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9555" windowHeight="9795" activeTab="2"/>
  </bookViews>
  <sheets>
    <sheet name="Faltas" sheetId="1" r:id="rId1"/>
    <sheet name="Notas" sheetId="2" r:id="rId2"/>
    <sheet name="Conversão" sheetId="3" r:id="rId3"/>
  </sheets>
  <calcPr calcId="144525"/>
</workbook>
</file>

<file path=xl/calcChain.xml><?xml version="1.0" encoding="utf-8"?>
<calcChain xmlns="http://schemas.openxmlformats.org/spreadsheetml/2006/main">
  <c r="D5" i="3" l="1"/>
  <c r="D4" i="3"/>
  <c r="Q3" i="1" l="1"/>
  <c r="O3" i="1"/>
  <c r="P3" i="1"/>
  <c r="N3" i="1"/>
  <c r="K3" i="1" s="1"/>
  <c r="H3" i="1" s="1"/>
  <c r="M3" i="1"/>
  <c r="R17" i="1" l="1"/>
  <c r="R18" i="1"/>
  <c r="R19" i="1"/>
  <c r="R20" i="1"/>
  <c r="R21" i="1"/>
  <c r="R22" i="1"/>
  <c r="R23" i="1"/>
  <c r="R24" i="1"/>
  <c r="R25" i="1"/>
  <c r="R26" i="1"/>
  <c r="R27" i="1"/>
  <c r="R16" i="1"/>
  <c r="H26" i="2" l="1"/>
  <c r="H4" i="2"/>
  <c r="H6" i="2"/>
  <c r="H8" i="2"/>
  <c r="H10" i="2"/>
  <c r="H12" i="2"/>
  <c r="H14" i="2"/>
  <c r="H16" i="2"/>
  <c r="H18" i="2"/>
  <c r="H20" i="2"/>
  <c r="H22" i="2"/>
  <c r="H24" i="2"/>
  <c r="G3" i="2"/>
  <c r="H3" i="2" s="1"/>
  <c r="G4" i="2"/>
  <c r="G5" i="2"/>
  <c r="H5" i="2" s="1"/>
  <c r="G6" i="2"/>
  <c r="G7" i="2"/>
  <c r="H7" i="2" s="1"/>
  <c r="G8" i="2"/>
  <c r="G9" i="2"/>
  <c r="H9" i="2" s="1"/>
  <c r="G10" i="2"/>
  <c r="G11" i="2"/>
  <c r="H11" i="2" s="1"/>
  <c r="G12" i="2"/>
  <c r="G13" i="2"/>
  <c r="H13" i="2" s="1"/>
  <c r="G14" i="2"/>
  <c r="G15" i="2"/>
  <c r="H15" i="2" s="1"/>
  <c r="G16" i="2"/>
  <c r="G17" i="2"/>
  <c r="H17" i="2" s="1"/>
  <c r="G18" i="2"/>
  <c r="G19" i="2"/>
  <c r="H19" i="2" s="1"/>
  <c r="G20" i="2"/>
  <c r="G21" i="2"/>
  <c r="H21" i="2" s="1"/>
  <c r="G22" i="2"/>
  <c r="G23" i="2"/>
  <c r="H23" i="2" s="1"/>
  <c r="G24" i="2"/>
  <c r="G25" i="2"/>
  <c r="H25" i="2" s="1"/>
  <c r="G26" i="2"/>
  <c r="G2" i="2"/>
  <c r="L2" i="2" s="1"/>
  <c r="M2" i="2" s="1"/>
  <c r="H2" i="2" l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4" i="1"/>
  <c r="I4" i="1" s="1"/>
  <c r="J4" i="1" s="1"/>
  <c r="I3" i="1" l="1"/>
  <c r="J3" i="1" s="1"/>
</calcChain>
</file>

<file path=xl/sharedStrings.xml><?xml version="1.0" encoding="utf-8"?>
<sst xmlns="http://schemas.openxmlformats.org/spreadsheetml/2006/main" count="119" uniqueCount="73">
  <si>
    <t>Total de aulas</t>
  </si>
  <si>
    <t>Presença minima</t>
  </si>
  <si>
    <t>LP</t>
  </si>
  <si>
    <t>TLBD</t>
  </si>
  <si>
    <t>OSA</t>
  </si>
  <si>
    <t>IMC</t>
  </si>
  <si>
    <t>Faltas</t>
  </si>
  <si>
    <t>Julia</t>
  </si>
  <si>
    <t>Porcentagem de presença</t>
  </si>
  <si>
    <t>Resultado</t>
  </si>
  <si>
    <t>Total de aulas assistidas</t>
  </si>
  <si>
    <t>Ana</t>
  </si>
  <si>
    <t>Pamela</t>
  </si>
  <si>
    <t>Victor</t>
  </si>
  <si>
    <t>Abner</t>
  </si>
  <si>
    <t>Augusto</t>
  </si>
  <si>
    <t>João</t>
  </si>
  <si>
    <t>Kleber</t>
  </si>
  <si>
    <t>Ronildo</t>
  </si>
  <si>
    <t>Larissa</t>
  </si>
  <si>
    <t>Karem</t>
  </si>
  <si>
    <t>Riam</t>
  </si>
  <si>
    <t>Hugo</t>
  </si>
  <si>
    <t>Breno</t>
  </si>
  <si>
    <t>Luana</t>
  </si>
  <si>
    <t>Joana</t>
  </si>
  <si>
    <t>Carla</t>
  </si>
  <si>
    <t>Mariana</t>
  </si>
  <si>
    <t>Roberta</t>
  </si>
  <si>
    <t>Safira</t>
  </si>
  <si>
    <t>Jade</t>
  </si>
  <si>
    <t>Flavia</t>
  </si>
  <si>
    <t>Otavio</t>
  </si>
  <si>
    <t>Gustavo</t>
  </si>
  <si>
    <t>Paulo</t>
  </si>
  <si>
    <t>Nota 1</t>
  </si>
  <si>
    <t>Nota 2</t>
  </si>
  <si>
    <t>Nota 3</t>
  </si>
  <si>
    <t>Nota 4</t>
  </si>
  <si>
    <t>Media</t>
  </si>
  <si>
    <t xml:space="preserve"> </t>
  </si>
  <si>
    <t>Aprovado</t>
  </si>
  <si>
    <t>Maior ou igual a 7</t>
  </si>
  <si>
    <t>Reprovado</t>
  </si>
  <si>
    <t>Menor ou igual a 5</t>
  </si>
  <si>
    <t>Digite a media</t>
  </si>
  <si>
    <t xml:space="preserve">Aulas </t>
  </si>
  <si>
    <t>Janeiro</t>
  </si>
  <si>
    <t>Semana 1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</si>
  <si>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</si>
  <si>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</si>
  <si>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</si>
  <si>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</si>
  <si>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</si>
  <si>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</si>
  <si>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</si>
  <si>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</si>
  <si>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</si>
  <si>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</si>
  <si>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</si>
  <si>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Semana 2</t>
  </si>
  <si>
    <t>Semana 3</t>
  </si>
  <si>
    <t>Semana 4</t>
  </si>
  <si>
    <t>Semana 5</t>
  </si>
  <si>
    <t>Total</t>
  </si>
  <si>
    <t>Calendario usado como criteiro</t>
  </si>
  <si>
    <t>Total sem feriados</t>
  </si>
  <si>
    <t>Segunda</t>
  </si>
  <si>
    <t>Quinta</t>
  </si>
  <si>
    <t>3x40= 120</t>
  </si>
  <si>
    <t xml:space="preserve">Quantidade </t>
  </si>
  <si>
    <t>2x39=78</t>
  </si>
  <si>
    <t>120+(78*3)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</si>
</sst>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7" xfId="0" applyFill="1" applyBorder="1" applyAlignment="1"/>
    <xf numFmtId="0" fontId="0" fillId="4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0"/>
  <sheetViews>
    <sheetView topLeftCell="D1" zoomScale="80" zoomScaleNormal="80" workbookViewId="0">
      <selection activeCell="H38" sqref="H38"/>
    </sheetView>
  </sheetViews>
  <sheetFormatPr defaultRowHeight="15" x14ac:dyDescent="0.25"/>
  <cols>
    <col min="1" max="1" width="9.140625" customWidth="1"/>
    <col min="2" max="2" width="2.140625" customWidth="1"/>
    <col min="3" max="3" width="11.5703125" customWidth="1"/>
    <col min="7" max="7" width="8.140625" customWidth="1"/>
    <col min="8" max="8" width="22.85546875" customWidth="1"/>
    <col min="9" max="9" width="23.5703125" customWidth="1"/>
    <col min="10" max="10" width="12.28515625" customWidth="1"/>
    <col min="11" max="11" width="16.85546875" customWidth="1"/>
    <col min="12" max="12" width="11.28515625" customWidth="1"/>
    <col min="13" max="13" width="14" customWidth="1"/>
    <col min="14" max="15" width="10.85546875" customWidth="1"/>
    <col min="16" max="16" width="11" customWidth="1"/>
    <col min="17" max="17" width="11.5703125" customWidth="1"/>
    <col min="18" max="18" width="19.7109375" customWidth="1"/>
    <col min="19" max="19" width="18.85546875" customWidth="1"/>
    <col min="20" max="20" width="6.28515625" customWidth="1"/>
    <col min="21" max="21" width="12" customWidth="1"/>
  </cols>
  <sheetData>
    <row r="1" spans="3:20" x14ac:dyDescent="0.25">
      <c r="C1" s="10"/>
      <c r="D1" s="13" t="s">
        <v>6</v>
      </c>
      <c r="E1" s="13"/>
      <c r="F1" s="13"/>
      <c r="G1" s="13"/>
      <c r="H1" s="10"/>
      <c r="I1" s="10"/>
      <c r="J1" s="10"/>
      <c r="K1" s="10"/>
      <c r="L1" s="10"/>
      <c r="M1" s="16" t="s">
        <v>46</v>
      </c>
      <c r="N1" s="17"/>
      <c r="O1" s="17"/>
      <c r="P1" s="17"/>
      <c r="Q1" s="17"/>
      <c r="R1" s="10"/>
      <c r="S1" s="10"/>
      <c r="T1" s="10"/>
    </row>
    <row r="2" spans="3:20" x14ac:dyDescent="0.25">
      <c r="C2" s="10"/>
      <c r="D2" s="9" t="s">
        <v>2</v>
      </c>
      <c r="E2" s="9" t="s">
        <v>3</v>
      </c>
      <c r="F2" s="9" t="s">
        <v>4</v>
      </c>
      <c r="G2" s="9" t="s">
        <v>5</v>
      </c>
      <c r="H2" s="9" t="s">
        <v>10</v>
      </c>
      <c r="I2" s="9" t="s">
        <v>8</v>
      </c>
      <c r="J2" s="9" t="s">
        <v>9</v>
      </c>
      <c r="K2" s="9" t="s">
        <v>0</v>
      </c>
      <c r="L2" s="10"/>
      <c r="M2" s="9" t="s">
        <v>2</v>
      </c>
      <c r="N2" s="9" t="s">
        <v>3</v>
      </c>
      <c r="O2" s="9" t="s">
        <v>4</v>
      </c>
      <c r="P2" s="9" t="s">
        <v>5</v>
      </c>
      <c r="Q2" s="9" t="s">
        <v>64</v>
      </c>
      <c r="R2" s="10"/>
      <c r="S2" s="10"/>
      <c r="T2" s="10"/>
    </row>
    <row r="3" spans="3:20" x14ac:dyDescent="0.25">
      <c r="C3" s="8" t="s">
        <v>7</v>
      </c>
      <c r="D3" s="5">
        <v>8</v>
      </c>
      <c r="E3" s="5">
        <v>5</v>
      </c>
      <c r="F3" s="5">
        <v>6</v>
      </c>
      <c r="G3" s="5">
        <v>33</v>
      </c>
      <c r="H3" s="5">
        <f>$K$3-(D3+E3+F3+G3)</f>
        <v>302</v>
      </c>
      <c r="I3" s="4">
        <f>H3/$K$3</f>
        <v>0.85310734463276838</v>
      </c>
      <c r="J3" s="5" t="str">
        <f>IF(I3&gt;=$K$5,"aprovado",IF(I3&lt;=$K$5,"reprovado",))</f>
        <v>aprovado</v>
      </c>
      <c r="K3" s="2">
        <f>$M$3+$N$3+$O$3+$P$3</f>
        <v>354</v>
      </c>
      <c r="L3" s="10"/>
      <c r="M3" s="2">
        <f>3*40</f>
        <v>120</v>
      </c>
      <c r="N3" s="2">
        <f>2*39</f>
        <v>78</v>
      </c>
      <c r="O3" s="2">
        <f t="shared" ref="O3:P3" si="0">2*39</f>
        <v>78</v>
      </c>
      <c r="P3" s="2">
        <f t="shared" si="0"/>
        <v>78</v>
      </c>
      <c r="Q3" s="2">
        <f>SUM(M3:P3)</f>
        <v>354</v>
      </c>
      <c r="R3" s="10"/>
      <c r="S3" s="10"/>
      <c r="T3" s="10"/>
    </row>
    <row r="4" spans="3:20" x14ac:dyDescent="0.25">
      <c r="C4" s="8" t="s">
        <v>11</v>
      </c>
      <c r="D4" s="2">
        <v>4</v>
      </c>
      <c r="E4" s="2">
        <v>3</v>
      </c>
      <c r="F4" s="2">
        <v>1</v>
      </c>
      <c r="G4" s="2">
        <v>0</v>
      </c>
      <c r="H4" s="2">
        <f>$K$3-(D4+E4+F4+G4)</f>
        <v>346</v>
      </c>
      <c r="I4" s="3">
        <f t="shared" ref="I4:I27" si="1">H4/$K$3</f>
        <v>0.97740112994350281</v>
      </c>
      <c r="J4" s="2" t="str">
        <f t="shared" ref="J4:J27" si="2">IF(I4&gt;=$K$5,"aprovado",IF(I4&lt;=$K$5,"reprovado",))</f>
        <v>aprovado</v>
      </c>
      <c r="K4" s="9" t="s">
        <v>1</v>
      </c>
      <c r="L4" s="10"/>
      <c r="M4" s="2" t="s">
        <v>69</v>
      </c>
      <c r="N4" s="2" t="s">
        <v>71</v>
      </c>
      <c r="O4" s="2" t="s">
        <v>71</v>
      </c>
      <c r="P4" s="2" t="s">
        <v>71</v>
      </c>
      <c r="Q4" s="2" t="s">
        <v>72</v>
      </c>
      <c r="R4" s="10"/>
      <c r="S4" s="10"/>
      <c r="T4" s="10"/>
    </row>
    <row r="5" spans="3:20" x14ac:dyDescent="0.25">
      <c r="C5" s="8" t="s">
        <v>12</v>
      </c>
      <c r="D5" s="2">
        <v>1</v>
      </c>
      <c r="E5" s="2">
        <v>9</v>
      </c>
      <c r="F5" s="2">
        <v>3</v>
      </c>
      <c r="G5" s="2">
        <v>4</v>
      </c>
      <c r="H5" s="2">
        <f t="shared" ref="H5:H27" si="3">$K$3-(D5+E5+F5+G5)</f>
        <v>337</v>
      </c>
      <c r="I5" s="3">
        <f t="shared" si="1"/>
        <v>0.95197740112994356</v>
      </c>
      <c r="J5" s="2" t="str">
        <f t="shared" si="2"/>
        <v>aprovado</v>
      </c>
      <c r="K5" s="3">
        <v>0.75</v>
      </c>
      <c r="L5" s="10"/>
      <c r="M5" s="10"/>
      <c r="N5" s="10"/>
      <c r="O5" s="10"/>
      <c r="P5" s="10"/>
      <c r="Q5" s="10"/>
      <c r="R5" s="10"/>
      <c r="S5" s="10"/>
      <c r="T5" s="10"/>
    </row>
    <row r="6" spans="3:20" x14ac:dyDescent="0.25">
      <c r="C6" s="8" t="s">
        <v>13</v>
      </c>
      <c r="D6" s="2">
        <v>2</v>
      </c>
      <c r="E6" s="2">
        <v>3</v>
      </c>
      <c r="F6" s="2">
        <v>9</v>
      </c>
      <c r="G6" s="2">
        <v>1</v>
      </c>
      <c r="H6" s="2">
        <f t="shared" si="3"/>
        <v>339</v>
      </c>
      <c r="I6" s="3">
        <f t="shared" si="1"/>
        <v>0.9576271186440678</v>
      </c>
      <c r="J6" s="2" t="str">
        <f t="shared" si="2"/>
        <v>aprovado</v>
      </c>
      <c r="K6" s="10"/>
      <c r="L6" s="10"/>
      <c r="M6" s="9" t="s">
        <v>67</v>
      </c>
      <c r="N6" s="9" t="s">
        <v>68</v>
      </c>
      <c r="O6" s="10"/>
      <c r="P6" s="10"/>
      <c r="Q6" s="10"/>
      <c r="R6" s="10"/>
      <c r="S6" s="10"/>
      <c r="T6" s="10"/>
    </row>
    <row r="7" spans="3:20" x14ac:dyDescent="0.25">
      <c r="C7" s="8" t="s">
        <v>14</v>
      </c>
      <c r="D7" s="2">
        <v>0</v>
      </c>
      <c r="E7" s="2">
        <v>4</v>
      </c>
      <c r="F7" s="2">
        <v>8</v>
      </c>
      <c r="G7" s="2">
        <v>1</v>
      </c>
      <c r="H7" s="2">
        <f t="shared" si="3"/>
        <v>341</v>
      </c>
      <c r="I7" s="3">
        <f t="shared" si="1"/>
        <v>0.96327683615819204</v>
      </c>
      <c r="J7" s="2" t="str">
        <f t="shared" si="2"/>
        <v>aprovado</v>
      </c>
      <c r="K7" s="10"/>
      <c r="L7" s="10"/>
      <c r="M7" s="2" t="s">
        <v>2</v>
      </c>
      <c r="N7" s="2" t="s">
        <v>3</v>
      </c>
      <c r="O7" s="10"/>
      <c r="P7" s="10"/>
      <c r="Q7" s="10"/>
      <c r="R7" s="10"/>
      <c r="S7" s="10"/>
      <c r="T7" s="10"/>
    </row>
    <row r="8" spans="3:20" x14ac:dyDescent="0.25">
      <c r="C8" s="8" t="s">
        <v>15</v>
      </c>
      <c r="D8" s="2">
        <v>1</v>
      </c>
      <c r="E8" s="2">
        <v>0</v>
      </c>
      <c r="F8" s="2">
        <v>4</v>
      </c>
      <c r="G8" s="2">
        <v>7</v>
      </c>
      <c r="H8" s="2">
        <f t="shared" si="3"/>
        <v>342</v>
      </c>
      <c r="I8" s="3">
        <f t="shared" si="1"/>
        <v>0.96610169491525422</v>
      </c>
      <c r="J8" s="2" t="str">
        <f t="shared" si="2"/>
        <v>aprovado</v>
      </c>
      <c r="K8" s="10"/>
      <c r="L8" s="10"/>
      <c r="M8" s="2" t="s">
        <v>2</v>
      </c>
      <c r="N8" s="2" t="s">
        <v>3</v>
      </c>
      <c r="O8" s="10"/>
      <c r="P8" s="10"/>
      <c r="Q8" s="15" t="s">
        <v>70</v>
      </c>
      <c r="R8" s="15"/>
      <c r="S8" s="10"/>
      <c r="T8" s="10"/>
    </row>
    <row r="9" spans="3:20" x14ac:dyDescent="0.25">
      <c r="C9" s="8" t="s">
        <v>16</v>
      </c>
      <c r="D9" s="2">
        <v>8</v>
      </c>
      <c r="E9" s="2">
        <v>44</v>
      </c>
      <c r="F9" s="2">
        <v>0</v>
      </c>
      <c r="G9" s="2">
        <v>5</v>
      </c>
      <c r="H9" s="2">
        <f t="shared" si="3"/>
        <v>297</v>
      </c>
      <c r="I9" s="3">
        <f t="shared" si="1"/>
        <v>0.83898305084745761</v>
      </c>
      <c r="J9" s="2" t="str">
        <f t="shared" si="2"/>
        <v>aprovado</v>
      </c>
      <c r="K9" s="10"/>
      <c r="L9" s="10"/>
      <c r="M9" s="2" t="s">
        <v>2</v>
      </c>
      <c r="N9" s="2" t="s">
        <v>5</v>
      </c>
      <c r="O9" s="10"/>
      <c r="P9" s="10"/>
      <c r="Q9" s="2" t="s">
        <v>67</v>
      </c>
      <c r="R9" s="2">
        <v>40</v>
      </c>
      <c r="S9" s="10"/>
      <c r="T9" s="10"/>
    </row>
    <row r="10" spans="3:20" x14ac:dyDescent="0.25">
      <c r="C10" s="8" t="s">
        <v>17</v>
      </c>
      <c r="D10" s="2">
        <v>3</v>
      </c>
      <c r="E10" s="2">
        <v>3</v>
      </c>
      <c r="F10" s="2">
        <v>3</v>
      </c>
      <c r="G10" s="2">
        <v>6</v>
      </c>
      <c r="H10" s="2">
        <f t="shared" si="3"/>
        <v>339</v>
      </c>
      <c r="I10" s="3">
        <f t="shared" si="1"/>
        <v>0.9576271186440678</v>
      </c>
      <c r="J10" s="2" t="str">
        <f t="shared" si="2"/>
        <v>aprovado</v>
      </c>
      <c r="K10" s="10"/>
      <c r="L10" s="10"/>
      <c r="M10" s="2" t="s">
        <v>4</v>
      </c>
      <c r="N10" s="2" t="s">
        <v>5</v>
      </c>
      <c r="O10" s="10"/>
      <c r="P10" s="10"/>
      <c r="Q10" s="2" t="s">
        <v>68</v>
      </c>
      <c r="R10" s="2">
        <v>39</v>
      </c>
      <c r="S10" s="10"/>
      <c r="T10" s="10"/>
    </row>
    <row r="11" spans="3:20" x14ac:dyDescent="0.25">
      <c r="C11" s="8" t="s">
        <v>18</v>
      </c>
      <c r="D11" s="2">
        <v>2</v>
      </c>
      <c r="E11" s="2">
        <v>1</v>
      </c>
      <c r="F11" s="2">
        <v>1</v>
      </c>
      <c r="G11" s="2">
        <v>5</v>
      </c>
      <c r="H11" s="2">
        <f t="shared" si="3"/>
        <v>345</v>
      </c>
      <c r="I11" s="3">
        <f t="shared" si="1"/>
        <v>0.97457627118644063</v>
      </c>
      <c r="J11" s="2" t="str">
        <f t="shared" si="2"/>
        <v>aprovado</v>
      </c>
      <c r="K11" s="10"/>
      <c r="L11" s="10"/>
      <c r="M11" s="2" t="s">
        <v>4</v>
      </c>
      <c r="N11" s="2"/>
      <c r="O11" s="10"/>
      <c r="P11" s="10"/>
      <c r="Q11" s="10"/>
      <c r="R11" s="10"/>
      <c r="S11" s="10"/>
      <c r="T11" s="10"/>
    </row>
    <row r="12" spans="3:20" x14ac:dyDescent="0.25">
      <c r="C12" s="8" t="s">
        <v>19</v>
      </c>
      <c r="D12" s="2">
        <v>1</v>
      </c>
      <c r="E12" s="2">
        <v>4</v>
      </c>
      <c r="F12" s="2">
        <v>2</v>
      </c>
      <c r="G12" s="2">
        <v>5</v>
      </c>
      <c r="H12" s="2">
        <f t="shared" si="3"/>
        <v>342</v>
      </c>
      <c r="I12" s="3">
        <f t="shared" si="1"/>
        <v>0.96610169491525422</v>
      </c>
      <c r="J12" s="2" t="str">
        <f t="shared" si="2"/>
        <v>aprovado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3:20" x14ac:dyDescent="0.25">
      <c r="C13" s="8" t="s">
        <v>20</v>
      </c>
      <c r="D13" s="2">
        <v>4</v>
      </c>
      <c r="E13" s="2">
        <v>8</v>
      </c>
      <c r="F13" s="2">
        <v>5</v>
      </c>
      <c r="G13" s="2">
        <v>3</v>
      </c>
      <c r="H13" s="2">
        <f t="shared" si="3"/>
        <v>334</v>
      </c>
      <c r="I13" s="3">
        <f t="shared" si="1"/>
        <v>0.94350282485875703</v>
      </c>
      <c r="J13" s="2" t="str">
        <f t="shared" si="2"/>
        <v>aprovado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3:20" x14ac:dyDescent="0.25">
      <c r="C14" s="8" t="s">
        <v>21</v>
      </c>
      <c r="D14" s="2">
        <v>6</v>
      </c>
      <c r="E14" s="2">
        <v>4</v>
      </c>
      <c r="F14" s="2">
        <v>6</v>
      </c>
      <c r="G14" s="2">
        <v>6</v>
      </c>
      <c r="H14" s="2">
        <f t="shared" si="3"/>
        <v>332</v>
      </c>
      <c r="I14" s="3">
        <f t="shared" si="1"/>
        <v>0.93785310734463279</v>
      </c>
      <c r="J14" s="2" t="str">
        <f t="shared" si="2"/>
        <v>aprovado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3:20" x14ac:dyDescent="0.25">
      <c r="C15" s="8" t="s">
        <v>22</v>
      </c>
      <c r="D15" s="2">
        <v>8</v>
      </c>
      <c r="E15" s="2">
        <v>8</v>
      </c>
      <c r="F15" s="2">
        <v>2</v>
      </c>
      <c r="G15" s="6">
        <v>1</v>
      </c>
      <c r="H15" s="2">
        <f t="shared" si="3"/>
        <v>335</v>
      </c>
      <c r="I15" s="3">
        <f t="shared" si="1"/>
        <v>0.9463276836158192</v>
      </c>
      <c r="J15" s="2" t="str">
        <f t="shared" si="2"/>
        <v>aprovado</v>
      </c>
      <c r="K15" s="10"/>
      <c r="L15" s="10"/>
      <c r="M15" s="8" t="s">
        <v>48</v>
      </c>
      <c r="N15" s="8" t="s">
        <v>60</v>
      </c>
      <c r="O15" s="8" t="s">
        <v>61</v>
      </c>
      <c r="P15" s="8" t="s">
        <v>62</v>
      </c>
      <c r="Q15" s="8" t="s">
        <v>63</v>
      </c>
      <c r="R15" s="8" t="s">
        <v>64</v>
      </c>
      <c r="S15" s="8" t="s">
        <v>66</v>
      </c>
      <c r="T15" s="10"/>
    </row>
    <row r="16" spans="3:20" x14ac:dyDescent="0.25">
      <c r="C16" s="8" t="s">
        <v>23</v>
      </c>
      <c r="D16" s="2">
        <v>0</v>
      </c>
      <c r="E16" s="2">
        <v>3</v>
      </c>
      <c r="F16" s="2">
        <v>8</v>
      </c>
      <c r="G16" s="2">
        <v>9</v>
      </c>
      <c r="H16" s="2">
        <f t="shared" si="3"/>
        <v>334</v>
      </c>
      <c r="I16" s="3">
        <f t="shared" si="1"/>
        <v>0.94350282485875703</v>
      </c>
      <c r="J16" s="2" t="str">
        <f t="shared" si="2"/>
        <v>aprovado</v>
      </c>
      <c r="K16" s="10"/>
      <c r="L16" s="11" t="s">
        <v>47</v>
      </c>
      <c r="M16" s="2">
        <v>6</v>
      </c>
      <c r="N16" s="2">
        <v>6</v>
      </c>
      <c r="O16" s="2">
        <v>6</v>
      </c>
      <c r="P16" s="2">
        <v>6</v>
      </c>
      <c r="Q16" s="2">
        <v>3</v>
      </c>
      <c r="R16" s="2">
        <f>SUM(M16:Q16)</f>
        <v>27</v>
      </c>
      <c r="S16" s="2">
        <v>0</v>
      </c>
      <c r="T16" s="10"/>
    </row>
    <row r="17" spans="3:23" x14ac:dyDescent="0.25">
      <c r="C17" s="8" t="s">
        <v>24</v>
      </c>
      <c r="D17" s="2">
        <v>6</v>
      </c>
      <c r="E17" s="2">
        <v>2</v>
      </c>
      <c r="F17" s="2">
        <v>5</v>
      </c>
      <c r="G17" s="2">
        <v>7</v>
      </c>
      <c r="H17" s="2">
        <f t="shared" si="3"/>
        <v>334</v>
      </c>
      <c r="I17" s="3">
        <f t="shared" si="1"/>
        <v>0.94350282485875703</v>
      </c>
      <c r="J17" s="2" t="str">
        <f t="shared" si="2"/>
        <v>aprovado</v>
      </c>
      <c r="K17" s="10"/>
      <c r="L17" s="8" t="s">
        <v>49</v>
      </c>
      <c r="M17" s="2">
        <v>3</v>
      </c>
      <c r="N17" s="2">
        <v>6</v>
      </c>
      <c r="O17" s="2">
        <v>6</v>
      </c>
      <c r="P17" s="2">
        <v>6</v>
      </c>
      <c r="Q17" s="2">
        <v>3</v>
      </c>
      <c r="R17" s="2">
        <f t="shared" ref="R17:R27" si="4">SUM(M17:Q17)</f>
        <v>24</v>
      </c>
      <c r="S17" s="2">
        <v>8</v>
      </c>
      <c r="T17" s="10"/>
    </row>
    <row r="18" spans="3:23" x14ac:dyDescent="0.25">
      <c r="C18" s="8" t="s">
        <v>25</v>
      </c>
      <c r="D18" s="2">
        <v>0</v>
      </c>
      <c r="E18" s="2">
        <v>3</v>
      </c>
      <c r="F18" s="2">
        <v>6</v>
      </c>
      <c r="G18" s="2">
        <v>4</v>
      </c>
      <c r="H18" s="2">
        <f t="shared" si="3"/>
        <v>341</v>
      </c>
      <c r="I18" s="3">
        <f t="shared" si="1"/>
        <v>0.96327683615819204</v>
      </c>
      <c r="J18" s="2" t="str">
        <f t="shared" si="2"/>
        <v>aprovado</v>
      </c>
      <c r="K18" s="10"/>
      <c r="L18" s="8" t="s">
        <v>50</v>
      </c>
      <c r="M18" s="2">
        <v>3</v>
      </c>
      <c r="N18" s="2">
        <v>6</v>
      </c>
      <c r="O18" s="2">
        <v>6</v>
      </c>
      <c r="P18" s="2">
        <v>6</v>
      </c>
      <c r="Q18" s="2">
        <v>6</v>
      </c>
      <c r="R18" s="2">
        <f t="shared" si="4"/>
        <v>27</v>
      </c>
      <c r="S18" s="2">
        <v>26</v>
      </c>
      <c r="T18" s="10"/>
    </row>
    <row r="19" spans="3:23" x14ac:dyDescent="0.25">
      <c r="C19" s="8" t="s">
        <v>26</v>
      </c>
      <c r="D19" s="2">
        <v>3</v>
      </c>
      <c r="E19" s="2">
        <v>4</v>
      </c>
      <c r="F19" s="2">
        <v>0</v>
      </c>
      <c r="G19" s="2">
        <v>9</v>
      </c>
      <c r="H19" s="2">
        <f t="shared" si="3"/>
        <v>338</v>
      </c>
      <c r="I19" s="3">
        <f t="shared" si="1"/>
        <v>0.95480225988700562</v>
      </c>
      <c r="J19" s="2" t="str">
        <f t="shared" si="2"/>
        <v>aprovado</v>
      </c>
      <c r="K19" s="10"/>
      <c r="L19" s="8" t="s">
        <v>51</v>
      </c>
      <c r="M19" s="2">
        <v>6</v>
      </c>
      <c r="N19" s="2">
        <v>6</v>
      </c>
      <c r="O19" s="2">
        <v>6</v>
      </c>
      <c r="P19" s="2">
        <v>6</v>
      </c>
      <c r="Q19" s="2">
        <v>1</v>
      </c>
      <c r="R19" s="2">
        <f t="shared" si="4"/>
        <v>25</v>
      </c>
      <c r="S19" s="2">
        <v>24</v>
      </c>
      <c r="T19" s="10"/>
    </row>
    <row r="20" spans="3:23" x14ac:dyDescent="0.25">
      <c r="C20" s="8" t="s">
        <v>27</v>
      </c>
      <c r="D20" s="2">
        <v>2</v>
      </c>
      <c r="E20" s="2">
        <v>7</v>
      </c>
      <c r="F20" s="2">
        <v>4</v>
      </c>
      <c r="G20" s="2">
        <v>5</v>
      </c>
      <c r="H20" s="2">
        <f t="shared" si="3"/>
        <v>336</v>
      </c>
      <c r="I20" s="3">
        <f t="shared" si="1"/>
        <v>0.94915254237288138</v>
      </c>
      <c r="J20" s="2" t="str">
        <f t="shared" si="2"/>
        <v>aprovado</v>
      </c>
      <c r="K20" s="10"/>
      <c r="L20" s="8" t="s">
        <v>52</v>
      </c>
      <c r="M20" s="2">
        <v>5</v>
      </c>
      <c r="N20" s="2">
        <v>6</v>
      </c>
      <c r="O20" s="2">
        <v>6</v>
      </c>
      <c r="P20" s="2">
        <v>6</v>
      </c>
      <c r="Q20" s="2">
        <v>3</v>
      </c>
      <c r="R20" s="2">
        <f t="shared" si="4"/>
        <v>26</v>
      </c>
      <c r="S20" s="2">
        <v>24</v>
      </c>
      <c r="T20" s="10"/>
    </row>
    <row r="21" spans="3:23" x14ac:dyDescent="0.25">
      <c r="C21" s="8" t="s">
        <v>28</v>
      </c>
      <c r="D21" s="2">
        <v>1</v>
      </c>
      <c r="E21" s="2">
        <v>4</v>
      </c>
      <c r="F21" s="2">
        <v>6</v>
      </c>
      <c r="G21" s="2">
        <v>2</v>
      </c>
      <c r="H21" s="2">
        <f t="shared" si="3"/>
        <v>341</v>
      </c>
      <c r="I21" s="3">
        <f t="shared" si="1"/>
        <v>0.96327683615819204</v>
      </c>
      <c r="J21" s="2" t="str">
        <f t="shared" si="2"/>
        <v>aprovado</v>
      </c>
      <c r="K21" s="10"/>
      <c r="L21" s="8" t="s">
        <v>53</v>
      </c>
      <c r="M21" s="2">
        <v>2</v>
      </c>
      <c r="N21" s="2">
        <v>6</v>
      </c>
      <c r="O21" s="2">
        <v>6</v>
      </c>
      <c r="P21" s="2">
        <v>6</v>
      </c>
      <c r="Q21" s="2">
        <v>6</v>
      </c>
      <c r="R21" s="2">
        <f t="shared" si="4"/>
        <v>26</v>
      </c>
      <c r="S21" s="2">
        <v>25</v>
      </c>
      <c r="T21" s="10"/>
    </row>
    <row r="22" spans="3:23" x14ac:dyDescent="0.25">
      <c r="C22" s="8" t="s">
        <v>29</v>
      </c>
      <c r="D22" s="2">
        <v>2</v>
      </c>
      <c r="E22" s="2">
        <v>6</v>
      </c>
      <c r="F22" s="2">
        <v>8</v>
      </c>
      <c r="G22" s="2">
        <v>1</v>
      </c>
      <c r="H22" s="2">
        <f t="shared" si="3"/>
        <v>337</v>
      </c>
      <c r="I22" s="3">
        <f t="shared" si="1"/>
        <v>0.95197740112994356</v>
      </c>
      <c r="J22" s="2" t="str">
        <f t="shared" si="2"/>
        <v>aprovado</v>
      </c>
      <c r="K22" s="10"/>
      <c r="L22" s="8" t="s">
        <v>54</v>
      </c>
      <c r="M22" s="2">
        <v>6</v>
      </c>
      <c r="N22" s="2">
        <v>6</v>
      </c>
      <c r="O22" s="2">
        <v>6</v>
      </c>
      <c r="P22" s="2">
        <v>6</v>
      </c>
      <c r="Q22" s="2">
        <v>2</v>
      </c>
      <c r="R22" s="2">
        <f t="shared" si="4"/>
        <v>26</v>
      </c>
      <c r="S22" s="2">
        <v>12</v>
      </c>
      <c r="T22" s="10"/>
    </row>
    <row r="23" spans="3:23" x14ac:dyDescent="0.25">
      <c r="C23" s="8" t="s">
        <v>30</v>
      </c>
      <c r="D23" s="2">
        <v>0</v>
      </c>
      <c r="E23" s="2">
        <v>4</v>
      </c>
      <c r="F23" s="2">
        <v>0</v>
      </c>
      <c r="G23" s="2">
        <v>9</v>
      </c>
      <c r="H23" s="2">
        <f t="shared" si="3"/>
        <v>341</v>
      </c>
      <c r="I23" s="3">
        <f t="shared" si="1"/>
        <v>0.96327683615819204</v>
      </c>
      <c r="J23" s="2" t="str">
        <f t="shared" si="2"/>
        <v>aprovado</v>
      </c>
      <c r="K23" s="10"/>
      <c r="L23" s="8" t="s">
        <v>55</v>
      </c>
      <c r="M23" s="2">
        <v>4</v>
      </c>
      <c r="N23" s="2">
        <v>6</v>
      </c>
      <c r="O23" s="2">
        <v>6</v>
      </c>
      <c r="P23" s="2">
        <v>6</v>
      </c>
      <c r="Q23" s="2">
        <v>5</v>
      </c>
      <c r="R23" s="2">
        <f t="shared" si="4"/>
        <v>27</v>
      </c>
      <c r="S23" s="2">
        <v>27</v>
      </c>
      <c r="T23" s="10"/>
    </row>
    <row r="24" spans="3:23" x14ac:dyDescent="0.25">
      <c r="C24" s="8" t="s">
        <v>31</v>
      </c>
      <c r="D24" s="2">
        <v>3</v>
      </c>
      <c r="E24" s="2">
        <v>5</v>
      </c>
      <c r="F24" s="2">
        <v>7</v>
      </c>
      <c r="G24" s="2">
        <v>7</v>
      </c>
      <c r="H24" s="2">
        <f t="shared" si="3"/>
        <v>332</v>
      </c>
      <c r="I24" s="3">
        <f t="shared" si="1"/>
        <v>0.93785310734463279</v>
      </c>
      <c r="J24" s="2" t="str">
        <f t="shared" si="2"/>
        <v>aprovado</v>
      </c>
      <c r="K24" s="10"/>
      <c r="L24" s="8" t="s">
        <v>56</v>
      </c>
      <c r="M24" s="2">
        <v>1</v>
      </c>
      <c r="N24" s="2">
        <v>6</v>
      </c>
      <c r="O24" s="2">
        <v>6</v>
      </c>
      <c r="P24" s="2">
        <v>6</v>
      </c>
      <c r="Q24" s="2">
        <v>6</v>
      </c>
      <c r="R24" s="2">
        <f t="shared" si="4"/>
        <v>25</v>
      </c>
      <c r="S24" s="2">
        <v>24</v>
      </c>
      <c r="T24" s="10"/>
    </row>
    <row r="25" spans="3:23" x14ac:dyDescent="0.25">
      <c r="C25" s="8" t="s">
        <v>32</v>
      </c>
      <c r="D25" s="2">
        <v>0</v>
      </c>
      <c r="E25" s="2">
        <v>0</v>
      </c>
      <c r="F25" s="2">
        <v>0</v>
      </c>
      <c r="G25" s="2">
        <v>0</v>
      </c>
      <c r="H25" s="2">
        <f t="shared" si="3"/>
        <v>354</v>
      </c>
      <c r="I25" s="3">
        <f t="shared" si="1"/>
        <v>1</v>
      </c>
      <c r="J25" s="2" t="str">
        <f t="shared" si="2"/>
        <v>aprovado</v>
      </c>
      <c r="K25" s="10"/>
      <c r="L25" s="8" t="s">
        <v>57</v>
      </c>
      <c r="M25" s="2">
        <v>6</v>
      </c>
      <c r="N25" s="2">
        <v>6</v>
      </c>
      <c r="O25" s="2">
        <v>6</v>
      </c>
      <c r="P25" s="2">
        <v>6</v>
      </c>
      <c r="Q25" s="2">
        <v>3</v>
      </c>
      <c r="R25" s="2">
        <f t="shared" si="4"/>
        <v>27</v>
      </c>
      <c r="S25" s="2">
        <v>25</v>
      </c>
      <c r="T25" s="10"/>
      <c r="W25" s="12"/>
    </row>
    <row r="26" spans="3:23" x14ac:dyDescent="0.25">
      <c r="C26" s="8" t="s">
        <v>33</v>
      </c>
      <c r="D26" s="2">
        <v>3</v>
      </c>
      <c r="E26" s="2">
        <v>4</v>
      </c>
      <c r="F26" s="2">
        <v>5</v>
      </c>
      <c r="G26" s="2">
        <v>1</v>
      </c>
      <c r="H26" s="2">
        <f t="shared" si="3"/>
        <v>341</v>
      </c>
      <c r="I26" s="3">
        <f t="shared" si="1"/>
        <v>0.96327683615819204</v>
      </c>
      <c r="J26" s="2" t="str">
        <f t="shared" si="2"/>
        <v>aprovado</v>
      </c>
      <c r="K26" s="10"/>
      <c r="L26" s="8" t="s">
        <v>58</v>
      </c>
      <c r="M26" s="2">
        <v>3</v>
      </c>
      <c r="N26" s="2">
        <v>6</v>
      </c>
      <c r="O26" s="2">
        <v>6</v>
      </c>
      <c r="P26" s="2">
        <v>6</v>
      </c>
      <c r="Q26" s="2">
        <v>5</v>
      </c>
      <c r="R26" s="2">
        <f t="shared" si="4"/>
        <v>26</v>
      </c>
      <c r="S26" s="2">
        <v>23</v>
      </c>
      <c r="T26" s="10"/>
    </row>
    <row r="27" spans="3:23" x14ac:dyDescent="0.25">
      <c r="C27" s="8" t="s">
        <v>34</v>
      </c>
      <c r="D27" s="2">
        <v>0</v>
      </c>
      <c r="E27" s="2">
        <v>6</v>
      </c>
      <c r="F27" s="2">
        <v>0</v>
      </c>
      <c r="G27" s="2">
        <v>8</v>
      </c>
      <c r="H27" s="2">
        <f t="shared" si="3"/>
        <v>340</v>
      </c>
      <c r="I27" s="3">
        <f t="shared" si="1"/>
        <v>0.96045197740112997</v>
      </c>
      <c r="J27" s="2" t="str">
        <f t="shared" si="2"/>
        <v>aprovado</v>
      </c>
      <c r="K27" s="10"/>
      <c r="L27" s="8" t="s">
        <v>59</v>
      </c>
      <c r="M27" s="2">
        <v>1</v>
      </c>
      <c r="N27" s="2">
        <v>6</v>
      </c>
      <c r="O27" s="2">
        <v>6</v>
      </c>
      <c r="P27" s="2">
        <v>6</v>
      </c>
      <c r="Q27" s="2">
        <v>7</v>
      </c>
      <c r="R27" s="2">
        <f t="shared" si="4"/>
        <v>26</v>
      </c>
      <c r="S27" s="2">
        <v>17</v>
      </c>
      <c r="T27" s="10"/>
    </row>
    <row r="28" spans="3:2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4" t="s">
        <v>65</v>
      </c>
      <c r="M28" s="14"/>
      <c r="N28" s="14"/>
      <c r="O28" s="14"/>
      <c r="P28" s="14"/>
      <c r="Q28" s="14"/>
      <c r="R28" s="14"/>
      <c r="S28" s="14"/>
      <c r="T28" s="10"/>
    </row>
    <row r="29" spans="3:2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3:23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</sheetData>
  <mergeCells count="4">
    <mergeCell ref="D1:G1"/>
    <mergeCell ref="L28:S28"/>
    <mergeCell ref="Q8:R8"/>
    <mergeCell ref="M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L7" sqref="L7"/>
    </sheetView>
  </sheetViews>
  <sheetFormatPr defaultRowHeight="15" x14ac:dyDescent="0.25"/>
  <cols>
    <col min="8" max="8" width="10.28515625" customWidth="1"/>
    <col min="10" max="10" width="16.5703125" customWidth="1"/>
    <col min="12" max="12" width="12" customWidth="1"/>
  </cols>
  <sheetData>
    <row r="1" spans="2:13" x14ac:dyDescent="0.25"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9</v>
      </c>
      <c r="M1" t="s">
        <v>9</v>
      </c>
    </row>
    <row r="2" spans="2:13" x14ac:dyDescent="0.25">
      <c r="B2" s="8" t="s">
        <v>7</v>
      </c>
      <c r="C2" s="2">
        <v>8</v>
      </c>
      <c r="D2" s="2">
        <v>5</v>
      </c>
      <c r="E2" s="2">
        <v>6</v>
      </c>
      <c r="F2" s="2">
        <v>5</v>
      </c>
      <c r="G2" s="1">
        <f>C2+D2+E2+F2/4</f>
        <v>20.25</v>
      </c>
      <c r="H2" s="2" t="str">
        <f>IF(G2&gt;=7,"aprovado",IF(G2&lt;=5,"reprovado","exame"))</f>
        <v>aprovado</v>
      </c>
      <c r="I2" t="s">
        <v>40</v>
      </c>
      <c r="J2" s="7" t="s">
        <v>41</v>
      </c>
      <c r="L2">
        <f>G2</f>
        <v>20.25</v>
      </c>
      <c r="M2" t="str">
        <f>IF(L2&lt;=5,"I",IF(L2&gt;=6&amp;L2&lt;=7,"R",IF(L2=10,"MB","B")))</f>
        <v>B</v>
      </c>
    </row>
    <row r="3" spans="2:13" x14ac:dyDescent="0.25">
      <c r="B3" s="8" t="s">
        <v>11</v>
      </c>
      <c r="C3" s="2">
        <v>4</v>
      </c>
      <c r="D3" s="2">
        <v>3</v>
      </c>
      <c r="E3" s="2">
        <v>1</v>
      </c>
      <c r="F3" s="2">
        <v>0</v>
      </c>
      <c r="G3" s="1">
        <f t="shared" ref="G3:G26" si="0">C3+D3+E3+F3/4</f>
        <v>8</v>
      </c>
      <c r="H3" s="2" t="str">
        <f t="shared" ref="H3:H26" si="1">IF(G3&gt;=7,"aprovado",IF(G3&lt;=5,"reprovado","exame"))</f>
        <v>aprovado</v>
      </c>
      <c r="J3" s="2" t="s">
        <v>42</v>
      </c>
    </row>
    <row r="4" spans="2:13" x14ac:dyDescent="0.25">
      <c r="B4" s="8" t="s">
        <v>12</v>
      </c>
      <c r="C4" s="2">
        <v>1</v>
      </c>
      <c r="D4" s="2">
        <v>9</v>
      </c>
      <c r="E4" s="2">
        <v>3</v>
      </c>
      <c r="F4" s="2">
        <v>4</v>
      </c>
      <c r="G4" s="1">
        <f t="shared" si="0"/>
        <v>14</v>
      </c>
      <c r="H4" s="2" t="str">
        <f t="shared" si="1"/>
        <v>aprovado</v>
      </c>
      <c r="J4" s="7" t="s">
        <v>43</v>
      </c>
    </row>
    <row r="5" spans="2:13" x14ac:dyDescent="0.25">
      <c r="B5" s="8" t="s">
        <v>13</v>
      </c>
      <c r="C5" s="2">
        <v>2</v>
      </c>
      <c r="D5" s="2">
        <v>3</v>
      </c>
      <c r="E5" s="2">
        <v>9</v>
      </c>
      <c r="F5" s="2">
        <v>1</v>
      </c>
      <c r="G5" s="1">
        <f t="shared" si="0"/>
        <v>14.25</v>
      </c>
      <c r="H5" s="2" t="str">
        <f t="shared" si="1"/>
        <v>aprovado</v>
      </c>
      <c r="J5" s="2" t="s">
        <v>44</v>
      </c>
    </row>
    <row r="6" spans="2:13" x14ac:dyDescent="0.25">
      <c r="B6" s="8" t="s">
        <v>14</v>
      </c>
      <c r="C6" s="2">
        <v>0</v>
      </c>
      <c r="D6" s="2">
        <v>4</v>
      </c>
      <c r="E6" s="2">
        <v>8</v>
      </c>
      <c r="F6" s="2">
        <v>1</v>
      </c>
      <c r="G6" s="1">
        <f t="shared" si="0"/>
        <v>12.25</v>
      </c>
      <c r="H6" s="2" t="str">
        <f t="shared" si="1"/>
        <v>aprovado</v>
      </c>
    </row>
    <row r="7" spans="2:13" x14ac:dyDescent="0.25">
      <c r="B7" s="8" t="s">
        <v>15</v>
      </c>
      <c r="C7" s="2">
        <v>1</v>
      </c>
      <c r="D7" s="2">
        <v>0</v>
      </c>
      <c r="E7" s="2">
        <v>4</v>
      </c>
      <c r="F7" s="2">
        <v>7</v>
      </c>
      <c r="G7" s="1">
        <f t="shared" si="0"/>
        <v>6.75</v>
      </c>
      <c r="H7" s="2" t="str">
        <f t="shared" si="1"/>
        <v>exame</v>
      </c>
    </row>
    <row r="8" spans="2:13" x14ac:dyDescent="0.25">
      <c r="B8" s="8" t="s">
        <v>16</v>
      </c>
      <c r="C8" s="2">
        <v>8</v>
      </c>
      <c r="D8" s="2">
        <v>3</v>
      </c>
      <c r="E8" s="2">
        <v>0</v>
      </c>
      <c r="F8" s="2">
        <v>5</v>
      </c>
      <c r="G8" s="1">
        <f t="shared" si="0"/>
        <v>12.25</v>
      </c>
      <c r="H8" s="2" t="str">
        <f t="shared" si="1"/>
        <v>aprovado</v>
      </c>
    </row>
    <row r="9" spans="2:13" x14ac:dyDescent="0.25">
      <c r="B9" s="8" t="s">
        <v>17</v>
      </c>
      <c r="C9" s="2">
        <v>3</v>
      </c>
      <c r="D9" s="2">
        <v>3</v>
      </c>
      <c r="E9" s="2">
        <v>3</v>
      </c>
      <c r="F9" s="2">
        <v>6</v>
      </c>
      <c r="G9" s="1">
        <f t="shared" si="0"/>
        <v>10.5</v>
      </c>
      <c r="H9" s="2" t="str">
        <f t="shared" si="1"/>
        <v>aprovado</v>
      </c>
    </row>
    <row r="10" spans="2:13" x14ac:dyDescent="0.25">
      <c r="B10" s="8" t="s">
        <v>18</v>
      </c>
      <c r="C10" s="2">
        <v>2</v>
      </c>
      <c r="D10" s="2">
        <v>1</v>
      </c>
      <c r="E10" s="2">
        <v>1</v>
      </c>
      <c r="F10" s="2">
        <v>5</v>
      </c>
      <c r="G10" s="1">
        <f t="shared" si="0"/>
        <v>5.25</v>
      </c>
      <c r="H10" s="2" t="str">
        <f t="shared" si="1"/>
        <v>exame</v>
      </c>
    </row>
    <row r="11" spans="2:13" x14ac:dyDescent="0.25">
      <c r="B11" s="8" t="s">
        <v>19</v>
      </c>
      <c r="C11" s="2">
        <v>1</v>
      </c>
      <c r="D11" s="2">
        <v>4</v>
      </c>
      <c r="E11" s="2">
        <v>2</v>
      </c>
      <c r="F11" s="2">
        <v>5</v>
      </c>
      <c r="G11" s="1">
        <f t="shared" si="0"/>
        <v>8.25</v>
      </c>
      <c r="H11" s="2" t="str">
        <f t="shared" si="1"/>
        <v>aprovado</v>
      </c>
    </row>
    <row r="12" spans="2:13" x14ac:dyDescent="0.25">
      <c r="B12" s="8" t="s">
        <v>20</v>
      </c>
      <c r="C12" s="2">
        <v>4</v>
      </c>
      <c r="D12" s="2">
        <v>8</v>
      </c>
      <c r="E12" s="2">
        <v>5</v>
      </c>
      <c r="F12" s="2">
        <v>3</v>
      </c>
      <c r="G12" s="1">
        <f t="shared" si="0"/>
        <v>17.75</v>
      </c>
      <c r="H12" s="2" t="str">
        <f t="shared" si="1"/>
        <v>aprovado</v>
      </c>
    </row>
    <row r="13" spans="2:13" x14ac:dyDescent="0.25">
      <c r="B13" s="8" t="s">
        <v>21</v>
      </c>
      <c r="C13" s="2">
        <v>6</v>
      </c>
      <c r="D13" s="2">
        <v>4</v>
      </c>
      <c r="E13" s="2">
        <v>6</v>
      </c>
      <c r="F13" s="2">
        <v>6</v>
      </c>
      <c r="G13" s="1">
        <f t="shared" si="0"/>
        <v>17.5</v>
      </c>
      <c r="H13" s="2" t="str">
        <f t="shared" si="1"/>
        <v>aprovado</v>
      </c>
    </row>
    <row r="14" spans="2:13" x14ac:dyDescent="0.25">
      <c r="B14" s="8" t="s">
        <v>22</v>
      </c>
      <c r="C14" s="2">
        <v>8</v>
      </c>
      <c r="D14" s="2">
        <v>8</v>
      </c>
      <c r="E14" s="2">
        <v>2</v>
      </c>
      <c r="F14" s="6">
        <v>1</v>
      </c>
      <c r="G14" s="1">
        <f t="shared" si="0"/>
        <v>18.25</v>
      </c>
      <c r="H14" s="2" t="str">
        <f t="shared" si="1"/>
        <v>aprovado</v>
      </c>
    </row>
    <row r="15" spans="2:13" x14ac:dyDescent="0.25">
      <c r="B15" s="8" t="s">
        <v>23</v>
      </c>
      <c r="C15" s="2">
        <v>0</v>
      </c>
      <c r="D15" s="2">
        <v>3</v>
      </c>
      <c r="E15" s="2">
        <v>8</v>
      </c>
      <c r="F15" s="2">
        <v>9</v>
      </c>
      <c r="G15" s="1">
        <f t="shared" si="0"/>
        <v>13.25</v>
      </c>
      <c r="H15" s="2" t="str">
        <f t="shared" si="1"/>
        <v>aprovado</v>
      </c>
    </row>
    <row r="16" spans="2:13" x14ac:dyDescent="0.25">
      <c r="B16" s="8" t="s">
        <v>24</v>
      </c>
      <c r="C16" s="2">
        <v>6</v>
      </c>
      <c r="D16" s="2">
        <v>2</v>
      </c>
      <c r="E16" s="2">
        <v>5</v>
      </c>
      <c r="F16" s="2">
        <v>7</v>
      </c>
      <c r="G16" s="1">
        <f t="shared" si="0"/>
        <v>14.75</v>
      </c>
      <c r="H16" s="2" t="str">
        <f t="shared" si="1"/>
        <v>aprovado</v>
      </c>
    </row>
    <row r="17" spans="2:8" x14ac:dyDescent="0.25">
      <c r="B17" s="8" t="s">
        <v>25</v>
      </c>
      <c r="C17" s="2">
        <v>0</v>
      </c>
      <c r="D17" s="2">
        <v>3</v>
      </c>
      <c r="E17" s="2">
        <v>6</v>
      </c>
      <c r="F17" s="2">
        <v>4</v>
      </c>
      <c r="G17" s="1">
        <f t="shared" si="0"/>
        <v>10</v>
      </c>
      <c r="H17" s="2" t="str">
        <f t="shared" si="1"/>
        <v>aprovado</v>
      </c>
    </row>
    <row r="18" spans="2:8" x14ac:dyDescent="0.25">
      <c r="B18" s="8" t="s">
        <v>26</v>
      </c>
      <c r="C18" s="2">
        <v>3</v>
      </c>
      <c r="D18" s="2">
        <v>4</v>
      </c>
      <c r="E18" s="2">
        <v>0</v>
      </c>
      <c r="F18" s="2">
        <v>9</v>
      </c>
      <c r="G18" s="1">
        <f t="shared" si="0"/>
        <v>9.25</v>
      </c>
      <c r="H18" s="2" t="str">
        <f t="shared" si="1"/>
        <v>aprovado</v>
      </c>
    </row>
    <row r="19" spans="2:8" x14ac:dyDescent="0.25">
      <c r="B19" s="8" t="s">
        <v>27</v>
      </c>
      <c r="C19" s="2">
        <v>2</v>
      </c>
      <c r="D19" s="2">
        <v>7</v>
      </c>
      <c r="E19" s="2">
        <v>4</v>
      </c>
      <c r="F19" s="2">
        <v>5</v>
      </c>
      <c r="G19" s="1">
        <f t="shared" si="0"/>
        <v>14.25</v>
      </c>
      <c r="H19" s="2" t="str">
        <f t="shared" si="1"/>
        <v>aprovado</v>
      </c>
    </row>
    <row r="20" spans="2:8" x14ac:dyDescent="0.25">
      <c r="B20" s="8" t="s">
        <v>28</v>
      </c>
      <c r="C20" s="2">
        <v>1</v>
      </c>
      <c r="D20" s="2">
        <v>4</v>
      </c>
      <c r="E20" s="2">
        <v>6</v>
      </c>
      <c r="F20" s="2">
        <v>2</v>
      </c>
      <c r="G20" s="1">
        <f t="shared" si="0"/>
        <v>11.5</v>
      </c>
      <c r="H20" s="2" t="str">
        <f t="shared" si="1"/>
        <v>aprovado</v>
      </c>
    </row>
    <row r="21" spans="2:8" x14ac:dyDescent="0.25">
      <c r="B21" s="8" t="s">
        <v>29</v>
      </c>
      <c r="C21" s="2">
        <v>2</v>
      </c>
      <c r="D21" s="2">
        <v>6</v>
      </c>
      <c r="E21" s="2">
        <v>8</v>
      </c>
      <c r="F21" s="2">
        <v>1</v>
      </c>
      <c r="G21" s="1">
        <f t="shared" si="0"/>
        <v>16.25</v>
      </c>
      <c r="H21" s="2" t="str">
        <f t="shared" si="1"/>
        <v>aprovado</v>
      </c>
    </row>
    <row r="22" spans="2:8" x14ac:dyDescent="0.25">
      <c r="B22" s="8" t="s">
        <v>30</v>
      </c>
      <c r="C22" s="2">
        <v>0</v>
      </c>
      <c r="D22" s="2">
        <v>4</v>
      </c>
      <c r="E22" s="2">
        <v>0</v>
      </c>
      <c r="F22" s="2">
        <v>9</v>
      </c>
      <c r="G22" s="1">
        <f t="shared" si="0"/>
        <v>6.25</v>
      </c>
      <c r="H22" s="2" t="str">
        <f t="shared" si="1"/>
        <v>exame</v>
      </c>
    </row>
    <row r="23" spans="2:8" x14ac:dyDescent="0.25">
      <c r="B23" s="8" t="s">
        <v>31</v>
      </c>
      <c r="C23" s="2">
        <v>3</v>
      </c>
      <c r="D23" s="2">
        <v>5</v>
      </c>
      <c r="E23" s="2">
        <v>7</v>
      </c>
      <c r="F23" s="2">
        <v>7</v>
      </c>
      <c r="G23" s="1">
        <f t="shared" si="0"/>
        <v>16.75</v>
      </c>
      <c r="H23" s="2" t="str">
        <f t="shared" si="1"/>
        <v>aprovado</v>
      </c>
    </row>
    <row r="24" spans="2:8" x14ac:dyDescent="0.25">
      <c r="B24" s="8" t="s">
        <v>32</v>
      </c>
      <c r="C24" s="2">
        <v>0</v>
      </c>
      <c r="D24" s="2">
        <v>0</v>
      </c>
      <c r="E24" s="2">
        <v>0</v>
      </c>
      <c r="F24" s="2">
        <v>0</v>
      </c>
      <c r="G24" s="1">
        <f t="shared" si="0"/>
        <v>0</v>
      </c>
      <c r="H24" s="2" t="str">
        <f t="shared" si="1"/>
        <v>reprovado</v>
      </c>
    </row>
    <row r="25" spans="2:8" x14ac:dyDescent="0.25">
      <c r="B25" s="8" t="s">
        <v>33</v>
      </c>
      <c r="C25" s="2">
        <v>3</v>
      </c>
      <c r="D25" s="2">
        <v>4</v>
      </c>
      <c r="E25" s="2">
        <v>5</v>
      </c>
      <c r="F25" s="2">
        <v>1</v>
      </c>
      <c r="G25" s="1">
        <f t="shared" si="0"/>
        <v>12.25</v>
      </c>
      <c r="H25" s="2" t="str">
        <f t="shared" si="1"/>
        <v>aprovado</v>
      </c>
    </row>
    <row r="26" spans="2:8" x14ac:dyDescent="0.25">
      <c r="B26" s="8" t="s">
        <v>34</v>
      </c>
      <c r="C26" s="2">
        <v>0</v>
      </c>
      <c r="D26" s="2">
        <v>6</v>
      </c>
      <c r="E26" s="2">
        <v>0</v>
      </c>
      <c r="F26" s="2">
        <v>8</v>
      </c>
      <c r="G26" s="1">
        <f t="shared" si="0"/>
        <v>8</v>
      </c>
      <c r="H26" s="2" t="str">
        <f t="shared" si="1"/>
        <v>aprovado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tabSelected="1" workbookViewId="0">
      <selection activeCell="D5" sqref="D5"/>
    </sheetView>
  </sheetViews>
  <sheetFormatPr defaultRowHeight="15" x14ac:dyDescent="0.25"/>
  <cols>
    <col min="3" max="3" width="14.7109375" customWidth="1"/>
  </cols>
  <sheetData>
    <row r="3" spans="3:4" x14ac:dyDescent="0.25">
      <c r="C3" t="s">
        <v>45</v>
      </c>
      <c r="D3" t="s">
        <v>9</v>
      </c>
    </row>
    <row r="4" spans="3:4" x14ac:dyDescent="0.25">
      <c r="C4">
        <v>7</v>
      </c>
      <c r="D4" t="str">
        <f>IF(C4&lt;=5,"I",IF(C4&gt;=6&amp;C4&lt;=7,"R",IF(C4=10,"MB","B")))</f>
        <v>B</v>
      </c>
    </row>
    <row r="5" spans="3:4" x14ac:dyDescent="0.25">
      <c r="D5" t="str">
        <f>IF(G3&lt;=5.9,"I",IF(G3&lt;=7.9,"R",IF(G3&gt;=8&amp;G3&lt;=9.9,"B","MB")))</f>
        <v>I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Faltas</vt:lpstr>
      <vt:lpstr>Notas</vt:lpstr>
      <vt:lpstr>Conversão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2018-10-01T17:25:10Z</dcterms:created>
  <dcterms:modified xsi:type="dcterms:W3CDTF">2018-10-08T17:22:10Z</dcterms:modified>
</cp:coreProperties>
</file>