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F/Dropbox/My Mac (Oliver’s MacBook Pro)/Documents/KBO/KBO_SPECIES/MUSCICAPIDAE/NIGAL/"/>
    </mc:Choice>
  </mc:AlternateContent>
  <xr:revisionPtr revIDLastSave="0" documentId="13_ncr:1_{723A0FF9-0A9D-8E47-AE58-8EDAC4164FF1}" xr6:coauthVersionLast="47" xr6:coauthVersionMax="47" xr10:uidLastSave="{00000000-0000-0000-0000-000000000000}"/>
  <bookViews>
    <workbookView xWindow="0" yWindow="500" windowWidth="33600" windowHeight="20500" tabRatio="500" activeTab="1" xr2:uid="{00000000-000D-0000-FFFF-FFFF00000000}"/>
  </bookViews>
  <sheets>
    <sheet name="IPMR OUTPUT" sheetId="1" r:id="rId1"/>
    <sheet name="SUMMARY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" i="2" l="1"/>
  <c r="M2" i="2"/>
  <c r="L2" i="2"/>
  <c r="A3" i="2"/>
  <c r="A4" i="2"/>
  <c r="A5" i="2"/>
  <c r="A6" i="2"/>
  <c r="A7" i="2"/>
  <c r="A8" i="2"/>
  <c r="C4" i="2"/>
  <c r="C3" i="2"/>
  <c r="C5" i="2"/>
  <c r="C6" i="2"/>
  <c r="C7" i="2"/>
  <c r="C8" i="2"/>
  <c r="N3" i="2"/>
  <c r="N7" i="2"/>
  <c r="F4" i="2"/>
  <c r="G4" i="2"/>
  <c r="F5" i="2"/>
  <c r="G5" i="2"/>
  <c r="F6" i="2"/>
  <c r="G6" i="2"/>
  <c r="F7" i="2"/>
  <c r="G7" i="2"/>
  <c r="F8" i="2"/>
  <c r="G8" i="2"/>
  <c r="G3" i="2"/>
  <c r="F3" i="2"/>
  <c r="E4" i="2"/>
  <c r="E5" i="2"/>
  <c r="E6" i="2"/>
  <c r="E7" i="2"/>
  <c r="E8" i="2"/>
  <c r="E3" i="2"/>
  <c r="I4" i="2"/>
  <c r="I5" i="2"/>
  <c r="I6" i="2"/>
  <c r="I7" i="2"/>
  <c r="I8" i="2"/>
  <c r="I3" i="2"/>
  <c r="H4" i="2"/>
  <c r="H5" i="2"/>
  <c r="H6" i="2"/>
  <c r="H7" i="2"/>
  <c r="H8" i="2"/>
  <c r="H3" i="2"/>
  <c r="D4" i="2"/>
  <c r="D5" i="2"/>
  <c r="D6" i="2"/>
  <c r="D7" i="2"/>
  <c r="D8" i="2"/>
  <c r="D3" i="2"/>
  <c r="B4" i="2"/>
  <c r="B5" i="2"/>
  <c r="B6" i="2"/>
  <c r="B7" i="2"/>
  <c r="B8" i="2"/>
  <c r="B3" i="2"/>
  <c r="N8" i="2"/>
  <c r="A2" i="2"/>
  <c r="N6" i="2"/>
  <c r="N5" i="2"/>
  <c r="N4" i="2"/>
</calcChain>
</file>

<file path=xl/sharedStrings.xml><?xml version="1.0" encoding="utf-8"?>
<sst xmlns="http://schemas.openxmlformats.org/spreadsheetml/2006/main" count="199" uniqueCount="137">
  <si>
    <t>GBT</t>
  </si>
  <si>
    <t>NIGAL</t>
  </si>
  <si>
    <t>M</t>
  </si>
  <si>
    <t>KARTON</t>
  </si>
  <si>
    <t>BARRA1</t>
  </si>
  <si>
    <t>J1</t>
  </si>
  <si>
    <t>VM00</t>
  </si>
  <si>
    <t>N</t>
  </si>
  <si>
    <t>R</t>
  </si>
  <si>
    <t>O</t>
  </si>
  <si>
    <t>net 2</t>
  </si>
  <si>
    <t>net 18</t>
  </si>
  <si>
    <t>RTYPE</t>
  </si>
  <si>
    <t>SCHEME</t>
  </si>
  <si>
    <t>RING</t>
  </si>
  <si>
    <t>RINFO</t>
  </si>
  <si>
    <t>SPEC</t>
  </si>
  <si>
    <t>RACE</t>
  </si>
  <si>
    <t>AGE</t>
  </si>
  <si>
    <t>SEX</t>
  </si>
  <si>
    <t>SXMTD</t>
  </si>
  <si>
    <t>DATE</t>
  </si>
  <si>
    <t>PLACE</t>
  </si>
  <si>
    <t>SITE</t>
  </si>
  <si>
    <t>FIND</t>
  </si>
  <si>
    <t>CIRCUMSTANCE</t>
  </si>
  <si>
    <t>COND</t>
  </si>
  <si>
    <t>ACT</t>
  </si>
  <si>
    <t>ACT2</t>
  </si>
  <si>
    <t>HAB1</t>
  </si>
  <si>
    <t>HAB2</t>
  </si>
  <si>
    <t>IRPL</t>
  </si>
  <si>
    <t>GRID</t>
  </si>
  <si>
    <t>SCHEM2</t>
  </si>
  <si>
    <t>RING2</t>
  </si>
  <si>
    <t>WING</t>
  </si>
  <si>
    <t>WINGINIT</t>
  </si>
  <si>
    <t>WT</t>
  </si>
  <si>
    <t>WTDATE</t>
  </si>
  <si>
    <t>INIT</t>
  </si>
  <si>
    <t>POINT</t>
  </si>
  <si>
    <t>PRIML</t>
  </si>
  <si>
    <t>MOULT</t>
  </si>
  <si>
    <t>PPSC</t>
  </si>
  <si>
    <t>PPMLT</t>
  </si>
  <si>
    <t>OGC</t>
  </si>
  <si>
    <t>ALULA</t>
  </si>
  <si>
    <t>BLMTD</t>
  </si>
  <si>
    <t>BILL</t>
  </si>
  <si>
    <t>THL</t>
  </si>
  <si>
    <t>BDMTD</t>
  </si>
  <si>
    <t>BILLD</t>
  </si>
  <si>
    <t>TSMTD</t>
  </si>
  <si>
    <t>TARSUS</t>
  </si>
  <si>
    <t>TAIL</t>
  </si>
  <si>
    <t>CLAW</t>
  </si>
  <si>
    <t>PLUM</t>
  </si>
  <si>
    <t>PATCH</t>
  </si>
  <si>
    <t>FAT</t>
  </si>
  <si>
    <t>PEC</t>
  </si>
  <si>
    <t>MTHOD</t>
  </si>
  <si>
    <t>PULALIV</t>
  </si>
  <si>
    <t>PULRING</t>
  </si>
  <si>
    <t>PULCODE</t>
  </si>
  <si>
    <t>OWN</t>
  </si>
  <si>
    <t>OWN2</t>
  </si>
  <si>
    <t>USERC1</t>
  </si>
  <si>
    <t>USERC2</t>
  </si>
  <si>
    <t>USERC3</t>
  </si>
  <si>
    <t>USERC4</t>
  </si>
  <si>
    <t>USERC5</t>
  </si>
  <si>
    <t>USERV1</t>
  </si>
  <si>
    <t>USERV2</t>
  </si>
  <si>
    <t>USERV3</t>
  </si>
  <si>
    <t>USERV4</t>
  </si>
  <si>
    <t>USERV5</t>
  </si>
  <si>
    <t>TEXT</t>
  </si>
  <si>
    <t>CAPTURETYPE</t>
  </si>
  <si>
    <t>FATMTD</t>
  </si>
  <si>
    <t>SAMPLE</t>
  </si>
  <si>
    <t>HTTIME</t>
  </si>
  <si>
    <t>FINDER</t>
  </si>
  <si>
    <t>BODYMOULT</t>
  </si>
  <si>
    <t>TAILFORK</t>
  </si>
  <si>
    <t>EXTRACTINIT</t>
  </si>
  <si>
    <t>RINGINIT</t>
  </si>
  <si>
    <t>CHECKINIT</t>
  </si>
  <si>
    <t>PROJECT1</t>
  </si>
  <si>
    <t>PROJECTREG1</t>
  </si>
  <si>
    <t>PROJECT2</t>
  </si>
  <si>
    <t>PROJECTREG2</t>
  </si>
  <si>
    <t>PROJECT3</t>
  </si>
  <si>
    <t>PROJECTREG3</t>
  </si>
  <si>
    <t>LB</t>
  </si>
  <si>
    <t>LA</t>
  </si>
  <si>
    <t>RB</t>
  </si>
  <si>
    <t>RA</t>
  </si>
  <si>
    <t>LW</t>
  </si>
  <si>
    <t>RW</t>
  </si>
  <si>
    <t>NC</t>
  </si>
  <si>
    <t>SSMLT</t>
  </si>
  <si>
    <t>PCMLT</t>
  </si>
  <si>
    <t>GCMLT</t>
  </si>
  <si>
    <t>CCMLT</t>
  </si>
  <si>
    <t>ALULAMLT</t>
  </si>
  <si>
    <t>TAILMLT</t>
  </si>
  <si>
    <t>LPPMLT</t>
  </si>
  <si>
    <t>LSSMLT</t>
  </si>
  <si>
    <t>LPCMLT</t>
  </si>
  <si>
    <t>LGCMLT</t>
  </si>
  <si>
    <t>LCCMLT</t>
  </si>
  <si>
    <t>LALULAMLT</t>
  </si>
  <si>
    <t>LTAILMLT</t>
  </si>
  <si>
    <t>LMCMLT</t>
  </si>
  <si>
    <t>UWCMLT</t>
  </si>
  <si>
    <t>HEADMLT</t>
  </si>
  <si>
    <t>UPPMLT</t>
  </si>
  <si>
    <t>UNPMLT</t>
  </si>
  <si>
    <t>LAT</t>
  </si>
  <si>
    <t>LONG</t>
  </si>
  <si>
    <t>TAG RETRIEVED</t>
  </si>
  <si>
    <t>TAG DEPLOYED</t>
  </si>
  <si>
    <t>WEIGHT</t>
  </si>
  <si>
    <t>FREQUENCY</t>
  </si>
  <si>
    <t>TAGS OUT</t>
  </si>
  <si>
    <t>TH87182</t>
  </si>
  <si>
    <t>MJ</t>
  </si>
  <si>
    <t>net 15</t>
  </si>
  <si>
    <t>TL89898</t>
  </si>
  <si>
    <t>MCO</t>
  </si>
  <si>
    <t>TL89899</t>
  </si>
  <si>
    <t>DJ</t>
  </si>
  <si>
    <t>TL89900</t>
  </si>
  <si>
    <t>net 8</t>
  </si>
  <si>
    <t>NS</t>
  </si>
  <si>
    <t>C439327</t>
  </si>
  <si>
    <t>net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</si>
</sst>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3" fillId="0" borderId="0" xfId="0" applyFont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5" fillId="0" borderId="0" xfId="0" applyFont="1"/>
    <xf numFmtId="164" fontId="4" fillId="2" borderId="0" xfId="0" applyNumberFormat="1" applyFont="1" applyFill="1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F/Dropbox/My%20Mac%20(Oliver&#8217;s%20MacBook%20Pro)/Documents/KBO/KBO_SPECIES/MUSCICAPIDAE/NIGAL/KBO_DATA_NIGAL_2019-2020.xlsx" TargetMode="External"/><Relationship Id="rId1" Type="http://schemas.openxmlformats.org/officeDocument/2006/relationships/externalLinkPath" Target="KBO_DATA_NIGAL_2019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PMR OUTPUT"/>
      <sheetName val="SUMMARY"/>
    </sheetNames>
    <sheetDataSet>
      <sheetData sheetId="0"/>
      <sheetData sheetId="1">
        <row r="3">
          <cell r="Q3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8"/>
  <sheetViews>
    <sheetView workbookViewId="0">
      <selection activeCell="K17" sqref="K17"/>
    </sheetView>
  </sheetViews>
  <sheetFormatPr baseColWidth="10" defaultRowHeight="15" customHeight="1" x14ac:dyDescent="0.15"/>
  <cols>
    <col min="10" max="10" width="12.33203125" bestFit="1" customWidth="1"/>
  </cols>
  <sheetData>
    <row r="1" spans="1:106" ht="15" customHeight="1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</row>
    <row r="2" spans="1:106" ht="15" customHeight="1" x14ac:dyDescent="0.15">
      <c r="A2" t="s">
        <v>8</v>
      </c>
      <c r="B2" t="s">
        <v>0</v>
      </c>
      <c r="C2" t="s">
        <v>125</v>
      </c>
      <c r="E2" t="s">
        <v>1</v>
      </c>
      <c r="G2">
        <v>4</v>
      </c>
      <c r="J2" s="1">
        <v>44169.291666666664</v>
      </c>
      <c r="K2" t="s">
        <v>3</v>
      </c>
      <c r="L2" t="s">
        <v>4</v>
      </c>
      <c r="M2">
        <v>8</v>
      </c>
      <c r="N2">
        <v>20</v>
      </c>
      <c r="R2" t="s">
        <v>5</v>
      </c>
      <c r="T2" t="s">
        <v>6</v>
      </c>
      <c r="X2">
        <v>84</v>
      </c>
      <c r="Y2" t="s">
        <v>126</v>
      </c>
      <c r="Z2">
        <v>19.8</v>
      </c>
      <c r="AA2" s="1">
        <v>44169.291666666664</v>
      </c>
      <c r="AB2" t="s">
        <v>126</v>
      </c>
      <c r="AE2" t="s">
        <v>7</v>
      </c>
      <c r="AQ2">
        <v>70</v>
      </c>
      <c r="AW2" t="s">
        <v>2</v>
      </c>
      <c r="BL2" t="s">
        <v>127</v>
      </c>
    </row>
    <row r="3" spans="1:106" ht="15" customHeight="1" x14ac:dyDescent="0.15">
      <c r="A3" t="s">
        <v>7</v>
      </c>
      <c r="B3" t="s">
        <v>0</v>
      </c>
      <c r="C3" t="s">
        <v>128</v>
      </c>
      <c r="E3" t="s">
        <v>1</v>
      </c>
      <c r="G3">
        <v>3</v>
      </c>
      <c r="J3" s="1">
        <v>44169.291666666664</v>
      </c>
      <c r="K3" t="s">
        <v>3</v>
      </c>
      <c r="L3" t="s">
        <v>4</v>
      </c>
      <c r="R3" t="s">
        <v>5</v>
      </c>
      <c r="T3" t="s">
        <v>6</v>
      </c>
      <c r="X3">
        <v>81</v>
      </c>
      <c r="Y3" t="s">
        <v>129</v>
      </c>
      <c r="Z3">
        <v>22.4</v>
      </c>
      <c r="AA3" s="1">
        <v>44169.291666666664</v>
      </c>
      <c r="AB3" t="s">
        <v>129</v>
      </c>
      <c r="AE3" t="s">
        <v>9</v>
      </c>
      <c r="AQ3">
        <v>67</v>
      </c>
      <c r="AW3" t="s">
        <v>2</v>
      </c>
      <c r="BL3" t="s">
        <v>11</v>
      </c>
    </row>
    <row r="4" spans="1:106" ht="15" customHeight="1" x14ac:dyDescent="0.15">
      <c r="A4" t="s">
        <v>7</v>
      </c>
      <c r="B4" t="s">
        <v>0</v>
      </c>
      <c r="C4" t="s">
        <v>130</v>
      </c>
      <c r="E4" t="s">
        <v>1</v>
      </c>
      <c r="G4">
        <v>3</v>
      </c>
      <c r="J4" s="1">
        <v>44169.416666666664</v>
      </c>
      <c r="K4" t="s">
        <v>3</v>
      </c>
      <c r="L4" t="s">
        <v>4</v>
      </c>
      <c r="R4" t="s">
        <v>5</v>
      </c>
      <c r="T4" t="s">
        <v>6</v>
      </c>
      <c r="X4">
        <v>85</v>
      </c>
      <c r="Y4" t="s">
        <v>131</v>
      </c>
      <c r="Z4">
        <v>21.2</v>
      </c>
      <c r="AA4" s="1">
        <v>44169.416666666664</v>
      </c>
      <c r="AB4" t="s">
        <v>131</v>
      </c>
      <c r="AE4" t="s">
        <v>7</v>
      </c>
      <c r="AQ4">
        <v>66</v>
      </c>
      <c r="AW4" t="s">
        <v>2</v>
      </c>
      <c r="BL4" t="s">
        <v>127</v>
      </c>
    </row>
    <row r="5" spans="1:106" ht="15" customHeight="1" x14ac:dyDescent="0.15">
      <c r="A5" t="s">
        <v>7</v>
      </c>
      <c r="B5" t="s">
        <v>0</v>
      </c>
      <c r="C5" t="s">
        <v>132</v>
      </c>
      <c r="E5" t="s">
        <v>1</v>
      </c>
      <c r="G5">
        <v>3</v>
      </c>
      <c r="J5" s="1">
        <v>44176.305555555555</v>
      </c>
      <c r="K5" t="s">
        <v>3</v>
      </c>
      <c r="L5" t="s">
        <v>4</v>
      </c>
      <c r="R5" t="s">
        <v>5</v>
      </c>
      <c r="T5" t="s">
        <v>6</v>
      </c>
      <c r="X5">
        <v>81</v>
      </c>
      <c r="Y5" t="s">
        <v>131</v>
      </c>
      <c r="Z5">
        <v>19.600000000000001</v>
      </c>
      <c r="AA5" s="1">
        <v>44176.305555555555</v>
      </c>
      <c r="AB5" t="s">
        <v>131</v>
      </c>
      <c r="AE5" t="s">
        <v>9</v>
      </c>
      <c r="AH5">
        <v>9</v>
      </c>
      <c r="AQ5">
        <v>66</v>
      </c>
      <c r="AW5" t="s">
        <v>2</v>
      </c>
      <c r="BL5" t="s">
        <v>133</v>
      </c>
    </row>
    <row r="6" spans="1:106" ht="15" customHeight="1" x14ac:dyDescent="0.15">
      <c r="A6" t="s">
        <v>8</v>
      </c>
      <c r="B6" t="s">
        <v>0</v>
      </c>
      <c r="C6" t="s">
        <v>130</v>
      </c>
      <c r="E6" t="s">
        <v>1</v>
      </c>
      <c r="G6">
        <v>5</v>
      </c>
      <c r="J6" s="1">
        <v>44198.354166666664</v>
      </c>
      <c r="K6" t="s">
        <v>3</v>
      </c>
      <c r="L6" t="s">
        <v>4</v>
      </c>
      <c r="M6">
        <v>8</v>
      </c>
      <c r="N6">
        <v>20</v>
      </c>
      <c r="R6" t="s">
        <v>5</v>
      </c>
      <c r="T6" t="s">
        <v>6</v>
      </c>
      <c r="X6">
        <v>86</v>
      </c>
      <c r="Y6" t="s">
        <v>134</v>
      </c>
      <c r="Z6">
        <v>22.2</v>
      </c>
      <c r="AA6" s="1">
        <v>44198.354166666664</v>
      </c>
      <c r="AB6" t="s">
        <v>134</v>
      </c>
      <c r="AE6" t="s">
        <v>9</v>
      </c>
      <c r="AL6">
        <v>37.200000000000003</v>
      </c>
      <c r="AQ6">
        <v>70</v>
      </c>
      <c r="AW6" t="s">
        <v>2</v>
      </c>
      <c r="BL6" t="s">
        <v>10</v>
      </c>
    </row>
    <row r="7" spans="1:106" ht="15" customHeight="1" x14ac:dyDescent="0.15">
      <c r="A7" t="s">
        <v>7</v>
      </c>
      <c r="B7" t="s">
        <v>0</v>
      </c>
      <c r="C7" t="s">
        <v>135</v>
      </c>
      <c r="E7" t="s">
        <v>1</v>
      </c>
      <c r="G7">
        <v>5</v>
      </c>
      <c r="J7" s="1">
        <v>44253.333333333336</v>
      </c>
      <c r="K7" t="s">
        <v>3</v>
      </c>
      <c r="L7" t="s">
        <v>4</v>
      </c>
      <c r="R7" t="s">
        <v>5</v>
      </c>
      <c r="T7" t="s">
        <v>6</v>
      </c>
      <c r="X7">
        <v>80</v>
      </c>
      <c r="Y7" t="s">
        <v>134</v>
      </c>
      <c r="Z7">
        <v>26.9</v>
      </c>
      <c r="AA7" s="1">
        <v>44253.333333333336</v>
      </c>
      <c r="AB7" t="s">
        <v>134</v>
      </c>
      <c r="AE7" t="s">
        <v>9</v>
      </c>
      <c r="AH7">
        <v>4</v>
      </c>
      <c r="AL7">
        <v>35.700000000000003</v>
      </c>
      <c r="AQ7">
        <v>64</v>
      </c>
      <c r="AW7" t="s">
        <v>2</v>
      </c>
      <c r="BL7" t="s">
        <v>136</v>
      </c>
    </row>
    <row r="8" spans="1:106" ht="15" customHeight="1" x14ac:dyDescent="0.15">
      <c r="J8" s="1"/>
      <c r="AA8" s="1"/>
    </row>
    <row r="9" spans="1:106" ht="15" customHeight="1" x14ac:dyDescent="0.15">
      <c r="J9" s="1"/>
      <c r="AA9" s="1"/>
    </row>
    <row r="10" spans="1:106" ht="15" customHeight="1" x14ac:dyDescent="0.15">
      <c r="J10" s="1"/>
      <c r="AA10" s="1"/>
    </row>
    <row r="11" spans="1:106" ht="15" customHeight="1" x14ac:dyDescent="0.15">
      <c r="J11" s="1"/>
      <c r="AA11" s="1"/>
    </row>
    <row r="12" spans="1:106" ht="15" customHeight="1" x14ac:dyDescent="0.15">
      <c r="J12" s="1"/>
      <c r="AA12" s="1"/>
    </row>
    <row r="13" spans="1:106" ht="15" customHeight="1" x14ac:dyDescent="0.15">
      <c r="J13" s="1"/>
      <c r="AA13" s="1"/>
    </row>
    <row r="14" spans="1:106" ht="15" customHeight="1" x14ac:dyDescent="0.15">
      <c r="J14" s="1"/>
      <c r="AA14" s="1"/>
    </row>
    <row r="15" spans="1:106" ht="15" customHeight="1" x14ac:dyDescent="0.15">
      <c r="J15" s="1"/>
      <c r="AA15" s="1"/>
    </row>
    <row r="16" spans="1:106" ht="15" customHeight="1" x14ac:dyDescent="0.15">
      <c r="J16" s="1"/>
      <c r="AA16" s="1"/>
    </row>
    <row r="17" spans="10:27" ht="15" customHeight="1" x14ac:dyDescent="0.15">
      <c r="J17" s="1"/>
      <c r="AA17" s="1"/>
    </row>
    <row r="18" spans="10:27" ht="15" customHeight="1" x14ac:dyDescent="0.15">
      <c r="J18" s="1"/>
      <c r="AA18" s="1"/>
    </row>
    <row r="19" spans="10:27" ht="15" customHeight="1" x14ac:dyDescent="0.15">
      <c r="J19" s="1"/>
      <c r="AA19" s="1"/>
    </row>
    <row r="20" spans="10:27" ht="15" customHeight="1" x14ac:dyDescent="0.15">
      <c r="J20" s="1"/>
      <c r="AA20" s="1"/>
    </row>
    <row r="21" spans="10:27" ht="15" customHeight="1" x14ac:dyDescent="0.15">
      <c r="J21" s="1"/>
      <c r="AA21" s="1"/>
    </row>
    <row r="22" spans="10:27" ht="15" customHeight="1" x14ac:dyDescent="0.15">
      <c r="J22" s="1"/>
      <c r="AA22" s="1"/>
    </row>
    <row r="23" spans="10:27" ht="15" customHeight="1" x14ac:dyDescent="0.15">
      <c r="J23" s="1"/>
      <c r="AA23" s="1"/>
    </row>
    <row r="24" spans="10:27" ht="15" customHeight="1" x14ac:dyDescent="0.15">
      <c r="J24" s="1"/>
      <c r="AA24" s="1"/>
    </row>
    <row r="25" spans="10:27" ht="15" customHeight="1" x14ac:dyDescent="0.15">
      <c r="J25" s="1"/>
      <c r="AA25" s="1"/>
    </row>
    <row r="26" spans="10:27" ht="15" customHeight="1" x14ac:dyDescent="0.15">
      <c r="J26" s="1"/>
      <c r="AA26" s="1"/>
    </row>
    <row r="27" spans="10:27" ht="15" customHeight="1" x14ac:dyDescent="0.15">
      <c r="J27" s="1"/>
      <c r="AA27" s="1"/>
    </row>
    <row r="28" spans="10:27" ht="15" customHeight="1" x14ac:dyDescent="0.15">
      <c r="J28" s="1"/>
      <c r="AA2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tabSelected="1" workbookViewId="0">
      <selection activeCell="O13" sqref="O13"/>
    </sheetView>
  </sheetViews>
  <sheetFormatPr baseColWidth="10" defaultRowHeight="15" customHeight="1" x14ac:dyDescent="0.15"/>
  <cols>
    <col min="3" max="3" width="10.6640625" customWidth="1"/>
    <col min="4" max="4" width="15.1640625" bestFit="1" customWidth="1"/>
    <col min="5" max="5" width="10.6640625" customWidth="1"/>
    <col min="6" max="7" width="11.1640625" customWidth="1"/>
    <col min="8" max="8" width="13.83203125" customWidth="1"/>
    <col min="9" max="9" width="30.83203125" bestFit="1" customWidth="1"/>
    <col min="10" max="10" width="10.1640625" style="11" bestFit="1" customWidth="1"/>
    <col min="11" max="11" width="10.83203125" style="11"/>
    <col min="12" max="12" width="14.6640625" style="11" bestFit="1" customWidth="1"/>
    <col min="13" max="13" width="14.1640625" style="11" bestFit="1" customWidth="1"/>
    <col min="14" max="14" width="11.6640625" style="11" bestFit="1" customWidth="1"/>
  </cols>
  <sheetData>
    <row r="1" spans="1:17" ht="15" customHeight="1" x14ac:dyDescent="0.15">
      <c r="A1" s="2" t="s">
        <v>12</v>
      </c>
      <c r="B1" s="2" t="s">
        <v>13</v>
      </c>
      <c r="C1" s="2" t="s">
        <v>14</v>
      </c>
      <c r="D1" s="2" t="s">
        <v>21</v>
      </c>
      <c r="E1" s="2" t="s">
        <v>18</v>
      </c>
      <c r="F1" s="2" t="s">
        <v>35</v>
      </c>
      <c r="G1" s="2" t="s">
        <v>122</v>
      </c>
      <c r="H1" s="2" t="s">
        <v>23</v>
      </c>
      <c r="I1" s="2" t="s">
        <v>75</v>
      </c>
      <c r="J1" s="3" t="s">
        <v>118</v>
      </c>
      <c r="K1" s="3" t="s">
        <v>119</v>
      </c>
      <c r="L1" s="3" t="s">
        <v>120</v>
      </c>
      <c r="M1" s="3" t="s">
        <v>121</v>
      </c>
      <c r="N1" s="3" t="s">
        <v>123</v>
      </c>
    </row>
    <row r="2" spans="1:17" s="9" customFormat="1" ht="15" customHeight="1" x14ac:dyDescent="0.15">
      <c r="A2" s="5">
        <f>COUNTA(A3:A79)</f>
        <v>6</v>
      </c>
      <c r="B2" s="5"/>
      <c r="C2" s="5"/>
      <c r="D2" s="5"/>
      <c r="E2" s="5"/>
      <c r="F2" s="5"/>
      <c r="G2" s="5"/>
      <c r="H2" s="5"/>
      <c r="I2" s="5"/>
      <c r="J2" s="6"/>
      <c r="K2" s="6"/>
      <c r="L2" s="6">
        <f>COUNTA(L3:L79)</f>
        <v>0</v>
      </c>
      <c r="M2" s="6">
        <f>COUNTA(M3:M79)</f>
        <v>0</v>
      </c>
      <c r="N2" s="6"/>
    </row>
    <row r="3" spans="1:17" ht="15" customHeight="1" x14ac:dyDescent="0.15">
      <c r="A3" t="str">
        <f>'IPMR OUTPUT'!A2</f>
        <v>R</v>
      </c>
      <c r="B3" t="str">
        <f>'IPMR OUTPUT'!B2</f>
        <v>GBT</v>
      </c>
      <c r="C3" t="str">
        <f>'IPMR OUTPUT'!C2</f>
        <v>TH87182</v>
      </c>
      <c r="D3" s="1">
        <f>'IPMR OUTPUT'!J2</f>
        <v>44169.291666666664</v>
      </c>
      <c r="E3">
        <f>'IPMR OUTPUT'!G2</f>
        <v>4</v>
      </c>
      <c r="F3">
        <f>'IPMR OUTPUT'!X2</f>
        <v>84</v>
      </c>
      <c r="G3">
        <f>'IPMR OUTPUT'!Z2</f>
        <v>19.8</v>
      </c>
      <c r="H3" t="str">
        <f>'IPMR OUTPUT'!L2</f>
        <v>BARRA1</v>
      </c>
      <c r="I3" t="str">
        <f>'IPMR OUTPUT'!BL2</f>
        <v>net 15</v>
      </c>
      <c r="J3" s="8">
        <v>13.080233</v>
      </c>
      <c r="K3" s="8">
        <v>-16.766943000000001</v>
      </c>
      <c r="L3" s="4"/>
      <c r="M3" s="10"/>
      <c r="N3" s="11">
        <f t="shared" ref="N3:N8" si="0">COUNTIF(C:C,C3)</f>
        <v>1</v>
      </c>
      <c r="P3" s="7" t="s">
        <v>124</v>
      </c>
      <c r="Q3" s="7">
        <f>M2+[1]SUMMARY!$Q$3-L2</f>
        <v>7</v>
      </c>
    </row>
    <row r="4" spans="1:17" ht="15" customHeight="1" x14ac:dyDescent="0.15">
      <c r="A4" t="str">
        <f>'IPMR OUTPUT'!A3</f>
        <v>N</v>
      </c>
      <c r="B4" t="str">
        <f>'IPMR OUTPUT'!B3</f>
        <v>GBT</v>
      </c>
      <c r="C4" t="str">
        <f>'IPMR OUTPUT'!C3</f>
        <v>TL89898</v>
      </c>
      <c r="D4" s="1">
        <f>'IPMR OUTPUT'!J3</f>
        <v>44169.291666666664</v>
      </c>
      <c r="E4">
        <f>'IPMR OUTPUT'!G3</f>
        <v>3</v>
      </c>
      <c r="F4">
        <f>'IPMR OUTPUT'!X3</f>
        <v>81</v>
      </c>
      <c r="G4">
        <f>'IPMR OUTPUT'!Z3</f>
        <v>22.4</v>
      </c>
      <c r="H4" t="str">
        <f>'IPMR OUTPUT'!L3</f>
        <v>BARRA1</v>
      </c>
      <c r="I4" t="str">
        <f>'IPMR OUTPUT'!BL3</f>
        <v>net 18</v>
      </c>
      <c r="J4" s="8">
        <v>13.080302</v>
      </c>
      <c r="K4" s="8">
        <v>-16.766452000000001</v>
      </c>
      <c r="L4" s="4"/>
      <c r="M4" s="10"/>
      <c r="N4" s="11">
        <f t="shared" si="0"/>
        <v>1</v>
      </c>
    </row>
    <row r="5" spans="1:17" ht="15" customHeight="1" x14ac:dyDescent="0.15">
      <c r="A5" t="str">
        <f>'IPMR OUTPUT'!A4</f>
        <v>N</v>
      </c>
      <c r="B5" t="str">
        <f>'IPMR OUTPUT'!B4</f>
        <v>GBT</v>
      </c>
      <c r="C5" t="str">
        <f>'IPMR OUTPUT'!C4</f>
        <v>TL89899</v>
      </c>
      <c r="D5" s="1">
        <f>'IPMR OUTPUT'!J4</f>
        <v>44169.416666666664</v>
      </c>
      <c r="E5">
        <f>'IPMR OUTPUT'!G4</f>
        <v>3</v>
      </c>
      <c r="F5">
        <f>'IPMR OUTPUT'!X4</f>
        <v>85</v>
      </c>
      <c r="G5">
        <f>'IPMR OUTPUT'!Z4</f>
        <v>21.2</v>
      </c>
      <c r="H5" t="str">
        <f>'IPMR OUTPUT'!L4</f>
        <v>BARRA1</v>
      </c>
      <c r="I5" t="str">
        <f>'IPMR OUTPUT'!BL4</f>
        <v>net 15</v>
      </c>
      <c r="J5" s="8">
        <v>13.080233</v>
      </c>
      <c r="K5" s="8">
        <v>-16.766943000000001</v>
      </c>
      <c r="L5" s="10"/>
      <c r="M5" s="10"/>
      <c r="N5" s="11">
        <f t="shared" si="0"/>
        <v>2</v>
      </c>
    </row>
    <row r="6" spans="1:17" ht="15" customHeight="1" x14ac:dyDescent="0.15">
      <c r="A6" t="str">
        <f>'IPMR OUTPUT'!A5</f>
        <v>N</v>
      </c>
      <c r="B6" t="str">
        <f>'IPMR OUTPUT'!B5</f>
        <v>GBT</v>
      </c>
      <c r="C6" t="str">
        <f>'IPMR OUTPUT'!C5</f>
        <v>TL89900</v>
      </c>
      <c r="D6" s="1">
        <f>'IPMR OUTPUT'!J5</f>
        <v>44176.305555555555</v>
      </c>
      <c r="E6">
        <f>'IPMR OUTPUT'!G5</f>
        <v>3</v>
      </c>
      <c r="F6">
        <f>'IPMR OUTPUT'!X5</f>
        <v>81</v>
      </c>
      <c r="G6">
        <f>'IPMR OUTPUT'!Z5</f>
        <v>19.600000000000001</v>
      </c>
      <c r="H6" t="str">
        <f>'IPMR OUTPUT'!L5</f>
        <v>BARRA1</v>
      </c>
      <c r="I6" t="str">
        <f>'IPMR OUTPUT'!BL5</f>
        <v>net 8</v>
      </c>
      <c r="J6" s="8">
        <v>13.079661</v>
      </c>
      <c r="K6" s="8">
        <v>-16.769296000000001</v>
      </c>
      <c r="L6" s="4"/>
      <c r="M6" s="10"/>
      <c r="N6" s="11">
        <f t="shared" si="0"/>
        <v>1</v>
      </c>
    </row>
    <row r="7" spans="1:17" ht="15" customHeight="1" x14ac:dyDescent="0.15">
      <c r="A7" t="str">
        <f>'IPMR OUTPUT'!A6</f>
        <v>R</v>
      </c>
      <c r="B7" t="str">
        <f>'IPMR OUTPUT'!B6</f>
        <v>GBT</v>
      </c>
      <c r="C7" t="str">
        <f>'IPMR OUTPUT'!C6</f>
        <v>TL89899</v>
      </c>
      <c r="D7" s="1">
        <f>'IPMR OUTPUT'!J6</f>
        <v>44198.354166666664</v>
      </c>
      <c r="E7">
        <f>'IPMR OUTPUT'!G6</f>
        <v>5</v>
      </c>
      <c r="F7">
        <f>'IPMR OUTPUT'!X6</f>
        <v>86</v>
      </c>
      <c r="G7">
        <f>'IPMR OUTPUT'!Z6</f>
        <v>22.2</v>
      </c>
      <c r="H7" t="str">
        <f>'IPMR OUTPUT'!L6</f>
        <v>BARRA1</v>
      </c>
      <c r="I7" t="str">
        <f>'IPMR OUTPUT'!BL6</f>
        <v>net 2</v>
      </c>
      <c r="J7" s="8">
        <v>13.078393999999999</v>
      </c>
      <c r="K7" s="8">
        <v>-16.765039999999999</v>
      </c>
      <c r="L7" s="4"/>
      <c r="M7" s="10"/>
      <c r="N7" s="11">
        <f t="shared" si="0"/>
        <v>2</v>
      </c>
    </row>
    <row r="8" spans="1:17" ht="15" customHeight="1" x14ac:dyDescent="0.15">
      <c r="A8" t="str">
        <f>'IPMR OUTPUT'!A7</f>
        <v>N</v>
      </c>
      <c r="B8" t="str">
        <f>'IPMR OUTPUT'!B7</f>
        <v>GBT</v>
      </c>
      <c r="C8" t="str">
        <f>'IPMR OUTPUT'!C7</f>
        <v>C439327</v>
      </c>
      <c r="D8" s="1">
        <f>'IPMR OUTPUT'!J7</f>
        <v>44253.333333333336</v>
      </c>
      <c r="E8">
        <f>'IPMR OUTPUT'!G7</f>
        <v>5</v>
      </c>
      <c r="F8">
        <f>'IPMR OUTPUT'!X7</f>
        <v>80</v>
      </c>
      <c r="G8">
        <f>'IPMR OUTPUT'!Z7</f>
        <v>26.9</v>
      </c>
      <c r="H8" t="str">
        <f>'IPMR OUTPUT'!L7</f>
        <v>BARRA1</v>
      </c>
      <c r="I8" t="str">
        <f>'IPMR OUTPUT'!BL7</f>
        <v>net 20</v>
      </c>
      <c r="J8" s="8">
        <v>13.080310000000001</v>
      </c>
      <c r="K8" s="8">
        <v>-16.768319999999999</v>
      </c>
      <c r="L8" s="4"/>
      <c r="M8" s="10"/>
      <c r="N8" s="11">
        <f t="shared" si="0"/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IPMR OUTPUT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Oliver Fox</cp:lastModifiedBy>
  <dcterms:created xsi:type="dcterms:W3CDTF">2020-01-09T14:08:40Z</dcterms:created>
  <dcterms:modified xsi:type="dcterms:W3CDTF">2023-06-14T18:21:42Z</dcterms:modified>
</cp:coreProperties>
</file>