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/Dropbox/My Mac (Oliver’s MacBook Pro)/Documents/KBO/KBO_SPECIES/MUSCICAPIDAE/NIGAL/"/>
    </mc:Choice>
  </mc:AlternateContent>
  <xr:revisionPtr revIDLastSave="0" documentId="13_ncr:1_{7D43B9C0-B561-D341-8A59-73C9329C79CD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IPMR OUTPUT" sheetId="1" r:id="rId1"/>
    <sheet name="SUMMARY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A9" i="2"/>
  <c r="B9" i="2"/>
  <c r="C9" i="2"/>
  <c r="N9" i="2" s="1"/>
  <c r="D9" i="2"/>
  <c r="E9" i="2"/>
  <c r="F9" i="2"/>
  <c r="G9" i="2"/>
  <c r="H9" i="2"/>
  <c r="I9" i="2"/>
  <c r="A10" i="2"/>
  <c r="B10" i="2"/>
  <c r="C10" i="2"/>
  <c r="N10" i="2" s="1"/>
  <c r="D10" i="2"/>
  <c r="E10" i="2"/>
  <c r="F10" i="2"/>
  <c r="G10" i="2"/>
  <c r="H10" i="2"/>
  <c r="I10" i="2"/>
  <c r="A11" i="2"/>
  <c r="B11" i="2"/>
  <c r="C11" i="2"/>
  <c r="N11" i="2" s="1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N12" i="2"/>
  <c r="A13" i="2"/>
  <c r="B13" i="2"/>
  <c r="C13" i="2"/>
  <c r="N13" i="2" s="1"/>
  <c r="D13" i="2"/>
  <c r="E13" i="2"/>
  <c r="F13" i="2"/>
  <c r="G13" i="2"/>
  <c r="H13" i="2"/>
  <c r="I13" i="2"/>
  <c r="A14" i="2"/>
  <c r="B14" i="2"/>
  <c r="C14" i="2"/>
  <c r="N14" i="2" s="1"/>
  <c r="D14" i="2"/>
  <c r="E14" i="2"/>
  <c r="F14" i="2"/>
  <c r="G14" i="2"/>
  <c r="H14" i="2"/>
  <c r="I14" i="2"/>
  <c r="A15" i="2"/>
  <c r="B15" i="2"/>
  <c r="C15" i="2"/>
  <c r="N15" i="2" s="1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N16" i="2"/>
  <c r="A17" i="2"/>
  <c r="B17" i="2"/>
  <c r="C17" i="2"/>
  <c r="N17" i="2" s="1"/>
  <c r="D17" i="2"/>
  <c r="E17" i="2"/>
  <c r="F17" i="2"/>
  <c r="G17" i="2"/>
  <c r="H17" i="2"/>
  <c r="I17" i="2"/>
  <c r="M2" i="2"/>
  <c r="L2" i="2"/>
  <c r="A3" i="2"/>
  <c r="A4" i="2"/>
  <c r="A5" i="2"/>
  <c r="A6" i="2"/>
  <c r="A7" i="2"/>
  <c r="A8" i="2"/>
  <c r="C4" i="2"/>
  <c r="C3" i="2"/>
  <c r="C5" i="2"/>
  <c r="C6" i="2"/>
  <c r="C7" i="2"/>
  <c r="C8" i="2"/>
  <c r="N3" i="2"/>
  <c r="N7" i="2"/>
  <c r="F4" i="2"/>
  <c r="G4" i="2"/>
  <c r="F5" i="2"/>
  <c r="G5" i="2"/>
  <c r="F6" i="2"/>
  <c r="G6" i="2"/>
  <c r="F7" i="2"/>
  <c r="G7" i="2"/>
  <c r="F8" i="2"/>
  <c r="G8" i="2"/>
  <c r="G3" i="2"/>
  <c r="F3" i="2"/>
  <c r="E4" i="2"/>
  <c r="E5" i="2"/>
  <c r="E6" i="2"/>
  <c r="E7" i="2"/>
  <c r="E8" i="2"/>
  <c r="E3" i="2"/>
  <c r="I4" i="2"/>
  <c r="I5" i="2"/>
  <c r="I6" i="2"/>
  <c r="I7" i="2"/>
  <c r="I8" i="2"/>
  <c r="I3" i="2"/>
  <c r="H4" i="2"/>
  <c r="H5" i="2"/>
  <c r="H6" i="2"/>
  <c r="H7" i="2"/>
  <c r="H8" i="2"/>
  <c r="H3" i="2"/>
  <c r="D4" i="2"/>
  <c r="D5" i="2"/>
  <c r="D6" i="2"/>
  <c r="D7" i="2"/>
  <c r="D8" i="2"/>
  <c r="D3" i="2"/>
  <c r="B4" i="2"/>
  <c r="B5" i="2"/>
  <c r="B6" i="2"/>
  <c r="B7" i="2"/>
  <c r="B8" i="2"/>
  <c r="B3" i="2"/>
  <c r="N8" i="2" l="1"/>
  <c r="A2" i="2"/>
  <c r="N6" i="2"/>
  <c r="N5" i="2"/>
  <c r="N4" i="2"/>
</calcChain>
</file>

<file path=xl/sharedStrings.xml><?xml version="1.0" encoding="utf-8"?>
<sst xmlns="http://schemas.openxmlformats.org/spreadsheetml/2006/main" count="328" uniqueCount="169">
  <si>
    <t>GBT</t>
  </si>
  <si>
    <t>NIGAL</t>
  </si>
  <si>
    <t>M</t>
  </si>
  <si>
    <t>KARTON</t>
  </si>
  <si>
    <t>BARRA1</t>
  </si>
  <si>
    <t>J1</t>
  </si>
  <si>
    <t>VM00</t>
  </si>
  <si>
    <t>N</t>
  </si>
  <si>
    <t>net 1</t>
  </si>
  <si>
    <t>B</t>
  </si>
  <si>
    <t>R</t>
  </si>
  <si>
    <t>SAPU</t>
  </si>
  <si>
    <t>I5</t>
  </si>
  <si>
    <t>B1</t>
  </si>
  <si>
    <t>MM</t>
  </si>
  <si>
    <t>O</t>
  </si>
  <si>
    <t>BARRA2</t>
  </si>
  <si>
    <t>net 2</t>
  </si>
  <si>
    <t>WJ</t>
  </si>
  <si>
    <t>E721113</t>
  </si>
  <si>
    <t>S647420</t>
  </si>
  <si>
    <t>STALA</t>
  </si>
  <si>
    <t>net 6</t>
  </si>
  <si>
    <t>CAMP</t>
  </si>
  <si>
    <t>RTYPE</t>
  </si>
  <si>
    <t>SCHEME</t>
  </si>
  <si>
    <t>RING</t>
  </si>
  <si>
    <t>RINFO</t>
  </si>
  <si>
    <t>SPEC</t>
  </si>
  <si>
    <t>RACE</t>
  </si>
  <si>
    <t>AGE</t>
  </si>
  <si>
    <t>SEX</t>
  </si>
  <si>
    <t>SXMTD</t>
  </si>
  <si>
    <t>DATE</t>
  </si>
  <si>
    <t>PLACE</t>
  </si>
  <si>
    <t>SITE</t>
  </si>
  <si>
    <t>FIND</t>
  </si>
  <si>
    <t>CIRCUMSTANCE</t>
  </si>
  <si>
    <t>COND</t>
  </si>
  <si>
    <t>ACT</t>
  </si>
  <si>
    <t>ACT2</t>
  </si>
  <si>
    <t>HAB1</t>
  </si>
  <si>
    <t>HAB2</t>
  </si>
  <si>
    <t>IRPL</t>
  </si>
  <si>
    <t>GRID</t>
  </si>
  <si>
    <t>SCHEM2</t>
  </si>
  <si>
    <t>RING2</t>
  </si>
  <si>
    <t>WING</t>
  </si>
  <si>
    <t>WINGINIT</t>
  </si>
  <si>
    <t>WT</t>
  </si>
  <si>
    <t>WTDATE</t>
  </si>
  <si>
    <t>INIT</t>
  </si>
  <si>
    <t>POINT</t>
  </si>
  <si>
    <t>PRIML</t>
  </si>
  <si>
    <t>MOULT</t>
  </si>
  <si>
    <t>PPSC</t>
  </si>
  <si>
    <t>PPMLT</t>
  </si>
  <si>
    <t>OGC</t>
  </si>
  <si>
    <t>ALULA</t>
  </si>
  <si>
    <t>BLMTD</t>
  </si>
  <si>
    <t>BILL</t>
  </si>
  <si>
    <t>THL</t>
  </si>
  <si>
    <t>BDMTD</t>
  </si>
  <si>
    <t>BILLD</t>
  </si>
  <si>
    <t>TSMTD</t>
  </si>
  <si>
    <t>TARSUS</t>
  </si>
  <si>
    <t>TAIL</t>
  </si>
  <si>
    <t>CLAW</t>
  </si>
  <si>
    <t>PLUM</t>
  </si>
  <si>
    <t>PATCH</t>
  </si>
  <si>
    <t>FAT</t>
  </si>
  <si>
    <t>PEC</t>
  </si>
  <si>
    <t>MTHOD</t>
  </si>
  <si>
    <t>PULALIV</t>
  </si>
  <si>
    <t>PULRING</t>
  </si>
  <si>
    <t>PULCODE</t>
  </si>
  <si>
    <t>OWN</t>
  </si>
  <si>
    <t>OWN2</t>
  </si>
  <si>
    <t>USERC1</t>
  </si>
  <si>
    <t>USERC2</t>
  </si>
  <si>
    <t>USERC3</t>
  </si>
  <si>
    <t>USERC4</t>
  </si>
  <si>
    <t>USERC5</t>
  </si>
  <si>
    <t>USERV1</t>
  </si>
  <si>
    <t>USERV2</t>
  </si>
  <si>
    <t>USERV3</t>
  </si>
  <si>
    <t>USERV4</t>
  </si>
  <si>
    <t>USERV5</t>
  </si>
  <si>
    <t>TEXT</t>
  </si>
  <si>
    <t>CAPTURETYPE</t>
  </si>
  <si>
    <t>FATMTD</t>
  </si>
  <si>
    <t>SAMPLE</t>
  </si>
  <si>
    <t>HTTIME</t>
  </si>
  <si>
    <t>FINDER</t>
  </si>
  <si>
    <t>BODYMOULT</t>
  </si>
  <si>
    <t>TAILFORK</t>
  </si>
  <si>
    <t>EXTRACTINIT</t>
  </si>
  <si>
    <t>RINGINIT</t>
  </si>
  <si>
    <t>CHECKINIT</t>
  </si>
  <si>
    <t>PROJECT1</t>
  </si>
  <si>
    <t>PROJECTREG1</t>
  </si>
  <si>
    <t>PROJECT2</t>
  </si>
  <si>
    <t>PROJECTREG2</t>
  </si>
  <si>
    <t>PROJECT3</t>
  </si>
  <si>
    <t>PROJECTREG3</t>
  </si>
  <si>
    <t>LB</t>
  </si>
  <si>
    <t>LA</t>
  </si>
  <si>
    <t>RB</t>
  </si>
  <si>
    <t>RA</t>
  </si>
  <si>
    <t>LW</t>
  </si>
  <si>
    <t>RW</t>
  </si>
  <si>
    <t>NC</t>
  </si>
  <si>
    <t>SSMLT</t>
  </si>
  <si>
    <t>PCMLT</t>
  </si>
  <si>
    <t>GCMLT</t>
  </si>
  <si>
    <t>CCMLT</t>
  </si>
  <si>
    <t>ALULAMLT</t>
  </si>
  <si>
    <t>TAILMLT</t>
  </si>
  <si>
    <t>LPPMLT</t>
  </si>
  <si>
    <t>LSSMLT</t>
  </si>
  <si>
    <t>LPCMLT</t>
  </si>
  <si>
    <t>LGCMLT</t>
  </si>
  <si>
    <t>LCCMLT</t>
  </si>
  <si>
    <t>LALULAMLT</t>
  </si>
  <si>
    <t>LTAILMLT</t>
  </si>
  <si>
    <t>LMCMLT</t>
  </si>
  <si>
    <t>UWCMLT</t>
  </si>
  <si>
    <t>HEADMLT</t>
  </si>
  <si>
    <t>UPPMLT</t>
  </si>
  <si>
    <t>UNPMLT</t>
  </si>
  <si>
    <t>KDC</t>
  </si>
  <si>
    <t>JJ</t>
  </si>
  <si>
    <t>LAT</t>
  </si>
  <si>
    <t>LONG</t>
  </si>
  <si>
    <t>TAG RETRIEVED</t>
  </si>
  <si>
    <t>TAG DEPLOYED</t>
  </si>
  <si>
    <t>BV422</t>
  </si>
  <si>
    <t>WEIGHT</t>
  </si>
  <si>
    <t>FREQUENCY</t>
  </si>
  <si>
    <t>TAGS OUT</t>
  </si>
  <si>
    <t>MJ</t>
  </si>
  <si>
    <t>MCO</t>
  </si>
  <si>
    <t>NS</t>
  </si>
  <si>
    <t>BN85115</t>
  </si>
  <si>
    <t>GCO</t>
  </si>
  <si>
    <t>BN85116</t>
  </si>
  <si>
    <t>BARRA5</t>
  </si>
  <si>
    <t>BN85118</t>
  </si>
  <si>
    <t>BARRA3</t>
  </si>
  <si>
    <t>BN85120</t>
  </si>
  <si>
    <t>BN85122</t>
  </si>
  <si>
    <t>BN85126</t>
  </si>
  <si>
    <t>BN85130</t>
  </si>
  <si>
    <t>SAPRIC</t>
  </si>
  <si>
    <t>BN85149</t>
  </si>
  <si>
    <t>GHG</t>
  </si>
  <si>
    <t>net 11</t>
  </si>
  <si>
    <t>weight correct</t>
  </si>
  <si>
    <t>net 18; BV422 removed</t>
  </si>
  <si>
    <t>TL68376</t>
  </si>
  <si>
    <t>net 22</t>
  </si>
  <si>
    <t>TL68379</t>
  </si>
  <si>
    <t>TL68383</t>
  </si>
  <si>
    <t>CH</t>
  </si>
  <si>
    <t>net 25</t>
  </si>
  <si>
    <t>AZX1146</t>
  </si>
  <si>
    <t>net 26</t>
  </si>
  <si>
    <t>TL68385</t>
  </si>
  <si>
    <t>TL68388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</si>
</sst>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0" xfId="0" applyFont="1"/>
    <xf numFmtId="164" fontId="4" fillId="2" borderId="0" xfId="0" applyNumberFormat="1" applyFont="1" applyFill="1"/>
    <xf numFmtId="0" fontId="0" fillId="0" borderId="0" xfId="0" applyFont="1"/>
    <xf numFmtId="0" fontId="0" fillId="0" borderId="1" xfId="0" applyFont="1" applyBorder="1"/>
    <xf numFmtId="22" fontId="0" fillId="0" borderId="0" xfId="0" applyNumberFormat="1" applyFont="1"/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F/Dropbox/My%20Mac%20(Oliver&#8217;s%20MacBook%20Pro)/Documents/KBO/KBO_SPECIES/MUSCICAPIDAE/NIGAL/KBO_DATA_NIGAL_2020-2021.xlsx" TargetMode="External"/><Relationship Id="rId1" Type="http://schemas.openxmlformats.org/officeDocument/2006/relationships/externalLinkPath" Target="KBO_DATA_NIGAL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MR OUTPUT"/>
      <sheetName val="SUMMARY"/>
    </sheetNames>
    <sheetDataSet>
      <sheetData sheetId="0" refreshError="1"/>
      <sheetData sheetId="1">
        <row r="3">
          <cell r="Q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8"/>
  <sheetViews>
    <sheetView workbookViewId="0">
      <selection activeCell="F22" sqref="F22"/>
    </sheetView>
  </sheetViews>
  <sheetFormatPr baseColWidth="10" defaultRowHeight="15" customHeight="1" x14ac:dyDescent="0.15"/>
  <cols>
    <col min="10" max="10" width="12.33203125" bestFit="1" customWidth="1"/>
  </cols>
  <sheetData>
    <row r="1" spans="1:106" ht="15" customHeight="1" x14ac:dyDescent="0.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W1" t="s">
        <v>124</v>
      </c>
      <c r="CX1" t="s">
        <v>125</v>
      </c>
      <c r="CY1" t="s">
        <v>126</v>
      </c>
      <c r="CZ1" t="s">
        <v>127</v>
      </c>
      <c r="DA1" t="s">
        <v>128</v>
      </c>
      <c r="DB1" t="s">
        <v>129</v>
      </c>
    </row>
    <row r="2" spans="1:106" ht="15" customHeight="1" x14ac:dyDescent="0.15">
      <c r="A2" t="s">
        <v>7</v>
      </c>
      <c r="B2" t="s">
        <v>0</v>
      </c>
      <c r="C2" t="s">
        <v>143</v>
      </c>
      <c r="E2" t="s">
        <v>1</v>
      </c>
      <c r="G2">
        <v>3</v>
      </c>
      <c r="J2" s="1">
        <v>44505.3125</v>
      </c>
      <c r="K2" t="s">
        <v>3</v>
      </c>
      <c r="L2" t="s">
        <v>21</v>
      </c>
      <c r="R2" t="s">
        <v>5</v>
      </c>
      <c r="T2" t="s">
        <v>6</v>
      </c>
      <c r="X2">
        <v>85</v>
      </c>
      <c r="Y2" t="s">
        <v>144</v>
      </c>
      <c r="Z2">
        <v>19.2</v>
      </c>
      <c r="AA2" s="1">
        <v>44505.3125</v>
      </c>
      <c r="AB2" t="s">
        <v>144</v>
      </c>
      <c r="AE2" t="s">
        <v>15</v>
      </c>
      <c r="AH2">
        <v>6</v>
      </c>
      <c r="AQ2">
        <v>67</v>
      </c>
      <c r="AW2" t="s">
        <v>2</v>
      </c>
    </row>
    <row r="3" spans="1:106" ht="15" customHeight="1" x14ac:dyDescent="0.15">
      <c r="A3" t="s">
        <v>7</v>
      </c>
      <c r="B3" t="s">
        <v>0</v>
      </c>
      <c r="C3" t="s">
        <v>145</v>
      </c>
      <c r="E3" t="s">
        <v>1</v>
      </c>
      <c r="G3">
        <v>3</v>
      </c>
      <c r="J3" s="1">
        <v>44513.291666666664</v>
      </c>
      <c r="K3" t="s">
        <v>3</v>
      </c>
      <c r="L3" t="s">
        <v>146</v>
      </c>
      <c r="R3" t="s">
        <v>5</v>
      </c>
      <c r="T3" t="s">
        <v>6</v>
      </c>
      <c r="X3">
        <v>80</v>
      </c>
      <c r="Y3" t="s">
        <v>131</v>
      </c>
      <c r="Z3">
        <v>18.399999999999999</v>
      </c>
      <c r="AA3" s="1">
        <v>44513.291666666664</v>
      </c>
      <c r="AB3" t="s">
        <v>131</v>
      </c>
      <c r="AE3" t="s">
        <v>15</v>
      </c>
      <c r="AQ3">
        <v>69</v>
      </c>
      <c r="AU3">
        <v>0</v>
      </c>
      <c r="AW3" t="s">
        <v>2</v>
      </c>
      <c r="BL3" t="s">
        <v>8</v>
      </c>
      <c r="BO3" t="s">
        <v>9</v>
      </c>
    </row>
    <row r="4" spans="1:106" ht="15" customHeight="1" x14ac:dyDescent="0.15">
      <c r="A4" t="s">
        <v>7</v>
      </c>
      <c r="B4" t="s">
        <v>0</v>
      </c>
      <c r="C4" t="s">
        <v>147</v>
      </c>
      <c r="E4" t="s">
        <v>1</v>
      </c>
      <c r="G4">
        <v>4</v>
      </c>
      <c r="H4" t="s">
        <v>2</v>
      </c>
      <c r="J4" s="1">
        <v>44519.319444444445</v>
      </c>
      <c r="K4" t="s">
        <v>3</v>
      </c>
      <c r="L4" t="s">
        <v>148</v>
      </c>
      <c r="R4" t="s">
        <v>5</v>
      </c>
      <c r="T4" t="s">
        <v>6</v>
      </c>
      <c r="X4">
        <v>85</v>
      </c>
      <c r="Y4" t="s">
        <v>141</v>
      </c>
      <c r="Z4">
        <v>20.7</v>
      </c>
      <c r="AA4" s="1">
        <v>44519.319444444445</v>
      </c>
      <c r="AB4" t="s">
        <v>141</v>
      </c>
      <c r="AE4" t="s">
        <v>15</v>
      </c>
      <c r="AQ4">
        <v>69</v>
      </c>
      <c r="AU4">
        <v>3</v>
      </c>
      <c r="AW4" t="s">
        <v>2</v>
      </c>
      <c r="BO4" t="s">
        <v>9</v>
      </c>
    </row>
    <row r="5" spans="1:106" ht="15" customHeight="1" x14ac:dyDescent="0.15">
      <c r="A5" t="s">
        <v>7</v>
      </c>
      <c r="B5" t="s">
        <v>0</v>
      </c>
      <c r="C5" t="s">
        <v>149</v>
      </c>
      <c r="E5" t="s">
        <v>1</v>
      </c>
      <c r="G5">
        <v>3</v>
      </c>
      <c r="J5" s="1">
        <v>44526.388888888891</v>
      </c>
      <c r="K5" t="s">
        <v>3</v>
      </c>
      <c r="L5" t="s">
        <v>148</v>
      </c>
      <c r="R5" t="s">
        <v>5</v>
      </c>
      <c r="T5" t="s">
        <v>6</v>
      </c>
      <c r="X5">
        <v>84</v>
      </c>
      <c r="Y5" t="s">
        <v>140</v>
      </c>
      <c r="Z5">
        <v>19.5</v>
      </c>
      <c r="AA5" s="1">
        <v>44526.388888888891</v>
      </c>
      <c r="AB5" t="s">
        <v>140</v>
      </c>
      <c r="AE5" t="s">
        <v>15</v>
      </c>
      <c r="AL5">
        <v>37.1</v>
      </c>
      <c r="AQ5">
        <v>70</v>
      </c>
      <c r="AW5" t="s">
        <v>2</v>
      </c>
    </row>
    <row r="6" spans="1:106" ht="15" customHeight="1" x14ac:dyDescent="0.15">
      <c r="A6" t="s">
        <v>7</v>
      </c>
      <c r="B6" t="s">
        <v>0</v>
      </c>
      <c r="C6" t="s">
        <v>150</v>
      </c>
      <c r="E6" t="s">
        <v>1</v>
      </c>
      <c r="G6">
        <v>3</v>
      </c>
      <c r="J6" s="1">
        <v>44533.305555555555</v>
      </c>
      <c r="K6" t="s">
        <v>3</v>
      </c>
      <c r="L6" t="s">
        <v>4</v>
      </c>
      <c r="R6" t="s">
        <v>5</v>
      </c>
      <c r="T6" t="s">
        <v>6</v>
      </c>
      <c r="X6">
        <v>80</v>
      </c>
      <c r="Y6" t="s">
        <v>142</v>
      </c>
      <c r="Z6">
        <v>20.399999999999999</v>
      </c>
      <c r="AA6" s="1">
        <v>44533.305555555555</v>
      </c>
      <c r="AB6" t="s">
        <v>142</v>
      </c>
      <c r="AE6" t="s">
        <v>15</v>
      </c>
      <c r="AL6">
        <v>36.299999999999997</v>
      </c>
      <c r="AQ6">
        <v>68</v>
      </c>
      <c r="AW6" t="s">
        <v>2</v>
      </c>
    </row>
    <row r="7" spans="1:106" ht="15" customHeight="1" x14ac:dyDescent="0.15">
      <c r="A7" t="s">
        <v>7</v>
      </c>
      <c r="B7" t="s">
        <v>0</v>
      </c>
      <c r="C7" t="s">
        <v>151</v>
      </c>
      <c r="E7" t="s">
        <v>1</v>
      </c>
      <c r="G7">
        <v>5</v>
      </c>
      <c r="J7" s="1">
        <v>44609.326388888891</v>
      </c>
      <c r="K7" t="s">
        <v>3</v>
      </c>
      <c r="L7" t="s">
        <v>146</v>
      </c>
      <c r="R7" t="s">
        <v>5</v>
      </c>
      <c r="T7" t="s">
        <v>6</v>
      </c>
      <c r="X7">
        <v>83</v>
      </c>
      <c r="Y7" t="s">
        <v>18</v>
      </c>
      <c r="Z7">
        <v>17.399999999999999</v>
      </c>
      <c r="AA7" s="1">
        <v>44609.326388888891</v>
      </c>
      <c r="AB7" t="s">
        <v>18</v>
      </c>
      <c r="AE7" t="s">
        <v>15</v>
      </c>
      <c r="AH7">
        <v>4</v>
      </c>
      <c r="AQ7">
        <v>65</v>
      </c>
      <c r="AU7">
        <v>0</v>
      </c>
      <c r="AW7" t="s">
        <v>2</v>
      </c>
      <c r="BL7" t="s">
        <v>22</v>
      </c>
      <c r="BO7" t="s">
        <v>9</v>
      </c>
    </row>
    <row r="8" spans="1:106" ht="15" customHeight="1" x14ac:dyDescent="0.15">
      <c r="A8" t="s">
        <v>7</v>
      </c>
      <c r="B8" t="s">
        <v>0</v>
      </c>
      <c r="C8" t="s">
        <v>152</v>
      </c>
      <c r="E8" t="s">
        <v>1</v>
      </c>
      <c r="G8">
        <v>5</v>
      </c>
      <c r="J8" s="1">
        <v>44617.381944444445</v>
      </c>
      <c r="K8" t="s">
        <v>11</v>
      </c>
      <c r="L8" t="s">
        <v>153</v>
      </c>
      <c r="R8" t="s">
        <v>12</v>
      </c>
      <c r="S8" t="s">
        <v>13</v>
      </c>
      <c r="T8" t="s">
        <v>6</v>
      </c>
      <c r="X8">
        <v>82</v>
      </c>
      <c r="Y8" t="s">
        <v>14</v>
      </c>
      <c r="Z8">
        <v>18.600000000000001</v>
      </c>
      <c r="AA8" s="1">
        <v>44617.381944444445</v>
      </c>
      <c r="AB8" t="s">
        <v>14</v>
      </c>
      <c r="AE8" t="s">
        <v>15</v>
      </c>
      <c r="AH8">
        <v>5</v>
      </c>
      <c r="AU8">
        <v>1</v>
      </c>
      <c r="AW8" t="s">
        <v>2</v>
      </c>
      <c r="BO8" t="s">
        <v>9</v>
      </c>
    </row>
    <row r="9" spans="1:106" ht="15" customHeight="1" x14ac:dyDescent="0.15">
      <c r="A9">
        <v>1</v>
      </c>
      <c r="B9" t="s">
        <v>0</v>
      </c>
      <c r="C9" t="s">
        <v>154</v>
      </c>
      <c r="E9" t="s">
        <v>1</v>
      </c>
      <c r="G9">
        <v>6</v>
      </c>
      <c r="J9" s="1">
        <v>44627.291666666664</v>
      </c>
      <c r="K9" t="s">
        <v>3</v>
      </c>
      <c r="L9" t="s">
        <v>4</v>
      </c>
      <c r="M9">
        <v>8</v>
      </c>
      <c r="N9">
        <v>20</v>
      </c>
      <c r="R9" t="s">
        <v>5</v>
      </c>
      <c r="T9" t="s">
        <v>6</v>
      </c>
      <c r="V9" t="s">
        <v>0</v>
      </c>
      <c r="W9" t="s">
        <v>19</v>
      </c>
      <c r="X9">
        <v>87</v>
      </c>
      <c r="Y9" t="s">
        <v>155</v>
      </c>
      <c r="Z9">
        <v>31.5</v>
      </c>
      <c r="AA9" s="1">
        <v>44627.291666666664</v>
      </c>
      <c r="AB9" t="s">
        <v>155</v>
      </c>
      <c r="AE9" t="s">
        <v>7</v>
      </c>
      <c r="AQ9">
        <v>68</v>
      </c>
      <c r="AU9">
        <v>3</v>
      </c>
      <c r="AW9" t="s">
        <v>2</v>
      </c>
      <c r="BL9" t="s">
        <v>156</v>
      </c>
      <c r="BM9" t="s">
        <v>157</v>
      </c>
      <c r="BO9" t="s">
        <v>9</v>
      </c>
    </row>
    <row r="10" spans="1:106" ht="15" customHeight="1" x14ac:dyDescent="0.15">
      <c r="A10" t="s">
        <v>10</v>
      </c>
      <c r="B10" t="s">
        <v>0</v>
      </c>
      <c r="C10" t="s">
        <v>20</v>
      </c>
      <c r="E10" t="s">
        <v>1</v>
      </c>
      <c r="G10">
        <v>6</v>
      </c>
      <c r="J10" s="1">
        <v>44629.298611111109</v>
      </c>
      <c r="K10" t="s">
        <v>3</v>
      </c>
      <c r="L10" t="s">
        <v>4</v>
      </c>
      <c r="M10">
        <v>8</v>
      </c>
      <c r="N10">
        <v>20</v>
      </c>
      <c r="R10" t="s">
        <v>5</v>
      </c>
      <c r="T10" t="s">
        <v>6</v>
      </c>
      <c r="X10">
        <v>86</v>
      </c>
      <c r="Y10" t="s">
        <v>140</v>
      </c>
      <c r="Z10">
        <v>29.1</v>
      </c>
      <c r="AA10" s="1">
        <v>44629.298611111109</v>
      </c>
      <c r="AB10" t="s">
        <v>140</v>
      </c>
      <c r="AE10" t="s">
        <v>15</v>
      </c>
      <c r="AQ10">
        <v>72</v>
      </c>
      <c r="AU10">
        <v>5</v>
      </c>
      <c r="AW10" t="s">
        <v>2</v>
      </c>
      <c r="BL10" t="s">
        <v>158</v>
      </c>
      <c r="BO10" t="s">
        <v>9</v>
      </c>
    </row>
    <row r="11" spans="1:106" ht="15" customHeight="1" x14ac:dyDescent="0.15">
      <c r="A11" t="s">
        <v>7</v>
      </c>
      <c r="B11" t="s">
        <v>0</v>
      </c>
      <c r="C11" t="s">
        <v>159</v>
      </c>
      <c r="E11" t="s">
        <v>1</v>
      </c>
      <c r="G11">
        <v>5</v>
      </c>
      <c r="J11" s="1">
        <v>44631.3125</v>
      </c>
      <c r="K11" t="s">
        <v>3</v>
      </c>
      <c r="L11" t="s">
        <v>21</v>
      </c>
      <c r="R11" t="s">
        <v>5</v>
      </c>
      <c r="T11" t="s">
        <v>6</v>
      </c>
      <c r="X11">
        <v>90</v>
      </c>
      <c r="Y11" t="s">
        <v>18</v>
      </c>
      <c r="Z11">
        <v>29.8</v>
      </c>
      <c r="AA11" s="1">
        <v>44631.3125</v>
      </c>
      <c r="AB11" t="s">
        <v>18</v>
      </c>
      <c r="AE11" t="s">
        <v>15</v>
      </c>
      <c r="AH11">
        <v>7</v>
      </c>
      <c r="AQ11">
        <v>68</v>
      </c>
      <c r="AU11">
        <v>5</v>
      </c>
      <c r="AW11" t="s">
        <v>2</v>
      </c>
      <c r="BL11" t="s">
        <v>160</v>
      </c>
      <c r="BO11" t="s">
        <v>9</v>
      </c>
    </row>
    <row r="12" spans="1:106" ht="15" customHeight="1" x14ac:dyDescent="0.15">
      <c r="A12" t="s">
        <v>7</v>
      </c>
      <c r="B12" t="s">
        <v>0</v>
      </c>
      <c r="C12" t="s">
        <v>161</v>
      </c>
      <c r="E12" t="s">
        <v>1</v>
      </c>
      <c r="G12">
        <v>6</v>
      </c>
      <c r="J12" s="1">
        <v>44631.319444444445</v>
      </c>
      <c r="K12" t="s">
        <v>3</v>
      </c>
      <c r="L12" t="s">
        <v>21</v>
      </c>
      <c r="R12" t="s">
        <v>5</v>
      </c>
      <c r="T12" t="s">
        <v>6</v>
      </c>
      <c r="X12">
        <v>85</v>
      </c>
      <c r="Y12" t="s">
        <v>130</v>
      </c>
      <c r="Z12">
        <v>20.3</v>
      </c>
      <c r="AA12" s="1">
        <v>44631.319444444445</v>
      </c>
      <c r="AB12" t="s">
        <v>130</v>
      </c>
      <c r="AE12" t="s">
        <v>7</v>
      </c>
      <c r="AQ12">
        <v>69</v>
      </c>
      <c r="AU12">
        <v>3</v>
      </c>
      <c r="AW12" t="s">
        <v>2</v>
      </c>
      <c r="BL12" t="s">
        <v>22</v>
      </c>
      <c r="BO12" t="s">
        <v>9</v>
      </c>
    </row>
    <row r="13" spans="1:106" ht="15" customHeight="1" x14ac:dyDescent="0.15">
      <c r="A13" t="s">
        <v>7</v>
      </c>
      <c r="B13" t="s">
        <v>0</v>
      </c>
      <c r="C13" t="s">
        <v>162</v>
      </c>
      <c r="E13" t="s">
        <v>1</v>
      </c>
      <c r="G13">
        <v>6</v>
      </c>
      <c r="J13" s="1">
        <v>44632.333333333336</v>
      </c>
      <c r="K13" t="s">
        <v>3</v>
      </c>
      <c r="L13" t="s">
        <v>21</v>
      </c>
      <c r="R13" t="s">
        <v>5</v>
      </c>
      <c r="T13" t="s">
        <v>6</v>
      </c>
      <c r="X13">
        <v>82</v>
      </c>
      <c r="Y13" t="s">
        <v>163</v>
      </c>
      <c r="Z13">
        <v>21.8</v>
      </c>
      <c r="AA13" s="1">
        <v>44632.333333333336</v>
      </c>
      <c r="AB13" t="s">
        <v>163</v>
      </c>
      <c r="AE13" t="s">
        <v>15</v>
      </c>
      <c r="AQ13">
        <v>69</v>
      </c>
      <c r="AU13">
        <v>3</v>
      </c>
      <c r="AW13" t="s">
        <v>2</v>
      </c>
      <c r="BL13" t="s">
        <v>164</v>
      </c>
      <c r="BO13" t="s">
        <v>9</v>
      </c>
    </row>
    <row r="14" spans="1:106" ht="15" customHeight="1" x14ac:dyDescent="0.15">
      <c r="A14" t="s">
        <v>7</v>
      </c>
      <c r="B14" t="s">
        <v>0</v>
      </c>
      <c r="C14" t="s">
        <v>165</v>
      </c>
      <c r="E14" t="s">
        <v>1</v>
      </c>
      <c r="G14">
        <v>5</v>
      </c>
      <c r="J14" s="1">
        <v>44632.395833333336</v>
      </c>
      <c r="K14" t="s">
        <v>3</v>
      </c>
      <c r="L14" t="s">
        <v>21</v>
      </c>
      <c r="R14" t="s">
        <v>5</v>
      </c>
      <c r="T14" t="s">
        <v>6</v>
      </c>
      <c r="X14">
        <v>83</v>
      </c>
      <c r="Y14" t="s">
        <v>155</v>
      </c>
      <c r="Z14">
        <v>20.9</v>
      </c>
      <c r="AA14" s="1">
        <v>44632.395833333336</v>
      </c>
      <c r="AB14" t="s">
        <v>155</v>
      </c>
      <c r="AE14" t="s">
        <v>15</v>
      </c>
      <c r="AH14">
        <v>6</v>
      </c>
      <c r="AQ14">
        <v>65</v>
      </c>
      <c r="AU14">
        <v>1</v>
      </c>
      <c r="AW14" t="s">
        <v>2</v>
      </c>
      <c r="BL14" t="s">
        <v>166</v>
      </c>
      <c r="BO14" t="s">
        <v>9</v>
      </c>
    </row>
    <row r="15" spans="1:106" ht="15" customHeight="1" x14ac:dyDescent="0.15">
      <c r="A15" t="s">
        <v>7</v>
      </c>
      <c r="B15" t="s">
        <v>0</v>
      </c>
      <c r="C15" t="s">
        <v>167</v>
      </c>
      <c r="E15" t="s">
        <v>1</v>
      </c>
      <c r="G15">
        <v>5</v>
      </c>
      <c r="J15" s="1">
        <v>44633.291666666664</v>
      </c>
      <c r="K15" t="s">
        <v>3</v>
      </c>
      <c r="L15" t="s">
        <v>23</v>
      </c>
      <c r="R15" t="s">
        <v>5</v>
      </c>
      <c r="T15" t="s">
        <v>6</v>
      </c>
      <c r="X15">
        <v>84</v>
      </c>
      <c r="Y15" t="s">
        <v>130</v>
      </c>
      <c r="Z15">
        <v>28.5</v>
      </c>
      <c r="AA15" s="1">
        <v>44633.291666666664</v>
      </c>
      <c r="AB15" t="s">
        <v>130</v>
      </c>
      <c r="AE15" t="s">
        <v>15</v>
      </c>
      <c r="AH15">
        <v>5</v>
      </c>
      <c r="AQ15">
        <v>67</v>
      </c>
      <c r="AU15">
        <v>5</v>
      </c>
      <c r="AW15" t="s">
        <v>2</v>
      </c>
      <c r="BL15" t="s">
        <v>8</v>
      </c>
      <c r="BO15" t="s">
        <v>9</v>
      </c>
    </row>
    <row r="16" spans="1:106" ht="15" customHeight="1" x14ac:dyDescent="0.15">
      <c r="A16" t="s">
        <v>7</v>
      </c>
      <c r="B16" t="s">
        <v>0</v>
      </c>
      <c r="C16" t="s">
        <v>168</v>
      </c>
      <c r="E16" t="s">
        <v>1</v>
      </c>
      <c r="G16">
        <v>5</v>
      </c>
      <c r="J16" s="1">
        <v>44634.319444444445</v>
      </c>
      <c r="K16" t="s">
        <v>3</v>
      </c>
      <c r="L16" t="s">
        <v>16</v>
      </c>
      <c r="R16" t="s">
        <v>5</v>
      </c>
      <c r="T16" t="s">
        <v>6</v>
      </c>
      <c r="X16">
        <v>80</v>
      </c>
      <c r="Y16" t="s">
        <v>130</v>
      </c>
      <c r="Z16">
        <v>28.1</v>
      </c>
      <c r="AA16" s="1">
        <v>44634.319444444445</v>
      </c>
      <c r="AB16" t="s">
        <v>130</v>
      </c>
      <c r="AE16" t="s">
        <v>15</v>
      </c>
      <c r="AH16">
        <v>4</v>
      </c>
      <c r="AQ16">
        <v>62</v>
      </c>
      <c r="AU16">
        <v>4</v>
      </c>
      <c r="AW16" t="s">
        <v>2</v>
      </c>
      <c r="BL16" t="s">
        <v>17</v>
      </c>
      <c r="BO16" t="s">
        <v>9</v>
      </c>
    </row>
    <row r="17" spans="10:27" ht="15" customHeight="1" x14ac:dyDescent="0.15">
      <c r="J17" s="1"/>
      <c r="AA17" s="1"/>
    </row>
    <row r="18" spans="10:27" ht="15" customHeight="1" x14ac:dyDescent="0.15">
      <c r="J18" s="1"/>
      <c r="AA18" s="1"/>
    </row>
    <row r="19" spans="10:27" ht="15" customHeight="1" x14ac:dyDescent="0.15">
      <c r="J19" s="1"/>
      <c r="AA19" s="1"/>
    </row>
    <row r="20" spans="10:27" ht="15" customHeight="1" x14ac:dyDescent="0.15">
      <c r="J20" s="1"/>
      <c r="AA20" s="1"/>
    </row>
    <row r="21" spans="10:27" ht="15" customHeight="1" x14ac:dyDescent="0.15">
      <c r="J21" s="1"/>
      <c r="AA21" s="1"/>
    </row>
    <row r="22" spans="10:27" ht="15" customHeight="1" x14ac:dyDescent="0.15">
      <c r="J22" s="1"/>
      <c r="AA22" s="1"/>
    </row>
    <row r="23" spans="10:27" ht="15" customHeight="1" x14ac:dyDescent="0.15">
      <c r="J23" s="1"/>
      <c r="AA23" s="1"/>
    </row>
    <row r="24" spans="10:27" ht="15" customHeight="1" x14ac:dyDescent="0.15">
      <c r="J24" s="1"/>
      <c r="AA24" s="1"/>
    </row>
    <row r="25" spans="10:27" ht="15" customHeight="1" x14ac:dyDescent="0.15">
      <c r="J25" s="1"/>
      <c r="AA25" s="1"/>
    </row>
    <row r="26" spans="10:27" ht="15" customHeight="1" x14ac:dyDescent="0.15">
      <c r="J26" s="1"/>
      <c r="AA26" s="1"/>
    </row>
    <row r="27" spans="10:27" ht="15" customHeight="1" x14ac:dyDescent="0.15">
      <c r="J27" s="1"/>
      <c r="AA27" s="1"/>
    </row>
    <row r="28" spans="10:27" ht="15" customHeight="1" x14ac:dyDescent="0.15">
      <c r="J28" s="1"/>
      <c r="AA2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workbookViewId="0">
      <selection activeCell="G29" sqref="G29"/>
    </sheetView>
  </sheetViews>
  <sheetFormatPr baseColWidth="10" defaultRowHeight="15" customHeight="1" x14ac:dyDescent="0.15"/>
  <cols>
    <col min="1" max="2" width="10.83203125" style="9"/>
    <col min="3" max="3" width="10.6640625" style="9" customWidth="1"/>
    <col min="4" max="4" width="15.1640625" style="9" bestFit="1" customWidth="1"/>
    <col min="5" max="5" width="10.6640625" style="9" customWidth="1"/>
    <col min="6" max="7" width="11.1640625" style="9" customWidth="1"/>
    <col min="8" max="8" width="13.83203125" style="9" customWidth="1"/>
    <col min="9" max="9" width="30.83203125" style="9" bestFit="1" customWidth="1"/>
    <col min="10" max="10" width="10.1640625" style="13" bestFit="1" customWidth="1"/>
    <col min="11" max="11" width="10.83203125" style="13"/>
    <col min="12" max="12" width="14.6640625" style="13" bestFit="1" customWidth="1"/>
    <col min="13" max="13" width="14.1640625" style="13" bestFit="1" customWidth="1"/>
    <col min="14" max="14" width="11.6640625" style="13" bestFit="1" customWidth="1"/>
    <col min="15" max="16384" width="10.83203125" style="9"/>
  </cols>
  <sheetData>
    <row r="1" spans="1:17" ht="15" customHeight="1" x14ac:dyDescent="0.15">
      <c r="A1" s="2" t="s">
        <v>24</v>
      </c>
      <c r="B1" s="2" t="s">
        <v>25</v>
      </c>
      <c r="C1" s="2" t="s">
        <v>26</v>
      </c>
      <c r="D1" s="2" t="s">
        <v>33</v>
      </c>
      <c r="E1" s="2" t="s">
        <v>30</v>
      </c>
      <c r="F1" s="2" t="s">
        <v>47</v>
      </c>
      <c r="G1" s="2" t="s">
        <v>137</v>
      </c>
      <c r="H1" s="2" t="s">
        <v>35</v>
      </c>
      <c r="I1" s="2" t="s">
        <v>87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138</v>
      </c>
    </row>
    <row r="2" spans="1:17" s="10" customFormat="1" ht="15" customHeight="1" x14ac:dyDescent="0.15">
      <c r="A2" s="5">
        <f>COUNTA(A3:A79)</f>
        <v>15</v>
      </c>
      <c r="B2" s="5"/>
      <c r="C2" s="5"/>
      <c r="D2" s="5"/>
      <c r="E2" s="5"/>
      <c r="F2" s="5"/>
      <c r="G2" s="5"/>
      <c r="H2" s="5"/>
      <c r="I2" s="5"/>
      <c r="J2" s="6"/>
      <c r="K2" s="6"/>
      <c r="L2" s="6">
        <f>COUNTA(L3:L79)</f>
        <v>1</v>
      </c>
      <c r="M2" s="6">
        <f>COUNTA(M3:M79)</f>
        <v>0</v>
      </c>
      <c r="N2" s="6"/>
    </row>
    <row r="3" spans="1:17" ht="15" customHeight="1" x14ac:dyDescent="0.15">
      <c r="A3" s="9" t="str">
        <f>'IPMR OUTPUT'!A2</f>
        <v>N</v>
      </c>
      <c r="B3" s="9" t="str">
        <f>'IPMR OUTPUT'!B2</f>
        <v>GBT</v>
      </c>
      <c r="C3" s="9" t="str">
        <f>'IPMR OUTPUT'!C2</f>
        <v>BN85115</v>
      </c>
      <c r="D3" s="11">
        <f>'IPMR OUTPUT'!J2</f>
        <v>44505.3125</v>
      </c>
      <c r="E3" s="9">
        <f>'IPMR OUTPUT'!G2</f>
        <v>3</v>
      </c>
      <c r="F3" s="9">
        <f>'IPMR OUTPUT'!X2</f>
        <v>85</v>
      </c>
      <c r="G3" s="9">
        <f>'IPMR OUTPUT'!Z2</f>
        <v>19.2</v>
      </c>
      <c r="H3" s="9" t="str">
        <f>'IPMR OUTPUT'!L2</f>
        <v>STALA</v>
      </c>
      <c r="I3" s="9">
        <f>'IPMR OUTPUT'!BL2</f>
        <v>0</v>
      </c>
      <c r="J3" s="8"/>
      <c r="K3" s="8"/>
      <c r="L3" s="4"/>
      <c r="M3" s="12"/>
      <c r="N3" s="13">
        <f t="shared" ref="N3:N8" si="0">COUNTIF(C:C,C3)</f>
        <v>1</v>
      </c>
      <c r="P3" s="7" t="s">
        <v>139</v>
      </c>
      <c r="Q3" s="7">
        <f>M2+[1]SUMMARY!$Q$3-L2</f>
        <v>6</v>
      </c>
    </row>
    <row r="4" spans="1:17" ht="15" customHeight="1" x14ac:dyDescent="0.15">
      <c r="A4" s="9" t="str">
        <f>'IPMR OUTPUT'!A3</f>
        <v>N</v>
      </c>
      <c r="B4" s="9" t="str">
        <f>'IPMR OUTPUT'!B3</f>
        <v>GBT</v>
      </c>
      <c r="C4" s="9" t="str">
        <f>'IPMR OUTPUT'!C3</f>
        <v>BN85116</v>
      </c>
      <c r="D4" s="11">
        <f>'IPMR OUTPUT'!J3</f>
        <v>44513.291666666664</v>
      </c>
      <c r="E4" s="9">
        <f>'IPMR OUTPUT'!G3</f>
        <v>3</v>
      </c>
      <c r="F4" s="9">
        <f>'IPMR OUTPUT'!X3</f>
        <v>80</v>
      </c>
      <c r="G4" s="9">
        <f>'IPMR OUTPUT'!Z3</f>
        <v>18.399999999999999</v>
      </c>
      <c r="H4" s="9" t="str">
        <f>'IPMR OUTPUT'!L3</f>
        <v>BARRA5</v>
      </c>
      <c r="I4" s="9" t="str">
        <f>'IPMR OUTPUT'!BL3</f>
        <v>net 1</v>
      </c>
      <c r="J4" s="8">
        <v>13.084792</v>
      </c>
      <c r="K4" s="8">
        <v>-16.768619000000001</v>
      </c>
      <c r="L4" s="4"/>
      <c r="M4" s="12"/>
      <c r="N4" s="13">
        <f t="shared" si="0"/>
        <v>1</v>
      </c>
    </row>
    <row r="5" spans="1:17" ht="15" customHeight="1" x14ac:dyDescent="0.15">
      <c r="A5" s="9" t="str">
        <f>'IPMR OUTPUT'!A4</f>
        <v>N</v>
      </c>
      <c r="B5" s="9" t="str">
        <f>'IPMR OUTPUT'!B4</f>
        <v>GBT</v>
      </c>
      <c r="C5" s="9" t="str">
        <f>'IPMR OUTPUT'!C4</f>
        <v>BN85118</v>
      </c>
      <c r="D5" s="11">
        <f>'IPMR OUTPUT'!J4</f>
        <v>44519.319444444445</v>
      </c>
      <c r="E5" s="9">
        <f>'IPMR OUTPUT'!G4</f>
        <v>4</v>
      </c>
      <c r="F5" s="9">
        <f>'IPMR OUTPUT'!X4</f>
        <v>85</v>
      </c>
      <c r="G5" s="9">
        <f>'IPMR OUTPUT'!Z4</f>
        <v>20.7</v>
      </c>
      <c r="H5" s="9" t="str">
        <f>'IPMR OUTPUT'!L4</f>
        <v>BARRA3</v>
      </c>
      <c r="I5" s="9">
        <f>'IPMR OUTPUT'!BL4</f>
        <v>0</v>
      </c>
      <c r="J5" s="8"/>
      <c r="K5" s="8"/>
      <c r="L5" s="12"/>
      <c r="M5" s="12"/>
      <c r="N5" s="13">
        <f t="shared" si="0"/>
        <v>1</v>
      </c>
    </row>
    <row r="6" spans="1:17" ht="15" customHeight="1" x14ac:dyDescent="0.15">
      <c r="A6" s="9" t="str">
        <f>'IPMR OUTPUT'!A5</f>
        <v>N</v>
      </c>
      <c r="B6" s="9" t="str">
        <f>'IPMR OUTPUT'!B5</f>
        <v>GBT</v>
      </c>
      <c r="C6" s="9" t="str">
        <f>'IPMR OUTPUT'!C5</f>
        <v>BN85120</v>
      </c>
      <c r="D6" s="11">
        <f>'IPMR OUTPUT'!J5</f>
        <v>44526.388888888891</v>
      </c>
      <c r="E6" s="9">
        <f>'IPMR OUTPUT'!G5</f>
        <v>3</v>
      </c>
      <c r="F6" s="9">
        <f>'IPMR OUTPUT'!X5</f>
        <v>84</v>
      </c>
      <c r="G6" s="9">
        <f>'IPMR OUTPUT'!Z5</f>
        <v>19.5</v>
      </c>
      <c r="H6" s="9" t="str">
        <f>'IPMR OUTPUT'!L5</f>
        <v>BARRA3</v>
      </c>
      <c r="I6" s="9">
        <f>'IPMR OUTPUT'!BL5</f>
        <v>0</v>
      </c>
      <c r="J6" s="8"/>
      <c r="K6" s="8"/>
      <c r="L6" s="4"/>
      <c r="M6" s="12"/>
      <c r="N6" s="13">
        <f t="shared" si="0"/>
        <v>1</v>
      </c>
    </row>
    <row r="7" spans="1:17" ht="15" customHeight="1" x14ac:dyDescent="0.15">
      <c r="A7" s="9" t="str">
        <f>'IPMR OUTPUT'!A6</f>
        <v>N</v>
      </c>
      <c r="B7" s="9" t="str">
        <f>'IPMR OUTPUT'!B6</f>
        <v>GBT</v>
      </c>
      <c r="C7" s="9" t="str">
        <f>'IPMR OUTPUT'!C6</f>
        <v>BN85122</v>
      </c>
      <c r="D7" s="11">
        <f>'IPMR OUTPUT'!J6</f>
        <v>44533.305555555555</v>
      </c>
      <c r="E7" s="9">
        <f>'IPMR OUTPUT'!G6</f>
        <v>3</v>
      </c>
      <c r="F7" s="9">
        <f>'IPMR OUTPUT'!X6</f>
        <v>80</v>
      </c>
      <c r="G7" s="9">
        <f>'IPMR OUTPUT'!Z6</f>
        <v>20.399999999999999</v>
      </c>
      <c r="H7" s="9" t="str">
        <f>'IPMR OUTPUT'!L6</f>
        <v>BARRA1</v>
      </c>
      <c r="I7" s="9">
        <f>'IPMR OUTPUT'!BL6</f>
        <v>0</v>
      </c>
      <c r="J7" s="8"/>
      <c r="K7" s="8"/>
      <c r="L7" s="4"/>
      <c r="M7" s="12"/>
      <c r="N7" s="13">
        <f t="shared" si="0"/>
        <v>1</v>
      </c>
    </row>
    <row r="8" spans="1:17" ht="15" customHeight="1" x14ac:dyDescent="0.15">
      <c r="A8" s="9" t="str">
        <f>'IPMR OUTPUT'!A7</f>
        <v>N</v>
      </c>
      <c r="B8" s="9" t="str">
        <f>'IPMR OUTPUT'!B7</f>
        <v>GBT</v>
      </c>
      <c r="C8" s="9" t="str">
        <f>'IPMR OUTPUT'!C7</f>
        <v>BN85126</v>
      </c>
      <c r="D8" s="11">
        <f>'IPMR OUTPUT'!J7</f>
        <v>44609.326388888891</v>
      </c>
      <c r="E8" s="9">
        <f>'IPMR OUTPUT'!G7</f>
        <v>5</v>
      </c>
      <c r="F8" s="9">
        <f>'IPMR OUTPUT'!X7</f>
        <v>83</v>
      </c>
      <c r="G8" s="9">
        <f>'IPMR OUTPUT'!Z7</f>
        <v>17.399999999999999</v>
      </c>
      <c r="H8" s="9" t="str">
        <f>'IPMR OUTPUT'!L7</f>
        <v>BARRA5</v>
      </c>
      <c r="I8" s="9" t="str">
        <f>'IPMR OUTPUT'!BL7</f>
        <v>net 6</v>
      </c>
      <c r="J8" s="8">
        <v>13.084675000000001</v>
      </c>
      <c r="K8" s="8">
        <v>-16.768937999999999</v>
      </c>
      <c r="L8" s="4"/>
      <c r="M8" s="12"/>
      <c r="N8" s="13">
        <f t="shared" si="0"/>
        <v>1</v>
      </c>
    </row>
    <row r="9" spans="1:17" ht="15" customHeight="1" x14ac:dyDescent="0.15">
      <c r="A9" s="9" t="str">
        <f>'IPMR OUTPUT'!A8</f>
        <v>N</v>
      </c>
      <c r="B9" s="9" t="str">
        <f>'IPMR OUTPUT'!B8</f>
        <v>GBT</v>
      </c>
      <c r="C9" s="9" t="str">
        <f>'IPMR OUTPUT'!C8</f>
        <v>BN85130</v>
      </c>
      <c r="D9" s="11">
        <f>'IPMR OUTPUT'!J8</f>
        <v>44617.381944444445</v>
      </c>
      <c r="E9" s="9">
        <f>'IPMR OUTPUT'!G8</f>
        <v>5</v>
      </c>
      <c r="F9" s="9">
        <f>'IPMR OUTPUT'!X8</f>
        <v>82</v>
      </c>
      <c r="G9" s="9">
        <f>'IPMR OUTPUT'!Z8</f>
        <v>18.600000000000001</v>
      </c>
      <c r="H9" s="9" t="str">
        <f>'IPMR OUTPUT'!L8</f>
        <v>SAPRIC</v>
      </c>
      <c r="I9" s="9">
        <f>'IPMR OUTPUT'!BL8</f>
        <v>0</v>
      </c>
      <c r="J9" s="8"/>
      <c r="K9" s="8"/>
      <c r="L9" s="4"/>
      <c r="M9" s="12"/>
      <c r="N9" s="13">
        <f t="shared" ref="N9:N17" si="1">COUNTIF(C:C,C9)</f>
        <v>1</v>
      </c>
    </row>
    <row r="10" spans="1:17" ht="15" customHeight="1" x14ac:dyDescent="0.15">
      <c r="A10" s="9">
        <f>'IPMR OUTPUT'!A9</f>
        <v>1</v>
      </c>
      <c r="B10" s="9" t="str">
        <f>'IPMR OUTPUT'!B9</f>
        <v>GBT</v>
      </c>
      <c r="C10" s="9" t="str">
        <f>'IPMR OUTPUT'!C9</f>
        <v>BN85149</v>
      </c>
      <c r="D10" s="11">
        <f>'IPMR OUTPUT'!J9</f>
        <v>44627.291666666664</v>
      </c>
      <c r="E10" s="9">
        <f>'IPMR OUTPUT'!G9</f>
        <v>6</v>
      </c>
      <c r="F10" s="9">
        <f>'IPMR OUTPUT'!X9</f>
        <v>87</v>
      </c>
      <c r="G10" s="9">
        <f>'IPMR OUTPUT'!Z9</f>
        <v>31.5</v>
      </c>
      <c r="H10" s="9" t="str">
        <f>'IPMR OUTPUT'!L9</f>
        <v>BARRA1</v>
      </c>
      <c r="I10" s="9" t="str">
        <f>'IPMR OUTPUT'!BL9</f>
        <v>net 11</v>
      </c>
      <c r="J10" s="8">
        <v>13.079998</v>
      </c>
      <c r="K10" s="8">
        <v>-16.767958</v>
      </c>
      <c r="L10" s="4"/>
      <c r="M10" s="12"/>
      <c r="N10" s="13">
        <f t="shared" si="1"/>
        <v>1</v>
      </c>
    </row>
    <row r="11" spans="1:17" ht="15" customHeight="1" x14ac:dyDescent="0.15">
      <c r="A11" s="9" t="str">
        <f>'IPMR OUTPUT'!A10</f>
        <v>R</v>
      </c>
      <c r="B11" s="9" t="str">
        <f>'IPMR OUTPUT'!B10</f>
        <v>GBT</v>
      </c>
      <c r="C11" s="9" t="str">
        <f>'IPMR OUTPUT'!C10</f>
        <v>S647420</v>
      </c>
      <c r="D11" s="11">
        <f>'IPMR OUTPUT'!J10</f>
        <v>44629.298611111109</v>
      </c>
      <c r="E11" s="9">
        <f>'IPMR OUTPUT'!G10</f>
        <v>6</v>
      </c>
      <c r="F11" s="9">
        <f>'IPMR OUTPUT'!X10</f>
        <v>86</v>
      </c>
      <c r="G11" s="9">
        <f>'IPMR OUTPUT'!Z10</f>
        <v>29.1</v>
      </c>
      <c r="H11" s="9" t="str">
        <f>'IPMR OUTPUT'!L10</f>
        <v>BARRA1</v>
      </c>
      <c r="I11" s="9" t="str">
        <f>'IPMR OUTPUT'!BL10</f>
        <v>net 18; BV422 removed</v>
      </c>
      <c r="J11" s="8">
        <v>13.080302</v>
      </c>
      <c r="K11" s="8">
        <v>-16.766452000000001</v>
      </c>
      <c r="L11" s="4" t="s">
        <v>136</v>
      </c>
      <c r="M11" s="12"/>
      <c r="N11" s="13">
        <f t="shared" si="1"/>
        <v>1</v>
      </c>
    </row>
    <row r="12" spans="1:17" ht="15" customHeight="1" x14ac:dyDescent="0.15">
      <c r="A12" s="9" t="str">
        <f>'IPMR OUTPUT'!A11</f>
        <v>N</v>
      </c>
      <c r="B12" s="9" t="str">
        <f>'IPMR OUTPUT'!B11</f>
        <v>GBT</v>
      </c>
      <c r="C12" s="9" t="str">
        <f>'IPMR OUTPUT'!C11</f>
        <v>TL68376</v>
      </c>
      <c r="D12" s="11">
        <f>'IPMR OUTPUT'!J11</f>
        <v>44631.3125</v>
      </c>
      <c r="E12" s="9">
        <f>'IPMR OUTPUT'!G11</f>
        <v>5</v>
      </c>
      <c r="F12" s="9">
        <f>'IPMR OUTPUT'!X11</f>
        <v>90</v>
      </c>
      <c r="G12" s="9">
        <f>'IPMR OUTPUT'!Z11</f>
        <v>29.8</v>
      </c>
      <c r="H12" s="9" t="str">
        <f>'IPMR OUTPUT'!L11</f>
        <v>STALA</v>
      </c>
      <c r="I12" s="9" t="str">
        <f>'IPMR OUTPUT'!BL11</f>
        <v>net 22</v>
      </c>
      <c r="J12" s="8">
        <v>13.0709</v>
      </c>
      <c r="K12" s="8">
        <v>-16.750205000000001</v>
      </c>
      <c r="L12" s="4"/>
      <c r="M12" s="12"/>
      <c r="N12" s="13">
        <f t="shared" si="1"/>
        <v>1</v>
      </c>
    </row>
    <row r="13" spans="1:17" ht="15" customHeight="1" x14ac:dyDescent="0.15">
      <c r="A13" s="9" t="str">
        <f>'IPMR OUTPUT'!A12</f>
        <v>N</v>
      </c>
      <c r="B13" s="9" t="str">
        <f>'IPMR OUTPUT'!B12</f>
        <v>GBT</v>
      </c>
      <c r="C13" s="9" t="str">
        <f>'IPMR OUTPUT'!C12</f>
        <v>TL68379</v>
      </c>
      <c r="D13" s="11">
        <f>'IPMR OUTPUT'!J12</f>
        <v>44631.319444444445</v>
      </c>
      <c r="E13" s="9">
        <f>'IPMR OUTPUT'!G12</f>
        <v>6</v>
      </c>
      <c r="F13" s="9">
        <f>'IPMR OUTPUT'!X12</f>
        <v>85</v>
      </c>
      <c r="G13" s="9">
        <f>'IPMR OUTPUT'!Z12</f>
        <v>20.3</v>
      </c>
      <c r="H13" s="9" t="str">
        <f>'IPMR OUTPUT'!L12</f>
        <v>STALA</v>
      </c>
      <c r="I13" s="9" t="str">
        <f>'IPMR OUTPUT'!BL12</f>
        <v>net 6</v>
      </c>
      <c r="J13" s="8">
        <v>13.071421000000001</v>
      </c>
      <c r="K13" s="8">
        <v>-16.749472000000001</v>
      </c>
      <c r="L13" s="4"/>
      <c r="M13" s="12"/>
      <c r="N13" s="13">
        <f t="shared" si="1"/>
        <v>1</v>
      </c>
    </row>
    <row r="14" spans="1:17" ht="15" customHeight="1" x14ac:dyDescent="0.15">
      <c r="A14" s="9" t="str">
        <f>'IPMR OUTPUT'!A13</f>
        <v>N</v>
      </c>
      <c r="B14" s="9" t="str">
        <f>'IPMR OUTPUT'!B13</f>
        <v>GBT</v>
      </c>
      <c r="C14" s="9" t="str">
        <f>'IPMR OUTPUT'!C13</f>
        <v>TL68383</v>
      </c>
      <c r="D14" s="11">
        <f>'IPMR OUTPUT'!J13</f>
        <v>44632.333333333336</v>
      </c>
      <c r="E14" s="9">
        <f>'IPMR OUTPUT'!G13</f>
        <v>6</v>
      </c>
      <c r="F14" s="9">
        <f>'IPMR OUTPUT'!X13</f>
        <v>82</v>
      </c>
      <c r="G14" s="9">
        <f>'IPMR OUTPUT'!Z13</f>
        <v>21.8</v>
      </c>
      <c r="H14" s="9" t="str">
        <f>'IPMR OUTPUT'!L13</f>
        <v>STALA</v>
      </c>
      <c r="I14" s="9" t="str">
        <f>'IPMR OUTPUT'!BL13</f>
        <v>net 25</v>
      </c>
      <c r="J14" s="8">
        <v>13.069221000000001</v>
      </c>
      <c r="K14" s="8">
        <v>-16.748116</v>
      </c>
      <c r="L14" s="4"/>
      <c r="M14" s="12"/>
      <c r="N14" s="13">
        <f t="shared" si="1"/>
        <v>1</v>
      </c>
    </row>
    <row r="15" spans="1:17" ht="15" customHeight="1" x14ac:dyDescent="0.15">
      <c r="A15" s="9" t="str">
        <f>'IPMR OUTPUT'!A14</f>
        <v>N</v>
      </c>
      <c r="B15" s="9" t="str">
        <f>'IPMR OUTPUT'!B14</f>
        <v>GBT</v>
      </c>
      <c r="C15" s="9" t="str">
        <f>'IPMR OUTPUT'!C14</f>
        <v>AZX1146</v>
      </c>
      <c r="D15" s="11">
        <f>'IPMR OUTPUT'!J14</f>
        <v>44632.395833333336</v>
      </c>
      <c r="E15" s="9">
        <f>'IPMR OUTPUT'!G14</f>
        <v>5</v>
      </c>
      <c r="F15" s="9">
        <f>'IPMR OUTPUT'!X14</f>
        <v>83</v>
      </c>
      <c r="G15" s="9">
        <f>'IPMR OUTPUT'!Z14</f>
        <v>20.9</v>
      </c>
      <c r="H15" s="9" t="str">
        <f>'IPMR OUTPUT'!L14</f>
        <v>STALA</v>
      </c>
      <c r="I15" s="9" t="str">
        <f>'IPMR OUTPUT'!BL14</f>
        <v>net 26</v>
      </c>
      <c r="J15" s="8">
        <v>13.072124000000001</v>
      </c>
      <c r="K15" s="8">
        <v>-16.750395999999999</v>
      </c>
      <c r="L15" s="4"/>
      <c r="M15" s="12"/>
      <c r="N15" s="13">
        <f t="shared" si="1"/>
        <v>1</v>
      </c>
    </row>
    <row r="16" spans="1:17" ht="15" customHeight="1" x14ac:dyDescent="0.15">
      <c r="A16" s="9" t="str">
        <f>'IPMR OUTPUT'!A15</f>
        <v>N</v>
      </c>
      <c r="B16" s="9" t="str">
        <f>'IPMR OUTPUT'!B15</f>
        <v>GBT</v>
      </c>
      <c r="C16" s="9" t="str">
        <f>'IPMR OUTPUT'!C15</f>
        <v>TL68385</v>
      </c>
      <c r="D16" s="11">
        <f>'IPMR OUTPUT'!J15</f>
        <v>44633.291666666664</v>
      </c>
      <c r="E16" s="9">
        <f>'IPMR OUTPUT'!G15</f>
        <v>5</v>
      </c>
      <c r="F16" s="9">
        <f>'IPMR OUTPUT'!X15</f>
        <v>84</v>
      </c>
      <c r="G16" s="9">
        <f>'IPMR OUTPUT'!Z15</f>
        <v>28.5</v>
      </c>
      <c r="H16" s="9" t="str">
        <f>'IPMR OUTPUT'!L15</f>
        <v>CAMP</v>
      </c>
      <c r="I16" s="9" t="str">
        <f>'IPMR OUTPUT'!BL15</f>
        <v>net 1</v>
      </c>
      <c r="J16" s="8">
        <v>13.091813</v>
      </c>
      <c r="K16" s="8">
        <v>-16.769310000000001</v>
      </c>
      <c r="L16" s="4"/>
      <c r="M16" s="12"/>
      <c r="N16" s="13">
        <f t="shared" si="1"/>
        <v>1</v>
      </c>
    </row>
    <row r="17" spans="1:14" ht="15" customHeight="1" x14ac:dyDescent="0.15">
      <c r="A17" s="9" t="str">
        <f>'IPMR OUTPUT'!A16</f>
        <v>N</v>
      </c>
      <c r="B17" s="9" t="str">
        <f>'IPMR OUTPUT'!B16</f>
        <v>GBT</v>
      </c>
      <c r="C17" s="9" t="str">
        <f>'IPMR OUTPUT'!C16</f>
        <v>TL68388</v>
      </c>
      <c r="D17" s="11">
        <f>'IPMR OUTPUT'!J16</f>
        <v>44634.319444444445</v>
      </c>
      <c r="E17" s="9">
        <f>'IPMR OUTPUT'!G16</f>
        <v>5</v>
      </c>
      <c r="F17" s="9">
        <f>'IPMR OUTPUT'!X16</f>
        <v>80</v>
      </c>
      <c r="G17" s="9">
        <f>'IPMR OUTPUT'!Z16</f>
        <v>28.1</v>
      </c>
      <c r="H17" s="9" t="str">
        <f>'IPMR OUTPUT'!L16</f>
        <v>BARRA2</v>
      </c>
      <c r="I17" s="9" t="str">
        <f>'IPMR OUTPUT'!BL16</f>
        <v>net 2</v>
      </c>
      <c r="J17" s="8">
        <v>13.080527999999999</v>
      </c>
      <c r="K17" s="8">
        <v>-16.770471000000001</v>
      </c>
      <c r="L17" s="4"/>
      <c r="M17" s="12"/>
      <c r="N17" s="13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IPMR OUTPUT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Oliver Fox</cp:lastModifiedBy>
  <dcterms:created xsi:type="dcterms:W3CDTF">2020-01-09T14:08:40Z</dcterms:created>
  <dcterms:modified xsi:type="dcterms:W3CDTF">2023-06-14T18:23:25Z</dcterms:modified>
</cp:coreProperties>
</file>