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ngs\_\Concerto\"/>
    </mc:Choice>
  </mc:AlternateContent>
  <xr:revisionPtr revIDLastSave="0" documentId="13_ncr:1_{5E4B11CF-0F2D-4442-9F8B-2C7D0D93EEE3}" xr6:coauthVersionLast="47" xr6:coauthVersionMax="47" xr10:uidLastSave="{00000000-0000-0000-0000-000000000000}"/>
  <bookViews>
    <workbookView xWindow="-120" yWindow="-120" windowWidth="29040" windowHeight="15720" xr2:uid="{6265BA4B-A7E3-4EB0-B6F5-BC6FBB31FC2A}"/>
  </bookViews>
  <sheets>
    <sheet name="results" sheetId="2" r:id="rId1"/>
    <sheet name="Sheet1" sheetId="1" r:id="rId2"/>
  </sheets>
  <definedNames>
    <definedName name="ExternalData_1" localSheetId="0" hidden="1">'results'!$A$1:$E$72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2" l="1" a="1"/>
  <c r="H3" i="2" a="1"/>
  <c r="J59" i="2" l="1"/>
  <c r="I66" i="2"/>
  <c r="I53" i="2"/>
  <c r="K59" i="2"/>
  <c r="J66" i="2"/>
  <c r="K56" i="2"/>
  <c r="K69" i="2"/>
  <c r="J56" i="2"/>
  <c r="K55" i="2"/>
  <c r="K68" i="2"/>
  <c r="I62" i="2"/>
  <c r="L62" i="2" s="1"/>
  <c r="J68" i="2"/>
  <c r="K61" i="2"/>
  <c r="J61" i="2"/>
  <c r="K54" i="2"/>
  <c r="K67" i="2"/>
  <c r="I61" i="2"/>
  <c r="L61" i="2" s="1"/>
  <c r="J54" i="2"/>
  <c r="J67" i="2"/>
  <c r="K60" i="2"/>
  <c r="K65" i="2"/>
  <c r="I59" i="2"/>
  <c r="J65" i="2"/>
  <c r="K58" i="2"/>
  <c r="K71" i="2"/>
  <c r="I65" i="2"/>
  <c r="L65" i="2" s="1"/>
  <c r="J58" i="2"/>
  <c r="J71" i="2"/>
  <c r="K64" i="2"/>
  <c r="I58" i="2"/>
  <c r="L58" i="2" s="1"/>
  <c r="I71" i="2"/>
  <c r="L71" i="2" s="1"/>
  <c r="J64" i="2"/>
  <c r="K57" i="2"/>
  <c r="K70" i="2"/>
  <c r="I64" i="2"/>
  <c r="J57" i="2"/>
  <c r="J70" i="2"/>
  <c r="K63" i="2"/>
  <c r="I57" i="2"/>
  <c r="L57" i="2" s="1"/>
  <c r="J69" i="2"/>
  <c r="I55" i="2"/>
  <c r="J63" i="2"/>
  <c r="I69" i="2"/>
  <c r="I56" i="2"/>
  <c r="J62" i="2"/>
  <c r="I68" i="2"/>
  <c r="I70" i="2"/>
  <c r="I63" i="2"/>
  <c r="K62" i="2"/>
  <c r="J55" i="2"/>
  <c r="I54" i="2"/>
  <c r="I67" i="2"/>
  <c r="J60" i="2"/>
  <c r="K53" i="2"/>
  <c r="K66" i="2"/>
  <c r="I60" i="2"/>
  <c r="J53" i="2"/>
  <c r="H52" i="2"/>
  <c r="H3" i="2"/>
  <c r="J4" i="2"/>
  <c r="L10" i="2"/>
  <c r="K17" i="2"/>
  <c r="I12" i="2"/>
  <c r="L20" i="2"/>
  <c r="I7" i="2"/>
  <c r="J17" i="2"/>
  <c r="L9" i="2"/>
  <c r="I8" i="2"/>
  <c r="L15" i="2"/>
  <c r="J9" i="2"/>
  <c r="I6" i="2"/>
  <c r="J22" i="2"/>
  <c r="K15" i="2"/>
  <c r="L8" i="2"/>
  <c r="I5" i="2"/>
  <c r="L21" i="2"/>
  <c r="J15" i="2"/>
  <c r="K8" i="2"/>
  <c r="I4" i="2"/>
  <c r="K21" i="2"/>
  <c r="L14" i="2"/>
  <c r="J8" i="2"/>
  <c r="J21" i="2"/>
  <c r="K14" i="2"/>
  <c r="L7" i="2"/>
  <c r="I10" i="2"/>
  <c r="L22" i="2"/>
  <c r="K22" i="2"/>
  <c r="J14" i="2"/>
  <c r="K20" i="2"/>
  <c r="J7" i="2"/>
  <c r="I20" i="2"/>
  <c r="J20" i="2"/>
  <c r="K13" i="2"/>
  <c r="L6" i="2"/>
  <c r="I19" i="2"/>
  <c r="L19" i="2"/>
  <c r="J13" i="2"/>
  <c r="K6" i="2"/>
  <c r="I18" i="2"/>
  <c r="K19" i="2"/>
  <c r="L12" i="2"/>
  <c r="J6" i="2"/>
  <c r="L16" i="2"/>
  <c r="I9" i="2"/>
  <c r="I11" i="2"/>
  <c r="J10" i="2"/>
  <c r="J16" i="2"/>
  <c r="I21" i="2"/>
  <c r="L13" i="2"/>
  <c r="I17" i="2"/>
  <c r="O17" i="2" s="1"/>
  <c r="J19" i="2"/>
  <c r="K12" i="2"/>
  <c r="L5" i="2"/>
  <c r="I16" i="2"/>
  <c r="L18" i="2"/>
  <c r="J12" i="2"/>
  <c r="K5" i="2"/>
  <c r="I15" i="2"/>
  <c r="O15" i="2" s="1"/>
  <c r="K18" i="2"/>
  <c r="L11" i="2"/>
  <c r="J5" i="2"/>
  <c r="I14" i="2"/>
  <c r="J18" i="2"/>
  <c r="K11" i="2"/>
  <c r="L4" i="2"/>
  <c r="K10" i="2"/>
  <c r="K16" i="2"/>
  <c r="K9" i="2"/>
  <c r="I22" i="2"/>
  <c r="O22" i="2" s="1"/>
  <c r="K7" i="2"/>
  <c r="I13" i="2"/>
  <c r="L17" i="2"/>
  <c r="J11" i="2"/>
  <c r="K4" i="2"/>
  <c r="L54" i="2" l="1"/>
  <c r="L59" i="2"/>
  <c r="O18" i="2"/>
  <c r="O4" i="2"/>
  <c r="I52" i="2"/>
  <c r="K52" i="2"/>
  <c r="J52" i="2"/>
  <c r="O19" i="2"/>
  <c r="L60" i="2"/>
  <c r="O16" i="2"/>
  <c r="O5" i="2"/>
  <c r="L64" i="2"/>
  <c r="O13" i="2"/>
  <c r="O20" i="2"/>
  <c r="L67" i="2"/>
  <c r="O8" i="2"/>
  <c r="L70" i="2"/>
  <c r="O10" i="2"/>
  <c r="L68" i="2"/>
  <c r="L63" i="2"/>
  <c r="O7" i="2"/>
  <c r="O21" i="2"/>
  <c r="L56" i="2"/>
  <c r="O6" i="2"/>
  <c r="O9" i="2"/>
  <c r="O14" i="2"/>
  <c r="O12" i="2"/>
  <c r="L69" i="2"/>
  <c r="L53" i="2"/>
  <c r="O11" i="2"/>
  <c r="L66" i="2"/>
  <c r="L55" i="2"/>
  <c r="L3" i="2"/>
  <c r="L24" i="2" s="1"/>
  <c r="K3" i="2"/>
  <c r="K24" i="2" s="1"/>
  <c r="J3" i="2"/>
  <c r="J24" i="2" s="1"/>
  <c r="I3" i="2"/>
  <c r="O3" i="2" l="1"/>
  <c r="L52" i="2"/>
  <c r="P68" i="2" s="1"/>
  <c r="I24" i="2"/>
  <c r="O2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24C3A0-8B15-42C1-8F43-CB292482A5CF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<sst xmlns="http://schemas.openxmlformats.org/spreadsheetml/2006/main" count="231" uniqueCount="117">
  <si>
    <t>Category</t>
  </si>
  <si>
    <t>Band</t>
  </si>
  <si>
    <t>Name</t>
  </si>
  <si>
    <t>Entries</t>
  </si>
  <si>
    <t>Place</t>
  </si>
  <si>
    <t>A1</t>
  </si>
  <si>
    <t>George Funnell</t>
  </si>
  <si>
    <t>Rowan Liddell</t>
  </si>
  <si>
    <t>A2</t>
  </si>
  <si>
    <t>Emma Woodhouse</t>
  </si>
  <si>
    <t>Revolution.mp4</t>
  </si>
  <si>
    <t>Jacob Gill</t>
  </si>
  <si>
    <t>Lucy Thornton</t>
  </si>
  <si>
    <t>Miriam Ibiayo</t>
  </si>
  <si>
    <t>Oliver Hayward</t>
  </si>
  <si>
    <t>Theo Williams</t>
  </si>
  <si>
    <t>A3</t>
  </si>
  <si>
    <t>Richard Bond</t>
  </si>
  <si>
    <t>Saoirse O'Reilly</t>
  </si>
  <si>
    <t>A4</t>
  </si>
  <si>
    <t>Gwyneth Rolph</t>
  </si>
  <si>
    <t>Paul Morgan</t>
  </si>
  <si>
    <t>B1</t>
  </si>
  <si>
    <t>Georgie Mitchell</t>
  </si>
  <si>
    <t>B2</t>
  </si>
  <si>
    <t>Artem Tkachuk</t>
  </si>
  <si>
    <t>Becky Jones</t>
  </si>
  <si>
    <t>Freya Hart-Murison</t>
  </si>
  <si>
    <t>Paige Earnshaw</t>
  </si>
  <si>
    <t>Reuben Sri-Patmanathan</t>
  </si>
  <si>
    <t>Sophie Stacey</t>
  </si>
  <si>
    <t>B3</t>
  </si>
  <si>
    <t>Chesham All Girls Band.MOV</t>
  </si>
  <si>
    <t>Ashleigh-Jade</t>
  </si>
  <si>
    <t>Charlie</t>
  </si>
  <si>
    <t>Scarlet</t>
  </si>
  <si>
    <t>B4</t>
  </si>
  <si>
    <t>Maria</t>
  </si>
  <si>
    <t>C1</t>
  </si>
  <si>
    <t>Emily Olupona</t>
  </si>
  <si>
    <t>Luke Marshall</t>
  </si>
  <si>
    <t>C2</t>
  </si>
  <si>
    <t>Josh Burd</t>
  </si>
  <si>
    <t>C3</t>
  </si>
  <si>
    <t>Abigail Friend</t>
  </si>
  <si>
    <t>Joe Manning</t>
  </si>
  <si>
    <t>C4</t>
  </si>
  <si>
    <t>Lloyd Harris</t>
  </si>
  <si>
    <t>D1</t>
  </si>
  <si>
    <t>Hattie</t>
  </si>
  <si>
    <t>D2</t>
  </si>
  <si>
    <t>Amelia Saunders</t>
  </si>
  <si>
    <t>Daisy Williamson</t>
  </si>
  <si>
    <t>D3</t>
  </si>
  <si>
    <t>D4</t>
  </si>
  <si>
    <t>Claire Stacey</t>
  </si>
  <si>
    <t>Russell Grove</t>
  </si>
  <si>
    <t>E2</t>
  </si>
  <si>
    <t>Nataniel Filipski</t>
  </si>
  <si>
    <t>E3</t>
  </si>
  <si>
    <t>E4</t>
  </si>
  <si>
    <t>Concord</t>
  </si>
  <si>
    <t>Glyn Boyington</t>
  </si>
  <si>
    <t>G2</t>
  </si>
  <si>
    <t>Leila and Hattie</t>
  </si>
  <si>
    <t>Sarah, Saun and Osen</t>
  </si>
  <si>
    <t>Theo and Oliver</t>
  </si>
  <si>
    <t>G3</t>
  </si>
  <si>
    <t>Sophia, Scarlet &amp; Ruby</t>
  </si>
  <si>
    <t>G4</t>
  </si>
  <si>
    <t>Paul and Billy</t>
  </si>
  <si>
    <t>H2</t>
  </si>
  <si>
    <t>Daisy, Eliza and Amelia</t>
  </si>
  <si>
    <t>Peter and Miko</t>
  </si>
  <si>
    <t>H3</t>
  </si>
  <si>
    <t>Ashleigh-Jade &amp; Charlie</t>
  </si>
  <si>
    <t>Liberty Front Ensemble.MOV</t>
  </si>
  <si>
    <t>H4</t>
  </si>
  <si>
    <t>Alice, Ashleigh-Jade &amp; Sophie</t>
  </si>
  <si>
    <t>I2</t>
  </si>
  <si>
    <t>Eliza and Amelia</t>
  </si>
  <si>
    <t>Willow and Charlotte</t>
  </si>
  <si>
    <t>J2</t>
  </si>
  <si>
    <t>Liberty Brass.mov</t>
  </si>
  <si>
    <t>K2</t>
  </si>
  <si>
    <t>Beeches Front Ensemble.mov</t>
  </si>
  <si>
    <t>Liberty Drumline.MOV</t>
  </si>
  <si>
    <t>L2</t>
  </si>
  <si>
    <t>Liberty Colourguard.MOV</t>
  </si>
  <si>
    <t>M2</t>
  </si>
  <si>
    <t>Beeches.mp4</t>
  </si>
  <si>
    <t>Blue Street Brass feat. Hannah</t>
  </si>
  <si>
    <t>Junior Hertfordshire Showband.mp4</t>
  </si>
  <si>
    <t>Liberty.MOV</t>
  </si>
  <si>
    <t>Revo Juniors.mp4</t>
  </si>
  <si>
    <t>Thurrock Marching Brass.mp4</t>
  </si>
  <si>
    <t>O</t>
  </si>
  <si>
    <t>G</t>
  </si>
  <si>
    <t>S</t>
  </si>
  <si>
    <t>B</t>
  </si>
  <si>
    <t>Other</t>
  </si>
  <si>
    <t>14th Eastleigh Scout and Guide Band</t>
  </si>
  <si>
    <t>Warwick Corps of Drums</t>
  </si>
  <si>
    <t>Revolution</t>
  </si>
  <si>
    <t>Thurrock Marching Brass</t>
  </si>
  <si>
    <t>3rd Davyhulme Scout and Guide Band</t>
  </si>
  <si>
    <t>Liberty</t>
  </si>
  <si>
    <t>Hertfordshire Showband</t>
  </si>
  <si>
    <t>Burgess Hill Marching Youth</t>
  </si>
  <si>
    <t>Chesham All Girls Band</t>
  </si>
  <si>
    <t>Phantom Knights</t>
  </si>
  <si>
    <t>Bugle Band London</t>
  </si>
  <si>
    <t>Beeches</t>
  </si>
  <si>
    <t>Junior Hertfordshire Showband</t>
  </si>
  <si>
    <t>Revo Juniors</t>
  </si>
  <si>
    <t>Total</t>
  </si>
  <si>
    <t>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</si>
</sst>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88C2DC-9A1C-432F-9082-953EEC23B696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Band" tableColumnId="2"/>
      <queryTableField id="3" name="Name" tableColumnId="3"/>
      <queryTableField id="4" name="Entries" tableColumnId="4"/>
      <queryTableField id="5" name="Pla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AD14-7C3E-4B2D-A957-29D17AA5CD66}" name="results" displayName="results" ref="A1:E72" tableType="queryTable" totalsRowShown="0">
  <autoFilter ref="A1:E72" xr:uid="{E656AD14-7C3E-4B2D-A957-29D17AA5CD66}"/>
  <sortState xmlns:xlrd2="http://schemas.microsoft.com/office/spreadsheetml/2017/richdata2" ref="A2:E72">
    <sortCondition ref="A2:A72"/>
    <sortCondition ref="E2:E72"/>
  </sortState>
  <tableColumns count="5">
    <tableColumn id="1" xr3:uid="{FE226852-BEC5-469E-AF69-765745AC9856}" uniqueName="1" name="Category" queryTableFieldId="1" dataDxfId="2"/>
    <tableColumn id="2" xr3:uid="{5560ED31-8303-4EB2-8AB5-5EA3575FD66A}" uniqueName="2" name="Band" queryTableFieldId="2" dataDxfId="1"/>
    <tableColumn id="3" xr3:uid="{E2E2637A-1C36-4390-B505-DF1261FB8663}" uniqueName="3" name="Name" queryTableFieldId="3" dataDxfId="0"/>
    <tableColumn id="4" xr3:uid="{F9A55B20-E300-499D-9648-6D8130643A67}" uniqueName="4" name="Entries" queryTableFieldId="4"/>
    <tableColumn id="5" xr3:uid="{DB87A03A-C014-4583-8989-854A8A58B033}" uniqueName="5" name="Pla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23DA-2710-40DF-8EC9-5F5479AB8070}">
  <dimension ref="A1:P72"/>
  <sheetViews>
    <sheetView tabSelected="1" topLeftCell="A42" workbookViewId="0">
      <selection activeCell="H56" sqref="H56:L56"/>
    </sheetView>
  </sheetViews>
  <sheetFormatPr defaultRowHeight="15" x14ac:dyDescent="0.25"/>
  <cols>
    <col min="1" max="1" width="11.140625" bestFit="1" customWidth="1"/>
    <col min="2" max="2" width="39.28515625" bestFit="1" customWidth="1"/>
    <col min="3" max="3" width="33.85546875" bestFit="1" customWidth="1"/>
    <col min="4" max="4" width="9.42578125" bestFit="1" customWidth="1"/>
    <col min="5" max="5" width="8" bestFit="1" customWidth="1"/>
    <col min="8" max="8" width="3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s="1" t="s">
        <v>5</v>
      </c>
      <c r="B2" s="1" t="s">
        <v>101</v>
      </c>
      <c r="C2" s="1" t="s">
        <v>6</v>
      </c>
      <c r="D2">
        <v>1</v>
      </c>
      <c r="E2">
        <v>1</v>
      </c>
      <c r="H2" t="s">
        <v>1</v>
      </c>
      <c r="I2" t="s">
        <v>97</v>
      </c>
      <c r="J2" t="s">
        <v>98</v>
      </c>
      <c r="K2" t="s">
        <v>99</v>
      </c>
      <c r="L2" t="s">
        <v>100</v>
      </c>
      <c r="O2" t="s">
        <v>116</v>
      </c>
    </row>
    <row r="3" spans="1:15" x14ac:dyDescent="0.25">
      <c r="A3" s="1" t="s">
        <v>5</v>
      </c>
      <c r="B3" s="1" t="s">
        <v>101</v>
      </c>
      <c r="C3" s="1" t="s">
        <v>7</v>
      </c>
      <c r="D3">
        <v>1</v>
      </c>
      <c r="E3">
        <v>2</v>
      </c>
      <c r="H3" t="str" cm="1">
        <f t="array" ref="H3:H17">_xlfn.UNIQUE(results[Band])</f>
        <v>14th Eastleigh Scout and Guide Band</v>
      </c>
      <c r="I3">
        <f>SUMIFS(results[Entries], results[Place], 1, results[Band],H3)</f>
        <v>5</v>
      </c>
      <c r="J3">
        <f>SUMIFS(results[Entries], results[Place], 2, results[Band],H3)</f>
        <v>3</v>
      </c>
      <c r="K3">
        <f>SUMIFS(results[Entries], results[Place], 3, results[Band],H3)</f>
        <v>1</v>
      </c>
      <c r="L3">
        <f>SUMIFS(results[Entries], results[Place], "&gt;3", results[Band],H3)</f>
        <v>1</v>
      </c>
      <c r="O3">
        <f>SUM(I3:L3)</f>
        <v>10</v>
      </c>
    </row>
    <row r="4" spans="1:15" x14ac:dyDescent="0.25">
      <c r="A4" s="1" t="s">
        <v>8</v>
      </c>
      <c r="B4" s="1" t="s">
        <v>102</v>
      </c>
      <c r="C4" s="1" t="s">
        <v>9</v>
      </c>
      <c r="D4">
        <v>1</v>
      </c>
      <c r="E4">
        <v>1</v>
      </c>
      <c r="H4" t="str">
        <v>Warwick Corps of Drums</v>
      </c>
      <c r="I4">
        <f>SUMIFS(results[Entries], results[Place], 1, results[Band],H4)</f>
        <v>2</v>
      </c>
      <c r="J4">
        <f>SUMIFS(results[Entries], results[Place], 2, results[Band],H4)</f>
        <v>0</v>
      </c>
      <c r="K4">
        <f>SUMIFS(results[Entries], results[Place], 3, results[Band],H4)</f>
        <v>0</v>
      </c>
      <c r="L4">
        <f>SUMIFS(results[Entries], results[Place], "&gt;3", results[Band],H4)</f>
        <v>0</v>
      </c>
      <c r="O4">
        <f t="shared" ref="O4:O24" si="0">SUM(I4:L4)</f>
        <v>2</v>
      </c>
    </row>
    <row r="5" spans="1:15" x14ac:dyDescent="0.25">
      <c r="A5" s="1" t="s">
        <v>8</v>
      </c>
      <c r="B5" s="1" t="s">
        <v>101</v>
      </c>
      <c r="C5" s="1" t="s">
        <v>14</v>
      </c>
      <c r="D5">
        <v>1</v>
      </c>
      <c r="E5">
        <v>2</v>
      </c>
      <c r="H5" t="str">
        <v>Revolution</v>
      </c>
      <c r="I5">
        <f>SUMIFS(results[Entries], results[Place], 1, results[Band],H5)</f>
        <v>1</v>
      </c>
      <c r="J5">
        <f>SUMIFS(results[Entries], results[Place], 2, results[Band],H5)</f>
        <v>16</v>
      </c>
      <c r="K5">
        <f>SUMIFS(results[Entries], results[Place], 3, results[Band],H5)</f>
        <v>0</v>
      </c>
      <c r="L5">
        <f>SUMIFS(results[Entries], results[Place], "&gt;3", results[Band],H5)</f>
        <v>1</v>
      </c>
      <c r="O5">
        <f t="shared" si="0"/>
        <v>18</v>
      </c>
    </row>
    <row r="6" spans="1:15" x14ac:dyDescent="0.25">
      <c r="A6" s="1" t="s">
        <v>8</v>
      </c>
      <c r="B6" s="1" t="s">
        <v>101</v>
      </c>
      <c r="C6" s="1" t="s">
        <v>15</v>
      </c>
      <c r="D6">
        <v>1</v>
      </c>
      <c r="E6">
        <v>3</v>
      </c>
      <c r="H6" t="str">
        <v>Thurrock Marching Brass</v>
      </c>
      <c r="I6">
        <f>SUMIFS(results[Entries], results[Place], 1, results[Band],H6)</f>
        <v>8</v>
      </c>
      <c r="J6">
        <f>SUMIFS(results[Entries], results[Place], 2, results[Band],H6)</f>
        <v>4</v>
      </c>
      <c r="K6">
        <f>SUMIFS(results[Entries], results[Place], 3, results[Band],H6)</f>
        <v>3</v>
      </c>
      <c r="L6">
        <f>SUMIFS(results[Entries], results[Place], "&gt;3", results[Band],H6)</f>
        <v>12</v>
      </c>
      <c r="O6">
        <f t="shared" si="0"/>
        <v>27</v>
      </c>
    </row>
    <row r="7" spans="1:15" x14ac:dyDescent="0.25">
      <c r="A7" s="1" t="s">
        <v>8</v>
      </c>
      <c r="B7" s="1" t="s">
        <v>101</v>
      </c>
      <c r="C7" s="1" t="s">
        <v>12</v>
      </c>
      <c r="D7">
        <v>1</v>
      </c>
      <c r="E7">
        <v>4</v>
      </c>
      <c r="H7" t="str">
        <v>3rd Davyhulme Scout and Guide Band</v>
      </c>
      <c r="I7">
        <f>SUMIFS(results[Entries], results[Place], 1, results[Band],H7)</f>
        <v>1</v>
      </c>
      <c r="J7">
        <f>SUMIFS(results[Entries], results[Place], 2, results[Band],H7)</f>
        <v>0</v>
      </c>
      <c r="K7">
        <f>SUMIFS(results[Entries], results[Place], 3, results[Band],H7)</f>
        <v>0</v>
      </c>
      <c r="L7">
        <f>SUMIFS(results[Entries], results[Place], "&gt;3", results[Band],H7)</f>
        <v>0</v>
      </c>
      <c r="O7">
        <f t="shared" si="0"/>
        <v>1</v>
      </c>
    </row>
    <row r="8" spans="1:15" x14ac:dyDescent="0.25">
      <c r="A8" s="1" t="s">
        <v>8</v>
      </c>
      <c r="B8" s="1" t="s">
        <v>103</v>
      </c>
      <c r="C8" s="1" t="s">
        <v>11</v>
      </c>
      <c r="D8">
        <v>1</v>
      </c>
      <c r="E8">
        <v>5</v>
      </c>
      <c r="H8" t="str">
        <v>Liberty</v>
      </c>
      <c r="I8">
        <f>SUMIFS(results[Entries], results[Place], 1, results[Band],H8)</f>
        <v>12</v>
      </c>
      <c r="J8">
        <f>SUMIFS(results[Entries], results[Place], 2, results[Band],H8)</f>
        <v>2</v>
      </c>
      <c r="K8">
        <f>SUMIFS(results[Entries], results[Place], 3, results[Band],H8)</f>
        <v>6</v>
      </c>
      <c r="L8">
        <f>SUMIFS(results[Entries], results[Place], "&gt;3", results[Band],H8)</f>
        <v>10</v>
      </c>
      <c r="O8">
        <f t="shared" si="0"/>
        <v>30</v>
      </c>
    </row>
    <row r="9" spans="1:15" x14ac:dyDescent="0.25">
      <c r="A9" s="1" t="s">
        <v>8</v>
      </c>
      <c r="B9" s="1" t="s">
        <v>104</v>
      </c>
      <c r="C9" s="1" t="s">
        <v>13</v>
      </c>
      <c r="D9">
        <v>1</v>
      </c>
      <c r="E9">
        <v>6</v>
      </c>
      <c r="H9" t="str">
        <v>Hertfordshire Showband</v>
      </c>
      <c r="I9">
        <f>SUMIFS(results[Entries], results[Place], 1, results[Band],H9)</f>
        <v>0</v>
      </c>
      <c r="J9">
        <f>SUMIFS(results[Entries], results[Place], 2, results[Band],H9)</f>
        <v>4</v>
      </c>
      <c r="K9">
        <f>SUMIFS(results[Entries], results[Place], 3, results[Band],H9)</f>
        <v>0</v>
      </c>
      <c r="L9">
        <f>SUMIFS(results[Entries], results[Place], "&gt;3", results[Band],H9)</f>
        <v>0</v>
      </c>
      <c r="O9">
        <f t="shared" si="0"/>
        <v>4</v>
      </c>
    </row>
    <row r="10" spans="1:15" x14ac:dyDescent="0.25">
      <c r="A10" s="1" t="s">
        <v>16</v>
      </c>
      <c r="B10" s="1" t="s">
        <v>105</v>
      </c>
      <c r="C10" s="1" t="s">
        <v>17</v>
      </c>
      <c r="D10">
        <v>1</v>
      </c>
      <c r="E10">
        <v>1</v>
      </c>
      <c r="H10" t="str">
        <v>Burgess Hill Marching Youth</v>
      </c>
      <c r="I10">
        <f>SUMIFS(results[Entries], results[Place], 1, results[Band],H10)</f>
        <v>1</v>
      </c>
      <c r="J10">
        <f>SUMIFS(results[Entries], results[Place], 2, results[Band],H10)</f>
        <v>0</v>
      </c>
      <c r="K10">
        <f>SUMIFS(results[Entries], results[Place], 3, results[Band],H10)</f>
        <v>2</v>
      </c>
      <c r="L10">
        <f>SUMIFS(results[Entries], results[Place], "&gt;3", results[Band],H10)</f>
        <v>1</v>
      </c>
      <c r="O10">
        <f t="shared" si="0"/>
        <v>4</v>
      </c>
    </row>
    <row r="11" spans="1:15" x14ac:dyDescent="0.25">
      <c r="A11" s="1" t="s">
        <v>16</v>
      </c>
      <c r="B11" s="1" t="s">
        <v>106</v>
      </c>
      <c r="C11" s="1" t="s">
        <v>18</v>
      </c>
      <c r="D11">
        <v>1</v>
      </c>
      <c r="E11">
        <v>2</v>
      </c>
      <c r="H11" t="str">
        <v>Concord</v>
      </c>
      <c r="I11">
        <f>SUMIFS(results[Entries], results[Place], 1, results[Band],H11)</f>
        <v>2</v>
      </c>
      <c r="J11">
        <f>SUMIFS(results[Entries], results[Place], 2, results[Band],H11)</f>
        <v>2</v>
      </c>
      <c r="K11">
        <f>SUMIFS(results[Entries], results[Place], 3, results[Band],H11)</f>
        <v>12</v>
      </c>
      <c r="L11">
        <f>SUMIFS(results[Entries], results[Place], "&gt;3", results[Band],H11)</f>
        <v>2</v>
      </c>
      <c r="O11">
        <f t="shared" si="0"/>
        <v>18</v>
      </c>
    </row>
    <row r="12" spans="1:15" x14ac:dyDescent="0.25">
      <c r="A12" s="1" t="s">
        <v>19</v>
      </c>
      <c r="B12" s="1" t="s">
        <v>104</v>
      </c>
      <c r="C12" s="1" t="s">
        <v>21</v>
      </c>
      <c r="D12">
        <v>1</v>
      </c>
      <c r="E12">
        <v>1</v>
      </c>
      <c r="H12" t="str">
        <v>Chesham All Girls Band</v>
      </c>
      <c r="I12">
        <f>SUMIFS(results[Entries], results[Place], 1, results[Band],H12)</f>
        <v>31</v>
      </c>
      <c r="J12">
        <f>SUMIFS(results[Entries], results[Place], 2, results[Band],H12)</f>
        <v>12</v>
      </c>
      <c r="K12">
        <f>SUMIFS(results[Entries], results[Place], 3, results[Band],H12)</f>
        <v>3</v>
      </c>
      <c r="L12">
        <f>SUMIFS(results[Entries], results[Place], "&gt;3", results[Band],H12)</f>
        <v>0</v>
      </c>
      <c r="O12">
        <f t="shared" si="0"/>
        <v>46</v>
      </c>
    </row>
    <row r="13" spans="1:15" x14ac:dyDescent="0.25">
      <c r="A13" s="1" t="s">
        <v>19</v>
      </c>
      <c r="B13" s="1" t="s">
        <v>107</v>
      </c>
      <c r="C13" s="1" t="s">
        <v>20</v>
      </c>
      <c r="D13">
        <v>1</v>
      </c>
      <c r="E13">
        <v>2</v>
      </c>
      <c r="H13" t="str">
        <v>Phantom Knights</v>
      </c>
      <c r="I13">
        <f>SUMIFS(results[Entries], results[Place], 1, results[Band],H13)</f>
        <v>3</v>
      </c>
      <c r="J13">
        <f>SUMIFS(results[Entries], results[Place], 2, results[Band],H13)</f>
        <v>0</v>
      </c>
      <c r="K13">
        <f>SUMIFS(results[Entries], results[Place], 3, results[Band],H13)</f>
        <v>0</v>
      </c>
      <c r="L13">
        <f>SUMIFS(results[Entries], results[Place], "&gt;3", results[Band],H13)</f>
        <v>0</v>
      </c>
      <c r="O13">
        <f t="shared" si="0"/>
        <v>3</v>
      </c>
    </row>
    <row r="14" spans="1:15" x14ac:dyDescent="0.25">
      <c r="A14" s="1" t="s">
        <v>22</v>
      </c>
      <c r="B14" s="1" t="s">
        <v>101</v>
      </c>
      <c r="C14" s="1" t="s">
        <v>23</v>
      </c>
      <c r="D14">
        <v>1</v>
      </c>
      <c r="E14">
        <v>1</v>
      </c>
      <c r="H14" t="str">
        <v>Bugle Band London</v>
      </c>
      <c r="I14">
        <f>SUMIFS(results[Entries], results[Place], 1, results[Band],H14)</f>
        <v>0</v>
      </c>
      <c r="J14">
        <f>SUMIFS(results[Entries], results[Place], 2, results[Band],H14)</f>
        <v>2</v>
      </c>
      <c r="K14">
        <f>SUMIFS(results[Entries], results[Place], 3, results[Band],H14)</f>
        <v>0</v>
      </c>
      <c r="L14">
        <f>SUMIFS(results[Entries], results[Place], "&gt;3", results[Band],H14)</f>
        <v>0</v>
      </c>
      <c r="O14">
        <f t="shared" si="0"/>
        <v>2</v>
      </c>
    </row>
    <row r="15" spans="1:15" x14ac:dyDescent="0.25">
      <c r="A15" s="1" t="s">
        <v>24</v>
      </c>
      <c r="B15" s="1" t="s">
        <v>101</v>
      </c>
      <c r="C15" s="1" t="s">
        <v>25</v>
      </c>
      <c r="D15">
        <v>1</v>
      </c>
      <c r="E15">
        <v>1</v>
      </c>
      <c r="H15" t="str">
        <v>Beeches</v>
      </c>
      <c r="I15">
        <f>SUMIFS(results[Entries], results[Place], 1, results[Band],H15)</f>
        <v>18</v>
      </c>
      <c r="J15">
        <f>SUMIFS(results[Entries], results[Place], 2, results[Band],H15)</f>
        <v>0</v>
      </c>
      <c r="K15">
        <f>SUMIFS(results[Entries], results[Place], 3, results[Band],H15)</f>
        <v>0</v>
      </c>
      <c r="L15">
        <f>SUMIFS(results[Entries], results[Place], "&gt;3", results[Band],H15)</f>
        <v>0</v>
      </c>
      <c r="O15">
        <f t="shared" si="0"/>
        <v>18</v>
      </c>
    </row>
    <row r="16" spans="1:15" x14ac:dyDescent="0.25">
      <c r="A16" s="1" t="s">
        <v>24</v>
      </c>
      <c r="B16" s="1" t="s">
        <v>101</v>
      </c>
      <c r="C16" s="1" t="s">
        <v>26</v>
      </c>
      <c r="D16">
        <v>1</v>
      </c>
      <c r="E16">
        <v>2</v>
      </c>
      <c r="H16" t="str">
        <v>Junior Hertfordshire Showband</v>
      </c>
      <c r="I16">
        <f>SUMIFS(results[Entries], results[Place], 1, results[Band],H16)</f>
        <v>0</v>
      </c>
      <c r="J16">
        <f>SUMIFS(results[Entries], results[Place], 2, results[Band],H16)</f>
        <v>0</v>
      </c>
      <c r="K16">
        <f>SUMIFS(results[Entries], results[Place], 3, results[Band],H16)</f>
        <v>0</v>
      </c>
      <c r="L16">
        <f>SUMIFS(results[Entries], results[Place], "&gt;3", results[Band],H16)</f>
        <v>14</v>
      </c>
      <c r="O16">
        <f t="shared" si="0"/>
        <v>14</v>
      </c>
    </row>
    <row r="17" spans="1:15" x14ac:dyDescent="0.25">
      <c r="A17" s="1" t="s">
        <v>24</v>
      </c>
      <c r="B17" s="1" t="s">
        <v>108</v>
      </c>
      <c r="C17" s="1" t="s">
        <v>30</v>
      </c>
      <c r="D17">
        <v>1</v>
      </c>
      <c r="E17">
        <v>3</v>
      </c>
      <c r="H17" t="str">
        <v>Revo Juniors</v>
      </c>
      <c r="I17">
        <f>SUMIFS(results[Entries], results[Place], 1, results[Band],H17)</f>
        <v>0</v>
      </c>
      <c r="J17">
        <f>SUMIFS(results[Entries], results[Place], 2, results[Band],H17)</f>
        <v>0</v>
      </c>
      <c r="K17">
        <f>SUMIFS(results[Entries], results[Place], 3, results[Band],H17)</f>
        <v>0</v>
      </c>
      <c r="L17">
        <f>SUMIFS(results[Entries], results[Place], "&gt;3", results[Band],H17)</f>
        <v>18</v>
      </c>
      <c r="O17">
        <f t="shared" si="0"/>
        <v>18</v>
      </c>
    </row>
    <row r="18" spans="1:15" x14ac:dyDescent="0.25">
      <c r="A18" s="1" t="s">
        <v>24</v>
      </c>
      <c r="B18" s="1" t="s">
        <v>61</v>
      </c>
      <c r="C18" s="1" t="s">
        <v>29</v>
      </c>
      <c r="D18">
        <v>1</v>
      </c>
      <c r="E18">
        <v>4</v>
      </c>
      <c r="I18">
        <f>SUMIFS(results[Entries], results[Place], 1, results[Band],H18)</f>
        <v>0</v>
      </c>
      <c r="J18">
        <f>SUMIFS(results[Entries], results[Place], 2, results[Band],H18)</f>
        <v>0</v>
      </c>
      <c r="K18">
        <f>SUMIFS(results[Entries], results[Place], 3, results[Band],H18)</f>
        <v>0</v>
      </c>
      <c r="L18">
        <f>SUMIFS(results[Entries], results[Place], "&gt;3", results[Band],H18)</f>
        <v>0</v>
      </c>
      <c r="O18">
        <f t="shared" si="0"/>
        <v>0</v>
      </c>
    </row>
    <row r="19" spans="1:15" x14ac:dyDescent="0.25">
      <c r="A19" s="1" t="s">
        <v>24</v>
      </c>
      <c r="B19" s="1" t="s">
        <v>61</v>
      </c>
      <c r="C19" s="1" t="s">
        <v>28</v>
      </c>
      <c r="D19">
        <v>1</v>
      </c>
      <c r="E19">
        <v>5</v>
      </c>
      <c r="I19">
        <f>SUMIFS(results[Entries], results[Place], 1, results[Band],H19)</f>
        <v>0</v>
      </c>
      <c r="J19">
        <f>SUMIFS(results[Entries], results[Place], 2, results[Band],H19)</f>
        <v>0</v>
      </c>
      <c r="K19">
        <f>SUMIFS(results[Entries], results[Place], 3, results[Band],H19)</f>
        <v>0</v>
      </c>
      <c r="L19">
        <f>SUMIFS(results[Entries], results[Place], "&gt;3", results[Band],H19)</f>
        <v>0</v>
      </c>
      <c r="O19">
        <f t="shared" si="0"/>
        <v>0</v>
      </c>
    </row>
    <row r="20" spans="1:15" x14ac:dyDescent="0.25">
      <c r="A20" s="1" t="s">
        <v>24</v>
      </c>
      <c r="B20" s="1" t="s">
        <v>108</v>
      </c>
      <c r="C20" s="1" t="s">
        <v>27</v>
      </c>
      <c r="D20">
        <v>1</v>
      </c>
      <c r="E20">
        <v>6</v>
      </c>
      <c r="I20">
        <f>SUMIFS(results[Entries], results[Place], 1, results[Band],H20)</f>
        <v>0</v>
      </c>
      <c r="J20">
        <f>SUMIFS(results[Entries], results[Place], 2, results[Band],H20)</f>
        <v>0</v>
      </c>
      <c r="K20">
        <f>SUMIFS(results[Entries], results[Place], 3, results[Band],H20)</f>
        <v>0</v>
      </c>
      <c r="L20">
        <f>SUMIFS(results[Entries], results[Place], "&gt;3", results[Band],H20)</f>
        <v>0</v>
      </c>
      <c r="O20">
        <f t="shared" si="0"/>
        <v>0</v>
      </c>
    </row>
    <row r="21" spans="1:15" x14ac:dyDescent="0.25">
      <c r="A21" s="1" t="s">
        <v>31</v>
      </c>
      <c r="B21" s="1" t="s">
        <v>109</v>
      </c>
      <c r="C21" s="1" t="s">
        <v>34</v>
      </c>
      <c r="D21">
        <v>1</v>
      </c>
      <c r="E21">
        <v>1</v>
      </c>
      <c r="I21">
        <f>SUMIFS(results[Entries], results[Place], 1, results[Band],H21)</f>
        <v>0</v>
      </c>
      <c r="J21">
        <f>SUMIFS(results[Entries], results[Place], 2, results[Band],H21)</f>
        <v>0</v>
      </c>
      <c r="K21">
        <f>SUMIFS(results[Entries], results[Place], 3, results[Band],H21)</f>
        <v>0</v>
      </c>
      <c r="L21">
        <f>SUMIFS(results[Entries], results[Place], "&gt;3", results[Band],H21)</f>
        <v>0</v>
      </c>
      <c r="O21">
        <f t="shared" si="0"/>
        <v>0</v>
      </c>
    </row>
    <row r="22" spans="1:15" x14ac:dyDescent="0.25">
      <c r="A22" s="1" t="s">
        <v>31</v>
      </c>
      <c r="B22" s="1" t="s">
        <v>109</v>
      </c>
      <c r="C22" s="1" t="s">
        <v>33</v>
      </c>
      <c r="D22">
        <v>1</v>
      </c>
      <c r="E22">
        <v>2</v>
      </c>
      <c r="I22">
        <f>SUMIFS(results[Entries], results[Place], 1, results[Band],H22)</f>
        <v>0</v>
      </c>
      <c r="J22">
        <f>SUMIFS(results[Entries], results[Place], 2, results[Band],H22)</f>
        <v>0</v>
      </c>
      <c r="K22">
        <f>SUMIFS(results[Entries], results[Place], 3, results[Band],H22)</f>
        <v>0</v>
      </c>
      <c r="L22">
        <f>SUMIFS(results[Entries], results[Place], "&gt;3", results[Band],H22)</f>
        <v>0</v>
      </c>
      <c r="O22">
        <f t="shared" si="0"/>
        <v>0</v>
      </c>
    </row>
    <row r="23" spans="1:15" x14ac:dyDescent="0.25">
      <c r="A23" s="1" t="s">
        <v>31</v>
      </c>
      <c r="B23" s="1" t="s">
        <v>109</v>
      </c>
      <c r="C23" s="1" t="s">
        <v>35</v>
      </c>
      <c r="D23">
        <v>1</v>
      </c>
      <c r="E23">
        <v>3</v>
      </c>
    </row>
    <row r="24" spans="1:15" x14ac:dyDescent="0.25">
      <c r="A24" s="1" t="s">
        <v>36</v>
      </c>
      <c r="B24" s="1" t="s">
        <v>109</v>
      </c>
      <c r="C24" s="1" t="s">
        <v>37</v>
      </c>
      <c r="D24">
        <v>1</v>
      </c>
      <c r="E24">
        <v>1</v>
      </c>
      <c r="H24" t="s">
        <v>115</v>
      </c>
      <c r="I24">
        <f>SUM(I3:I22)</f>
        <v>84</v>
      </c>
      <c r="J24">
        <f t="shared" ref="J24:L24" si="1">SUM(J3:J22)</f>
        <v>45</v>
      </c>
      <c r="K24">
        <f t="shared" si="1"/>
        <v>27</v>
      </c>
      <c r="L24">
        <f t="shared" si="1"/>
        <v>59</v>
      </c>
      <c r="O24">
        <f t="shared" si="0"/>
        <v>215</v>
      </c>
    </row>
    <row r="25" spans="1:15" x14ac:dyDescent="0.25">
      <c r="A25" s="1" t="s">
        <v>36</v>
      </c>
      <c r="B25" s="1" t="s">
        <v>107</v>
      </c>
      <c r="C25" s="1" t="s">
        <v>20</v>
      </c>
      <c r="D25">
        <v>1</v>
      </c>
      <c r="E25">
        <v>2</v>
      </c>
    </row>
    <row r="26" spans="1:15" x14ac:dyDescent="0.25">
      <c r="A26" s="1" t="s">
        <v>38</v>
      </c>
      <c r="B26" s="1" t="s">
        <v>102</v>
      </c>
      <c r="C26" s="1" t="s">
        <v>40</v>
      </c>
      <c r="D26">
        <v>1</v>
      </c>
      <c r="E26">
        <v>1</v>
      </c>
    </row>
    <row r="27" spans="1:15" x14ac:dyDescent="0.25">
      <c r="A27" s="1" t="s">
        <v>38</v>
      </c>
      <c r="B27" s="1" t="s">
        <v>104</v>
      </c>
      <c r="C27" s="1" t="s">
        <v>39</v>
      </c>
      <c r="D27">
        <v>1</v>
      </c>
      <c r="E27">
        <v>2</v>
      </c>
    </row>
    <row r="28" spans="1:15" x14ac:dyDescent="0.25">
      <c r="A28" s="1" t="s">
        <v>41</v>
      </c>
      <c r="B28" s="1" t="s">
        <v>103</v>
      </c>
      <c r="C28" s="1" t="s">
        <v>42</v>
      </c>
      <c r="D28">
        <v>1</v>
      </c>
      <c r="E28">
        <v>1</v>
      </c>
    </row>
    <row r="29" spans="1:15" x14ac:dyDescent="0.25">
      <c r="A29" s="1" t="s">
        <v>43</v>
      </c>
      <c r="B29" s="1" t="s">
        <v>104</v>
      </c>
      <c r="C29" s="1" t="s">
        <v>44</v>
      </c>
      <c r="D29">
        <v>1</v>
      </c>
      <c r="E29">
        <v>1</v>
      </c>
    </row>
    <row r="30" spans="1:15" x14ac:dyDescent="0.25">
      <c r="A30" s="1" t="s">
        <v>43</v>
      </c>
      <c r="B30" s="1" t="s">
        <v>106</v>
      </c>
      <c r="C30" s="1" t="s">
        <v>45</v>
      </c>
      <c r="D30">
        <v>1</v>
      </c>
      <c r="E30">
        <v>2</v>
      </c>
    </row>
    <row r="31" spans="1:15" x14ac:dyDescent="0.25">
      <c r="A31" s="1" t="s">
        <v>43</v>
      </c>
      <c r="B31" s="1" t="s">
        <v>109</v>
      </c>
      <c r="C31" s="1" t="s">
        <v>33</v>
      </c>
      <c r="D31">
        <v>1</v>
      </c>
      <c r="E31">
        <v>3</v>
      </c>
    </row>
    <row r="32" spans="1:15" x14ac:dyDescent="0.25">
      <c r="A32" s="1" t="s">
        <v>46</v>
      </c>
      <c r="B32" s="1" t="s">
        <v>110</v>
      </c>
      <c r="C32" s="1" t="s">
        <v>47</v>
      </c>
      <c r="D32">
        <v>1</v>
      </c>
      <c r="E32">
        <v>1</v>
      </c>
    </row>
    <row r="33" spans="1:5" x14ac:dyDescent="0.25">
      <c r="A33" s="1" t="s">
        <v>46</v>
      </c>
      <c r="B33" s="1" t="s">
        <v>111</v>
      </c>
      <c r="C33" s="1" t="s">
        <v>20</v>
      </c>
      <c r="D33">
        <v>1</v>
      </c>
      <c r="E33">
        <v>2</v>
      </c>
    </row>
    <row r="34" spans="1:5" x14ac:dyDescent="0.25">
      <c r="A34" s="1" t="s">
        <v>48</v>
      </c>
      <c r="B34" s="1" t="s">
        <v>109</v>
      </c>
      <c r="C34" s="1" t="s">
        <v>49</v>
      </c>
      <c r="D34">
        <v>1</v>
      </c>
      <c r="E34">
        <v>1</v>
      </c>
    </row>
    <row r="35" spans="1:5" x14ac:dyDescent="0.25">
      <c r="A35" s="1" t="s">
        <v>50</v>
      </c>
      <c r="B35" s="1" t="s">
        <v>104</v>
      </c>
      <c r="C35" s="1" t="s">
        <v>52</v>
      </c>
      <c r="D35">
        <v>1</v>
      </c>
      <c r="E35">
        <v>1</v>
      </c>
    </row>
    <row r="36" spans="1:5" x14ac:dyDescent="0.25">
      <c r="A36" s="1" t="s">
        <v>50</v>
      </c>
      <c r="B36" s="1" t="s">
        <v>104</v>
      </c>
      <c r="C36" s="1" t="s">
        <v>51</v>
      </c>
      <c r="D36">
        <v>1</v>
      </c>
      <c r="E36">
        <v>2</v>
      </c>
    </row>
    <row r="37" spans="1:5" x14ac:dyDescent="0.25">
      <c r="A37" s="1" t="s">
        <v>53</v>
      </c>
      <c r="B37" s="1" t="s">
        <v>109</v>
      </c>
      <c r="C37" s="1" t="s">
        <v>34</v>
      </c>
      <c r="D37">
        <v>1</v>
      </c>
      <c r="E37">
        <v>1</v>
      </c>
    </row>
    <row r="38" spans="1:5" x14ac:dyDescent="0.25">
      <c r="A38" s="1" t="s">
        <v>54</v>
      </c>
      <c r="B38" s="1" t="s">
        <v>108</v>
      </c>
      <c r="C38" s="1" t="s">
        <v>55</v>
      </c>
      <c r="D38">
        <v>1</v>
      </c>
      <c r="E38">
        <v>1</v>
      </c>
    </row>
    <row r="39" spans="1:5" x14ac:dyDescent="0.25">
      <c r="A39" s="1" t="s">
        <v>54</v>
      </c>
      <c r="B39" s="1" t="s">
        <v>107</v>
      </c>
      <c r="C39" s="1" t="s">
        <v>20</v>
      </c>
      <c r="D39">
        <v>1</v>
      </c>
      <c r="E39">
        <v>2</v>
      </c>
    </row>
    <row r="40" spans="1:5" x14ac:dyDescent="0.25">
      <c r="A40" s="1" t="s">
        <v>54</v>
      </c>
      <c r="B40" s="1" t="s">
        <v>108</v>
      </c>
      <c r="C40" s="1" t="s">
        <v>56</v>
      </c>
      <c r="D40">
        <v>1</v>
      </c>
      <c r="E40">
        <v>3</v>
      </c>
    </row>
    <row r="41" spans="1:5" x14ac:dyDescent="0.25">
      <c r="A41" s="1" t="s">
        <v>57</v>
      </c>
      <c r="B41" s="1" t="s">
        <v>61</v>
      </c>
      <c r="C41" s="1" t="s">
        <v>58</v>
      </c>
      <c r="D41">
        <v>1</v>
      </c>
      <c r="E41">
        <v>1</v>
      </c>
    </row>
    <row r="42" spans="1:5" x14ac:dyDescent="0.25">
      <c r="A42" s="1" t="s">
        <v>59</v>
      </c>
      <c r="B42" s="1" t="s">
        <v>109</v>
      </c>
      <c r="C42" s="1" t="s">
        <v>33</v>
      </c>
      <c r="D42">
        <v>1</v>
      </c>
      <c r="E42">
        <v>1</v>
      </c>
    </row>
    <row r="43" spans="1:5" x14ac:dyDescent="0.25">
      <c r="A43" s="1" t="s">
        <v>59</v>
      </c>
      <c r="B43" s="1" t="s">
        <v>109</v>
      </c>
      <c r="C43" s="1" t="s">
        <v>34</v>
      </c>
      <c r="D43">
        <v>1</v>
      </c>
      <c r="E43">
        <v>2</v>
      </c>
    </row>
    <row r="44" spans="1:5" x14ac:dyDescent="0.25">
      <c r="A44" s="1" t="s">
        <v>59</v>
      </c>
      <c r="B44" s="1" t="s">
        <v>109</v>
      </c>
      <c r="C44" s="1" t="s">
        <v>35</v>
      </c>
      <c r="D44">
        <v>1</v>
      </c>
      <c r="E44">
        <v>3</v>
      </c>
    </row>
    <row r="45" spans="1:5" x14ac:dyDescent="0.25">
      <c r="A45" s="1" t="s">
        <v>60</v>
      </c>
      <c r="B45" s="1" t="s">
        <v>61</v>
      </c>
      <c r="C45" s="1" t="s">
        <v>62</v>
      </c>
      <c r="D45">
        <v>1</v>
      </c>
      <c r="E45">
        <v>1</v>
      </c>
    </row>
    <row r="46" spans="1:5" x14ac:dyDescent="0.25">
      <c r="A46" s="1" t="s">
        <v>60</v>
      </c>
      <c r="B46" s="1" t="s">
        <v>111</v>
      </c>
      <c r="C46" s="1" t="s">
        <v>20</v>
      </c>
      <c r="D46">
        <v>1</v>
      </c>
      <c r="E46">
        <v>2</v>
      </c>
    </row>
    <row r="47" spans="1:5" x14ac:dyDescent="0.25">
      <c r="A47" s="1" t="s">
        <v>63</v>
      </c>
      <c r="B47" s="1" t="s">
        <v>101</v>
      </c>
      <c r="C47" s="1" t="s">
        <v>66</v>
      </c>
      <c r="D47">
        <v>2</v>
      </c>
      <c r="E47">
        <v>1</v>
      </c>
    </row>
    <row r="48" spans="1:5" x14ac:dyDescent="0.25">
      <c r="A48" s="1" t="s">
        <v>63</v>
      </c>
      <c r="B48" s="1" t="s">
        <v>109</v>
      </c>
      <c r="C48" s="1" t="s">
        <v>64</v>
      </c>
      <c r="D48">
        <v>2</v>
      </c>
      <c r="E48">
        <v>2</v>
      </c>
    </row>
    <row r="49" spans="1:12" x14ac:dyDescent="0.25">
      <c r="A49" s="1" t="s">
        <v>63</v>
      </c>
      <c r="B49" s="1" t="s">
        <v>104</v>
      </c>
      <c r="C49" s="1" t="s">
        <v>65</v>
      </c>
      <c r="D49">
        <v>3</v>
      </c>
      <c r="E49">
        <v>3</v>
      </c>
    </row>
    <row r="50" spans="1:12" x14ac:dyDescent="0.25">
      <c r="A50" s="1" t="s">
        <v>67</v>
      </c>
      <c r="B50" s="1" t="s">
        <v>109</v>
      </c>
      <c r="C50" s="1" t="s">
        <v>68</v>
      </c>
      <c r="D50">
        <v>3</v>
      </c>
      <c r="E50">
        <v>1</v>
      </c>
    </row>
    <row r="51" spans="1:12" x14ac:dyDescent="0.25">
      <c r="A51" s="1" t="s">
        <v>69</v>
      </c>
      <c r="B51" s="1" t="s">
        <v>104</v>
      </c>
      <c r="C51" s="1" t="s">
        <v>70</v>
      </c>
      <c r="D51">
        <v>2</v>
      </c>
      <c r="E51">
        <v>1</v>
      </c>
      <c r="H51" t="s">
        <v>1</v>
      </c>
      <c r="I51" t="s">
        <v>97</v>
      </c>
      <c r="J51" t="s">
        <v>98</v>
      </c>
      <c r="K51" t="s">
        <v>99</v>
      </c>
      <c r="L51" t="s">
        <v>115</v>
      </c>
    </row>
    <row r="52" spans="1:12" x14ac:dyDescent="0.25">
      <c r="A52" s="1" t="s">
        <v>71</v>
      </c>
      <c r="B52" s="1" t="s">
        <v>104</v>
      </c>
      <c r="C52" s="1" t="s">
        <v>72</v>
      </c>
      <c r="D52">
        <v>3</v>
      </c>
      <c r="E52">
        <v>1</v>
      </c>
      <c r="H52" s="2" t="str" cm="1">
        <f t="array" ref="H52:H66">_xlfn.UNIQUE(results[Band])</f>
        <v>14th Eastleigh Scout and Guide Band</v>
      </c>
      <c r="I52" s="2">
        <f>COUNTIFS(results[Place], 1, results[Band],H52)</f>
        <v>4</v>
      </c>
      <c r="J52" s="2">
        <f>COUNTIFS(results[Place], 2, results[Band],H52)</f>
        <v>3</v>
      </c>
      <c r="K52" s="2">
        <f>COUNTIFS(results[Place], 3, results[Band],H52)</f>
        <v>1</v>
      </c>
      <c r="L52" s="2">
        <f>SUM(I52:K52)</f>
        <v>8</v>
      </c>
    </row>
    <row r="53" spans="1:12" x14ac:dyDescent="0.25">
      <c r="A53" s="1" t="s">
        <v>71</v>
      </c>
      <c r="B53" s="1" t="s">
        <v>61</v>
      </c>
      <c r="C53" s="1" t="s">
        <v>73</v>
      </c>
      <c r="D53">
        <v>2</v>
      </c>
      <c r="E53">
        <v>2</v>
      </c>
      <c r="H53" s="2" t="str">
        <v>Warwick Corps of Drums</v>
      </c>
      <c r="I53" s="2">
        <f>COUNTIFS(results[Place], 1, results[Band],H53)</f>
        <v>2</v>
      </c>
      <c r="J53" s="2">
        <f>COUNTIFS(results[Place], 2, results[Band],H53)</f>
        <v>0</v>
      </c>
      <c r="K53" s="2">
        <f>COUNTIFS(results[Place], 3, results[Band],H53)</f>
        <v>0</v>
      </c>
      <c r="L53" s="2">
        <f t="shared" ref="L53:L71" si="2">SUM(I53:K53)</f>
        <v>2</v>
      </c>
    </row>
    <row r="54" spans="1:12" x14ac:dyDescent="0.25">
      <c r="A54" s="1" t="s">
        <v>74</v>
      </c>
      <c r="B54" s="1" t="s">
        <v>106</v>
      </c>
      <c r="C54" s="1" t="s">
        <v>76</v>
      </c>
      <c r="D54">
        <v>3</v>
      </c>
      <c r="E54">
        <v>1</v>
      </c>
      <c r="H54" s="2" t="str">
        <v>Revolution</v>
      </c>
      <c r="I54" s="2">
        <f>COUNTIFS(results[Place], 1, results[Band],H54)</f>
        <v>1</v>
      </c>
      <c r="J54" s="2">
        <f>COUNTIFS(results[Place], 2, results[Band],H54)</f>
        <v>1</v>
      </c>
      <c r="K54" s="2">
        <f>COUNTIFS(results[Place], 3, results[Band],H54)</f>
        <v>0</v>
      </c>
      <c r="L54" s="2">
        <f t="shared" si="2"/>
        <v>2</v>
      </c>
    </row>
    <row r="55" spans="1:12" x14ac:dyDescent="0.25">
      <c r="A55" s="1" t="s">
        <v>74</v>
      </c>
      <c r="B55" s="1" t="s">
        <v>109</v>
      </c>
      <c r="C55" s="1" t="s">
        <v>75</v>
      </c>
      <c r="D55">
        <v>2</v>
      </c>
      <c r="E55">
        <v>2</v>
      </c>
      <c r="H55" s="2" t="str">
        <v>Thurrock Marching Brass</v>
      </c>
      <c r="I55" s="2">
        <f>COUNTIFS(results[Place], 1, results[Band],H55)</f>
        <v>5</v>
      </c>
      <c r="J55" s="2">
        <f>COUNTIFS(results[Place], 2, results[Band],H55)</f>
        <v>3</v>
      </c>
      <c r="K55" s="2">
        <f>COUNTIFS(results[Place], 3, results[Band],H55)</f>
        <v>1</v>
      </c>
      <c r="L55" s="2">
        <f t="shared" si="2"/>
        <v>9</v>
      </c>
    </row>
    <row r="56" spans="1:12" x14ac:dyDescent="0.25">
      <c r="A56" s="1" t="s">
        <v>77</v>
      </c>
      <c r="B56" s="1" t="s">
        <v>109</v>
      </c>
      <c r="C56" s="1" t="s">
        <v>78</v>
      </c>
      <c r="D56">
        <v>3</v>
      </c>
      <c r="E56">
        <v>1</v>
      </c>
      <c r="H56" s="2" t="str">
        <v>3rd Davyhulme Scout and Guide Band</v>
      </c>
      <c r="I56" s="2">
        <f>COUNTIFS(results[Place], 1, results[Band],H56)</f>
        <v>1</v>
      </c>
      <c r="J56" s="2">
        <f>COUNTIFS(results[Place], 2, results[Band],H56)</f>
        <v>0</v>
      </c>
      <c r="K56" s="2">
        <f>COUNTIFS(results[Place], 3, results[Band],H56)</f>
        <v>0</v>
      </c>
      <c r="L56" s="2">
        <f t="shared" si="2"/>
        <v>1</v>
      </c>
    </row>
    <row r="57" spans="1:12" x14ac:dyDescent="0.25">
      <c r="A57" s="1" t="s">
        <v>79</v>
      </c>
      <c r="B57" s="1" t="s">
        <v>110</v>
      </c>
      <c r="C57" s="1" t="s">
        <v>81</v>
      </c>
      <c r="D57">
        <v>2</v>
      </c>
      <c r="E57">
        <v>1</v>
      </c>
      <c r="H57" s="2" t="str">
        <v>Liberty</v>
      </c>
      <c r="I57" s="2">
        <f>COUNTIFS(results[Place], 1, results[Band],H57)</f>
        <v>3</v>
      </c>
      <c r="J57" s="2">
        <f>COUNTIFS(results[Place], 2, results[Band],H57)</f>
        <v>2</v>
      </c>
      <c r="K57" s="2">
        <f>COUNTIFS(results[Place], 3, results[Band],H57)</f>
        <v>1</v>
      </c>
      <c r="L57" s="2">
        <f t="shared" si="2"/>
        <v>6</v>
      </c>
    </row>
    <row r="58" spans="1:12" x14ac:dyDescent="0.25">
      <c r="A58" s="1" t="s">
        <v>79</v>
      </c>
      <c r="B58" s="1" t="s">
        <v>104</v>
      </c>
      <c r="C58" s="1" t="s">
        <v>80</v>
      </c>
      <c r="D58">
        <v>2</v>
      </c>
      <c r="E58">
        <v>2</v>
      </c>
      <c r="H58" s="2" t="str">
        <v>Hertfordshire Showband</v>
      </c>
      <c r="I58" s="2">
        <f>COUNTIFS(results[Place], 1, results[Band],H58)</f>
        <v>0</v>
      </c>
      <c r="J58" s="2">
        <f>COUNTIFS(results[Place], 2, results[Band],H58)</f>
        <v>4</v>
      </c>
      <c r="K58" s="2">
        <f>COUNTIFS(results[Place], 3, results[Band],H58)</f>
        <v>0</v>
      </c>
      <c r="L58" s="2">
        <f t="shared" si="2"/>
        <v>4</v>
      </c>
    </row>
    <row r="59" spans="1:12" x14ac:dyDescent="0.25">
      <c r="A59" s="1" t="s">
        <v>82</v>
      </c>
      <c r="B59" s="1" t="s">
        <v>106</v>
      </c>
      <c r="C59" s="1" t="s">
        <v>83</v>
      </c>
      <c r="D59">
        <v>4</v>
      </c>
      <c r="E59">
        <v>1</v>
      </c>
      <c r="H59" s="2" t="str">
        <v>Burgess Hill Marching Youth</v>
      </c>
      <c r="I59" s="2">
        <f>COUNTIFS(results[Place], 1, results[Band],H59)</f>
        <v>1</v>
      </c>
      <c r="J59" s="2">
        <f>COUNTIFS(results[Place], 2, results[Band],H59)</f>
        <v>0</v>
      </c>
      <c r="K59" s="2">
        <f>COUNTIFS(results[Place], 3, results[Band],H59)</f>
        <v>2</v>
      </c>
      <c r="L59" s="2">
        <f t="shared" si="2"/>
        <v>3</v>
      </c>
    </row>
    <row r="60" spans="1:12" x14ac:dyDescent="0.25">
      <c r="A60" s="1" t="s">
        <v>84</v>
      </c>
      <c r="B60" s="1" t="s">
        <v>112</v>
      </c>
      <c r="C60" s="1" t="s">
        <v>85</v>
      </c>
      <c r="D60">
        <v>12</v>
      </c>
      <c r="E60">
        <v>1</v>
      </c>
      <c r="H60" s="2" t="str">
        <v>Concord</v>
      </c>
      <c r="I60" s="2">
        <f>COUNTIFS(results[Place], 1, results[Band],H60)</f>
        <v>2</v>
      </c>
      <c r="J60" s="2">
        <f>COUNTIFS(results[Place], 2, results[Band],H60)</f>
        <v>1</v>
      </c>
      <c r="K60" s="2">
        <f>COUNTIFS(results[Place], 3, results[Band],H60)</f>
        <v>1</v>
      </c>
      <c r="L60" s="2">
        <f t="shared" si="2"/>
        <v>4</v>
      </c>
    </row>
    <row r="61" spans="1:12" x14ac:dyDescent="0.25">
      <c r="A61" s="1" t="s">
        <v>84</v>
      </c>
      <c r="B61" s="1" t="s">
        <v>109</v>
      </c>
      <c r="C61" s="1" t="s">
        <v>32</v>
      </c>
      <c r="D61">
        <v>6</v>
      </c>
      <c r="E61">
        <v>2</v>
      </c>
      <c r="H61" s="2" t="str">
        <v>Chesham All Girls Band</v>
      </c>
      <c r="I61" s="2">
        <f>COUNTIFS(results[Place], 1, results[Band],H61)</f>
        <v>8</v>
      </c>
      <c r="J61" s="2">
        <f>COUNTIFS(results[Place], 2, results[Band],H61)</f>
        <v>5</v>
      </c>
      <c r="K61" s="2">
        <f>COUNTIFS(results[Place], 3, results[Band],H61)</f>
        <v>3</v>
      </c>
      <c r="L61" s="2">
        <f t="shared" si="2"/>
        <v>16</v>
      </c>
    </row>
    <row r="62" spans="1:12" x14ac:dyDescent="0.25">
      <c r="A62" s="1" t="s">
        <v>84</v>
      </c>
      <c r="B62" s="1" t="s">
        <v>106</v>
      </c>
      <c r="C62" s="1" t="s">
        <v>86</v>
      </c>
      <c r="D62">
        <v>6</v>
      </c>
      <c r="E62">
        <v>3</v>
      </c>
      <c r="H62" s="2" t="str">
        <v>Phantom Knights</v>
      </c>
      <c r="I62" s="2">
        <f>COUNTIFS(results[Place], 1, results[Band],H62)</f>
        <v>2</v>
      </c>
      <c r="J62" s="2">
        <f>COUNTIFS(results[Place], 2, results[Band],H62)</f>
        <v>0</v>
      </c>
      <c r="K62" s="2">
        <f>COUNTIFS(results[Place], 3, results[Band],H62)</f>
        <v>0</v>
      </c>
      <c r="L62" s="2">
        <f t="shared" si="2"/>
        <v>2</v>
      </c>
    </row>
    <row r="63" spans="1:12" x14ac:dyDescent="0.25">
      <c r="A63" s="1" t="s">
        <v>87</v>
      </c>
      <c r="B63" s="1" t="s">
        <v>106</v>
      </c>
      <c r="C63" s="1" t="s">
        <v>88</v>
      </c>
      <c r="D63">
        <v>5</v>
      </c>
      <c r="E63">
        <v>1</v>
      </c>
      <c r="H63" s="2" t="str">
        <v>Bugle Band London</v>
      </c>
      <c r="I63" s="2">
        <f>COUNTIFS(results[Place], 1, results[Band],H63)</f>
        <v>0</v>
      </c>
      <c r="J63" s="2">
        <f>COUNTIFS(results[Place], 2, results[Band],H63)</f>
        <v>2</v>
      </c>
      <c r="K63" s="2">
        <f>COUNTIFS(results[Place], 3, results[Band],H63)</f>
        <v>0</v>
      </c>
      <c r="L63" s="2">
        <f t="shared" si="2"/>
        <v>2</v>
      </c>
    </row>
    <row r="64" spans="1:12" x14ac:dyDescent="0.25">
      <c r="A64" s="1" t="s">
        <v>89</v>
      </c>
      <c r="B64" s="1" t="s">
        <v>112</v>
      </c>
      <c r="C64" s="1" t="s">
        <v>90</v>
      </c>
      <c r="D64">
        <v>6</v>
      </c>
      <c r="E64">
        <v>1</v>
      </c>
      <c r="H64" s="2" t="str">
        <v>Beeches</v>
      </c>
      <c r="I64" s="2">
        <f>COUNTIFS(results[Place], 1, results[Band],H64)</f>
        <v>2</v>
      </c>
      <c r="J64" s="2">
        <f>COUNTIFS(results[Place], 2, results[Band],H64)</f>
        <v>0</v>
      </c>
      <c r="K64" s="2">
        <f>COUNTIFS(results[Place], 3, results[Band],H64)</f>
        <v>0</v>
      </c>
      <c r="L64" s="2">
        <f t="shared" si="2"/>
        <v>2</v>
      </c>
    </row>
    <row r="65" spans="1:16" x14ac:dyDescent="0.25">
      <c r="A65" s="1" t="s">
        <v>89</v>
      </c>
      <c r="B65" s="1" t="s">
        <v>103</v>
      </c>
      <c r="C65" s="1" t="s">
        <v>10</v>
      </c>
      <c r="D65">
        <v>16</v>
      </c>
      <c r="E65">
        <v>2</v>
      </c>
      <c r="H65" t="str">
        <v>Junior Hertfordshire Showband</v>
      </c>
      <c r="I65">
        <f>COUNTIFS(results[Place], 1, results[Band],H65)</f>
        <v>0</v>
      </c>
      <c r="J65">
        <f>COUNTIFS(results[Place], 2, results[Band],H65)</f>
        <v>0</v>
      </c>
      <c r="K65">
        <f>COUNTIFS(results[Place], 3, results[Band],H65)</f>
        <v>0</v>
      </c>
      <c r="L65">
        <f t="shared" si="2"/>
        <v>0</v>
      </c>
    </row>
    <row r="66" spans="1:16" x14ac:dyDescent="0.25">
      <c r="A66" s="1" t="s">
        <v>89</v>
      </c>
      <c r="B66" s="1" t="s">
        <v>61</v>
      </c>
      <c r="C66" s="1" t="s">
        <v>91</v>
      </c>
      <c r="D66">
        <v>12</v>
      </c>
      <c r="E66">
        <v>3</v>
      </c>
      <c r="H66" t="str">
        <v>Revo Juniors</v>
      </c>
      <c r="I66">
        <f>COUNTIFS(results[Place], 1, results[Band],H66)</f>
        <v>0</v>
      </c>
      <c r="J66">
        <f>COUNTIFS(results[Place], 2, results[Band],H66)</f>
        <v>0</v>
      </c>
      <c r="K66">
        <f>COUNTIFS(results[Place], 3, results[Band],H66)</f>
        <v>0</v>
      </c>
      <c r="L66">
        <f t="shared" si="2"/>
        <v>0</v>
      </c>
    </row>
    <row r="67" spans="1:16" x14ac:dyDescent="0.25">
      <c r="A67" s="1" t="s">
        <v>89</v>
      </c>
      <c r="B67" s="1" t="s">
        <v>113</v>
      </c>
      <c r="C67" s="1" t="s">
        <v>92</v>
      </c>
      <c r="D67">
        <v>14</v>
      </c>
      <c r="E67">
        <v>4</v>
      </c>
      <c r="I67">
        <f>COUNTIFS(results[Place], 1, results[Band],H67)</f>
        <v>0</v>
      </c>
      <c r="J67">
        <f>COUNTIFS(results[Place], 2, results[Band],H67)</f>
        <v>0</v>
      </c>
      <c r="K67">
        <f>COUNTIFS(results[Place], 3, results[Band],H67)</f>
        <v>0</v>
      </c>
      <c r="L67">
        <f t="shared" si="2"/>
        <v>0</v>
      </c>
    </row>
    <row r="68" spans="1:16" x14ac:dyDescent="0.25">
      <c r="A68" s="1" t="s">
        <v>89</v>
      </c>
      <c r="B68" s="1" t="s">
        <v>114</v>
      </c>
      <c r="C68" s="1" t="s">
        <v>94</v>
      </c>
      <c r="D68">
        <v>18</v>
      </c>
      <c r="E68">
        <v>5</v>
      </c>
      <c r="I68">
        <f>COUNTIFS(results[Place], 1, results[Band],H68)</f>
        <v>0</v>
      </c>
      <c r="J68">
        <f>COUNTIFS(results[Place], 2, results[Band],H68)</f>
        <v>0</v>
      </c>
      <c r="K68">
        <f>COUNTIFS(results[Place], 3, results[Band],H68)</f>
        <v>0</v>
      </c>
      <c r="L68">
        <f t="shared" si="2"/>
        <v>0</v>
      </c>
      <c r="O68" t="s">
        <v>115</v>
      </c>
      <c r="P68">
        <f>SUM(I52:L71)</f>
        <v>122</v>
      </c>
    </row>
    <row r="69" spans="1:16" x14ac:dyDescent="0.25">
      <c r="A69" s="1" t="s">
        <v>89</v>
      </c>
      <c r="B69" s="1" t="s">
        <v>106</v>
      </c>
      <c r="C69" s="1" t="s">
        <v>93</v>
      </c>
      <c r="D69">
        <v>10</v>
      </c>
      <c r="E69">
        <v>6</v>
      </c>
      <c r="I69">
        <f>COUNTIFS(results[Place], 1, results[Band],H69)</f>
        <v>0</v>
      </c>
      <c r="J69">
        <f>COUNTIFS(results[Place], 2, results[Band],H69)</f>
        <v>0</v>
      </c>
      <c r="K69">
        <f>COUNTIFS(results[Place], 3, results[Band],H69)</f>
        <v>0</v>
      </c>
      <c r="L69">
        <f t="shared" si="2"/>
        <v>0</v>
      </c>
    </row>
    <row r="70" spans="1:16" x14ac:dyDescent="0.25">
      <c r="A70" s="1" t="s">
        <v>89</v>
      </c>
      <c r="B70" s="1" t="s">
        <v>104</v>
      </c>
      <c r="C70" s="1" t="s">
        <v>95</v>
      </c>
      <c r="D70">
        <v>11</v>
      </c>
      <c r="E70">
        <v>7</v>
      </c>
      <c r="I70">
        <f>COUNTIFS(results[Place], 1, results[Band],H70)</f>
        <v>0</v>
      </c>
      <c r="J70">
        <f>COUNTIFS(results[Place], 2, results[Band],H70)</f>
        <v>0</v>
      </c>
      <c r="K70">
        <f>COUNTIFS(results[Place], 3, results[Band],H70)</f>
        <v>0</v>
      </c>
      <c r="L70">
        <f t="shared" si="2"/>
        <v>0</v>
      </c>
    </row>
    <row r="71" spans="1:16" x14ac:dyDescent="0.25">
      <c r="A71" s="1" t="s">
        <v>96</v>
      </c>
      <c r="B71" s="1" t="s">
        <v>109</v>
      </c>
      <c r="C71" s="1" t="s">
        <v>32</v>
      </c>
      <c r="D71">
        <v>20</v>
      </c>
      <c r="E71">
        <v>1</v>
      </c>
      <c r="I71">
        <f>COUNTIFS(results[Place], 1, results[Band],H71)</f>
        <v>0</v>
      </c>
      <c r="J71">
        <f>COUNTIFS(results[Place], 2, results[Band],H71)</f>
        <v>0</v>
      </c>
      <c r="K71">
        <f>COUNTIFS(results[Place], 3, results[Band],H71)</f>
        <v>0</v>
      </c>
      <c r="L71">
        <f t="shared" si="2"/>
        <v>0</v>
      </c>
    </row>
    <row r="72" spans="1:16" x14ac:dyDescent="0.25">
      <c r="A72" s="1" t="s">
        <v>96</v>
      </c>
      <c r="B72" s="1" t="s">
        <v>107</v>
      </c>
      <c r="C72" s="1" t="s">
        <v>20</v>
      </c>
      <c r="D72">
        <v>1</v>
      </c>
      <c r="E7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6568-F41C-43F7-832C-51351D2C48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C239B-32B5-4455-8DD8-0B7CE7982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Taylor</dc:creator>
  <cp:lastModifiedBy>Luke Taylor</cp:lastModifiedBy>
  <dcterms:created xsi:type="dcterms:W3CDTF">2022-11-26T14:03:01Z</dcterms:created>
  <dcterms:modified xsi:type="dcterms:W3CDTF">2022-11-27T10:21:22Z</dcterms:modified>
</cp:coreProperties>
</file>