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318" documentId="13_ncr:1_{D183F75C-5F82-47FF-AF39-BE24DD71B365}" xr6:coauthVersionLast="47" xr6:coauthVersionMax="47" xr10:uidLastSave="{959F5B68-9F52-419E-97AB-76A75EBAA1D2}"/>
  <bookViews>
    <workbookView xWindow="-120" yWindow="-120" windowWidth="29040" windowHeight="15840" tabRatio="558" firstSheet="4" activeTab="3" xr2:uid="{00000000-000D-0000-FFFF-FFFF00000000}"/>
  </bookViews>
  <sheets>
    <sheet name="LA" sheetId="2" state="hidden" r:id="rId1"/>
    <sheet name="ET" sheetId="3" state="hidden" r:id="rId2"/>
    <sheet name="cronograma-costo (2)" sheetId="31" state="hidden" r:id="rId3"/>
    <sheet name="valor planificacion" sheetId="32" r:id="rId4"/>
    <sheet name="cronograma" sheetId="37" r:id="rId5"/>
    <sheet name="planificado vs Real" sheetId="3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2" l="1"/>
  <c r="G20" i="32"/>
  <c r="G19" i="32"/>
  <c r="G18" i="32"/>
  <c r="G16" i="32"/>
  <c r="I16" i="32"/>
  <c r="N16" i="32" s="1"/>
  <c r="G14" i="32"/>
  <c r="I14" i="32"/>
  <c r="N9" i="32"/>
  <c r="N8" i="32"/>
  <c r="O7" i="32" s="1"/>
  <c r="G35" i="32"/>
  <c r="O26" i="32"/>
  <c r="O22" i="32"/>
  <c r="G15" i="32"/>
  <c r="N14" i="32"/>
  <c r="G9" i="32"/>
  <c r="G8" i="32"/>
  <c r="I15" i="32" l="1"/>
  <c r="N15" i="32" s="1"/>
  <c r="G13" i="32"/>
  <c r="O21" i="32"/>
  <c r="O30" i="32"/>
  <c r="O13" i="32"/>
  <c r="O35" i="32"/>
  <c r="O17" i="32"/>
  <c r="G30" i="32"/>
  <c r="G26" i="32"/>
  <c r="O12" i="32" l="1"/>
  <c r="O38" i="32" s="1"/>
  <c r="G22" i="32"/>
  <c r="G21" i="32" s="1"/>
  <c r="G17" i="32"/>
  <c r="G7" i="32"/>
  <c r="O39" i="32" l="1"/>
  <c r="O40" i="32" s="1"/>
  <c r="G11" i="32"/>
  <c r="G38" i="32" s="1"/>
  <c r="Q37" i="31" l="1"/>
  <c r="I37" i="31"/>
  <c r="H37" i="31"/>
  <c r="G37" i="31"/>
  <c r="G35" i="31" s="1"/>
  <c r="F37" i="31"/>
  <c r="F35" i="31" s="1"/>
  <c r="E37" i="31"/>
  <c r="D37" i="31"/>
  <c r="C37" i="31"/>
  <c r="C35" i="31" s="1"/>
  <c r="B37" i="31"/>
  <c r="Q35" i="31"/>
  <c r="I35" i="31"/>
  <c r="H35" i="31"/>
  <c r="E35" i="31"/>
  <c r="D35" i="31"/>
  <c r="B35" i="31"/>
  <c r="R34" i="31"/>
  <c r="R33" i="31"/>
  <c r="R32" i="31"/>
  <c r="R31" i="31"/>
  <c r="R30" i="31"/>
  <c r="R29" i="31"/>
  <c r="R28" i="31"/>
  <c r="B28" i="31"/>
  <c r="R27" i="31"/>
  <c r="R26" i="31"/>
  <c r="R25" i="31"/>
  <c r="R24" i="31"/>
  <c r="R23" i="31"/>
  <c r="Q22" i="31"/>
  <c r="I22" i="31"/>
  <c r="H22" i="31"/>
  <c r="G22" i="31"/>
  <c r="F22" i="31"/>
  <c r="E22" i="31"/>
  <c r="D22" i="31"/>
  <c r="C22" i="31"/>
  <c r="B22" i="31"/>
  <c r="Q9" i="31"/>
  <c r="I9" i="31"/>
  <c r="H9" i="31"/>
  <c r="G9" i="31"/>
  <c r="F9" i="31"/>
  <c r="E9" i="31"/>
  <c r="D9" i="31"/>
  <c r="C9" i="31"/>
  <c r="R9" i="31" s="1"/>
  <c r="B9" i="31"/>
  <c r="Q6" i="31"/>
  <c r="I6" i="31"/>
  <c r="H6" i="31"/>
  <c r="G6" i="31"/>
  <c r="F6" i="31"/>
  <c r="E6" i="31"/>
  <c r="D6" i="31"/>
  <c r="C6" i="31"/>
  <c r="R22" i="31" l="1"/>
  <c r="H40" i="31"/>
  <c r="F40" i="31"/>
  <c r="Q40" i="31"/>
  <c r="E40" i="31"/>
  <c r="I40" i="31"/>
  <c r="R35" i="31"/>
  <c r="B40" i="31"/>
  <c r="D40" i="31"/>
  <c r="G40" i="31"/>
  <c r="C40" i="31"/>
  <c r="R37" i="31"/>
  <c r="R6" i="31"/>
  <c r="R5" i="31" s="1"/>
  <c r="R40" i="31" l="1"/>
</calcChain>
</file>

<file path=xl/sharedStrings.xml><?xml version="1.0" encoding="utf-8"?>
<sst xmlns="http://schemas.openxmlformats.org/spreadsheetml/2006/main" count="310" uniqueCount="188">
  <si>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</si>
  <si>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</si>
  <si>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</si>
  <si>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</si>
  <si>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</si>
  <si>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</si>
  <si>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</si>
  <si>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</si>
  <si>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</si>
  <si>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</si>
  <si>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</si>
  <si>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</si>
  <si>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</si>
  <si>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</si>
  <si>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</si>
  <si>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</si>
  <si>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</si>
  <si>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</si>
  <si>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</si>
  <si>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</si>
  <si>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</si>
  <si>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</si>
  <si>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</si>
  <si>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</si>
  <si>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</si>
  <si>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</si>
  <si>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</si>
  <si>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</si>
  <si>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</si>
  <si>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</si>
  <si>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</si>
  <si>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</si>
  <si>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</si>
  <si>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</si>
  <si>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</si>
  <si>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</si>
  <si>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</si>
  <si>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dias</t>
  </si>
  <si>
    <t>Semanas</t>
  </si>
  <si>
    <t>Línea base</t>
  </si>
  <si>
    <t>Desarrollo sitio web</t>
  </si>
  <si>
    <t>1.  Inicio</t>
  </si>
  <si>
    <t xml:space="preserve">Acta </t>
  </si>
  <si>
    <t>Equipo de trabajo</t>
  </si>
  <si>
    <t>2.  Planificación</t>
  </si>
  <si>
    <t>3.1 Diseño</t>
  </si>
  <si>
    <t>3.1.1 Levantamiento información</t>
  </si>
  <si>
    <t>3.1.2 Elaboración interfaz</t>
  </si>
  <si>
    <t>3.1.3 Validaciónes</t>
  </si>
  <si>
    <t>3.2 Análisis</t>
  </si>
  <si>
    <t>3.3 Programación</t>
  </si>
  <si>
    <t>3.3.1  Código</t>
  </si>
  <si>
    <t xml:space="preserve">3.3.2 Carga Inicial </t>
  </si>
  <si>
    <t>3.3.3 Integración</t>
  </si>
  <si>
    <t>3.3.4 Pruebas</t>
  </si>
  <si>
    <t>3.4 Puesta en operación</t>
  </si>
  <si>
    <t xml:space="preserve">3.5 Entregable: Página web </t>
  </si>
  <si>
    <t>3. Ejecución</t>
  </si>
  <si>
    <t>4. Monitoreo y control</t>
  </si>
  <si>
    <t>4.1 Revisión</t>
  </si>
  <si>
    <t>5. Cierre</t>
  </si>
  <si>
    <t>5.1 Reuniones</t>
  </si>
  <si>
    <t>5.2 Informe</t>
  </si>
  <si>
    <t>Total</t>
  </si>
  <si>
    <t>Planificación</t>
  </si>
  <si>
    <t>Codigo T</t>
  </si>
  <si>
    <t>requisito</t>
  </si>
  <si>
    <t>fecha inicio</t>
  </si>
  <si>
    <t>fecha fin</t>
  </si>
  <si>
    <t>recursos personal</t>
  </si>
  <si>
    <t>Tiempo</t>
  </si>
  <si>
    <t>Recursos tecnicos</t>
  </si>
  <si>
    <t>tiempo</t>
  </si>
  <si>
    <t>Recursos</t>
  </si>
  <si>
    <t>Coste x hora</t>
  </si>
  <si>
    <t>valor subTotal</t>
  </si>
  <si>
    <t>total planificado</t>
  </si>
  <si>
    <t>1.INICIO</t>
  </si>
  <si>
    <t>T001</t>
  </si>
  <si>
    <t>1.1. Acta</t>
  </si>
  <si>
    <t>StakeHolders</t>
  </si>
  <si>
    <t>Computador</t>
  </si>
  <si>
    <t>office</t>
  </si>
  <si>
    <t>T002</t>
  </si>
  <si>
    <t>1.2. Equipo de Trabajo</t>
  </si>
  <si>
    <t>2. EJECUCIÓN DEL PROYECTO</t>
  </si>
  <si>
    <t xml:space="preserve">2.1.  Fase 1: Análisis y Diseño </t>
  </si>
  <si>
    <t>2.1.1. Análisis</t>
  </si>
  <si>
    <t>T003</t>
  </si>
  <si>
    <t xml:space="preserve">2.1.1.1. Definición de los requerimientos funcionales y no funcionales del sistema.  </t>
  </si>
  <si>
    <t>Project Manager, Experto en contenidos.</t>
  </si>
  <si>
    <t>Notion (documentación).</t>
  </si>
  <si>
    <t>T004</t>
  </si>
  <si>
    <t>2.1.1.2. Investigación de referentes.</t>
  </si>
  <si>
    <t>T002-T003</t>
  </si>
  <si>
    <t>Ingeniero de Software, Diseñador.</t>
  </si>
  <si>
    <t>Benchmarks (Coursera, edX), ChatGPT (análisis de tendencias).</t>
  </si>
  <si>
    <t>T005</t>
  </si>
  <si>
    <t xml:space="preserve">2.1.1.3 Listado de temas críticos en hardware y software (ej: arquitectura Von Neumann, ensamblaje de PCs, IoT).
</t>
  </si>
  <si>
    <t>T002-T004</t>
  </si>
  <si>
    <t>Experto en Hardware/Software.</t>
  </si>
  <si>
    <t>Miro (mapeo de temas), Trello (priorización).</t>
  </si>
  <si>
    <t>2.1.2. Diseño</t>
  </si>
  <si>
    <t>T006</t>
  </si>
  <si>
    <t>2.1.2.1. Diseño de la arquitectura de la plataforma  y diagramas de flujo para interacciones clave.</t>
  </si>
  <si>
    <t>T002-T005</t>
  </si>
  <si>
    <t>Ingeniero de Software.</t>
  </si>
  <si>
    <t>Lucidchart (diagramas)</t>
  </si>
  <si>
    <t>T007</t>
  </si>
  <si>
    <t>2.1.2.2. Creación de prototipos de interfaz enfocados en usabilidad para estudiantes, con herramientas como Figma.</t>
  </si>
  <si>
    <t>T002-T006</t>
  </si>
  <si>
    <t>Diseñador UI/UX.</t>
  </si>
  <si>
    <t>Figma</t>
  </si>
  <si>
    <t>T008</t>
  </si>
  <si>
    <t>2.1.2.3. Diseño de módulos interactivos (ej: simuladores de ensamblaje de hardware, visualizaciones 3D de componentes, sandbox para prácticas de software).</t>
  </si>
  <si>
    <t>T002-T007</t>
  </si>
  <si>
    <t>15/5/2025</t>
  </si>
  <si>
    <t>Diseñador + Experto en Hardware</t>
  </si>
  <si>
    <t>Unity/Blender (simuladores 3D), Jupyter Notebooks.</t>
  </si>
  <si>
    <t>2.2.  Fase 2: Desarrollo e Implementación</t>
  </si>
  <si>
    <t>2.2.1. Implementación de la aplicación</t>
  </si>
  <si>
    <t>T009</t>
  </si>
  <si>
    <t>2.2.1.1. Desarrollo del frontend con tecnologías web interactivas (React.js, Three.js para modelos 3D, o Unity si se requiere mayor interactividad).</t>
  </si>
  <si>
    <t>T002-T008</t>
  </si>
  <si>
    <t>16/5/2025</t>
  </si>
  <si>
    <t>15/6/2025</t>
  </si>
  <si>
    <t xml:space="preserve">
Ingeniero de Software (frontend).</t>
  </si>
  <si>
    <t>React.js, Three.js, CSS Modules.</t>
  </si>
  <si>
    <t>T010</t>
  </si>
  <si>
    <t>2.2.1.2. Construcción del backend (API REST con Node.js/Django, gestión de usuarios, integración con bases de datos como MongoDB/PostgreSQL).</t>
  </si>
  <si>
    <t>T002-T009</t>
  </si>
  <si>
    <t>Ingeniero de Software (backend).</t>
  </si>
  <si>
    <t>Node.js, Django REST, PostgreSQL.</t>
  </si>
  <si>
    <t>T011</t>
  </si>
  <si>
    <t>2.2.1.3. Integración de herramientas educativas</t>
  </si>
  <si>
    <t>T002-T010</t>
  </si>
  <si>
    <t>Ingeniero + Experto en contenidos.</t>
  </si>
  <si>
    <t>Docker (containers), VirtualBox (laboratorios).</t>
  </si>
  <si>
    <t>2.2.2. Pruebas y Validación</t>
  </si>
  <si>
    <t>T012</t>
  </si>
  <si>
    <t>2.2.2.1. Pruebas unitarias y de integración (con frameworks como Jest, Selenium o PyTest).</t>
  </si>
  <si>
    <t>T002-T011</t>
  </si>
  <si>
    <t>Tester, Ingeniero.</t>
  </si>
  <si>
    <t>Jest (unitarias), Selenium (E2E).</t>
  </si>
  <si>
    <t>T013</t>
  </si>
  <si>
    <t>2.2.2.2. Pruebas de usabilidad con estudiantes reales (tests A/B, feedback en tiempo real).</t>
  </si>
  <si>
    <t>T002-T012</t>
  </si>
  <si>
    <t>Tester, Estudiantes beta.</t>
  </si>
  <si>
    <t xml:space="preserve"> Google Analytics.</t>
  </si>
  <si>
    <t>T014</t>
  </si>
  <si>
    <t>2.2.2.3. Validación de contenidos con expertos en hardware/software (correctitud técnica y pedagógica).</t>
  </si>
  <si>
    <t>T002-T013</t>
  </si>
  <si>
    <t>Checklists técnicos</t>
  </si>
  <si>
    <t>2.3. Fase 3: Despliegue y Mantenimiento</t>
  </si>
  <si>
    <t>T015</t>
  </si>
  <si>
    <t>2.3.1.1. Configuración de servidores (AWS, Google Cloud, o on-premise) y despliegue de la plataforma.</t>
  </si>
  <si>
    <t>T002-T014</t>
  </si>
  <si>
    <t>DevOps.</t>
  </si>
  <si>
    <t>AWS EC2, Kubernetes (orquestación).</t>
  </si>
  <si>
    <t>T016</t>
  </si>
  <si>
    <t>2.3.1.2. Implementación de CDN y seguridad básica (HTTPS, firewall, backups automáticos).</t>
  </si>
  <si>
    <t>T002-T015</t>
  </si>
  <si>
    <t>Cloudflare (CDN), Certbot (HTTPS).</t>
  </si>
  <si>
    <t>T017</t>
  </si>
  <si>
    <t>2.3.2.3. Actualización periódica de contenidos y tecnologías (ej: nuevos modelos de hardware, frameworks actualizados).</t>
  </si>
  <si>
    <t>T002-T016</t>
  </si>
  <si>
    <t>Experto en contenidos.</t>
  </si>
  <si>
    <t>CMS (ej: Strapi), Git (control de versiones).</t>
  </si>
  <si>
    <t>3. MANTENIMIENTO Y CONTROL</t>
  </si>
  <si>
    <t>Imprevistos (10%)</t>
  </si>
  <si>
    <t>Total proyecto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</si>
  <si>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</si>
  <si>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</si>
  <si>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</si>
  <si>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</si>
  <si>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</si>
  <si>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</si>
  <si>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</si>
  <si>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</si>
  <si>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</si>
  <si>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</si>
  <si>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Desarrollo del sistema interactivo sobre hardware y software</t>
  </si>
  <si>
    <t>2.1.1.2. Investigación de referentes (ej: Coursera, edX, simuladores como Cisco Packet Tracer).</t>
  </si>
  <si>
    <t>2.2.1.3. Integración de herramientas educativas (ej: Jupyter Notebooks para programación, Docker para laboratorios virtuales).</t>
  </si>
  <si>
    <t>subtotal planificado</t>
  </si>
  <si>
    <t>Total planificado</t>
  </si>
  <si>
    <t>total real</t>
  </si>
  <si>
    <t>T018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</si>
</sst>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_-;\-[$$-240A]\ * #,##0_-;_-[$$-240A]\ * &quot;-&quot;??_-;_-@_-"/>
  </numFmts>
  <fonts count="35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63636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Arial"/>
      <family val="2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2"/>
      <color theme="0"/>
      <name val="Times New Roman"/>
      <family val="1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2"/>
      <color theme="1"/>
      <name val="Quote-Cjk-Patch"/>
      <charset val="1"/>
    </font>
    <font>
      <sz val="12"/>
      <color rgb="FF000000"/>
      <name val="Times New Roman"/>
      <charset val="1"/>
    </font>
    <font>
      <sz val="12"/>
      <color theme="1"/>
      <name val="Times New Roman"/>
    </font>
    <font>
      <sz val="12"/>
      <color rgb="FF000000"/>
      <name val="Quote-Cjk-Patch"/>
      <charset val="1"/>
    </font>
    <font>
      <sz val="11"/>
      <color theme="1"/>
      <name val="Quote-Cjk-Patch"/>
      <charset val="1"/>
    </font>
  </fonts>
  <fills count="28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E7E6E6"/>
      </patternFill>
    </fill>
    <fill>
      <patternFill patternType="solid">
        <fgColor theme="4" tint="-0.499984740745262"/>
        <b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7E6E6"/>
      </patternFill>
    </fill>
    <fill>
      <patternFill patternType="solid">
        <fgColor rgb="FFFFFF00"/>
        <bgColor rgb="FFE7E6E6"/>
      </patternFill>
    </fill>
    <fill>
      <patternFill patternType="solid">
        <fgColor theme="4" tint="0.59999389629810485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258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2" xfId="0" applyFont="1" applyBorder="1"/>
    <xf numFmtId="0" fontId="6" fillId="0" borderId="42" xfId="0" applyFont="1" applyBorder="1" applyAlignment="1">
      <alignment horizontal="center" vertical="center" wrapText="1"/>
    </xf>
    <xf numFmtId="0" fontId="11" fillId="0" borderId="0" xfId="0" applyFont="1"/>
    <xf numFmtId="0" fontId="7" fillId="0" borderId="0" xfId="0" applyFont="1"/>
    <xf numFmtId="0" fontId="12" fillId="0" borderId="0" xfId="0" applyFont="1"/>
    <xf numFmtId="2" fontId="2" fillId="0" borderId="0" xfId="0" applyNumberFormat="1" applyFont="1"/>
    <xf numFmtId="0" fontId="13" fillId="6" borderId="6" xfId="0" applyFont="1" applyFill="1" applyBorder="1" applyAlignment="1">
      <alignment horizontal="left" vertical="center" wrapText="1" readingOrder="1"/>
    </xf>
    <xf numFmtId="3" fontId="16" fillId="13" borderId="47" xfId="0" applyNumberFormat="1" applyFont="1" applyFill="1" applyBorder="1" applyAlignment="1">
      <alignment horizontal="center" wrapText="1" readingOrder="1"/>
    </xf>
    <xf numFmtId="0" fontId="16" fillId="13" borderId="47" xfId="0" applyFont="1" applyFill="1" applyBorder="1" applyAlignment="1">
      <alignment horizontal="center" vertical="center" wrapText="1" readingOrder="1"/>
    </xf>
    <xf numFmtId="0" fontId="17" fillId="7" borderId="47" xfId="0" applyFont="1" applyFill="1" applyBorder="1" applyAlignment="1">
      <alignment horizontal="left" vertical="center" wrapText="1" readingOrder="1"/>
    </xf>
    <xf numFmtId="0" fontId="17" fillId="7" borderId="47" xfId="0" applyFont="1" applyFill="1" applyBorder="1" applyAlignment="1">
      <alignment horizontal="center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7" fillId="8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center" vertical="center" wrapText="1" readingOrder="1"/>
    </xf>
    <xf numFmtId="3" fontId="17" fillId="7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left" vertical="center" wrapText="1" readingOrder="1"/>
    </xf>
    <xf numFmtId="0" fontId="17" fillId="10" borderId="47" xfId="0" applyFont="1" applyFill="1" applyBorder="1" applyAlignment="1">
      <alignment horizontal="left" vertical="center" wrapText="1" readingOrder="1"/>
    </xf>
    <xf numFmtId="0" fontId="17" fillId="11" borderId="47" xfId="0" applyFont="1" applyFill="1" applyBorder="1" applyAlignment="1">
      <alignment horizontal="center" vertical="center" wrapText="1" readingOrder="1"/>
    </xf>
    <xf numFmtId="0" fontId="18" fillId="5" borderId="47" xfId="0" applyFont="1" applyFill="1" applyBorder="1" applyAlignment="1">
      <alignment horizontal="center" vertical="center" wrapText="1" readingOrder="1"/>
    </xf>
    <xf numFmtId="0" fontId="17" fillId="8" borderId="47" xfId="0" applyFont="1" applyFill="1" applyBorder="1" applyAlignment="1">
      <alignment horizontal="left" vertical="center" wrapText="1" readingOrder="1"/>
    </xf>
    <xf numFmtId="0" fontId="13" fillId="8" borderId="6" xfId="0" applyFont="1" applyFill="1" applyBorder="1" applyAlignment="1">
      <alignment horizontal="left" vertical="center" wrapText="1" readingOrder="1"/>
    </xf>
    <xf numFmtId="0" fontId="16" fillId="8" borderId="47" xfId="0" applyFont="1" applyFill="1" applyBorder="1" applyAlignment="1">
      <alignment horizontal="center" vertical="center" wrapText="1" readingOrder="1"/>
    </xf>
    <xf numFmtId="0" fontId="17" fillId="9" borderId="47" xfId="0" applyFont="1" applyFill="1" applyBorder="1" applyAlignment="1">
      <alignment horizontal="center" vertical="center" wrapText="1" readingOrder="1"/>
    </xf>
    <xf numFmtId="1" fontId="14" fillId="9" borderId="6" xfId="0" applyNumberFormat="1" applyFont="1" applyFill="1" applyBorder="1" applyAlignment="1">
      <alignment horizontal="right" vertical="center" wrapText="1" readingOrder="1"/>
    </xf>
    <xf numFmtId="0" fontId="13" fillId="6" borderId="44" xfId="0" applyFont="1" applyFill="1" applyBorder="1" applyAlignment="1">
      <alignment horizontal="left" vertical="center" wrapText="1" readingOrder="1"/>
    </xf>
    <xf numFmtId="1" fontId="13" fillId="0" borderId="6" xfId="0" applyNumberFormat="1" applyFont="1" applyBorder="1" applyAlignment="1">
      <alignment horizontal="right" vertical="center" wrapText="1" readingOrder="1"/>
    </xf>
    <xf numFmtId="1" fontId="13" fillId="8" borderId="6" xfId="0" applyNumberFormat="1" applyFont="1" applyFill="1" applyBorder="1" applyAlignment="1">
      <alignment horizontal="right" vertical="center" wrapText="1" readingOrder="1"/>
    </xf>
    <xf numFmtId="3" fontId="16" fillId="9" borderId="47" xfId="0" applyNumberFormat="1" applyFont="1" applyFill="1" applyBorder="1" applyAlignment="1">
      <alignment horizontal="center" wrapText="1" readingOrder="1"/>
    </xf>
    <xf numFmtId="1" fontId="16" fillId="15" borderId="47" xfId="0" applyNumberFormat="1" applyFont="1" applyFill="1" applyBorder="1" applyAlignment="1">
      <alignment horizontal="center" wrapText="1" readingOrder="1"/>
    </xf>
    <xf numFmtId="0" fontId="16" fillId="6" borderId="47" xfId="0" applyFont="1" applyFill="1" applyBorder="1" applyAlignment="1">
      <alignment horizontal="center" vertical="center" wrapText="1" readingOrder="1"/>
    </xf>
    <xf numFmtId="1" fontId="16" fillId="12" borderId="47" xfId="0" applyNumberFormat="1" applyFont="1" applyFill="1" applyBorder="1" applyAlignment="1">
      <alignment horizontal="center" wrapText="1" readingOrder="1"/>
    </xf>
    <xf numFmtId="1" fontId="16" fillId="13" borderId="47" xfId="0" applyNumberFormat="1" applyFont="1" applyFill="1" applyBorder="1" applyAlignment="1">
      <alignment horizontal="center" vertical="center" wrapText="1" readingOrder="1"/>
    </xf>
    <xf numFmtId="1" fontId="13" fillId="15" borderId="6" xfId="0" applyNumberFormat="1" applyFont="1" applyFill="1" applyBorder="1" applyAlignment="1">
      <alignment horizontal="right" vertical="center" wrapText="1" readingOrder="1"/>
    </xf>
    <xf numFmtId="0" fontId="23" fillId="8" borderId="47" xfId="0" applyFont="1" applyFill="1" applyBorder="1" applyAlignment="1">
      <alignment horizontal="left" vertical="center" wrapText="1" readingOrder="1"/>
    </xf>
    <xf numFmtId="0" fontId="23" fillId="7" borderId="47" xfId="0" applyFont="1" applyFill="1" applyBorder="1" applyAlignment="1">
      <alignment horizontal="left" vertical="center" wrapText="1" readingOrder="1"/>
    </xf>
    <xf numFmtId="0" fontId="23" fillId="0" borderId="47" xfId="0" applyFont="1" applyBorder="1" applyAlignment="1">
      <alignment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46" xfId="0" applyBorder="1"/>
    <xf numFmtId="0" fontId="22" fillId="8" borderId="54" xfId="0" applyFont="1" applyFill="1" applyBorder="1" applyAlignment="1">
      <alignment horizontal="left" vertical="center" wrapText="1" readingOrder="1"/>
    </xf>
    <xf numFmtId="1" fontId="22" fillId="0" borderId="54" xfId="0" applyNumberFormat="1" applyFont="1" applyBorder="1" applyAlignment="1">
      <alignment horizontal="right" vertical="center" wrapText="1" readingOrder="1"/>
    </xf>
    <xf numFmtId="1" fontId="22" fillId="8" borderId="54" xfId="0" applyNumberFormat="1" applyFont="1" applyFill="1" applyBorder="1" applyAlignment="1">
      <alignment horizontal="right" vertical="center" wrapText="1" readingOrder="1"/>
    </xf>
    <xf numFmtId="0" fontId="23" fillId="0" borderId="47" xfId="0" applyFont="1" applyBorder="1" applyAlignment="1">
      <alignment horizontal="left" vertical="center" wrapText="1" readingOrder="1"/>
    </xf>
    <xf numFmtId="0" fontId="22" fillId="0" borderId="47" xfId="0" applyFont="1" applyBorder="1" applyAlignment="1">
      <alignment horizontal="center" vertical="center" wrapText="1" readingOrder="1"/>
    </xf>
    <xf numFmtId="0" fontId="21" fillId="0" borderId="0" xfId="0" applyFont="1"/>
    <xf numFmtId="0" fontId="25" fillId="0" borderId="0" xfId="0" applyFont="1"/>
    <xf numFmtId="0" fontId="21" fillId="0" borderId="47" xfId="0" applyFont="1" applyBorder="1" applyAlignment="1">
      <alignment horizontal="center"/>
    </xf>
    <xf numFmtId="0" fontId="21" fillId="0" borderId="47" xfId="0" applyFont="1" applyBorder="1"/>
    <xf numFmtId="0" fontId="21" fillId="17" borderId="47" xfId="0" applyFont="1" applyFill="1" applyBorder="1"/>
    <xf numFmtId="1" fontId="22" fillId="0" borderId="47" xfId="0" applyNumberFormat="1" applyFont="1" applyBorder="1" applyAlignment="1">
      <alignment horizontal="center" vertical="center" wrapText="1" readingOrder="1"/>
    </xf>
    <xf numFmtId="0" fontId="22" fillId="18" borderId="46" xfId="0" applyFont="1" applyFill="1" applyBorder="1" applyAlignment="1">
      <alignment horizontal="center" vertical="center" wrapText="1" readingOrder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/>
    </xf>
    <xf numFmtId="0" fontId="22" fillId="8" borderId="48" xfId="0" applyFont="1" applyFill="1" applyBorder="1" applyAlignment="1">
      <alignment horizontal="center" vertical="center" wrapText="1"/>
    </xf>
    <xf numFmtId="0" fontId="22" fillId="13" borderId="55" xfId="0" applyFont="1" applyFill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2" fillId="18" borderId="55" xfId="0" applyFont="1" applyFill="1" applyBorder="1" applyAlignment="1">
      <alignment horizontal="center" vertical="center" wrapText="1"/>
    </xf>
    <xf numFmtId="0" fontId="23" fillId="9" borderId="47" xfId="0" applyFont="1" applyFill="1" applyBorder="1" applyAlignment="1">
      <alignment horizontal="center" vertical="center" wrapText="1"/>
    </xf>
    <xf numFmtId="0" fontId="22" fillId="13" borderId="49" xfId="0" applyFont="1" applyFill="1" applyBorder="1" applyAlignment="1">
      <alignment horizontal="center" vertical="center" wrapText="1"/>
    </xf>
    <xf numFmtId="0" fontId="22" fillId="13" borderId="47" xfId="0" applyFont="1" applyFill="1" applyBorder="1" applyAlignment="1">
      <alignment horizontal="center" vertical="center" wrapText="1"/>
    </xf>
    <xf numFmtId="0" fontId="23" fillId="7" borderId="47" xfId="0" applyFont="1" applyFill="1" applyBorder="1" applyAlignment="1">
      <alignment horizontal="center" vertical="center" wrapText="1"/>
    </xf>
    <xf numFmtId="0" fontId="23" fillId="8" borderId="4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22" fillId="15" borderId="54" xfId="0" applyNumberFormat="1" applyFont="1" applyFill="1" applyBorder="1" applyAlignment="1">
      <alignment horizontal="center" vertical="center" wrapText="1" readingOrder="1"/>
    </xf>
    <xf numFmtId="165" fontId="22" fillId="18" borderId="55" xfId="0" applyNumberFormat="1" applyFont="1" applyFill="1" applyBorder="1" applyAlignment="1">
      <alignment horizontal="center" vertical="center" wrapText="1" readingOrder="1"/>
    </xf>
    <xf numFmtId="165" fontId="23" fillId="9" borderId="47" xfId="1" applyNumberFormat="1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 readingOrder="1"/>
    </xf>
    <xf numFmtId="0" fontId="22" fillId="8" borderId="46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14" fontId="23" fillId="0" borderId="47" xfId="0" applyNumberFormat="1" applyFont="1" applyBorder="1" applyAlignment="1">
      <alignment horizontal="left" vertical="center" wrapText="1" readingOrder="1"/>
    </xf>
    <xf numFmtId="0" fontId="22" fillId="8" borderId="46" xfId="0" applyFont="1" applyFill="1" applyBorder="1" applyAlignment="1">
      <alignment horizontal="center" vertical="center" wrapText="1"/>
    </xf>
    <xf numFmtId="0" fontId="22" fillId="8" borderId="56" xfId="0" applyFont="1" applyFill="1" applyBorder="1" applyAlignment="1">
      <alignment horizontal="left" vertical="center" wrapText="1" readingOrder="1"/>
    </xf>
    <xf numFmtId="0" fontId="22" fillId="6" borderId="2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horizontal="left" vertical="center" wrapText="1" readingOrder="1"/>
    </xf>
    <xf numFmtId="0" fontId="23" fillId="8" borderId="52" xfId="0" applyFont="1" applyFill="1" applyBorder="1" applyAlignment="1">
      <alignment horizontal="left" vertical="center" wrapText="1" readingOrder="1"/>
    </xf>
    <xf numFmtId="0" fontId="23" fillId="7" borderId="52" xfId="0" applyFont="1" applyFill="1" applyBorder="1" applyAlignment="1">
      <alignment horizontal="left" vertical="center" wrapText="1" readingOrder="1"/>
    </xf>
    <xf numFmtId="0" fontId="23" fillId="0" borderId="52" xfId="0" applyFont="1" applyBorder="1" applyAlignment="1">
      <alignment vertical="center" wrapText="1"/>
    </xf>
    <xf numFmtId="0" fontId="22" fillId="6" borderId="57" xfId="0" applyFont="1" applyFill="1" applyBorder="1" applyAlignment="1">
      <alignment horizontal="left" vertical="center" wrapText="1" readingOrder="1"/>
    </xf>
    <xf numFmtId="0" fontId="22" fillId="6" borderId="12" xfId="0" applyFont="1" applyFill="1" applyBorder="1" applyAlignment="1">
      <alignment horizontal="left" vertical="center" wrapText="1" readingOrder="1"/>
    </xf>
    <xf numFmtId="0" fontId="21" fillId="0" borderId="52" xfId="0" applyFont="1" applyBorder="1"/>
    <xf numFmtId="0" fontId="22" fillId="8" borderId="47" xfId="0" applyFont="1" applyFill="1" applyBorder="1" applyAlignment="1">
      <alignment horizontal="left" vertical="center" wrapText="1" readingOrder="1"/>
    </xf>
    <xf numFmtId="0" fontId="0" fillId="0" borderId="47" xfId="0" applyBorder="1"/>
    <xf numFmtId="0" fontId="22" fillId="6" borderId="47" xfId="0" applyFont="1" applyFill="1" applyBorder="1" applyAlignment="1">
      <alignment horizontal="left" vertical="center" wrapText="1" readingOrder="1"/>
    </xf>
    <xf numFmtId="0" fontId="22" fillId="18" borderId="47" xfId="0" applyFont="1" applyFill="1" applyBorder="1" applyAlignment="1">
      <alignment horizontal="center" vertical="center" wrapText="1" readingOrder="1"/>
    </xf>
    <xf numFmtId="0" fontId="27" fillId="20" borderId="52" xfId="0" applyFont="1" applyFill="1" applyBorder="1" applyAlignment="1">
      <alignment horizontal="left" vertical="center" wrapText="1" readingOrder="1"/>
    </xf>
    <xf numFmtId="0" fontId="27" fillId="20" borderId="47" xfId="0" applyFont="1" applyFill="1" applyBorder="1" applyAlignment="1">
      <alignment horizontal="left" vertical="center" wrapText="1" readingOrder="1"/>
    </xf>
    <xf numFmtId="0" fontId="27" fillId="21" borderId="47" xfId="0" applyFont="1" applyFill="1" applyBorder="1" applyAlignment="1">
      <alignment horizontal="center" vertical="center" wrapText="1"/>
    </xf>
    <xf numFmtId="165" fontId="27" fillId="21" borderId="47" xfId="1" applyNumberFormat="1" applyFont="1" applyFill="1" applyBorder="1" applyAlignment="1">
      <alignment horizontal="center" vertical="center" wrapText="1" readingOrder="1"/>
    </xf>
    <xf numFmtId="0" fontId="27" fillId="22" borderId="47" xfId="0" applyFont="1" applyFill="1" applyBorder="1" applyAlignment="1">
      <alignment horizontal="left" vertical="center" wrapText="1" readingOrder="1"/>
    </xf>
    <xf numFmtId="0" fontId="27" fillId="22" borderId="52" xfId="0" applyFont="1" applyFill="1" applyBorder="1" applyAlignment="1">
      <alignment horizontal="left" vertical="center" wrapText="1" readingOrder="1"/>
    </xf>
    <xf numFmtId="14" fontId="23" fillId="8" borderId="47" xfId="0" applyNumberFormat="1" applyFont="1" applyFill="1" applyBorder="1" applyAlignment="1">
      <alignment horizontal="left" vertical="center" wrapText="1" readingOrder="1"/>
    </xf>
    <xf numFmtId="14" fontId="23" fillId="7" borderId="47" xfId="0" applyNumberFormat="1" applyFont="1" applyFill="1" applyBorder="1" applyAlignment="1">
      <alignment horizontal="left" vertical="center" wrapText="1" readingOrder="1"/>
    </xf>
    <xf numFmtId="14" fontId="21" fillId="0" borderId="47" xfId="0" applyNumberFormat="1" applyFont="1" applyBorder="1" applyAlignment="1">
      <alignment horizontal="left"/>
    </xf>
    <xf numFmtId="0" fontId="21" fillId="17" borderId="51" xfId="0" applyFont="1" applyFill="1" applyBorder="1"/>
    <xf numFmtId="165" fontId="22" fillId="18" borderId="58" xfId="0" applyNumberFormat="1" applyFont="1" applyFill="1" applyBorder="1" applyAlignment="1">
      <alignment horizontal="center" vertical="center" wrapText="1" readingOrder="1"/>
    </xf>
    <xf numFmtId="0" fontId="21" fillId="17" borderId="50" xfId="0" applyFont="1" applyFill="1" applyBorder="1"/>
    <xf numFmtId="0" fontId="21" fillId="17" borderId="51" xfId="0" applyFont="1" applyFill="1" applyBorder="1" applyAlignment="1">
      <alignment horizontal="center"/>
    </xf>
    <xf numFmtId="0" fontId="21" fillId="17" borderId="52" xfId="0" applyFont="1" applyFill="1" applyBorder="1" applyAlignment="1">
      <alignment horizontal="center"/>
    </xf>
    <xf numFmtId="0" fontId="21" fillId="17" borderId="59" xfId="0" applyFont="1" applyFill="1" applyBorder="1"/>
    <xf numFmtId="0" fontId="21" fillId="17" borderId="60" xfId="0" applyFont="1" applyFill="1" applyBorder="1"/>
    <xf numFmtId="0" fontId="21" fillId="17" borderId="60" xfId="0" applyFont="1" applyFill="1" applyBorder="1" applyAlignment="1">
      <alignment horizontal="center"/>
    </xf>
    <xf numFmtId="0" fontId="21" fillId="17" borderId="61" xfId="0" applyFont="1" applyFill="1" applyBorder="1" applyAlignment="1">
      <alignment horizontal="center"/>
    </xf>
    <xf numFmtId="165" fontId="22" fillId="23" borderId="58" xfId="0" applyNumberFormat="1" applyFont="1" applyFill="1" applyBorder="1" applyAlignment="1">
      <alignment horizontal="center" vertical="center" wrapText="1" readingOrder="1"/>
    </xf>
    <xf numFmtId="165" fontId="22" fillId="8" borderId="54" xfId="0" applyNumberFormat="1" applyFont="1" applyFill="1" applyBorder="1" applyAlignment="1">
      <alignment horizontal="center" vertical="center" wrapText="1" readingOrder="1"/>
    </xf>
    <xf numFmtId="0" fontId="28" fillId="20" borderId="0" xfId="0" applyFont="1" applyFill="1"/>
    <xf numFmtId="0" fontId="0" fillId="27" borderId="51" xfId="0" applyFill="1" applyBorder="1"/>
    <xf numFmtId="0" fontId="23" fillId="0" borderId="50" xfId="0" applyFont="1" applyBorder="1" applyAlignment="1">
      <alignment horizontal="center" vertical="center" wrapText="1"/>
    </xf>
    <xf numFmtId="165" fontId="23" fillId="24" borderId="46" xfId="0" applyNumberFormat="1" applyFont="1" applyFill="1" applyBorder="1" applyAlignment="1">
      <alignment horizontal="center" vertical="center" wrapText="1" readingOrder="1"/>
    </xf>
    <xf numFmtId="165" fontId="23" fillId="0" borderId="46" xfId="0" applyNumberFormat="1" applyFont="1" applyBorder="1" applyAlignment="1">
      <alignment horizontal="center" vertical="center" wrapText="1" readingOrder="1"/>
    </xf>
    <xf numFmtId="165" fontId="23" fillId="24" borderId="46" xfId="0" applyNumberFormat="1" applyFont="1" applyFill="1" applyBorder="1" applyAlignment="1">
      <alignment horizontal="right" vertical="center" wrapText="1" readingOrder="1"/>
    </xf>
    <xf numFmtId="165" fontId="23" fillId="0" borderId="46" xfId="0" applyNumberFormat="1" applyFont="1" applyBorder="1" applyAlignment="1">
      <alignment horizontal="right" vertical="center" wrapText="1" readingOrder="1"/>
    </xf>
    <xf numFmtId="0" fontId="23" fillId="9" borderId="50" xfId="0" applyFont="1" applyFill="1" applyBorder="1" applyAlignment="1">
      <alignment horizontal="center" vertical="center" wrapText="1"/>
    </xf>
    <xf numFmtId="0" fontId="27" fillId="21" borderId="50" xfId="0" applyFont="1" applyFill="1" applyBorder="1" applyAlignment="1">
      <alignment horizontal="center" vertical="center" wrapText="1"/>
    </xf>
    <xf numFmtId="165" fontId="27" fillId="21" borderId="48" xfId="1" applyNumberFormat="1" applyFont="1" applyFill="1" applyBorder="1" applyAlignment="1">
      <alignment horizontal="center" vertical="center" wrapText="1" readingOrder="1"/>
    </xf>
    <xf numFmtId="165" fontId="23" fillId="9" borderId="46" xfId="1" applyNumberFormat="1" applyFont="1" applyFill="1" applyBorder="1" applyAlignment="1">
      <alignment horizontal="center" vertical="center" wrapText="1" readingOrder="1"/>
    </xf>
    <xf numFmtId="165" fontId="23" fillId="25" borderId="46" xfId="1" applyNumberFormat="1" applyFont="1" applyFill="1" applyBorder="1" applyAlignment="1">
      <alignment horizontal="center" vertical="center" wrapText="1" readingOrder="1"/>
    </xf>
    <xf numFmtId="165" fontId="23" fillId="26" borderId="46" xfId="1" applyNumberFormat="1" applyFont="1" applyFill="1" applyBorder="1" applyAlignment="1">
      <alignment horizontal="center" vertical="center" wrapText="1" readingOrder="1"/>
    </xf>
    <xf numFmtId="165" fontId="27" fillId="21" borderId="46" xfId="1" applyNumberFormat="1" applyFont="1" applyFill="1" applyBorder="1" applyAlignment="1">
      <alignment horizontal="center" vertical="center" wrapText="1" readingOrder="1"/>
    </xf>
    <xf numFmtId="0" fontId="23" fillId="7" borderId="50" xfId="0" applyFont="1" applyFill="1" applyBorder="1" applyAlignment="1">
      <alignment horizontal="center" vertical="center" wrapText="1"/>
    </xf>
    <xf numFmtId="0" fontId="23" fillId="8" borderId="50" xfId="0" applyFont="1" applyFill="1" applyBorder="1" applyAlignment="1">
      <alignment horizontal="center" vertical="center" wrapText="1"/>
    </xf>
    <xf numFmtId="0" fontId="21" fillId="0" borderId="50" xfId="0" applyFont="1" applyBorder="1" applyAlignment="1">
      <alignment horizontal="center"/>
    </xf>
    <xf numFmtId="0" fontId="0" fillId="8" borderId="0" xfId="0" applyFill="1"/>
    <xf numFmtId="0" fontId="0" fillId="8" borderId="51" xfId="0" applyFill="1" applyBorder="1"/>
    <xf numFmtId="0" fontId="28" fillId="8" borderId="0" xfId="0" applyFont="1" applyFill="1"/>
    <xf numFmtId="0" fontId="21" fillId="0" borderId="46" xfId="0" applyFont="1" applyBorder="1"/>
    <xf numFmtId="0" fontId="20" fillId="5" borderId="50" xfId="0" applyFont="1" applyFill="1" applyBorder="1" applyAlignment="1">
      <alignment horizontal="center" vertical="center" wrapText="1" readingOrder="1"/>
    </xf>
    <xf numFmtId="1" fontId="22" fillId="8" borderId="65" xfId="0" applyNumberFormat="1" applyFont="1" applyFill="1" applyBorder="1" applyAlignment="1">
      <alignment horizontal="right" vertical="center" wrapText="1" readingOrder="1"/>
    </xf>
    <xf numFmtId="165" fontId="27" fillId="21" borderId="59" xfId="1" applyNumberFormat="1" applyFont="1" applyFill="1" applyBorder="1" applyAlignment="1">
      <alignment horizontal="center" vertical="center" wrapText="1" readingOrder="1"/>
    </xf>
    <xf numFmtId="0" fontId="0" fillId="8" borderId="46" xfId="0" applyFill="1" applyBorder="1"/>
    <xf numFmtId="0" fontId="28" fillId="8" borderId="46" xfId="0" applyFont="1" applyFill="1" applyBorder="1"/>
    <xf numFmtId="0" fontId="24" fillId="0" borderId="0" xfId="0" applyFont="1"/>
    <xf numFmtId="0" fontId="0" fillId="23" borderId="0" xfId="0" applyFill="1"/>
    <xf numFmtId="0" fontId="28" fillId="23" borderId="0" xfId="0" applyFont="1" applyFill="1"/>
    <xf numFmtId="0" fontId="29" fillId="23" borderId="0" xfId="0" applyFont="1" applyFill="1"/>
    <xf numFmtId="0" fontId="0" fillId="19" borderId="0" xfId="0" applyFill="1"/>
    <xf numFmtId="0" fontId="0" fillId="16" borderId="0" xfId="0" applyFill="1"/>
    <xf numFmtId="0" fontId="0" fillId="19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0" fillId="16" borderId="0" xfId="0" applyFont="1" applyFill="1"/>
    <xf numFmtId="0" fontId="10" fillId="0" borderId="0" xfId="0" applyFont="1"/>
    <xf numFmtId="0" fontId="10" fillId="16" borderId="0" xfId="0" applyFont="1" applyFill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8" fillId="3" borderId="33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8" fillId="5" borderId="47" xfId="0" applyFont="1" applyFill="1" applyBorder="1" applyAlignment="1">
      <alignment horizontal="center" vertical="center" wrapText="1" readingOrder="1"/>
    </xf>
    <xf numFmtId="0" fontId="19" fillId="14" borderId="50" xfId="0" applyFont="1" applyFill="1" applyBorder="1" applyAlignment="1">
      <alignment horizontal="center"/>
    </xf>
    <xf numFmtId="0" fontId="19" fillId="14" borderId="51" xfId="0" applyFont="1" applyFill="1" applyBorder="1" applyAlignment="1">
      <alignment horizontal="center"/>
    </xf>
    <xf numFmtId="0" fontId="18" fillId="5" borderId="48" xfId="0" applyFont="1" applyFill="1" applyBorder="1" applyAlignment="1">
      <alignment horizontal="center" vertical="center" wrapText="1" readingOrder="1"/>
    </xf>
    <xf numFmtId="0" fontId="18" fillId="5" borderId="53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left" vertical="top" wrapText="1"/>
    </xf>
    <xf numFmtId="0" fontId="22" fillId="16" borderId="51" xfId="0" applyFont="1" applyFill="1" applyBorder="1" applyAlignment="1">
      <alignment horizontal="center" vertical="center" wrapText="1" readingOrder="1"/>
    </xf>
    <xf numFmtId="0" fontId="22" fillId="16" borderId="52" xfId="0" applyFont="1" applyFill="1" applyBorder="1" applyAlignment="1">
      <alignment horizontal="center" vertical="center" wrapText="1" readingOrder="1"/>
    </xf>
    <xf numFmtId="0" fontId="25" fillId="16" borderId="52" xfId="0" applyFont="1" applyFill="1" applyBorder="1" applyAlignment="1">
      <alignment horizontal="center"/>
    </xf>
    <xf numFmtId="0" fontId="25" fillId="16" borderId="48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2" fillId="16" borderId="47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horizontal="center"/>
    </xf>
    <xf numFmtId="0" fontId="20" fillId="5" borderId="52" xfId="0" applyFont="1" applyFill="1" applyBorder="1" applyAlignment="1">
      <alignment horizontal="center" vertical="center" wrapText="1" readingOrder="1"/>
    </xf>
    <xf numFmtId="0" fontId="20" fillId="5" borderId="47" xfId="0" applyFont="1" applyFill="1" applyBorder="1" applyAlignment="1">
      <alignment horizontal="center" vertical="center" wrapText="1"/>
    </xf>
    <xf numFmtId="0" fontId="20" fillId="5" borderId="48" xfId="0" applyFont="1" applyFill="1" applyBorder="1" applyAlignment="1">
      <alignment horizontal="center" vertical="center" wrapText="1" readingOrder="1"/>
    </xf>
    <xf numFmtId="0" fontId="20" fillId="5" borderId="53" xfId="0" applyFont="1" applyFill="1" applyBorder="1" applyAlignment="1">
      <alignment horizontal="center" vertical="center" wrapText="1" readingOrder="1"/>
    </xf>
    <xf numFmtId="0" fontId="20" fillId="5" borderId="49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wrapText="1"/>
    </xf>
    <xf numFmtId="0" fontId="20" fillId="5" borderId="49" xfId="0" applyFont="1" applyFill="1" applyBorder="1" applyAlignment="1">
      <alignment horizontal="center" vertical="center" wrapText="1"/>
    </xf>
    <xf numFmtId="0" fontId="20" fillId="5" borderId="47" xfId="0" applyFont="1" applyFill="1" applyBorder="1" applyAlignment="1">
      <alignment horizontal="center" vertical="center" wrapText="1" readingOrder="1"/>
    </xf>
    <xf numFmtId="0" fontId="20" fillId="5" borderId="48" xfId="0" applyFont="1" applyFill="1" applyBorder="1" applyAlignment="1">
      <alignment horizontal="center" vertical="center" readingOrder="1"/>
    </xf>
    <xf numFmtId="0" fontId="20" fillId="5" borderId="49" xfId="0" applyFont="1" applyFill="1" applyBorder="1" applyAlignment="1">
      <alignment horizontal="center" vertical="center" readingOrder="1"/>
    </xf>
    <xf numFmtId="0" fontId="21" fillId="14" borderId="51" xfId="0" applyFont="1" applyFill="1" applyBorder="1" applyAlignment="1">
      <alignment horizontal="center"/>
    </xf>
    <xf numFmtId="0" fontId="21" fillId="14" borderId="50" xfId="0" applyFont="1" applyFill="1" applyBorder="1" applyAlignment="1">
      <alignment horizontal="center"/>
    </xf>
    <xf numFmtId="0" fontId="22" fillId="27" borderId="50" xfId="0" applyFont="1" applyFill="1" applyBorder="1" applyAlignment="1">
      <alignment horizontal="center" vertical="center" wrapText="1" readingOrder="1"/>
    </xf>
    <xf numFmtId="0" fontId="22" fillId="27" borderId="51" xfId="0" applyFont="1" applyFill="1" applyBorder="1" applyAlignment="1">
      <alignment horizontal="center" vertical="center" wrapText="1" readingOrder="1"/>
    </xf>
    <xf numFmtId="0" fontId="22" fillId="16" borderId="59" xfId="0" applyFont="1" applyFill="1" applyBorder="1" applyAlignment="1">
      <alignment horizontal="center" vertical="center" wrapText="1" readingOrder="1"/>
    </xf>
    <xf numFmtId="0" fontId="22" fillId="16" borderId="60" xfId="0" applyFont="1" applyFill="1" applyBorder="1" applyAlignment="1">
      <alignment horizontal="center" vertical="center" wrapText="1" readingOrder="1"/>
    </xf>
    <xf numFmtId="0" fontId="22" fillId="16" borderId="46" xfId="0" applyFont="1" applyFill="1" applyBorder="1" applyAlignment="1">
      <alignment horizontal="center" vertical="center" wrapText="1" readingOrder="1"/>
    </xf>
    <xf numFmtId="0" fontId="22" fillId="16" borderId="55" xfId="0" applyFont="1" applyFill="1" applyBorder="1" applyAlignment="1">
      <alignment horizontal="center" vertical="center" wrapText="1" readingOrder="1"/>
    </xf>
    <xf numFmtId="0" fontId="22" fillId="6" borderId="63" xfId="0" applyFont="1" applyFill="1" applyBorder="1" applyAlignment="1">
      <alignment horizontal="left" vertical="center" wrapText="1" readingOrder="1"/>
    </xf>
    <xf numFmtId="0" fontId="22" fillId="6" borderId="51" xfId="0" applyFont="1" applyFill="1" applyBorder="1" applyAlignment="1">
      <alignment horizontal="left" vertical="center" wrapText="1" readingOrder="1"/>
    </xf>
    <xf numFmtId="0" fontId="22" fillId="6" borderId="46" xfId="0" applyFont="1" applyFill="1" applyBorder="1" applyAlignment="1">
      <alignment horizontal="left" vertical="center" wrapText="1" readingOrder="1"/>
    </xf>
    <xf numFmtId="0" fontId="22" fillId="6" borderId="58" xfId="0" applyFont="1" applyFill="1" applyBorder="1" applyAlignment="1">
      <alignment horizontal="left" vertical="center" wrapText="1" readingOrder="1"/>
    </xf>
    <xf numFmtId="0" fontId="22" fillId="6" borderId="64" xfId="0" applyFont="1" applyFill="1" applyBorder="1" applyAlignment="1">
      <alignment horizontal="left" vertical="center" wrapText="1" readingOrder="1"/>
    </xf>
    <xf numFmtId="0" fontId="22" fillId="6" borderId="62" xfId="0" applyFont="1" applyFill="1" applyBorder="1" applyAlignment="1">
      <alignment horizontal="left" vertical="center" wrapText="1" readingOrder="1"/>
    </xf>
    <xf numFmtId="0" fontId="30" fillId="0" borderId="0" xfId="0" applyFont="1" applyAlignment="1">
      <alignment wrapText="1"/>
    </xf>
    <xf numFmtId="0" fontId="30" fillId="0" borderId="66" xfId="0" applyFont="1" applyBorder="1" applyAlignment="1">
      <alignment wrapText="1"/>
    </xf>
    <xf numFmtId="0" fontId="30" fillId="0" borderId="46" xfId="0" applyFont="1" applyBorder="1" applyAlignment="1">
      <alignment wrapText="1"/>
    </xf>
    <xf numFmtId="0" fontId="31" fillId="0" borderId="66" xfId="0" applyFont="1" applyBorder="1" applyAlignment="1">
      <alignment wrapText="1"/>
    </xf>
    <xf numFmtId="0" fontId="32" fillId="0" borderId="46" xfId="0" applyFont="1" applyBorder="1" applyAlignment="1">
      <alignment wrapText="1"/>
    </xf>
    <xf numFmtId="0" fontId="33" fillId="0" borderId="66" xfId="0" applyFont="1" applyBorder="1" applyAlignment="1">
      <alignment wrapText="1"/>
    </xf>
    <xf numFmtId="0" fontId="33" fillId="0" borderId="46" xfId="0" applyFont="1" applyBorder="1" applyAlignment="1">
      <alignment wrapText="1"/>
    </xf>
    <xf numFmtId="0" fontId="27" fillId="21" borderId="48" xfId="0" applyFont="1" applyFill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32" fillId="0" borderId="66" xfId="0" applyFont="1" applyBorder="1" applyAlignment="1">
      <alignment horizontal="center" vertical="center" wrapText="1"/>
    </xf>
    <xf numFmtId="0" fontId="23" fillId="9" borderId="52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27" fillId="21" borderId="49" xfId="0" applyFont="1" applyFill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/>
    </xf>
    <xf numFmtId="0" fontId="1" fillId="0" borderId="3" xfId="0" applyFont="1" applyBorder="1" applyAlignment="1"/>
    <xf numFmtId="0" fontId="1" fillId="0" borderId="28" xfId="0" applyFont="1" applyBorder="1" applyAlignment="1"/>
    <xf numFmtId="0" fontId="1" fillId="0" borderId="8" xfId="0" applyFont="1" applyBorder="1" applyAlignment="1"/>
    <xf numFmtId="0" fontId="1" fillId="0" borderId="12" xfId="0" applyFont="1" applyBorder="1" applyAlignment="1"/>
    <xf numFmtId="0" fontId="1" fillId="0" borderId="9" xfId="0" applyFont="1" applyBorder="1" applyAlignment="1"/>
    <xf numFmtId="0" fontId="1" fillId="0" borderId="17" xfId="0" applyFont="1" applyBorder="1" applyAlignment="1"/>
    <xf numFmtId="0" fontId="1" fillId="0" borderId="34" xfId="0" applyFont="1" applyBorder="1" applyAlignment="1"/>
    <xf numFmtId="0" fontId="1" fillId="0" borderId="13" xfId="0" applyFont="1" applyBorder="1" applyAlignment="1"/>
    <xf numFmtId="0" fontId="1" fillId="0" borderId="46" xfId="0" applyFont="1" applyBorder="1" applyAlignment="1"/>
    <xf numFmtId="0" fontId="1" fillId="0" borderId="35" xfId="0" applyFont="1" applyBorder="1" applyAlignment="1"/>
    <xf numFmtId="0" fontId="1" fillId="0" borderId="4" xfId="0" applyFont="1" applyBorder="1" applyAlignment="1"/>
    <xf numFmtId="0" fontId="1" fillId="0" borderId="16" xfId="0" applyFont="1" applyBorder="1" applyAlignment="1"/>
    <xf numFmtId="0" fontId="1" fillId="0" borderId="15" xfId="0" applyFont="1" applyBorder="1" applyAlignment="1"/>
    <xf numFmtId="0" fontId="1" fillId="0" borderId="30" xfId="0" applyFont="1" applyBorder="1" applyAlignment="1"/>
    <xf numFmtId="0" fontId="1" fillId="0" borderId="24" xfId="0" applyFont="1" applyBorder="1" applyAlignment="1"/>
    <xf numFmtId="0" fontId="1" fillId="0" borderId="36" xfId="0" applyFont="1" applyBorder="1" applyAlignment="1"/>
    <xf numFmtId="0" fontId="1" fillId="0" borderId="25" xfId="0" applyFont="1" applyBorder="1" applyAlignment="1"/>
    <xf numFmtId="0" fontId="0" fillId="0" borderId="0" xfId="0" applyAlignment="1"/>
    <xf numFmtId="0" fontId="1" fillId="0" borderId="11" xfId="0" applyFont="1" applyBorder="1" applyAlignment="1"/>
    <xf numFmtId="0" fontId="1" fillId="0" borderId="32" xfId="0" applyFont="1" applyBorder="1" applyAlignment="1"/>
    <xf numFmtId="0" fontId="1" fillId="0" borderId="18" xfId="0" applyFont="1" applyBorder="1" applyAlignment="1"/>
    <xf numFmtId="0" fontId="1" fillId="0" borderId="22" xfId="0" applyFont="1" applyBorder="1" applyAlignment="1"/>
    <xf numFmtId="0" fontId="1" fillId="0" borderId="45" xfId="0" applyFont="1" applyBorder="1" applyAlignment="1"/>
    <xf numFmtId="0" fontId="1" fillId="0" borderId="21" xfId="0" applyFont="1" applyBorder="1" applyAlignment="1"/>
    <xf numFmtId="0" fontId="1" fillId="0" borderId="19" xfId="0" applyFont="1" applyBorder="1" applyAlignment="1"/>
    <xf numFmtId="0" fontId="1" fillId="0" borderId="1" xfId="0" applyFont="1" applyBorder="1" applyAlignment="1"/>
    <xf numFmtId="0" fontId="1" fillId="0" borderId="40" xfId="0" applyFont="1" applyBorder="1" applyAlignment="1"/>
    <xf numFmtId="0" fontId="1" fillId="0" borderId="41" xfId="0" applyFont="1" applyBorder="1" applyAlignment="1"/>
    <xf numFmtId="0" fontId="1" fillId="0" borderId="43" xfId="0" applyFont="1" applyBorder="1" applyAlignment="1"/>
    <xf numFmtId="0" fontId="1" fillId="0" borderId="20" xfId="0" applyFont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Planificado VS Real</a:t>
            </a:r>
          </a:p>
        </c:rich>
      </c:tx>
      <c:layout>
        <c:manualLayout>
          <c:xMode val="edge"/>
          <c:yMode val="edge"/>
          <c:x val="0.34269444444444447"/>
          <c:y val="1.826484018264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'planificado vs Real'!$E$2</c:f>
              <c:strCache>
                <c:ptCount val="1"/>
                <c:pt idx="0">
                  <c:v>subtotal planificado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Real'!$E$3:$E$32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42-4E4C-908F-6E414A1933D4}"/>
            </c:ext>
          </c:extLst>
        </c:ser>
        <c:ser>
          <c:idx val="1"/>
          <c:order val="1"/>
          <c:tx>
            <c:strRef>
              <c:f>'planificado vs Real'!$G$2</c:f>
              <c:strCache>
                <c:ptCount val="1"/>
                <c:pt idx="0">
                  <c:v>total real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'planificado vs Real'!$B$3:$B$32</c:f>
              <c:strCache>
                <c:ptCount val="30"/>
                <c:pt idx="2">
                  <c:v>T001</c:v>
                </c:pt>
                <c:pt idx="3">
                  <c:v>T002</c:v>
                </c:pt>
                <c:pt idx="7">
                  <c:v>T003</c:v>
                </c:pt>
                <c:pt idx="8">
                  <c:v>T004</c:v>
                </c:pt>
                <c:pt idx="9">
                  <c:v>T005</c:v>
                </c:pt>
                <c:pt idx="11">
                  <c:v>T006</c:v>
                </c:pt>
                <c:pt idx="12">
                  <c:v>T007</c:v>
                </c:pt>
                <c:pt idx="13">
                  <c:v>T008</c:v>
                </c:pt>
                <c:pt idx="16">
                  <c:v>T009</c:v>
                </c:pt>
                <c:pt idx="17">
                  <c:v>T010</c:v>
                </c:pt>
                <c:pt idx="18">
                  <c:v>T011</c:v>
                </c:pt>
                <c:pt idx="20">
                  <c:v>T012</c:v>
                </c:pt>
                <c:pt idx="21">
                  <c:v>T013</c:v>
                </c:pt>
                <c:pt idx="22">
                  <c:v>T014</c:v>
                </c:pt>
                <c:pt idx="24">
                  <c:v>T015</c:v>
                </c:pt>
                <c:pt idx="25">
                  <c:v>T016</c:v>
                </c:pt>
                <c:pt idx="26">
                  <c:v>T017</c:v>
                </c:pt>
                <c:pt idx="29">
                  <c:v>T018</c:v>
                </c:pt>
              </c:strCache>
            </c:strRef>
          </c:cat>
          <c:val>
            <c:numRef>
              <c:f>'planificado vs Real'!$G$3:$G$32</c:f>
              <c:numCache>
                <c:formatCode>General</c:formatCode>
                <c:ptCount val="30"/>
                <c:pt idx="2">
                  <c:v>300000</c:v>
                </c:pt>
                <c:pt idx="3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42-4E4C-908F-6E414A193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66432"/>
        <c:axId val="666766912"/>
      </c:lineChart>
      <c:catAx>
        <c:axId val="6667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912"/>
        <c:crosses val="autoZero"/>
        <c:auto val="1"/>
        <c:lblAlgn val="ctr"/>
        <c:lblOffset val="100"/>
        <c:noMultiLvlLbl val="0"/>
      </c:catAx>
      <c:valAx>
        <c:axId val="666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67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252412</xdr:colOff>
      <xdr:row>9</xdr:row>
      <xdr:rowOff>76200</xdr:rowOff>
    </xdr:from>
    <xdr:to>
      <xdr:col>12</xdr:col>
      <xdr:colOff>633412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67F6E5-C965-E3D1-E1D0-BE4AFDFF7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52BC92-E461-4ED9-AA38-862D39714AE5}" name="Tabla1" displayName="Tabla1" ref="B2:G36" totalsRowShown="0">
  <tableColumns count="6">
    <tableColumn id="1" xr3:uid="{FCECF656-DB3D-4238-96E8-9355E0B68987}" name="Codigo T"/>
    <tableColumn id="2" xr3:uid="{BFA727EA-09D1-48B0-9025-59F50E11540D}" name="DETALLE"/>
    <tableColumn id="3" xr3:uid="{9EE1B636-7C13-44D2-9570-DCFD3AD6A00C}" name="Duración dias"/>
    <tableColumn id="10" xr3:uid="{7B6A22BE-FD74-4EBD-8C79-C2EC65D3E76C}" name="subtotal planificado"/>
    <tableColumn id="11" xr3:uid="{F4227927-E04A-464E-A861-8D3D16E51F45}" name="Total planificado"/>
    <tableColumn id="12" xr3:uid="{81706579-FF31-4FBA-8F0C-4B68C3F7D8E8}" name="total r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2.625" defaultRowHeight="15" customHeight="1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>
      <c r="B2" s="160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9"/>
    </row>
    <row r="3" spans="1:26" ht="14.25" customHeight="1">
      <c r="B3" s="1" t="s">
        <v>1</v>
      </c>
      <c r="C3" s="168" t="s">
        <v>2</v>
      </c>
      <c r="D3" s="230"/>
      <c r="E3" s="231"/>
      <c r="F3" s="2" t="s">
        <v>3</v>
      </c>
      <c r="G3" s="2" t="s">
        <v>4</v>
      </c>
      <c r="H3" s="2" t="s">
        <v>5</v>
      </c>
      <c r="I3" s="169" t="s">
        <v>6</v>
      </c>
      <c r="J3" s="230"/>
      <c r="K3" s="230"/>
      <c r="L3" s="230"/>
      <c r="M3" s="230"/>
      <c r="N3" s="230"/>
      <c r="O3" s="232"/>
    </row>
    <row r="4" spans="1:26" ht="14.25" customHeight="1">
      <c r="B4" s="7" t="s">
        <v>7</v>
      </c>
      <c r="C4" s="170" t="s">
        <v>8</v>
      </c>
      <c r="D4" s="230"/>
      <c r="E4" s="231"/>
      <c r="F4" s="8" t="s">
        <v>9</v>
      </c>
      <c r="G4" s="8" t="s">
        <v>9</v>
      </c>
      <c r="H4" s="3"/>
      <c r="I4" s="170" t="s">
        <v>10</v>
      </c>
      <c r="J4" s="230"/>
      <c r="K4" s="230"/>
      <c r="L4" s="230"/>
      <c r="M4" s="230"/>
      <c r="N4" s="230"/>
      <c r="O4" s="232"/>
    </row>
    <row r="5" spans="1:26" ht="14.25" customHeight="1">
      <c r="B5" s="166" t="s">
        <v>11</v>
      </c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4"/>
    </row>
    <row r="6" spans="1:26" ht="14.25" customHeight="1">
      <c r="B6" s="235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7"/>
    </row>
    <row r="7" spans="1:26" ht="14.25" customHeight="1">
      <c r="B7" s="160" t="s">
        <v>12</v>
      </c>
      <c r="C7" s="228"/>
      <c r="D7" s="228"/>
      <c r="E7" s="228"/>
      <c r="F7" s="228"/>
      <c r="G7" s="228"/>
      <c r="H7" s="228"/>
      <c r="I7" s="238"/>
      <c r="J7" s="167" t="s">
        <v>13</v>
      </c>
      <c r="K7" s="228"/>
      <c r="L7" s="228"/>
      <c r="M7" s="228"/>
      <c r="N7" s="228"/>
      <c r="O7" s="229"/>
    </row>
    <row r="8" spans="1:26" ht="14.25" customHeight="1">
      <c r="B8" s="161"/>
      <c r="C8" s="239"/>
      <c r="D8" s="239"/>
      <c r="E8" s="239"/>
      <c r="F8" s="239"/>
      <c r="G8" s="239"/>
      <c r="H8" s="239"/>
      <c r="I8" s="240"/>
      <c r="J8" s="162"/>
      <c r="K8" s="239"/>
      <c r="L8" s="239"/>
      <c r="M8" s="239"/>
      <c r="N8" s="239"/>
      <c r="O8" s="241"/>
    </row>
    <row r="9" spans="1:26" ht="14.25" customHeight="1">
      <c r="B9" s="51"/>
      <c r="C9" s="51"/>
      <c r="D9" s="51"/>
      <c r="E9" s="51"/>
      <c r="F9" s="51"/>
      <c r="G9" s="51"/>
      <c r="H9" s="51"/>
      <c r="I9" s="51"/>
      <c r="J9" s="52"/>
      <c r="K9" s="52"/>
      <c r="L9" s="52"/>
      <c r="M9" s="52"/>
      <c r="N9" s="52"/>
      <c r="O9" s="52"/>
    </row>
    <row r="10" spans="1:26" ht="42" customHeight="1">
      <c r="A10" s="9"/>
      <c r="B10" s="163" t="s">
        <v>14</v>
      </c>
      <c r="C10" s="242"/>
      <c r="D10" s="243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64" t="s">
        <v>23</v>
      </c>
      <c r="N10" s="242"/>
      <c r="O10" s="244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>
      <c r="B11" s="165"/>
      <c r="C11" s="245"/>
      <c r="D11" s="245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>
      <c r="B12" s="157"/>
      <c r="C12" s="246"/>
      <c r="D12" s="247"/>
      <c r="E12" s="158"/>
      <c r="F12" s="158"/>
      <c r="G12" s="12"/>
      <c r="H12" s="158"/>
      <c r="I12" s="158"/>
      <c r="J12" s="158"/>
      <c r="K12" s="158"/>
      <c r="L12" s="158"/>
      <c r="M12" s="159"/>
      <c r="N12" s="246"/>
      <c r="O12" s="248"/>
    </row>
    <row r="13" spans="1:26" ht="14.25" customHeight="1">
      <c r="B13" s="235"/>
      <c r="C13" s="245"/>
      <c r="D13" s="249"/>
      <c r="E13" s="250"/>
      <c r="F13" s="250"/>
      <c r="G13" s="13"/>
      <c r="H13" s="250"/>
      <c r="I13" s="250"/>
      <c r="J13" s="250"/>
      <c r="K13" s="250"/>
      <c r="L13" s="250"/>
      <c r="M13" s="251"/>
      <c r="N13" s="245"/>
      <c r="O13" s="237"/>
    </row>
    <row r="14" spans="1:26" ht="14.25" customHeight="1">
      <c r="B14" s="235"/>
      <c r="C14" s="245"/>
      <c r="D14" s="249"/>
      <c r="E14" s="250"/>
      <c r="F14" s="250"/>
      <c r="G14" s="13"/>
      <c r="H14" s="250"/>
      <c r="I14" s="250"/>
      <c r="J14" s="250"/>
      <c r="K14" s="250"/>
      <c r="L14" s="250"/>
      <c r="M14" s="251"/>
      <c r="N14" s="245"/>
      <c r="O14" s="237"/>
    </row>
    <row r="15" spans="1:26" ht="14.25" customHeight="1">
      <c r="B15" s="235"/>
      <c r="C15" s="245"/>
      <c r="D15" s="249"/>
      <c r="E15" s="250"/>
      <c r="F15" s="250"/>
      <c r="G15" s="14"/>
      <c r="H15" s="250"/>
      <c r="I15" s="250"/>
      <c r="J15" s="250"/>
      <c r="K15" s="250"/>
      <c r="L15" s="250"/>
      <c r="M15" s="251"/>
      <c r="N15" s="245"/>
      <c r="O15" s="237"/>
    </row>
    <row r="16" spans="1:26" ht="14.25" customHeight="1">
      <c r="B16" s="252"/>
      <c r="C16" s="253"/>
      <c r="D16" s="254"/>
      <c r="E16" s="255"/>
      <c r="F16" s="255"/>
      <c r="G16" s="15"/>
      <c r="H16" s="255"/>
      <c r="I16" s="255"/>
      <c r="J16" s="255"/>
      <c r="K16" s="255"/>
      <c r="L16" s="255"/>
      <c r="M16" s="256"/>
      <c r="N16" s="253"/>
      <c r="O16" s="257"/>
    </row>
    <row r="17" spans="2:15" ht="7.5" customHeight="1"/>
    <row r="18" spans="2:15" ht="14.25" customHeight="1">
      <c r="B18" s="157"/>
      <c r="C18" s="246"/>
      <c r="D18" s="247"/>
      <c r="E18" s="158"/>
      <c r="F18" s="158"/>
      <c r="G18" s="12"/>
      <c r="H18" s="158"/>
      <c r="I18" s="158"/>
      <c r="J18" s="158"/>
      <c r="K18" s="158"/>
      <c r="L18" s="158"/>
      <c r="M18" s="159"/>
      <c r="N18" s="246"/>
      <c r="O18" s="248"/>
    </row>
    <row r="19" spans="2:15" ht="14.25" customHeight="1">
      <c r="B19" s="235"/>
      <c r="C19" s="245"/>
      <c r="D19" s="249"/>
      <c r="E19" s="250"/>
      <c r="F19" s="250"/>
      <c r="G19" s="13"/>
      <c r="H19" s="250"/>
      <c r="I19" s="250"/>
      <c r="J19" s="250"/>
      <c r="K19" s="250"/>
      <c r="L19" s="250"/>
      <c r="M19" s="251"/>
      <c r="N19" s="245"/>
      <c r="O19" s="237"/>
    </row>
    <row r="20" spans="2:15" ht="14.25" customHeight="1">
      <c r="B20" s="235"/>
      <c r="C20" s="245"/>
      <c r="D20" s="249"/>
      <c r="E20" s="250"/>
      <c r="F20" s="250"/>
      <c r="G20" s="13"/>
      <c r="H20" s="250"/>
      <c r="I20" s="250"/>
      <c r="J20" s="250"/>
      <c r="K20" s="250"/>
      <c r="L20" s="250"/>
      <c r="M20" s="251"/>
      <c r="N20" s="245"/>
      <c r="O20" s="237"/>
    </row>
    <row r="21" spans="2:15" ht="14.25" customHeight="1">
      <c r="B21" s="235"/>
      <c r="C21" s="245"/>
      <c r="D21" s="249"/>
      <c r="E21" s="250"/>
      <c r="F21" s="250"/>
      <c r="G21" s="14"/>
      <c r="H21" s="250"/>
      <c r="I21" s="250"/>
      <c r="J21" s="250"/>
      <c r="K21" s="250"/>
      <c r="L21" s="250"/>
      <c r="M21" s="251"/>
      <c r="N21" s="245"/>
      <c r="O21" s="237"/>
    </row>
    <row r="22" spans="2:15" ht="14.25" customHeight="1">
      <c r="B22" s="252"/>
      <c r="C22" s="253"/>
      <c r="D22" s="254"/>
      <c r="E22" s="255"/>
      <c r="F22" s="255"/>
      <c r="G22" s="15"/>
      <c r="H22" s="255"/>
      <c r="I22" s="255"/>
      <c r="J22" s="255"/>
      <c r="K22" s="255"/>
      <c r="L22" s="255"/>
      <c r="M22" s="256"/>
      <c r="N22" s="253"/>
      <c r="O22" s="257"/>
    </row>
    <row r="23" spans="2:15" ht="3.75" customHeight="1"/>
    <row r="24" spans="2:15" ht="14.25" customHeight="1">
      <c r="B24" s="157"/>
      <c r="C24" s="246"/>
      <c r="D24" s="247"/>
      <c r="E24" s="158"/>
      <c r="F24" s="158"/>
      <c r="G24" s="12"/>
      <c r="H24" s="158"/>
      <c r="I24" s="158"/>
      <c r="J24" s="158"/>
      <c r="K24" s="158"/>
      <c r="L24" s="158"/>
      <c r="M24" s="159"/>
      <c r="N24" s="246"/>
      <c r="O24" s="248"/>
    </row>
    <row r="25" spans="2:15" ht="14.25" customHeight="1">
      <c r="B25" s="235"/>
      <c r="C25" s="245"/>
      <c r="D25" s="249"/>
      <c r="E25" s="250"/>
      <c r="F25" s="250"/>
      <c r="G25" s="13"/>
      <c r="H25" s="250"/>
      <c r="I25" s="250"/>
      <c r="J25" s="250"/>
      <c r="K25" s="250"/>
      <c r="L25" s="250"/>
      <c r="M25" s="251"/>
      <c r="N25" s="245"/>
      <c r="O25" s="237"/>
    </row>
    <row r="26" spans="2:15" ht="14.25" customHeight="1">
      <c r="B26" s="235"/>
      <c r="C26" s="245"/>
      <c r="D26" s="249"/>
      <c r="E26" s="250"/>
      <c r="F26" s="250"/>
      <c r="G26" s="13"/>
      <c r="H26" s="250"/>
      <c r="I26" s="250"/>
      <c r="J26" s="250"/>
      <c r="K26" s="250"/>
      <c r="L26" s="250"/>
      <c r="M26" s="251"/>
      <c r="N26" s="245"/>
      <c r="O26" s="237"/>
    </row>
    <row r="27" spans="2:15" ht="14.25" customHeight="1">
      <c r="B27" s="235"/>
      <c r="C27" s="245"/>
      <c r="D27" s="249"/>
      <c r="E27" s="250"/>
      <c r="F27" s="250"/>
      <c r="G27" s="14"/>
      <c r="H27" s="250"/>
      <c r="I27" s="250"/>
      <c r="J27" s="250"/>
      <c r="K27" s="250"/>
      <c r="L27" s="250"/>
      <c r="M27" s="251"/>
      <c r="N27" s="245"/>
      <c r="O27" s="237"/>
    </row>
    <row r="28" spans="2:15" ht="14.25" customHeight="1">
      <c r="B28" s="252"/>
      <c r="C28" s="253"/>
      <c r="D28" s="254"/>
      <c r="E28" s="255"/>
      <c r="F28" s="255"/>
      <c r="G28" s="15"/>
      <c r="H28" s="255"/>
      <c r="I28" s="255"/>
      <c r="J28" s="255"/>
      <c r="K28" s="255"/>
      <c r="L28" s="255"/>
      <c r="M28" s="256"/>
      <c r="N28" s="253"/>
      <c r="O28" s="257"/>
    </row>
    <row r="29" spans="2:15" ht="4.5" customHeight="1"/>
    <row r="30" spans="2:15" ht="14.25" customHeight="1">
      <c r="B30" s="157"/>
      <c r="C30" s="246"/>
      <c r="D30" s="247"/>
      <c r="E30" s="158"/>
      <c r="F30" s="158"/>
      <c r="G30" s="12"/>
      <c r="H30" s="158"/>
      <c r="I30" s="158"/>
      <c r="J30" s="158"/>
      <c r="K30" s="158"/>
      <c r="L30" s="158"/>
      <c r="M30" s="159"/>
      <c r="N30" s="246"/>
      <c r="O30" s="248"/>
    </row>
    <row r="31" spans="2:15" ht="14.25" customHeight="1">
      <c r="B31" s="235"/>
      <c r="C31" s="245"/>
      <c r="D31" s="249"/>
      <c r="E31" s="250"/>
      <c r="F31" s="250"/>
      <c r="G31" s="13"/>
      <c r="H31" s="250"/>
      <c r="I31" s="250"/>
      <c r="J31" s="250"/>
      <c r="K31" s="250"/>
      <c r="L31" s="250"/>
      <c r="M31" s="251"/>
      <c r="N31" s="245"/>
      <c r="O31" s="237"/>
    </row>
    <row r="32" spans="2:15" ht="14.25" customHeight="1">
      <c r="B32" s="235"/>
      <c r="C32" s="245"/>
      <c r="D32" s="249"/>
      <c r="E32" s="250"/>
      <c r="F32" s="250"/>
      <c r="G32" s="13"/>
      <c r="H32" s="250"/>
      <c r="I32" s="250"/>
      <c r="J32" s="250"/>
      <c r="K32" s="250"/>
      <c r="L32" s="250"/>
      <c r="M32" s="251"/>
      <c r="N32" s="245"/>
      <c r="O32" s="237"/>
    </row>
    <row r="33" spans="2:15" ht="14.25" customHeight="1">
      <c r="B33" s="235"/>
      <c r="C33" s="245"/>
      <c r="D33" s="249"/>
      <c r="E33" s="250"/>
      <c r="F33" s="250"/>
      <c r="G33" s="14"/>
      <c r="H33" s="250"/>
      <c r="I33" s="250"/>
      <c r="J33" s="250"/>
      <c r="K33" s="250"/>
      <c r="L33" s="250"/>
      <c r="M33" s="251"/>
      <c r="N33" s="245"/>
      <c r="O33" s="237"/>
    </row>
    <row r="34" spans="2:15" ht="14.25" customHeight="1">
      <c r="B34" s="252"/>
      <c r="C34" s="253"/>
      <c r="D34" s="254"/>
      <c r="E34" s="255"/>
      <c r="F34" s="255"/>
      <c r="G34" s="15"/>
      <c r="H34" s="255"/>
      <c r="I34" s="255"/>
      <c r="J34" s="255"/>
      <c r="K34" s="255"/>
      <c r="L34" s="255"/>
      <c r="M34" s="256"/>
      <c r="N34" s="253"/>
      <c r="O34" s="257"/>
    </row>
    <row r="35" spans="2:15" ht="3.75" customHeight="1"/>
    <row r="36" spans="2:15" ht="14.25" customHeight="1">
      <c r="B36" s="157"/>
      <c r="C36" s="246"/>
      <c r="D36" s="247"/>
      <c r="E36" s="158"/>
      <c r="F36" s="158"/>
      <c r="G36" s="12"/>
      <c r="H36" s="158"/>
      <c r="I36" s="158"/>
      <c r="J36" s="158"/>
      <c r="K36" s="158"/>
      <c r="L36" s="158"/>
      <c r="M36" s="159"/>
      <c r="N36" s="246"/>
      <c r="O36" s="248"/>
    </row>
    <row r="37" spans="2:15" ht="14.25" customHeight="1">
      <c r="B37" s="235"/>
      <c r="C37" s="245"/>
      <c r="D37" s="249"/>
      <c r="E37" s="250"/>
      <c r="F37" s="250"/>
      <c r="G37" s="13"/>
      <c r="H37" s="250"/>
      <c r="I37" s="250"/>
      <c r="J37" s="250"/>
      <c r="K37" s="250"/>
      <c r="L37" s="250"/>
      <c r="M37" s="251"/>
      <c r="N37" s="245"/>
      <c r="O37" s="237"/>
    </row>
    <row r="38" spans="2:15" ht="14.25" customHeight="1">
      <c r="B38" s="235"/>
      <c r="C38" s="245"/>
      <c r="D38" s="249"/>
      <c r="E38" s="250"/>
      <c r="F38" s="250"/>
      <c r="G38" s="13"/>
      <c r="H38" s="250"/>
      <c r="I38" s="250"/>
      <c r="J38" s="250"/>
      <c r="K38" s="250"/>
      <c r="L38" s="250"/>
      <c r="M38" s="251"/>
      <c r="N38" s="245"/>
      <c r="O38" s="237"/>
    </row>
    <row r="39" spans="2:15" ht="14.25" customHeight="1">
      <c r="B39" s="235"/>
      <c r="C39" s="245"/>
      <c r="D39" s="249"/>
      <c r="E39" s="250"/>
      <c r="F39" s="250"/>
      <c r="G39" s="14"/>
      <c r="H39" s="250"/>
      <c r="I39" s="250"/>
      <c r="J39" s="250"/>
      <c r="K39" s="250"/>
      <c r="L39" s="250"/>
      <c r="M39" s="251"/>
      <c r="N39" s="245"/>
      <c r="O39" s="237"/>
    </row>
    <row r="40" spans="2:15" ht="14.25" customHeight="1">
      <c r="B40" s="252"/>
      <c r="C40" s="253"/>
      <c r="D40" s="254"/>
      <c r="E40" s="255"/>
      <c r="F40" s="255"/>
      <c r="G40" s="15"/>
      <c r="H40" s="255"/>
      <c r="I40" s="255"/>
      <c r="J40" s="255"/>
      <c r="K40" s="255"/>
      <c r="L40" s="255"/>
      <c r="M40" s="256"/>
      <c r="N40" s="253"/>
      <c r="O40" s="257"/>
    </row>
    <row r="41" spans="2:15" ht="6" customHeight="1"/>
    <row r="42" spans="2:15" ht="14.25" customHeight="1">
      <c r="B42" s="157"/>
      <c r="C42" s="246"/>
      <c r="D42" s="247"/>
      <c r="E42" s="158"/>
      <c r="F42" s="158"/>
      <c r="G42" s="12"/>
      <c r="H42" s="158"/>
      <c r="I42" s="158"/>
      <c r="J42" s="158"/>
      <c r="K42" s="158"/>
      <c r="L42" s="158"/>
      <c r="M42" s="159"/>
      <c r="N42" s="246"/>
      <c r="O42" s="248"/>
    </row>
    <row r="43" spans="2:15" ht="14.25" customHeight="1">
      <c r="B43" s="235"/>
      <c r="C43" s="245"/>
      <c r="D43" s="249"/>
      <c r="E43" s="250"/>
      <c r="F43" s="250"/>
      <c r="G43" s="13"/>
      <c r="H43" s="250"/>
      <c r="I43" s="250"/>
      <c r="J43" s="250"/>
      <c r="K43" s="250"/>
      <c r="L43" s="250"/>
      <c r="M43" s="251"/>
      <c r="N43" s="245"/>
      <c r="O43" s="237"/>
    </row>
    <row r="44" spans="2:15" ht="14.25" customHeight="1">
      <c r="B44" s="235"/>
      <c r="C44" s="245"/>
      <c r="D44" s="249"/>
      <c r="E44" s="250"/>
      <c r="F44" s="250"/>
      <c r="G44" s="13"/>
      <c r="H44" s="250"/>
      <c r="I44" s="250"/>
      <c r="J44" s="250"/>
      <c r="K44" s="250"/>
      <c r="L44" s="250"/>
      <c r="M44" s="251"/>
      <c r="N44" s="245"/>
      <c r="O44" s="237"/>
    </row>
    <row r="45" spans="2:15" ht="14.25" customHeight="1">
      <c r="B45" s="235"/>
      <c r="C45" s="245"/>
      <c r="D45" s="249"/>
      <c r="E45" s="250"/>
      <c r="F45" s="250"/>
      <c r="G45" s="14"/>
      <c r="H45" s="250"/>
      <c r="I45" s="250"/>
      <c r="J45" s="250"/>
      <c r="K45" s="250"/>
      <c r="L45" s="250"/>
      <c r="M45" s="251"/>
      <c r="N45" s="245"/>
      <c r="O45" s="237"/>
    </row>
    <row r="46" spans="2:15" ht="14.25" customHeight="1">
      <c r="B46" s="252"/>
      <c r="C46" s="253"/>
      <c r="D46" s="254"/>
      <c r="E46" s="255"/>
      <c r="F46" s="255"/>
      <c r="G46" s="15"/>
      <c r="H46" s="255"/>
      <c r="I46" s="255"/>
      <c r="J46" s="255"/>
      <c r="K46" s="255"/>
      <c r="L46" s="255"/>
      <c r="M46" s="256"/>
      <c r="N46" s="253"/>
      <c r="O46" s="257"/>
    </row>
    <row r="47" spans="2:15" ht="4.5" customHeight="1"/>
    <row r="48" spans="2:15" ht="14.25" customHeight="1">
      <c r="B48" s="157"/>
      <c r="C48" s="246"/>
      <c r="D48" s="247"/>
      <c r="E48" s="158"/>
      <c r="F48" s="158"/>
      <c r="G48" s="12"/>
      <c r="H48" s="158"/>
      <c r="I48" s="158"/>
      <c r="J48" s="158"/>
      <c r="K48" s="158"/>
      <c r="L48" s="158"/>
      <c r="M48" s="159"/>
      <c r="N48" s="246"/>
      <c r="O48" s="248"/>
    </row>
    <row r="49" spans="2:15" ht="14.25" customHeight="1">
      <c r="B49" s="235"/>
      <c r="C49" s="245"/>
      <c r="D49" s="249"/>
      <c r="E49" s="250"/>
      <c r="F49" s="250"/>
      <c r="G49" s="13"/>
      <c r="H49" s="250"/>
      <c r="I49" s="250"/>
      <c r="J49" s="250"/>
      <c r="K49" s="250"/>
      <c r="L49" s="250"/>
      <c r="M49" s="251"/>
      <c r="N49" s="245"/>
      <c r="O49" s="237"/>
    </row>
    <row r="50" spans="2:15" ht="14.25" customHeight="1">
      <c r="B50" s="235"/>
      <c r="C50" s="245"/>
      <c r="D50" s="249"/>
      <c r="E50" s="250"/>
      <c r="F50" s="250"/>
      <c r="G50" s="13"/>
      <c r="H50" s="250"/>
      <c r="I50" s="250"/>
      <c r="J50" s="250"/>
      <c r="K50" s="250"/>
      <c r="L50" s="250"/>
      <c r="M50" s="251"/>
      <c r="N50" s="245"/>
      <c r="O50" s="237"/>
    </row>
    <row r="51" spans="2:15" ht="14.25" customHeight="1">
      <c r="B51" s="235"/>
      <c r="C51" s="245"/>
      <c r="D51" s="249"/>
      <c r="E51" s="250"/>
      <c r="F51" s="250"/>
      <c r="G51" s="14"/>
      <c r="H51" s="250"/>
      <c r="I51" s="250"/>
      <c r="J51" s="250"/>
      <c r="K51" s="250"/>
      <c r="L51" s="250"/>
      <c r="M51" s="251"/>
      <c r="N51" s="245"/>
      <c r="O51" s="237"/>
    </row>
    <row r="52" spans="2:15" ht="14.25" customHeight="1">
      <c r="B52" s="252"/>
      <c r="C52" s="253"/>
      <c r="D52" s="254"/>
      <c r="E52" s="255"/>
      <c r="F52" s="255"/>
      <c r="G52" s="15"/>
      <c r="H52" s="255"/>
      <c r="I52" s="255"/>
      <c r="J52" s="255"/>
      <c r="K52" s="255"/>
      <c r="L52" s="255"/>
      <c r="M52" s="256"/>
      <c r="N52" s="253"/>
      <c r="O52" s="257"/>
    </row>
    <row r="53" spans="2:15" ht="14.25" customHeight="1"/>
    <row r="54" spans="2:15" ht="14.25" customHeight="1"/>
    <row r="55" spans="2:15" ht="14.25" customHeight="1"/>
    <row r="56" spans="2:15" ht="14.25" customHeight="1"/>
    <row r="57" spans="2:15" ht="14.25" customHeight="1"/>
    <row r="58" spans="2:15" ht="14.25" customHeight="1"/>
    <row r="59" spans="2:15" ht="14.25" customHeight="1"/>
    <row r="60" spans="2:15" ht="14.25" customHeight="1"/>
    <row r="61" spans="2:15" ht="14.25" customHeight="1"/>
    <row r="62" spans="2:15" ht="14.25" customHeight="1"/>
    <row r="63" spans="2:15" ht="14.25" customHeight="1"/>
    <row r="64" spans="2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6">
    <mergeCell ref="K30:K34"/>
    <mergeCell ref="L30:L34"/>
    <mergeCell ref="M30:O34"/>
    <mergeCell ref="B24:D28"/>
    <mergeCell ref="B30:D34"/>
    <mergeCell ref="E30:E34"/>
    <mergeCell ref="F30:F34"/>
    <mergeCell ref="H30:H34"/>
    <mergeCell ref="I30:I34"/>
    <mergeCell ref="J30:J34"/>
    <mergeCell ref="H24:H28"/>
    <mergeCell ref="I24:I28"/>
    <mergeCell ref="J24:J28"/>
    <mergeCell ref="K24:K28"/>
    <mergeCell ref="L24:L28"/>
    <mergeCell ref="M24:O28"/>
    <mergeCell ref="L36:L40"/>
    <mergeCell ref="M36:O40"/>
    <mergeCell ref="B36:D40"/>
    <mergeCell ref="E36:E40"/>
    <mergeCell ref="F36:F40"/>
    <mergeCell ref="H36:H40"/>
    <mergeCell ref="I36:I40"/>
    <mergeCell ref="J36:J40"/>
    <mergeCell ref="K36:K40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48:L52"/>
    <mergeCell ref="M48:O52"/>
    <mergeCell ref="B48:D52"/>
    <mergeCell ref="E48:E52"/>
    <mergeCell ref="F48:F52"/>
    <mergeCell ref="H48:H52"/>
    <mergeCell ref="I48:I52"/>
    <mergeCell ref="J48:J52"/>
    <mergeCell ref="K48:K52"/>
    <mergeCell ref="B2:O2"/>
    <mergeCell ref="C3:E3"/>
    <mergeCell ref="I3:O3"/>
    <mergeCell ref="C4:E4"/>
    <mergeCell ref="I4:O4"/>
    <mergeCell ref="B5:O6"/>
    <mergeCell ref="J7:O7"/>
    <mergeCell ref="J12:J16"/>
    <mergeCell ref="K12:K16"/>
    <mergeCell ref="L12:L16"/>
    <mergeCell ref="M12:O16"/>
    <mergeCell ref="F12:F16"/>
    <mergeCell ref="M18:O22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8:H22"/>
    <mergeCell ref="I18:I22"/>
    <mergeCell ref="J18:J22"/>
    <mergeCell ref="K18:K22"/>
    <mergeCell ref="L18:L22"/>
    <mergeCell ref="E12:E16"/>
    <mergeCell ref="B18:D22"/>
    <mergeCell ref="E18:E22"/>
    <mergeCell ref="F18:F22"/>
    <mergeCell ref="E24:E28"/>
    <mergeCell ref="F24:F28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00"/>
  <sheetViews>
    <sheetView workbookViewId="0"/>
  </sheetViews>
  <sheetFormatPr defaultColWidth="12.625" defaultRowHeight="15" customHeight="1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>
      <c r="B2" s="160" t="s">
        <v>0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9"/>
    </row>
    <row r="3" spans="1:14" ht="14.25" customHeight="1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69" t="s">
        <v>6</v>
      </c>
      <c r="I3" s="230"/>
      <c r="J3" s="230"/>
      <c r="K3" s="230"/>
      <c r="L3" s="230"/>
      <c r="M3" s="230"/>
      <c r="N3" s="232"/>
    </row>
    <row r="4" spans="1:14" ht="14.25" customHeight="1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70" t="s">
        <v>10</v>
      </c>
      <c r="I4" s="230"/>
      <c r="J4" s="230"/>
      <c r="K4" s="230"/>
      <c r="L4" s="230"/>
      <c r="M4" s="230"/>
      <c r="N4" s="232"/>
    </row>
    <row r="5" spans="1:14" ht="14.25" customHeight="1">
      <c r="B5" s="166" t="s">
        <v>24</v>
      </c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</row>
    <row r="6" spans="1:14" ht="14.25" customHeight="1">
      <c r="B6" s="235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7"/>
    </row>
    <row r="7" spans="1:14" ht="14.25" customHeight="1">
      <c r="B7" s="160" t="s">
        <v>12</v>
      </c>
      <c r="C7" s="228"/>
      <c r="D7" s="228"/>
      <c r="E7" s="228"/>
      <c r="F7" s="228"/>
      <c r="G7" s="228"/>
      <c r="H7" s="238"/>
      <c r="I7" s="167" t="s">
        <v>13</v>
      </c>
      <c r="J7" s="228"/>
      <c r="K7" s="228"/>
      <c r="L7" s="228"/>
      <c r="M7" s="228"/>
      <c r="N7" s="229"/>
    </row>
    <row r="8" spans="1:14" ht="14.25" customHeight="1">
      <c r="B8" s="161"/>
      <c r="C8" s="239"/>
      <c r="D8" s="239"/>
      <c r="E8" s="239"/>
      <c r="F8" s="239"/>
      <c r="G8" s="239"/>
      <c r="H8" s="240"/>
      <c r="I8" s="162"/>
      <c r="J8" s="239"/>
      <c r="K8" s="239"/>
      <c r="L8" s="239"/>
      <c r="M8" s="239"/>
      <c r="N8" s="241"/>
    </row>
    <row r="9" spans="1:14" ht="14.25" customHeight="1">
      <c r="B9" s="51"/>
      <c r="C9" s="51"/>
      <c r="D9" s="51"/>
      <c r="E9" s="51"/>
      <c r="F9" s="51"/>
      <c r="G9" s="51"/>
      <c r="H9" s="51"/>
      <c r="I9" s="52"/>
      <c r="J9" s="52"/>
      <c r="K9" s="52"/>
      <c r="L9" s="52"/>
      <c r="M9" s="52"/>
      <c r="N9" s="52"/>
    </row>
    <row r="10" spans="1:14" ht="42" customHeight="1">
      <c r="B10" s="171" t="s">
        <v>25</v>
      </c>
      <c r="C10" s="246"/>
      <c r="D10" s="247"/>
      <c r="E10" s="172" t="s">
        <v>26</v>
      </c>
      <c r="F10" s="172" t="s">
        <v>17</v>
      </c>
      <c r="G10" s="172" t="s">
        <v>27</v>
      </c>
      <c r="H10" s="173" t="s">
        <v>28</v>
      </c>
      <c r="I10" s="228"/>
      <c r="J10" s="228"/>
      <c r="K10" s="238"/>
      <c r="L10" s="174" t="s">
        <v>29</v>
      </c>
      <c r="M10" s="228"/>
      <c r="N10" s="229"/>
    </row>
    <row r="11" spans="1:14" ht="55.5" customHeight="1">
      <c r="B11" s="252"/>
      <c r="C11" s="253"/>
      <c r="D11" s="254"/>
      <c r="E11" s="255"/>
      <c r="F11" s="255"/>
      <c r="G11" s="255"/>
      <c r="H11" s="16" t="s">
        <v>30</v>
      </c>
      <c r="I11" s="16" t="s">
        <v>31</v>
      </c>
      <c r="J11" s="16" t="s">
        <v>32</v>
      </c>
      <c r="K11" s="16" t="s">
        <v>33</v>
      </c>
      <c r="L11" s="175" t="s">
        <v>34</v>
      </c>
      <c r="M11" s="239"/>
      <c r="N11" s="241"/>
    </row>
    <row r="12" spans="1:14" ht="7.5" customHeight="1">
      <c r="B12" s="165"/>
      <c r="C12" s="245"/>
      <c r="D12" s="245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>
      <c r="B13" s="157"/>
      <c r="C13" s="246"/>
      <c r="D13" s="247"/>
      <c r="E13" s="158"/>
      <c r="F13" s="12"/>
      <c r="G13" s="158"/>
      <c r="H13" s="158"/>
      <c r="I13" s="158"/>
      <c r="J13" s="158"/>
      <c r="K13" s="158"/>
      <c r="L13" s="159"/>
      <c r="M13" s="246"/>
      <c r="N13" s="248"/>
    </row>
    <row r="14" spans="1:14" ht="14.25" customHeight="1">
      <c r="B14" s="235"/>
      <c r="C14" s="245"/>
      <c r="D14" s="249"/>
      <c r="E14" s="250"/>
      <c r="F14" s="13"/>
      <c r="G14" s="250"/>
      <c r="H14" s="250"/>
      <c r="I14" s="250"/>
      <c r="J14" s="250"/>
      <c r="K14" s="250"/>
      <c r="L14" s="251"/>
      <c r="M14" s="245"/>
      <c r="N14" s="237"/>
    </row>
    <row r="15" spans="1:14" ht="14.25" customHeight="1">
      <c r="B15" s="235"/>
      <c r="C15" s="245"/>
      <c r="D15" s="249"/>
      <c r="E15" s="250"/>
      <c r="F15" s="13"/>
      <c r="G15" s="250"/>
      <c r="H15" s="250"/>
      <c r="I15" s="250"/>
      <c r="J15" s="250"/>
      <c r="K15" s="250"/>
      <c r="L15" s="251"/>
      <c r="M15" s="245"/>
      <c r="N15" s="237"/>
    </row>
    <row r="16" spans="1:14" ht="14.25" customHeight="1">
      <c r="B16" s="235"/>
      <c r="C16" s="245"/>
      <c r="D16" s="249"/>
      <c r="E16" s="250"/>
      <c r="F16" s="14"/>
      <c r="G16" s="250"/>
      <c r="H16" s="250"/>
      <c r="I16" s="250"/>
      <c r="J16" s="250"/>
      <c r="K16" s="250"/>
      <c r="L16" s="251"/>
      <c r="M16" s="245"/>
      <c r="N16" s="237"/>
    </row>
    <row r="17" spans="2:14" ht="14.25" customHeight="1">
      <c r="B17" s="252"/>
      <c r="C17" s="253"/>
      <c r="D17" s="254"/>
      <c r="E17" s="255"/>
      <c r="F17" s="15"/>
      <c r="G17" s="255"/>
      <c r="H17" s="255"/>
      <c r="I17" s="255"/>
      <c r="J17" s="255"/>
      <c r="K17" s="255"/>
      <c r="L17" s="256"/>
      <c r="M17" s="253"/>
      <c r="N17" s="257"/>
    </row>
    <row r="18" spans="2:14" ht="7.5" customHeight="1"/>
    <row r="19" spans="2:14" ht="14.25" customHeight="1">
      <c r="B19" s="157"/>
      <c r="C19" s="246"/>
      <c r="D19" s="247"/>
      <c r="E19" s="158"/>
      <c r="F19" s="12"/>
      <c r="G19" s="158"/>
      <c r="H19" s="158"/>
      <c r="I19" s="158"/>
      <c r="J19" s="158"/>
      <c r="K19" s="158"/>
      <c r="L19" s="159"/>
      <c r="M19" s="246"/>
      <c r="N19" s="248"/>
    </row>
    <row r="20" spans="2:14" ht="14.25" customHeight="1">
      <c r="B20" s="235"/>
      <c r="C20" s="245"/>
      <c r="D20" s="249"/>
      <c r="E20" s="250"/>
      <c r="F20" s="13"/>
      <c r="G20" s="250"/>
      <c r="H20" s="250"/>
      <c r="I20" s="250"/>
      <c r="J20" s="250"/>
      <c r="K20" s="250"/>
      <c r="L20" s="251"/>
      <c r="M20" s="245"/>
      <c r="N20" s="237"/>
    </row>
    <row r="21" spans="2:14" ht="14.25" customHeight="1">
      <c r="B21" s="235"/>
      <c r="C21" s="245"/>
      <c r="D21" s="249"/>
      <c r="E21" s="250"/>
      <c r="F21" s="13"/>
      <c r="G21" s="250"/>
      <c r="H21" s="250"/>
      <c r="I21" s="250"/>
      <c r="J21" s="250"/>
      <c r="K21" s="250"/>
      <c r="L21" s="251"/>
      <c r="M21" s="245"/>
      <c r="N21" s="237"/>
    </row>
    <row r="22" spans="2:14" ht="14.25" customHeight="1">
      <c r="B22" s="235"/>
      <c r="C22" s="245"/>
      <c r="D22" s="249"/>
      <c r="E22" s="250"/>
      <c r="F22" s="14"/>
      <c r="G22" s="250"/>
      <c r="H22" s="250"/>
      <c r="I22" s="250"/>
      <c r="J22" s="250"/>
      <c r="K22" s="250"/>
      <c r="L22" s="251"/>
      <c r="M22" s="245"/>
      <c r="N22" s="237"/>
    </row>
    <row r="23" spans="2:14" ht="14.25" customHeight="1">
      <c r="B23" s="252"/>
      <c r="C23" s="253"/>
      <c r="D23" s="254"/>
      <c r="E23" s="255"/>
      <c r="F23" s="15"/>
      <c r="G23" s="255"/>
      <c r="H23" s="255"/>
      <c r="I23" s="255"/>
      <c r="J23" s="255"/>
      <c r="K23" s="255"/>
      <c r="L23" s="256"/>
      <c r="M23" s="253"/>
      <c r="N23" s="257"/>
    </row>
    <row r="24" spans="2:14" ht="3.75" customHeight="1"/>
    <row r="25" spans="2:14" ht="14.25" customHeight="1">
      <c r="B25" s="157"/>
      <c r="C25" s="246"/>
      <c r="D25" s="247"/>
      <c r="E25" s="158"/>
      <c r="F25" s="12"/>
      <c r="G25" s="158"/>
      <c r="H25" s="158"/>
      <c r="I25" s="158"/>
      <c r="J25" s="158"/>
      <c r="K25" s="158"/>
      <c r="L25" s="159"/>
      <c r="M25" s="246"/>
      <c r="N25" s="248"/>
    </row>
    <row r="26" spans="2:14" ht="14.25" customHeight="1">
      <c r="B26" s="235"/>
      <c r="C26" s="245"/>
      <c r="D26" s="249"/>
      <c r="E26" s="250"/>
      <c r="F26" s="13"/>
      <c r="G26" s="250"/>
      <c r="H26" s="250"/>
      <c r="I26" s="250"/>
      <c r="J26" s="250"/>
      <c r="K26" s="250"/>
      <c r="L26" s="251"/>
      <c r="M26" s="245"/>
      <c r="N26" s="237"/>
    </row>
    <row r="27" spans="2:14" ht="14.25" customHeight="1">
      <c r="B27" s="235"/>
      <c r="C27" s="245"/>
      <c r="D27" s="249"/>
      <c r="E27" s="250"/>
      <c r="F27" s="13"/>
      <c r="G27" s="250"/>
      <c r="H27" s="250"/>
      <c r="I27" s="250"/>
      <c r="J27" s="250"/>
      <c r="K27" s="250"/>
      <c r="L27" s="251"/>
      <c r="M27" s="245"/>
      <c r="N27" s="237"/>
    </row>
    <row r="28" spans="2:14" ht="14.25" customHeight="1">
      <c r="B28" s="235"/>
      <c r="C28" s="245"/>
      <c r="D28" s="249"/>
      <c r="E28" s="250"/>
      <c r="F28" s="14"/>
      <c r="G28" s="250"/>
      <c r="H28" s="250"/>
      <c r="I28" s="250"/>
      <c r="J28" s="250"/>
      <c r="K28" s="250"/>
      <c r="L28" s="251"/>
      <c r="M28" s="245"/>
      <c r="N28" s="237"/>
    </row>
    <row r="29" spans="2:14" ht="14.25" customHeight="1">
      <c r="B29" s="252"/>
      <c r="C29" s="253"/>
      <c r="D29" s="254"/>
      <c r="E29" s="255"/>
      <c r="F29" s="15"/>
      <c r="G29" s="255"/>
      <c r="H29" s="255"/>
      <c r="I29" s="255"/>
      <c r="J29" s="255"/>
      <c r="K29" s="255"/>
      <c r="L29" s="256"/>
      <c r="M29" s="253"/>
      <c r="N29" s="257"/>
    </row>
    <row r="30" spans="2:14" ht="4.5" customHeight="1"/>
    <row r="31" spans="2:14" ht="14.25" customHeight="1">
      <c r="B31" s="157"/>
      <c r="C31" s="246"/>
      <c r="D31" s="247"/>
      <c r="E31" s="158"/>
      <c r="F31" s="12"/>
      <c r="G31" s="158"/>
      <c r="H31" s="158"/>
      <c r="I31" s="158"/>
      <c r="J31" s="158"/>
      <c r="K31" s="158"/>
      <c r="L31" s="159"/>
      <c r="M31" s="246"/>
      <c r="N31" s="248"/>
    </row>
    <row r="32" spans="2:14" ht="14.25" customHeight="1">
      <c r="B32" s="235"/>
      <c r="C32" s="245"/>
      <c r="D32" s="249"/>
      <c r="E32" s="250"/>
      <c r="F32" s="13"/>
      <c r="G32" s="250"/>
      <c r="H32" s="250"/>
      <c r="I32" s="250"/>
      <c r="J32" s="250"/>
      <c r="K32" s="250"/>
      <c r="L32" s="251"/>
      <c r="M32" s="245"/>
      <c r="N32" s="237"/>
    </row>
    <row r="33" spans="2:14" ht="14.25" customHeight="1">
      <c r="B33" s="235"/>
      <c r="C33" s="245"/>
      <c r="D33" s="249"/>
      <c r="E33" s="250"/>
      <c r="F33" s="13"/>
      <c r="G33" s="250"/>
      <c r="H33" s="250"/>
      <c r="I33" s="250"/>
      <c r="J33" s="250"/>
      <c r="K33" s="250"/>
      <c r="L33" s="251"/>
      <c r="M33" s="245"/>
      <c r="N33" s="237"/>
    </row>
    <row r="34" spans="2:14" ht="14.25" customHeight="1">
      <c r="B34" s="235"/>
      <c r="C34" s="245"/>
      <c r="D34" s="249"/>
      <c r="E34" s="250"/>
      <c r="F34" s="14"/>
      <c r="G34" s="250"/>
      <c r="H34" s="250"/>
      <c r="I34" s="250"/>
      <c r="J34" s="250"/>
      <c r="K34" s="250"/>
      <c r="L34" s="251"/>
      <c r="M34" s="245"/>
      <c r="N34" s="237"/>
    </row>
    <row r="35" spans="2:14" ht="14.25" customHeight="1">
      <c r="B35" s="252"/>
      <c r="C35" s="253"/>
      <c r="D35" s="254"/>
      <c r="E35" s="255"/>
      <c r="F35" s="15"/>
      <c r="G35" s="255"/>
      <c r="H35" s="255"/>
      <c r="I35" s="255"/>
      <c r="J35" s="255"/>
      <c r="K35" s="255"/>
      <c r="L35" s="256"/>
      <c r="M35" s="253"/>
      <c r="N35" s="257"/>
    </row>
    <row r="36" spans="2:14" ht="3.75" customHeight="1"/>
    <row r="37" spans="2:14" ht="14.25" customHeight="1">
      <c r="B37" s="157"/>
      <c r="C37" s="246"/>
      <c r="D37" s="247"/>
      <c r="E37" s="158"/>
      <c r="F37" s="12"/>
      <c r="G37" s="158"/>
      <c r="H37" s="158"/>
      <c r="I37" s="158"/>
      <c r="J37" s="158"/>
      <c r="K37" s="158"/>
      <c r="L37" s="159"/>
      <c r="M37" s="246"/>
      <c r="N37" s="248"/>
    </row>
    <row r="38" spans="2:14" ht="14.25" customHeight="1">
      <c r="B38" s="235"/>
      <c r="C38" s="245"/>
      <c r="D38" s="249"/>
      <c r="E38" s="250"/>
      <c r="F38" s="13"/>
      <c r="G38" s="250"/>
      <c r="H38" s="250"/>
      <c r="I38" s="250"/>
      <c r="J38" s="250"/>
      <c r="K38" s="250"/>
      <c r="L38" s="251"/>
      <c r="M38" s="245"/>
      <c r="N38" s="237"/>
    </row>
    <row r="39" spans="2:14" ht="14.25" customHeight="1">
      <c r="B39" s="235"/>
      <c r="C39" s="245"/>
      <c r="D39" s="249"/>
      <c r="E39" s="250"/>
      <c r="F39" s="13"/>
      <c r="G39" s="250"/>
      <c r="H39" s="250"/>
      <c r="I39" s="250"/>
      <c r="J39" s="250"/>
      <c r="K39" s="250"/>
      <c r="L39" s="251"/>
      <c r="M39" s="245"/>
      <c r="N39" s="237"/>
    </row>
    <row r="40" spans="2:14" ht="14.25" customHeight="1">
      <c r="B40" s="235"/>
      <c r="C40" s="245"/>
      <c r="D40" s="249"/>
      <c r="E40" s="250"/>
      <c r="F40" s="14"/>
      <c r="G40" s="250"/>
      <c r="H40" s="250"/>
      <c r="I40" s="250"/>
      <c r="J40" s="250"/>
      <c r="K40" s="250"/>
      <c r="L40" s="251"/>
      <c r="M40" s="245"/>
      <c r="N40" s="237"/>
    </row>
    <row r="41" spans="2:14" ht="14.25" customHeight="1">
      <c r="B41" s="252"/>
      <c r="C41" s="253"/>
      <c r="D41" s="254"/>
      <c r="E41" s="255"/>
      <c r="F41" s="15"/>
      <c r="G41" s="255"/>
      <c r="H41" s="255"/>
      <c r="I41" s="255"/>
      <c r="J41" s="255"/>
      <c r="K41" s="255"/>
      <c r="L41" s="256"/>
      <c r="M41" s="253"/>
      <c r="N41" s="257"/>
    </row>
    <row r="42" spans="2:14" ht="6" customHeight="1"/>
    <row r="43" spans="2:14" ht="14.25" customHeight="1">
      <c r="B43" s="157"/>
      <c r="C43" s="246"/>
      <c r="D43" s="247"/>
      <c r="E43" s="158"/>
      <c r="F43" s="12"/>
      <c r="G43" s="158"/>
      <c r="H43" s="158"/>
      <c r="I43" s="158"/>
      <c r="J43" s="158"/>
      <c r="K43" s="158"/>
      <c r="L43" s="159"/>
      <c r="M43" s="246"/>
      <c r="N43" s="248"/>
    </row>
    <row r="44" spans="2:14" ht="14.25" customHeight="1">
      <c r="B44" s="235"/>
      <c r="C44" s="245"/>
      <c r="D44" s="249"/>
      <c r="E44" s="250"/>
      <c r="F44" s="13"/>
      <c r="G44" s="250"/>
      <c r="H44" s="250"/>
      <c r="I44" s="250"/>
      <c r="J44" s="250"/>
      <c r="K44" s="250"/>
      <c r="L44" s="251"/>
      <c r="M44" s="245"/>
      <c r="N44" s="237"/>
    </row>
    <row r="45" spans="2:14" ht="14.25" customHeight="1">
      <c r="B45" s="235"/>
      <c r="C45" s="245"/>
      <c r="D45" s="249"/>
      <c r="E45" s="250"/>
      <c r="F45" s="13"/>
      <c r="G45" s="250"/>
      <c r="H45" s="250"/>
      <c r="I45" s="250"/>
      <c r="J45" s="250"/>
      <c r="K45" s="250"/>
      <c r="L45" s="251"/>
      <c r="M45" s="245"/>
      <c r="N45" s="237"/>
    </row>
    <row r="46" spans="2:14" ht="14.25" customHeight="1">
      <c r="B46" s="235"/>
      <c r="C46" s="245"/>
      <c r="D46" s="249"/>
      <c r="E46" s="250"/>
      <c r="F46" s="14"/>
      <c r="G46" s="250"/>
      <c r="H46" s="250"/>
      <c r="I46" s="250"/>
      <c r="J46" s="250"/>
      <c r="K46" s="250"/>
      <c r="L46" s="251"/>
      <c r="M46" s="245"/>
      <c r="N46" s="237"/>
    </row>
    <row r="47" spans="2:14" ht="14.25" customHeight="1">
      <c r="B47" s="252"/>
      <c r="C47" s="253"/>
      <c r="D47" s="254"/>
      <c r="E47" s="255"/>
      <c r="F47" s="15"/>
      <c r="G47" s="255"/>
      <c r="H47" s="255"/>
      <c r="I47" s="255"/>
      <c r="J47" s="255"/>
      <c r="K47" s="255"/>
      <c r="L47" s="256"/>
      <c r="M47" s="253"/>
      <c r="N47" s="257"/>
    </row>
    <row r="48" spans="2:14" ht="4.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4">
    <mergeCell ref="B19:D23"/>
    <mergeCell ref="B25:D29"/>
    <mergeCell ref="E25:E29"/>
    <mergeCell ref="G25:G29"/>
    <mergeCell ref="H25:H29"/>
    <mergeCell ref="E19:E23"/>
    <mergeCell ref="G19:G23"/>
    <mergeCell ref="H19:H23"/>
    <mergeCell ref="B31:D35"/>
    <mergeCell ref="B37:D41"/>
    <mergeCell ref="E37:E41"/>
    <mergeCell ref="G37:G41"/>
    <mergeCell ref="H37:H41"/>
    <mergeCell ref="E31:E35"/>
    <mergeCell ref="G31:G35"/>
    <mergeCell ref="H31:H35"/>
    <mergeCell ref="I8:N8"/>
    <mergeCell ref="B8:H8"/>
    <mergeCell ref="E10:E11"/>
    <mergeCell ref="F10:F11"/>
    <mergeCell ref="G10:G11"/>
    <mergeCell ref="H10:K10"/>
    <mergeCell ref="L10:N10"/>
    <mergeCell ref="L11:N11"/>
    <mergeCell ref="B2:N2"/>
    <mergeCell ref="H3:N3"/>
    <mergeCell ref="H4:N4"/>
    <mergeCell ref="B5:N6"/>
    <mergeCell ref="B7:H7"/>
    <mergeCell ref="I7:N7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43:J47"/>
    <mergeCell ref="K43:K47"/>
    <mergeCell ref="L43:N47"/>
    <mergeCell ref="B43:D47"/>
    <mergeCell ref="E43:E47"/>
    <mergeCell ref="G43:G47"/>
    <mergeCell ref="H43:H47"/>
    <mergeCell ref="I43:I47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7"/>
  <sheetViews>
    <sheetView showGridLines="0" zoomScale="85" zoomScaleNormal="85" workbookViewId="0">
      <selection activeCell="I36" sqref="I36"/>
    </sheetView>
  </sheetViews>
  <sheetFormatPr defaultColWidth="12.625" defaultRowHeight="15" customHeight="1" outlineLevelRow="2"/>
  <cols>
    <col min="1" max="1" width="28.875" customWidth="1"/>
    <col min="2" max="2" width="10.875" customWidth="1"/>
    <col min="3" max="17" width="6.625" customWidth="1"/>
    <col min="18" max="18" width="14" customWidth="1"/>
    <col min="19" max="31" width="9.375" customWidth="1"/>
  </cols>
  <sheetData>
    <row r="1" spans="1:31" ht="29.1" customHeight="1">
      <c r="A1" s="176" t="s">
        <v>35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</row>
    <row r="2" spans="1:31" ht="6" customHeight="1">
      <c r="D2" s="18"/>
    </row>
    <row r="3" spans="1:31" ht="24.6" customHeight="1">
      <c r="A3" s="177" t="s">
        <v>36</v>
      </c>
      <c r="B3" s="177" t="s">
        <v>37</v>
      </c>
      <c r="C3" s="178" t="s">
        <v>38</v>
      </c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80" t="s">
        <v>39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ht="30.6" customHeight="1">
      <c r="A4" s="177"/>
      <c r="B4" s="177"/>
      <c r="C4" s="33">
        <v>1</v>
      </c>
      <c r="D4" s="33">
        <v>2</v>
      </c>
      <c r="E4" s="33">
        <v>3</v>
      </c>
      <c r="F4" s="33">
        <v>4</v>
      </c>
      <c r="G4" s="33">
        <v>5</v>
      </c>
      <c r="H4" s="33">
        <v>6</v>
      </c>
      <c r="I4" s="33">
        <v>7</v>
      </c>
      <c r="J4" s="33">
        <v>8</v>
      </c>
      <c r="K4" s="33">
        <v>9</v>
      </c>
      <c r="L4" s="33">
        <v>10</v>
      </c>
      <c r="M4" s="33">
        <v>11</v>
      </c>
      <c r="N4" s="33">
        <v>12</v>
      </c>
      <c r="O4" s="33">
        <v>13</v>
      </c>
      <c r="P4" s="33">
        <v>14</v>
      </c>
      <c r="Q4" s="33">
        <v>15</v>
      </c>
      <c r="R4" s="181"/>
    </row>
    <row r="5" spans="1:31" ht="15" customHeight="1">
      <c r="A5" s="35" t="s">
        <v>40</v>
      </c>
      <c r="B5" s="36">
        <v>105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7">
        <f>+R6+R9+R22+R35+R37</f>
        <v>795</v>
      </c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</row>
    <row r="6" spans="1:31" ht="18" customHeight="1">
      <c r="A6" s="39" t="s">
        <v>41</v>
      </c>
      <c r="B6" s="23">
        <v>5</v>
      </c>
      <c r="C6" s="23">
        <f>+C8+C7</f>
        <v>20</v>
      </c>
      <c r="D6" s="23">
        <f t="shared" ref="D6:Q6" si="0">+D8+D7</f>
        <v>0</v>
      </c>
      <c r="E6" s="23">
        <f t="shared" si="0"/>
        <v>0</v>
      </c>
      <c r="F6" s="23">
        <f t="shared" si="0"/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/>
      <c r="K6" s="23"/>
      <c r="L6" s="23"/>
      <c r="M6" s="23"/>
      <c r="N6" s="23"/>
      <c r="O6" s="23"/>
      <c r="P6" s="23"/>
      <c r="Q6" s="23">
        <f t="shared" si="0"/>
        <v>0</v>
      </c>
      <c r="R6" s="23">
        <f>++C6+D6+E6+F6+G6+H6+I6+Q6</f>
        <v>20</v>
      </c>
      <c r="S6" s="20"/>
    </row>
    <row r="7" spans="1:31" ht="18" customHeight="1">
      <c r="A7" s="24" t="s">
        <v>42</v>
      </c>
      <c r="B7" s="37">
        <v>2</v>
      </c>
      <c r="C7" s="37">
        <v>5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20"/>
    </row>
    <row r="8" spans="1:31" ht="18" customHeight="1">
      <c r="A8" s="24" t="s">
        <v>43</v>
      </c>
      <c r="B8" s="37">
        <v>3</v>
      </c>
      <c r="C8" s="37">
        <v>15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20"/>
    </row>
    <row r="9" spans="1:31" ht="14.25" customHeight="1">
      <c r="A9" s="21" t="s">
        <v>44</v>
      </c>
      <c r="B9" s="23">
        <f>+B21+B20+B19+B18+B17+B16+B15+B14+B13+B12+B11+B10</f>
        <v>7</v>
      </c>
      <c r="C9" s="23">
        <f>+C11+C10</f>
        <v>0</v>
      </c>
      <c r="D9" s="23">
        <f t="shared" ref="D9" si="1">+D11+D10</f>
        <v>10</v>
      </c>
      <c r="E9" s="46">
        <f>+E11+E10+E12+E13+E14</f>
        <v>35</v>
      </c>
      <c r="F9" s="46">
        <f>+F11+F10+F12+F13+F14+F15+F16</f>
        <v>40</v>
      </c>
      <c r="G9" s="46">
        <f>+G11+G10+G12+G13+G14+G15+G16</f>
        <v>20</v>
      </c>
      <c r="H9" s="46">
        <f>+H11+H10+H12+H13+H14+H15+H16+H17+H18+H19</f>
        <v>90</v>
      </c>
      <c r="I9" s="46">
        <f>+I11+I10+I12+I13+I14+I15+I16+I17+I18+I19+I20+I21</f>
        <v>100</v>
      </c>
      <c r="J9" s="46"/>
      <c r="K9" s="46"/>
      <c r="L9" s="46"/>
      <c r="M9" s="46"/>
      <c r="N9" s="46"/>
      <c r="O9" s="46"/>
      <c r="P9" s="46"/>
      <c r="Q9" s="46">
        <f>+Q11+Q10+Q12+Q13+Q14+Q15+Q16+Q17+Q18+Q19+Q20+Q21</f>
        <v>0</v>
      </c>
      <c r="R9" s="22">
        <f>SUM(C9:Q9)</f>
        <v>295</v>
      </c>
    </row>
    <row r="10" spans="1:31" ht="14.25" customHeight="1">
      <c r="A10" s="24" t="s">
        <v>45</v>
      </c>
      <c r="B10" s="37">
        <v>1</v>
      </c>
      <c r="C10" s="37"/>
      <c r="D10" s="37">
        <v>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</row>
    <row r="11" spans="1:31" ht="14.25" customHeight="1">
      <c r="A11" s="34" t="s">
        <v>46</v>
      </c>
      <c r="B11" s="37">
        <v>1</v>
      </c>
      <c r="C11" s="37"/>
      <c r="D11" s="37">
        <v>5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31" ht="14.25" customHeight="1">
      <c r="A12" s="34" t="s">
        <v>47</v>
      </c>
      <c r="B12" s="37">
        <v>1</v>
      </c>
      <c r="C12" s="37"/>
      <c r="D12" s="37"/>
      <c r="E12" s="38">
        <v>10</v>
      </c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</row>
    <row r="13" spans="1:31" ht="14.25" customHeight="1">
      <c r="A13" s="34" t="s">
        <v>48</v>
      </c>
      <c r="B13" s="37">
        <v>1</v>
      </c>
      <c r="C13" s="37"/>
      <c r="D13" s="37"/>
      <c r="E13" s="38">
        <v>20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</row>
    <row r="14" spans="1:31" ht="14.25" customHeight="1">
      <c r="A14" s="24" t="s">
        <v>49</v>
      </c>
      <c r="B14" s="37">
        <v>1</v>
      </c>
      <c r="C14" s="37"/>
      <c r="D14" s="37"/>
      <c r="E14" s="38">
        <v>5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spans="1:31" ht="14.25" customHeight="1">
      <c r="A15" s="24" t="s">
        <v>50</v>
      </c>
      <c r="B15" s="37">
        <v>1</v>
      </c>
      <c r="C15" s="37"/>
      <c r="D15" s="37"/>
      <c r="E15" s="38"/>
      <c r="F15" s="38">
        <v>20</v>
      </c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spans="1:31" ht="14.25" customHeight="1">
      <c r="A16" s="34" t="s">
        <v>51</v>
      </c>
      <c r="B16" s="37">
        <v>1</v>
      </c>
      <c r="C16" s="37"/>
      <c r="D16" s="37"/>
      <c r="E16" s="38"/>
      <c r="F16" s="38">
        <v>20</v>
      </c>
      <c r="G16" s="38">
        <v>20</v>
      </c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spans="1:18" ht="14.25" customHeight="1">
      <c r="A17" s="34" t="s">
        <v>52</v>
      </c>
      <c r="B17" s="37">
        <v>0</v>
      </c>
      <c r="C17" s="37"/>
      <c r="D17" s="37"/>
      <c r="E17" s="38"/>
      <c r="F17" s="38"/>
      <c r="G17" s="38"/>
      <c r="H17" s="38">
        <v>40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spans="1:18" ht="14.25" customHeight="1">
      <c r="A18" s="34" t="s">
        <v>53</v>
      </c>
      <c r="B18" s="37">
        <v>0</v>
      </c>
      <c r="C18" s="37"/>
      <c r="D18" s="37"/>
      <c r="E18" s="38"/>
      <c r="F18" s="38"/>
      <c r="G18" s="38"/>
      <c r="H18" s="38">
        <v>20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spans="1:18" ht="14.25" customHeight="1">
      <c r="A19" s="34" t="s">
        <v>54</v>
      </c>
      <c r="B19" s="37">
        <v>0</v>
      </c>
      <c r="C19" s="37"/>
      <c r="D19" s="37"/>
      <c r="E19" s="38"/>
      <c r="F19" s="38"/>
      <c r="G19" s="38"/>
      <c r="H19" s="38">
        <v>30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ht="14.25" customHeight="1">
      <c r="A20" s="24" t="s">
        <v>55</v>
      </c>
      <c r="B20" s="37">
        <v>0</v>
      </c>
      <c r="C20" s="37"/>
      <c r="D20" s="37"/>
      <c r="E20" s="38"/>
      <c r="F20" s="38"/>
      <c r="G20" s="38"/>
      <c r="H20" s="38"/>
      <c r="I20" s="38">
        <v>60</v>
      </c>
      <c r="J20" s="38"/>
      <c r="K20" s="38"/>
      <c r="L20" s="38"/>
      <c r="M20" s="38"/>
      <c r="N20" s="38"/>
      <c r="O20" s="38"/>
      <c r="P20" s="38"/>
      <c r="Q20" s="38"/>
      <c r="R20" s="38"/>
    </row>
    <row r="21" spans="1:18" ht="14.25" customHeight="1">
      <c r="A21" s="24" t="s">
        <v>56</v>
      </c>
      <c r="B21" s="37">
        <v>0</v>
      </c>
      <c r="C21" s="37"/>
      <c r="D21" s="37"/>
      <c r="E21" s="38"/>
      <c r="F21" s="38"/>
      <c r="G21" s="38"/>
      <c r="H21" s="38"/>
      <c r="I21" s="38">
        <v>40</v>
      </c>
      <c r="J21" s="38"/>
      <c r="K21" s="38"/>
      <c r="L21" s="38"/>
      <c r="M21" s="38"/>
      <c r="N21" s="38"/>
      <c r="O21" s="38"/>
      <c r="P21" s="38"/>
      <c r="Q21" s="38"/>
      <c r="R21" s="38"/>
    </row>
    <row r="22" spans="1:18" ht="14.25" customHeight="1">
      <c r="A22" s="21" t="s">
        <v>57</v>
      </c>
      <c r="B22" s="23">
        <f>+B23+B27+B28+B33+B34</f>
        <v>27</v>
      </c>
      <c r="C22" s="23">
        <f>+C24+C23</f>
        <v>0</v>
      </c>
      <c r="D22" s="23">
        <f t="shared" ref="D22" si="2">+D24+D23</f>
        <v>40</v>
      </c>
      <c r="E22" s="46">
        <f>+E24+E23+E25+E26+E27</f>
        <v>50</v>
      </c>
      <c r="F22" s="46">
        <f>+F24+F23+F25+F26+F27+F28+F29</f>
        <v>100</v>
      </c>
      <c r="G22" s="46">
        <f>+G24+G23+G25+G26+G27+G28+G29</f>
        <v>50</v>
      </c>
      <c r="H22" s="46">
        <f>+H24+H23+H25+H26+H27+H28+H29+H30+H31+H32</f>
        <v>60</v>
      </c>
      <c r="I22" s="46">
        <f>+I24+I23+I25+I26+I27+I28+I29+I30+I31+I32+I33+I34</f>
        <v>80</v>
      </c>
      <c r="J22" s="46"/>
      <c r="K22" s="46"/>
      <c r="L22" s="46"/>
      <c r="M22" s="46"/>
      <c r="N22" s="46"/>
      <c r="O22" s="46"/>
      <c r="P22" s="46"/>
      <c r="Q22" s="46">
        <f>+Q24+Q23+Q25+Q26+Q27+Q28+Q29+Q30+Q31+Q32+Q33+Q34</f>
        <v>0</v>
      </c>
      <c r="R22" s="22">
        <f>SUM(C22:Q22)</f>
        <v>380</v>
      </c>
    </row>
    <row r="23" spans="1:18" ht="14.25" customHeight="1" outlineLevel="1">
      <c r="A23" s="24" t="s">
        <v>45</v>
      </c>
      <c r="B23" s="25">
        <v>3</v>
      </c>
      <c r="C23" s="25"/>
      <c r="D23" s="25">
        <v>20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9">
        <f t="shared" ref="R23:R34" si="3">SUM(E23:Q23)</f>
        <v>0</v>
      </c>
    </row>
    <row r="24" spans="1:18" ht="18.75" customHeight="1" outlineLevel="2">
      <c r="A24" s="34" t="s">
        <v>46</v>
      </c>
      <c r="B24" s="27">
        <v>2</v>
      </c>
      <c r="C24" s="27"/>
      <c r="D24" s="27">
        <v>20</v>
      </c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9">
        <f t="shared" si="3"/>
        <v>0</v>
      </c>
    </row>
    <row r="25" spans="1:18" ht="14.25" customHeight="1" outlineLevel="2">
      <c r="A25" s="34" t="s">
        <v>47</v>
      </c>
      <c r="B25" s="27">
        <v>3</v>
      </c>
      <c r="C25" s="27"/>
      <c r="D25" s="27"/>
      <c r="E25" s="27">
        <v>30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9">
        <f t="shared" si="3"/>
        <v>30</v>
      </c>
    </row>
    <row r="26" spans="1:18" ht="15" customHeight="1" outlineLevel="2">
      <c r="A26" s="34" t="s">
        <v>48</v>
      </c>
      <c r="B26" s="27">
        <v>3</v>
      </c>
      <c r="C26" s="27"/>
      <c r="D26" s="27"/>
      <c r="E26" s="27">
        <v>10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9">
        <f t="shared" si="3"/>
        <v>10</v>
      </c>
    </row>
    <row r="27" spans="1:18" ht="14.25" customHeight="1" outlineLevel="1">
      <c r="A27" s="24" t="s">
        <v>49</v>
      </c>
      <c r="B27" s="28">
        <v>3</v>
      </c>
      <c r="C27" s="25"/>
      <c r="D27" s="27"/>
      <c r="E27" s="25">
        <v>10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7"/>
      <c r="R27" s="26">
        <f t="shared" si="3"/>
        <v>10</v>
      </c>
    </row>
    <row r="28" spans="1:18" ht="15.75" customHeight="1" outlineLevel="1">
      <c r="A28" s="24" t="s">
        <v>50</v>
      </c>
      <c r="B28" s="28">
        <f>+B29+B30+B31+B32</f>
        <v>17</v>
      </c>
      <c r="C28" s="25"/>
      <c r="D28" s="25"/>
      <c r="E28" s="25"/>
      <c r="F28" s="25">
        <v>50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7"/>
      <c r="R28" s="26">
        <f t="shared" si="3"/>
        <v>50</v>
      </c>
    </row>
    <row r="29" spans="1:18" ht="14.25" customHeight="1" outlineLevel="2">
      <c r="A29" s="34" t="s">
        <v>51</v>
      </c>
      <c r="B29" s="27">
        <v>11</v>
      </c>
      <c r="C29" s="27"/>
      <c r="D29" s="27"/>
      <c r="E29" s="27"/>
      <c r="F29" s="27">
        <v>50</v>
      </c>
      <c r="G29" s="27">
        <v>50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9">
        <f t="shared" si="3"/>
        <v>100</v>
      </c>
    </row>
    <row r="30" spans="1:18" ht="18" customHeight="1" outlineLevel="2">
      <c r="A30" s="34" t="s">
        <v>52</v>
      </c>
      <c r="B30" s="27">
        <v>2</v>
      </c>
      <c r="C30" s="27"/>
      <c r="D30" s="27"/>
      <c r="E30" s="27"/>
      <c r="F30" s="27"/>
      <c r="G30" s="27"/>
      <c r="H30" s="27">
        <v>30</v>
      </c>
      <c r="I30" s="27"/>
      <c r="J30" s="27"/>
      <c r="K30" s="27"/>
      <c r="L30" s="27"/>
      <c r="M30" s="27"/>
      <c r="N30" s="27"/>
      <c r="O30" s="27"/>
      <c r="P30" s="27"/>
      <c r="Q30" s="27"/>
      <c r="R30" s="29">
        <f t="shared" si="3"/>
        <v>30</v>
      </c>
    </row>
    <row r="31" spans="1:18" ht="13.5" customHeight="1" outlineLevel="2">
      <c r="A31" s="34" t="s">
        <v>53</v>
      </c>
      <c r="B31" s="27">
        <v>2</v>
      </c>
      <c r="C31" s="27"/>
      <c r="D31" s="27"/>
      <c r="E31" s="27"/>
      <c r="F31" s="27"/>
      <c r="G31" s="27"/>
      <c r="H31" s="27">
        <v>10</v>
      </c>
      <c r="I31" s="27"/>
      <c r="J31" s="27"/>
      <c r="K31" s="27"/>
      <c r="L31" s="27"/>
      <c r="M31" s="27"/>
      <c r="N31" s="27"/>
      <c r="O31" s="27"/>
      <c r="P31" s="27"/>
      <c r="Q31" s="27"/>
      <c r="R31" s="29">
        <f t="shared" si="3"/>
        <v>10</v>
      </c>
    </row>
    <row r="32" spans="1:18" ht="14.25" customHeight="1" outlineLevel="2">
      <c r="A32" s="34" t="s">
        <v>54</v>
      </c>
      <c r="B32" s="27">
        <v>2</v>
      </c>
      <c r="C32" s="27"/>
      <c r="D32" s="27"/>
      <c r="E32" s="27"/>
      <c r="F32" s="27"/>
      <c r="G32" s="27"/>
      <c r="H32" s="27">
        <v>20</v>
      </c>
      <c r="I32" s="27"/>
      <c r="J32" s="27"/>
      <c r="K32" s="27"/>
      <c r="L32" s="27"/>
      <c r="M32" s="27"/>
      <c r="N32" s="27"/>
      <c r="O32" s="27"/>
      <c r="P32" s="27"/>
      <c r="Q32" s="27"/>
      <c r="R32" s="29">
        <f t="shared" si="3"/>
        <v>20</v>
      </c>
    </row>
    <row r="33" spans="1:31" ht="14.25" customHeight="1" outlineLevel="1">
      <c r="A33" s="24" t="s">
        <v>55</v>
      </c>
      <c r="B33" s="28">
        <v>2</v>
      </c>
      <c r="C33" s="25"/>
      <c r="D33" s="25"/>
      <c r="E33" s="25"/>
      <c r="F33" s="25"/>
      <c r="G33" s="25"/>
      <c r="H33" s="25"/>
      <c r="I33" s="25">
        <v>50</v>
      </c>
      <c r="J33" s="25"/>
      <c r="K33" s="25"/>
      <c r="L33" s="25"/>
      <c r="M33" s="25"/>
      <c r="N33" s="25"/>
      <c r="O33" s="25"/>
      <c r="P33" s="25"/>
      <c r="Q33" s="27"/>
      <c r="R33" s="26">
        <f t="shared" si="3"/>
        <v>50</v>
      </c>
    </row>
    <row r="34" spans="1:31" ht="21" customHeight="1" outlineLevel="1">
      <c r="A34" s="24" t="s">
        <v>56</v>
      </c>
      <c r="B34" s="28">
        <v>2</v>
      </c>
      <c r="C34" s="25"/>
      <c r="D34" s="25"/>
      <c r="E34" s="25"/>
      <c r="F34" s="25"/>
      <c r="G34" s="25"/>
      <c r="H34" s="25"/>
      <c r="I34" s="25">
        <v>30</v>
      </c>
      <c r="J34" s="25"/>
      <c r="K34" s="25"/>
      <c r="L34" s="25"/>
      <c r="M34" s="25"/>
      <c r="N34" s="25"/>
      <c r="O34" s="25"/>
      <c r="P34" s="25"/>
      <c r="Q34" s="27"/>
      <c r="R34" s="26">
        <f t="shared" si="3"/>
        <v>30</v>
      </c>
    </row>
    <row r="35" spans="1:31" ht="18" customHeight="1">
      <c r="A35" s="30" t="s">
        <v>58</v>
      </c>
      <c r="B35" s="44">
        <f>+B36</f>
        <v>3</v>
      </c>
      <c r="C35" s="23">
        <f>+C37+C36</f>
        <v>10</v>
      </c>
      <c r="D35" s="23">
        <f t="shared" ref="D35:G35" si="4">+D37+D36</f>
        <v>10</v>
      </c>
      <c r="E35" s="23">
        <f t="shared" si="4"/>
        <v>10</v>
      </c>
      <c r="F35" s="23">
        <f t="shared" si="4"/>
        <v>10</v>
      </c>
      <c r="G35" s="23">
        <f t="shared" si="4"/>
        <v>10</v>
      </c>
      <c r="H35" s="23">
        <f>+H36</f>
        <v>10</v>
      </c>
      <c r="I35" s="23">
        <f t="shared" ref="I35:Q35" si="5">+I36</f>
        <v>10</v>
      </c>
      <c r="J35" s="23"/>
      <c r="K35" s="23"/>
      <c r="L35" s="23"/>
      <c r="M35" s="23"/>
      <c r="N35" s="23"/>
      <c r="O35" s="23"/>
      <c r="P35" s="23"/>
      <c r="Q35" s="23">
        <f t="shared" si="5"/>
        <v>10</v>
      </c>
      <c r="R35" s="22">
        <f>SUM(C35:Q35)</f>
        <v>80</v>
      </c>
    </row>
    <row r="36" spans="1:31" ht="18" customHeight="1">
      <c r="A36" s="34" t="s">
        <v>59</v>
      </c>
      <c r="B36" s="37">
        <v>3</v>
      </c>
      <c r="C36" s="37">
        <v>10</v>
      </c>
      <c r="D36" s="37">
        <v>10</v>
      </c>
      <c r="E36" s="37">
        <v>10</v>
      </c>
      <c r="F36" s="37">
        <v>10</v>
      </c>
      <c r="G36" s="37">
        <v>10</v>
      </c>
      <c r="H36" s="37">
        <v>10</v>
      </c>
      <c r="I36" s="37">
        <v>10</v>
      </c>
      <c r="J36" s="37"/>
      <c r="K36" s="37"/>
      <c r="L36" s="37"/>
      <c r="M36" s="37"/>
      <c r="N36" s="37"/>
      <c r="O36" s="37"/>
      <c r="P36" s="37"/>
      <c r="Q36" s="37">
        <v>10</v>
      </c>
      <c r="R36" s="42"/>
    </row>
    <row r="37" spans="1:31" ht="14.25" customHeight="1">
      <c r="A37" s="30" t="s">
        <v>60</v>
      </c>
      <c r="B37" s="44">
        <f>+B38+B39</f>
        <v>3</v>
      </c>
      <c r="C37" s="23">
        <f>+C39+C38</f>
        <v>0</v>
      </c>
      <c r="D37" s="23">
        <f t="shared" ref="D37:G37" si="6">+D39+D38</f>
        <v>0</v>
      </c>
      <c r="E37" s="23">
        <f t="shared" si="6"/>
        <v>0</v>
      </c>
      <c r="F37" s="23">
        <f t="shared" si="6"/>
        <v>0</v>
      </c>
      <c r="G37" s="23">
        <f t="shared" si="6"/>
        <v>0</v>
      </c>
      <c r="H37" s="23">
        <f>+H38</f>
        <v>0</v>
      </c>
      <c r="I37" s="23">
        <f t="shared" ref="I37" si="7">+I38</f>
        <v>0</v>
      </c>
      <c r="J37" s="23"/>
      <c r="K37" s="23"/>
      <c r="L37" s="23"/>
      <c r="M37" s="23"/>
      <c r="N37" s="23"/>
      <c r="O37" s="23"/>
      <c r="P37" s="23"/>
      <c r="Q37" s="23">
        <f>+Q38+Q39</f>
        <v>20</v>
      </c>
      <c r="R37" s="22">
        <f>SUM(C37:Q37)</f>
        <v>20</v>
      </c>
    </row>
    <row r="38" spans="1:31" ht="14.25" customHeight="1">
      <c r="A38" s="34" t="s">
        <v>61</v>
      </c>
      <c r="B38" s="37">
        <v>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>
        <v>10</v>
      </c>
      <c r="R38" s="42"/>
    </row>
    <row r="39" spans="1:31" ht="14.25" customHeight="1">
      <c r="A39" s="34" t="s">
        <v>62</v>
      </c>
      <c r="B39" s="37">
        <v>2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10</v>
      </c>
      <c r="R39" s="42"/>
    </row>
    <row r="40" spans="1:31" ht="14.25" customHeight="1">
      <c r="A40" s="31" t="s">
        <v>63</v>
      </c>
      <c r="B40" s="32">
        <f t="shared" ref="B40:Q40" si="8">+B6+B9+B22+B35+B37</f>
        <v>45</v>
      </c>
      <c r="C40" s="45">
        <f t="shared" si="8"/>
        <v>30</v>
      </c>
      <c r="D40" s="45">
        <f t="shared" si="8"/>
        <v>60</v>
      </c>
      <c r="E40" s="45">
        <f t="shared" si="8"/>
        <v>95</v>
      </c>
      <c r="F40" s="45">
        <f t="shared" si="8"/>
        <v>150</v>
      </c>
      <c r="G40" s="45">
        <f t="shared" si="8"/>
        <v>80</v>
      </c>
      <c r="H40" s="45">
        <f t="shared" si="8"/>
        <v>160</v>
      </c>
      <c r="I40" s="45">
        <f t="shared" si="8"/>
        <v>190</v>
      </c>
      <c r="J40" s="45"/>
      <c r="K40" s="45"/>
      <c r="L40" s="45"/>
      <c r="M40" s="45"/>
      <c r="N40" s="45"/>
      <c r="O40" s="45"/>
      <c r="P40" s="45"/>
      <c r="Q40" s="45">
        <f t="shared" si="8"/>
        <v>30</v>
      </c>
      <c r="R40" s="43">
        <f>+C40+D40+E40+F40+G40+H40+I40+Q40</f>
        <v>795</v>
      </c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</row>
    <row r="41" spans="1:31" ht="14.25" customHeight="1"/>
    <row r="42" spans="1:31" ht="14.25" customHeight="1"/>
    <row r="43" spans="1:31" ht="14.25" customHeight="1"/>
    <row r="44" spans="1:31" ht="14.25" customHeight="1"/>
    <row r="45" spans="1:31" ht="14.25" customHeight="1"/>
    <row r="46" spans="1:31" ht="14.25" customHeight="1"/>
    <row r="47" spans="1:31" ht="14.25" customHeight="1"/>
    <row r="48" spans="1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</sheetData>
  <mergeCells count="5">
    <mergeCell ref="A1:R1"/>
    <mergeCell ref="A3:A4"/>
    <mergeCell ref="B3:B4"/>
    <mergeCell ref="C3:Q3"/>
    <mergeCell ref="R3:R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988"/>
  <sheetViews>
    <sheetView showGridLines="0" tabSelected="1" topLeftCell="F1" zoomScale="40" zoomScaleNormal="40" workbookViewId="0">
      <selection activeCell="C32" sqref="C32"/>
    </sheetView>
  </sheetViews>
  <sheetFormatPr defaultColWidth="12.625" defaultRowHeight="15" customHeight="1" outlineLevelRow="2"/>
  <cols>
    <col min="2" max="2" width="16" customWidth="1"/>
    <col min="3" max="3" width="54.625" bestFit="1" customWidth="1"/>
    <col min="4" max="4" width="32.375" customWidth="1"/>
    <col min="5" max="5" width="31" customWidth="1"/>
    <col min="6" max="6" width="35.5" customWidth="1"/>
    <col min="7" max="7" width="17.625" style="78" bestFit="1" customWidth="1"/>
    <col min="8" max="14" width="17.625" style="78" customWidth="1"/>
    <col min="15" max="15" width="23.75" style="67" customWidth="1"/>
    <col min="16" max="28" width="9.375" customWidth="1"/>
  </cols>
  <sheetData>
    <row r="1" spans="2:28" ht="29.1" customHeight="1">
      <c r="C1" s="189" t="s">
        <v>64</v>
      </c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spans="2:28" ht="6" customHeight="1">
      <c r="B2" s="59"/>
      <c r="C2" s="59"/>
      <c r="D2" s="59"/>
      <c r="E2" s="59"/>
      <c r="F2" s="59"/>
      <c r="G2" s="68"/>
      <c r="H2" s="68"/>
      <c r="I2" s="68"/>
      <c r="J2" s="68"/>
      <c r="K2" s="68"/>
      <c r="L2" s="68"/>
      <c r="M2" s="68"/>
      <c r="N2" s="68"/>
      <c r="O2" s="66"/>
    </row>
    <row r="3" spans="2:28" ht="24.6" customHeight="1">
      <c r="B3" s="197" t="s">
        <v>65</v>
      </c>
      <c r="C3" s="190" t="s">
        <v>36</v>
      </c>
      <c r="D3" s="192" t="s">
        <v>66</v>
      </c>
      <c r="E3" s="192" t="s">
        <v>67</v>
      </c>
      <c r="F3" s="198" t="s">
        <v>68</v>
      </c>
      <c r="G3" s="191" t="s">
        <v>37</v>
      </c>
      <c r="H3" s="195" t="s">
        <v>69</v>
      </c>
      <c r="I3" s="195" t="s">
        <v>70</v>
      </c>
      <c r="J3" s="195" t="s">
        <v>71</v>
      </c>
      <c r="K3" s="195" t="s">
        <v>72</v>
      </c>
      <c r="L3" s="195" t="s">
        <v>73</v>
      </c>
      <c r="M3" s="195" t="s">
        <v>74</v>
      </c>
      <c r="N3" s="195" t="s">
        <v>75</v>
      </c>
      <c r="O3" s="192" t="s">
        <v>76</v>
      </c>
      <c r="P3" s="19"/>
      <c r="Q3" s="60"/>
      <c r="R3" s="60"/>
      <c r="S3" s="60"/>
      <c r="T3" s="60"/>
      <c r="U3" s="60"/>
      <c r="V3" s="19"/>
      <c r="W3" s="19"/>
      <c r="X3" s="19"/>
      <c r="Y3" s="19"/>
      <c r="Z3" s="19"/>
      <c r="AA3" s="19"/>
      <c r="AB3" s="19"/>
    </row>
    <row r="4" spans="2:28" ht="30.6" customHeight="1">
      <c r="B4" s="197"/>
      <c r="C4" s="190"/>
      <c r="D4" s="194"/>
      <c r="E4" s="194"/>
      <c r="F4" s="199"/>
      <c r="G4" s="191"/>
      <c r="H4" s="196"/>
      <c r="I4" s="196"/>
      <c r="J4" s="196"/>
      <c r="K4" s="196"/>
      <c r="L4" s="196"/>
      <c r="M4" s="196"/>
      <c r="N4" s="196"/>
      <c r="O4" s="193"/>
      <c r="Q4" s="182"/>
      <c r="R4" s="182"/>
      <c r="S4" s="182"/>
      <c r="T4" s="182"/>
      <c r="U4" s="182"/>
    </row>
    <row r="5" spans="2:28" ht="15" customHeight="1">
      <c r="B5" s="96"/>
      <c r="C5" s="87"/>
      <c r="D5" s="83"/>
      <c r="E5" s="83"/>
      <c r="F5" s="83"/>
      <c r="G5" s="69"/>
      <c r="H5" s="86"/>
      <c r="I5" s="86"/>
      <c r="J5" s="86"/>
      <c r="K5" s="86"/>
      <c r="L5" s="86"/>
      <c r="M5" s="86"/>
      <c r="N5" s="86"/>
      <c r="O5" s="119"/>
      <c r="P5" s="17"/>
      <c r="Q5" s="182"/>
      <c r="R5" s="182"/>
      <c r="S5" s="182"/>
      <c r="T5" s="182"/>
      <c r="U5" s="182"/>
      <c r="V5" s="17"/>
      <c r="W5" s="17"/>
      <c r="X5" s="17"/>
      <c r="Y5" s="17"/>
      <c r="Z5" s="17"/>
      <c r="AA5" s="17"/>
      <c r="AB5" s="17"/>
    </row>
    <row r="6" spans="2:28" ht="15" customHeight="1">
      <c r="B6" s="97"/>
      <c r="C6" s="184" t="s">
        <v>77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7"/>
      <c r="Q6" s="182"/>
      <c r="R6" s="182"/>
      <c r="S6" s="182"/>
      <c r="T6" s="182"/>
      <c r="U6" s="182"/>
      <c r="V6" s="17"/>
      <c r="W6" s="17"/>
      <c r="X6" s="17"/>
      <c r="Y6" s="17"/>
      <c r="Z6" s="17"/>
      <c r="AA6" s="17"/>
      <c r="AB6" s="17"/>
    </row>
    <row r="7" spans="2:28" ht="15" customHeight="1">
      <c r="B7" s="98"/>
      <c r="C7" s="88"/>
      <c r="D7" s="84"/>
      <c r="E7" s="84"/>
      <c r="F7" s="84"/>
      <c r="G7" s="70">
        <f>SUM(G8+G9)</f>
        <v>2</v>
      </c>
      <c r="H7" s="70"/>
      <c r="I7" s="70"/>
      <c r="J7" s="70"/>
      <c r="K7" s="70"/>
      <c r="L7" s="70"/>
      <c r="M7" s="70"/>
      <c r="N7" s="70"/>
      <c r="O7" s="79">
        <f>SUM(N8:N9)</f>
        <v>0</v>
      </c>
      <c r="P7" s="17"/>
      <c r="Q7" s="182"/>
      <c r="R7" s="182"/>
      <c r="S7" s="182"/>
      <c r="T7" s="182"/>
      <c r="U7" s="182"/>
      <c r="V7" s="17"/>
      <c r="W7" s="17"/>
      <c r="X7" s="17"/>
      <c r="Y7" s="17"/>
      <c r="Z7" s="17"/>
      <c r="AA7" s="17"/>
      <c r="AB7" s="17"/>
    </row>
    <row r="8" spans="2:28" ht="15" customHeight="1">
      <c r="B8" s="57" t="s">
        <v>78</v>
      </c>
      <c r="C8" s="89" t="s">
        <v>79</v>
      </c>
      <c r="D8" s="57"/>
      <c r="E8" s="85">
        <v>45748</v>
      </c>
      <c r="F8" s="85">
        <v>45748</v>
      </c>
      <c r="G8" s="71">
        <f>NETWORKDAYS(E8,F8)</f>
        <v>1</v>
      </c>
      <c r="H8" s="71" t="s">
        <v>80</v>
      </c>
      <c r="I8" s="71">
        <v>10</v>
      </c>
      <c r="J8" s="71" t="s">
        <v>81</v>
      </c>
      <c r="K8" s="71">
        <v>10</v>
      </c>
      <c r="L8" s="71" t="s">
        <v>82</v>
      </c>
      <c r="M8" s="71">
        <v>5000</v>
      </c>
      <c r="N8" s="71">
        <f>(I8*M16)+(K8*M19)</f>
        <v>0</v>
      </c>
      <c r="O8" s="58"/>
      <c r="P8" s="17"/>
      <c r="Q8" s="182"/>
      <c r="R8" s="182"/>
      <c r="S8" s="182"/>
      <c r="T8" s="182"/>
      <c r="U8" s="182"/>
      <c r="V8" s="17"/>
      <c r="W8" s="17"/>
      <c r="X8" s="17"/>
      <c r="Y8" s="17"/>
      <c r="Z8" s="17"/>
      <c r="AA8" s="17"/>
      <c r="AB8" s="17"/>
    </row>
    <row r="9" spans="2:28" ht="15" customHeight="1">
      <c r="B9" s="48" t="s">
        <v>83</v>
      </c>
      <c r="C9" s="90" t="s">
        <v>84</v>
      </c>
      <c r="D9" s="48" t="s">
        <v>78</v>
      </c>
      <c r="E9" s="85">
        <v>45749</v>
      </c>
      <c r="F9" s="85">
        <v>45749</v>
      </c>
      <c r="G9" s="71">
        <f>NETWORKDAYS(E9,F9)</f>
        <v>1</v>
      </c>
      <c r="H9" s="71" t="s">
        <v>80</v>
      </c>
      <c r="I9" s="71">
        <v>5</v>
      </c>
      <c r="J9" s="71" t="s">
        <v>81</v>
      </c>
      <c r="K9" s="71">
        <v>5</v>
      </c>
      <c r="L9" s="71" t="s">
        <v>82</v>
      </c>
      <c r="M9" s="71">
        <v>5000</v>
      </c>
      <c r="N9" s="71">
        <f>(I9*M16)+(K9*M19)</f>
        <v>0</v>
      </c>
      <c r="O9" s="64"/>
      <c r="P9" s="17"/>
      <c r="Q9" s="182"/>
      <c r="R9" s="182"/>
      <c r="S9" s="182"/>
      <c r="T9" s="182"/>
      <c r="U9" s="182"/>
      <c r="V9" s="17"/>
      <c r="W9" s="17"/>
      <c r="X9" s="17"/>
      <c r="Y9" s="17"/>
      <c r="Z9" s="17"/>
      <c r="AA9" s="17"/>
      <c r="AB9" s="17"/>
    </row>
    <row r="10" spans="2:28" ht="15" customHeight="1">
      <c r="B10" s="97"/>
      <c r="C10" s="184" t="s">
        <v>85</v>
      </c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7"/>
      <c r="Q10" s="182"/>
      <c r="R10" s="182"/>
      <c r="S10" s="182"/>
      <c r="T10" s="182"/>
      <c r="U10" s="182"/>
      <c r="V10" s="17"/>
      <c r="W10" s="17"/>
      <c r="X10" s="17"/>
      <c r="Y10" s="17"/>
      <c r="Z10" s="17"/>
      <c r="AA10" s="17"/>
      <c r="AB10" s="17"/>
    </row>
    <row r="11" spans="2:28" ht="15" customHeight="1">
      <c r="B11" s="99"/>
      <c r="C11" s="65"/>
      <c r="D11" s="65"/>
      <c r="E11" s="65"/>
      <c r="F11" s="65"/>
      <c r="G11" s="72" t="e">
        <f>SUM(G12+G21+G30+G35)</f>
        <v>#VALUE!</v>
      </c>
      <c r="H11" s="72"/>
      <c r="I11" s="72"/>
      <c r="J11" s="72"/>
      <c r="K11" s="72"/>
      <c r="L11" s="72"/>
      <c r="M11" s="72"/>
      <c r="N11" s="72"/>
      <c r="O11" s="80"/>
      <c r="P11" s="17"/>
      <c r="Q11" s="182"/>
      <c r="R11" s="182"/>
      <c r="S11" s="182"/>
      <c r="T11" s="182"/>
      <c r="U11" s="182"/>
      <c r="V11" s="17"/>
      <c r="W11" s="17"/>
      <c r="X11" s="17"/>
      <c r="Y11" s="17"/>
      <c r="Z11" s="17"/>
      <c r="AA11" s="17"/>
      <c r="AB11" s="17"/>
    </row>
    <row r="12" spans="2:28" ht="15.75">
      <c r="B12" s="98"/>
      <c r="C12" s="88" t="s">
        <v>86</v>
      </c>
      <c r="D12" s="84"/>
      <c r="E12" s="84"/>
      <c r="F12" s="84"/>
      <c r="G12" s="70" t="e">
        <f>(G13+G17)</f>
        <v>#VALUE!</v>
      </c>
      <c r="H12" s="70"/>
      <c r="I12" s="70"/>
      <c r="J12" s="70"/>
      <c r="K12" s="70"/>
      <c r="L12" s="70"/>
      <c r="M12" s="70"/>
      <c r="N12" s="70"/>
      <c r="O12" s="80">
        <f>SUM(O13+O17)</f>
        <v>3248000</v>
      </c>
      <c r="P12" s="20"/>
      <c r="Q12" s="182"/>
      <c r="R12" s="182"/>
      <c r="S12" s="182"/>
      <c r="T12" s="182"/>
      <c r="U12" s="182"/>
    </row>
    <row r="13" spans="2:28" ht="18" customHeight="1">
      <c r="B13" s="101"/>
      <c r="C13" s="100" t="s">
        <v>87</v>
      </c>
      <c r="D13" s="101"/>
      <c r="E13" s="101"/>
      <c r="F13" s="101"/>
      <c r="G13" s="102">
        <f>(G14+G15+G16)</f>
        <v>16</v>
      </c>
      <c r="H13" s="102"/>
      <c r="I13" s="102"/>
      <c r="J13" s="102"/>
      <c r="K13" s="102"/>
      <c r="L13" s="102"/>
      <c r="M13" s="102"/>
      <c r="N13" s="102"/>
      <c r="O13" s="103">
        <f>SUM(N14:N16)</f>
        <v>3248000</v>
      </c>
      <c r="Q13" s="182"/>
      <c r="R13" s="182"/>
      <c r="S13" s="182"/>
      <c r="T13" s="182"/>
      <c r="U13" s="182"/>
    </row>
    <row r="14" spans="2:28" ht="48.75" customHeight="1">
      <c r="B14" s="49" t="s">
        <v>88</v>
      </c>
      <c r="C14" s="91" t="s">
        <v>89</v>
      </c>
      <c r="D14" s="49" t="s">
        <v>83</v>
      </c>
      <c r="E14" s="107">
        <v>45748</v>
      </c>
      <c r="F14" s="107">
        <v>45757</v>
      </c>
      <c r="G14" s="73">
        <f>NETWORKDAYS(E14,F14)</f>
        <v>8</v>
      </c>
      <c r="H14" s="223" t="s">
        <v>90</v>
      </c>
      <c r="I14" s="73">
        <f>(G14/5)*40</f>
        <v>64</v>
      </c>
      <c r="J14" s="71" t="s">
        <v>81</v>
      </c>
      <c r="K14" s="73">
        <v>112</v>
      </c>
      <c r="L14" s="73" t="s">
        <v>91</v>
      </c>
      <c r="M14" s="73">
        <v>29000</v>
      </c>
      <c r="N14" s="73">
        <f>(I14*M14)+(K14*M19)</f>
        <v>1856000</v>
      </c>
      <c r="O14" s="81"/>
      <c r="P14" s="20"/>
      <c r="Q14" s="182"/>
      <c r="R14" s="182"/>
      <c r="S14" s="182"/>
      <c r="T14" s="182"/>
      <c r="U14" s="182"/>
    </row>
    <row r="15" spans="2:28" ht="62.25" customHeight="1">
      <c r="B15" s="50" t="s">
        <v>92</v>
      </c>
      <c r="C15" s="92" t="s">
        <v>93</v>
      </c>
      <c r="D15" s="50" t="s">
        <v>94</v>
      </c>
      <c r="E15" s="107">
        <v>45757</v>
      </c>
      <c r="F15" s="107">
        <v>45764</v>
      </c>
      <c r="G15" s="73">
        <f t="shared" ref="G15:G16" si="0">NETWORKDAYS(E15,F15)</f>
        <v>6</v>
      </c>
      <c r="H15" s="223" t="s">
        <v>95</v>
      </c>
      <c r="I15" s="73">
        <f t="shared" ref="I15:I16" si="1">(G15/5)*40</f>
        <v>48</v>
      </c>
      <c r="J15" s="71" t="s">
        <v>81</v>
      </c>
      <c r="K15" s="73">
        <v>56</v>
      </c>
      <c r="L15" s="73" t="s">
        <v>96</v>
      </c>
      <c r="M15" s="73">
        <v>29000</v>
      </c>
      <c r="N15" s="73">
        <f>(I15*M15)+(K15*M19)</f>
        <v>1392000</v>
      </c>
      <c r="O15" s="81"/>
      <c r="P15" s="20"/>
      <c r="Q15" s="182"/>
      <c r="R15" s="182"/>
      <c r="S15" s="182"/>
      <c r="T15" s="182"/>
      <c r="U15" s="182"/>
    </row>
    <row r="16" spans="2:28" ht="47.25" customHeight="1">
      <c r="B16" s="50" t="s">
        <v>97</v>
      </c>
      <c r="C16" s="92" t="s">
        <v>98</v>
      </c>
      <c r="D16" s="50" t="s">
        <v>99</v>
      </c>
      <c r="E16" s="107">
        <v>45764</v>
      </c>
      <c r="F16" s="107">
        <v>45767</v>
      </c>
      <c r="G16" s="73">
        <f>NETWORKDAYS(E16,F16)</f>
        <v>2</v>
      </c>
      <c r="H16" s="222" t="s">
        <v>100</v>
      </c>
      <c r="I16" s="73">
        <f t="shared" si="1"/>
        <v>16</v>
      </c>
      <c r="J16" s="71" t="s">
        <v>81</v>
      </c>
      <c r="K16" s="73"/>
      <c r="L16" s="73" t="s">
        <v>101</v>
      </c>
      <c r="M16" s="73"/>
      <c r="N16" s="73">
        <f>(I16*M16)+(K16*M20)</f>
        <v>0</v>
      </c>
      <c r="O16" s="81"/>
      <c r="P16" s="20"/>
      <c r="Q16" s="182"/>
      <c r="R16" s="182"/>
      <c r="S16" s="182"/>
      <c r="T16" s="182"/>
      <c r="U16" s="182"/>
    </row>
    <row r="17" spans="2:21" ht="22.5" customHeight="1">
      <c r="B17" s="101"/>
      <c r="C17" s="100" t="s">
        <v>102</v>
      </c>
      <c r="D17" s="101"/>
      <c r="E17" s="101"/>
      <c r="F17" s="101"/>
      <c r="G17" s="102" t="e">
        <f>(G18+G19+G20)</f>
        <v>#VALUE!</v>
      </c>
      <c r="H17" s="102"/>
      <c r="I17" s="102"/>
      <c r="J17" s="102"/>
      <c r="K17" s="102"/>
      <c r="L17" s="221"/>
      <c r="M17" s="102"/>
      <c r="N17" s="102"/>
      <c r="O17" s="103">
        <f>SUM(N18:N20)</f>
        <v>0</v>
      </c>
      <c r="Q17" s="182"/>
      <c r="R17" s="182"/>
      <c r="S17" s="182"/>
      <c r="T17" s="182"/>
      <c r="U17" s="182"/>
    </row>
    <row r="18" spans="2:21" ht="43.5" customHeight="1">
      <c r="B18" s="50" t="s">
        <v>103</v>
      </c>
      <c r="C18" s="214" t="s">
        <v>104</v>
      </c>
      <c r="D18" s="50" t="s">
        <v>105</v>
      </c>
      <c r="E18" s="107">
        <v>45768</v>
      </c>
      <c r="F18" s="107">
        <v>45775</v>
      </c>
      <c r="G18" s="73">
        <f>NETWORKDAYS(E18,F18)</f>
        <v>6</v>
      </c>
      <c r="H18" s="222" t="s">
        <v>106</v>
      </c>
      <c r="I18" s="73"/>
      <c r="J18" s="71" t="s">
        <v>81</v>
      </c>
      <c r="K18" s="127"/>
      <c r="L18" s="225" t="s">
        <v>107</v>
      </c>
      <c r="M18" s="224"/>
      <c r="N18" s="73"/>
      <c r="O18" s="81"/>
      <c r="P18" s="20"/>
      <c r="Q18" s="182"/>
      <c r="R18" s="182"/>
      <c r="S18" s="182"/>
      <c r="T18" s="182"/>
      <c r="U18" s="182"/>
    </row>
    <row r="19" spans="2:21" ht="45.75" customHeight="1">
      <c r="B19" s="50" t="s">
        <v>108</v>
      </c>
      <c r="C19" s="92" t="s">
        <v>109</v>
      </c>
      <c r="D19" s="50" t="s">
        <v>110</v>
      </c>
      <c r="E19" s="107">
        <v>45775</v>
      </c>
      <c r="F19" s="107">
        <v>45782</v>
      </c>
      <c r="G19" s="127">
        <f t="shared" ref="G19:G20" si="2">NETWORKDAYS(E19,F19)</f>
        <v>6</v>
      </c>
      <c r="H19" s="227" t="s">
        <v>111</v>
      </c>
      <c r="I19" s="224"/>
      <c r="J19" s="71" t="s">
        <v>81</v>
      </c>
      <c r="K19" s="127"/>
      <c r="L19" s="225" t="s">
        <v>112</v>
      </c>
      <c r="M19" s="224"/>
      <c r="N19" s="73"/>
      <c r="O19" s="81"/>
      <c r="P19" s="20"/>
    </row>
    <row r="20" spans="2:21" ht="53.25" customHeight="1">
      <c r="B20" s="50" t="s">
        <v>113</v>
      </c>
      <c r="C20" s="215" t="s">
        <v>114</v>
      </c>
      <c r="D20" s="50" t="s">
        <v>115</v>
      </c>
      <c r="E20" s="107">
        <v>45782</v>
      </c>
      <c r="F20" s="107" t="s">
        <v>116</v>
      </c>
      <c r="G20" s="127" t="e">
        <f>NETWORKDAYS(E20,F20)</f>
        <v>#VALUE!</v>
      </c>
      <c r="H20" s="225" t="s">
        <v>117</v>
      </c>
      <c r="I20" s="224"/>
      <c r="J20" s="71" t="s">
        <v>81</v>
      </c>
      <c r="K20" s="73"/>
      <c r="L20" s="222" t="s">
        <v>118</v>
      </c>
      <c r="M20" s="73"/>
      <c r="N20" s="73"/>
      <c r="O20" s="81"/>
      <c r="P20" s="20"/>
    </row>
    <row r="21" spans="2:21" ht="33" customHeight="1">
      <c r="B21" s="98"/>
      <c r="C21" s="93" t="s">
        <v>119</v>
      </c>
      <c r="D21" s="84"/>
      <c r="E21" s="84"/>
      <c r="F21" s="84"/>
      <c r="G21" s="74">
        <f>SUM(G22+G26)</f>
        <v>0</v>
      </c>
      <c r="H21" s="70"/>
      <c r="I21" s="70"/>
      <c r="J21" s="70"/>
      <c r="K21" s="70"/>
      <c r="L21" s="70"/>
      <c r="M21" s="70"/>
      <c r="N21" s="70"/>
      <c r="O21" s="80">
        <f>SUM(O22+O26)</f>
        <v>0</v>
      </c>
    </row>
    <row r="22" spans="2:21" ht="22.5" customHeight="1">
      <c r="B22" s="104"/>
      <c r="C22" s="105" t="s">
        <v>120</v>
      </c>
      <c r="D22" s="104"/>
      <c r="E22" s="104"/>
      <c r="F22" s="104"/>
      <c r="G22" s="102">
        <f>(G23+G24+G25)</f>
        <v>0</v>
      </c>
      <c r="H22" s="221"/>
      <c r="I22" s="102"/>
      <c r="J22" s="102"/>
      <c r="K22" s="102"/>
      <c r="L22" s="102"/>
      <c r="M22" s="102"/>
      <c r="N22" s="102"/>
      <c r="O22" s="103">
        <f>SUM(N23:N25)</f>
        <v>0</v>
      </c>
    </row>
    <row r="23" spans="2:21" ht="48" customHeight="1">
      <c r="B23" s="50" t="s">
        <v>121</v>
      </c>
      <c r="C23" s="215" t="s">
        <v>122</v>
      </c>
      <c r="D23" s="50" t="s">
        <v>123</v>
      </c>
      <c r="E23" s="107" t="s">
        <v>124</v>
      </c>
      <c r="F23" s="107" t="s">
        <v>125</v>
      </c>
      <c r="G23" s="127"/>
      <c r="H23" s="225" t="s">
        <v>126</v>
      </c>
      <c r="I23" s="224"/>
      <c r="J23" s="71" t="s">
        <v>81</v>
      </c>
      <c r="K23" s="73"/>
      <c r="L23" s="225" t="s">
        <v>127</v>
      </c>
      <c r="M23" s="73"/>
      <c r="N23" s="73"/>
      <c r="O23" s="81"/>
    </row>
    <row r="24" spans="2:21" ht="45" customHeight="1">
      <c r="B24" s="50" t="s">
        <v>128</v>
      </c>
      <c r="C24" s="215" t="s">
        <v>129</v>
      </c>
      <c r="D24" s="50" t="s">
        <v>130</v>
      </c>
      <c r="E24" s="107" t="s">
        <v>116</v>
      </c>
      <c r="F24" s="107" t="s">
        <v>116</v>
      </c>
      <c r="G24" s="127"/>
      <c r="H24" s="225" t="s">
        <v>131</v>
      </c>
      <c r="I24" s="224"/>
      <c r="J24" s="71" t="s">
        <v>81</v>
      </c>
      <c r="K24" s="73"/>
      <c r="L24" s="225" t="s">
        <v>132</v>
      </c>
      <c r="M24" s="73"/>
      <c r="N24" s="73"/>
      <c r="O24" s="81"/>
    </row>
    <row r="25" spans="2:21" ht="24.75" customHeight="1">
      <c r="B25" s="50" t="s">
        <v>133</v>
      </c>
      <c r="C25" s="216" t="s">
        <v>134</v>
      </c>
      <c r="D25" s="50" t="s">
        <v>135</v>
      </c>
      <c r="E25" s="107" t="s">
        <v>116</v>
      </c>
      <c r="F25" s="107" t="s">
        <v>116</v>
      </c>
      <c r="G25" s="127"/>
      <c r="H25" s="225" t="s">
        <v>136</v>
      </c>
      <c r="I25" s="224"/>
      <c r="J25" s="71" t="s">
        <v>81</v>
      </c>
      <c r="K25" s="73"/>
      <c r="L25" s="225" t="s">
        <v>137</v>
      </c>
      <c r="M25" s="73"/>
      <c r="N25" s="73"/>
      <c r="O25" s="81"/>
    </row>
    <row r="26" spans="2:21" ht="21" customHeight="1">
      <c r="B26" s="104"/>
      <c r="C26" s="105" t="s">
        <v>138</v>
      </c>
      <c r="D26" s="104"/>
      <c r="E26" s="104"/>
      <c r="F26" s="104"/>
      <c r="G26" s="102">
        <f>SUM(G27:G29)</f>
        <v>0</v>
      </c>
      <c r="H26" s="226"/>
      <c r="I26" s="102"/>
      <c r="J26" s="102"/>
      <c r="K26" s="102"/>
      <c r="L26" s="102"/>
      <c r="M26" s="102"/>
      <c r="N26" s="102"/>
      <c r="O26" s="103">
        <f>SUM(N27:N29)</f>
        <v>0</v>
      </c>
    </row>
    <row r="27" spans="2:21" ht="32.25" customHeight="1">
      <c r="B27" s="50" t="s">
        <v>139</v>
      </c>
      <c r="C27" s="91" t="s">
        <v>140</v>
      </c>
      <c r="D27" s="50" t="s">
        <v>141</v>
      </c>
      <c r="E27" s="107"/>
      <c r="F27" s="107"/>
      <c r="G27" s="73"/>
      <c r="H27" s="225" t="s">
        <v>142</v>
      </c>
      <c r="I27" s="73"/>
      <c r="J27" s="71" t="s">
        <v>81</v>
      </c>
      <c r="K27" s="73"/>
      <c r="L27" s="225" t="s">
        <v>143</v>
      </c>
      <c r="M27" s="73"/>
      <c r="N27" s="73"/>
      <c r="O27" s="81"/>
    </row>
    <row r="28" spans="2:21" ht="42.75" customHeight="1">
      <c r="B28" s="50" t="s">
        <v>144</v>
      </c>
      <c r="C28" s="215" t="s">
        <v>145</v>
      </c>
      <c r="D28" s="50" t="s">
        <v>146</v>
      </c>
      <c r="E28" s="106"/>
      <c r="F28" s="106"/>
      <c r="G28" s="73"/>
      <c r="H28" s="225" t="s">
        <v>147</v>
      </c>
      <c r="I28" s="73"/>
      <c r="J28" s="71" t="s">
        <v>81</v>
      </c>
      <c r="K28" s="73"/>
      <c r="L28" s="225" t="s">
        <v>148</v>
      </c>
      <c r="M28" s="73"/>
      <c r="N28" s="73"/>
      <c r="O28" s="81"/>
    </row>
    <row r="29" spans="2:21" ht="45" customHeight="1">
      <c r="B29" s="50" t="s">
        <v>149</v>
      </c>
      <c r="C29" s="216" t="s">
        <v>150</v>
      </c>
      <c r="D29" s="50" t="s">
        <v>151</v>
      </c>
      <c r="E29" s="106"/>
      <c r="F29" s="106"/>
      <c r="G29" s="73"/>
      <c r="H29" s="225" t="s">
        <v>100</v>
      </c>
      <c r="I29" s="73"/>
      <c r="J29" s="71" t="s">
        <v>81</v>
      </c>
      <c r="K29" s="73"/>
      <c r="L29" s="225" t="s">
        <v>152</v>
      </c>
      <c r="M29" s="73"/>
      <c r="N29" s="73"/>
      <c r="O29" s="81"/>
    </row>
    <row r="30" spans="2:21" ht="34.5" customHeight="1">
      <c r="B30" s="98"/>
      <c r="C30" s="94" t="s">
        <v>153</v>
      </c>
      <c r="D30" s="84"/>
      <c r="E30" s="84"/>
      <c r="F30" s="84"/>
      <c r="G30" s="75">
        <f>SUM(G31:G33)</f>
        <v>0</v>
      </c>
      <c r="H30" s="70"/>
      <c r="I30" s="70"/>
      <c r="J30" s="70"/>
      <c r="K30" s="70"/>
      <c r="L30" s="70"/>
      <c r="M30" s="70"/>
      <c r="N30" s="70"/>
      <c r="O30" s="80">
        <f>SUM(N31:N33)</f>
        <v>0</v>
      </c>
    </row>
    <row r="31" spans="2:21" ht="40.5" customHeight="1" outlineLevel="1">
      <c r="B31" s="50" t="s">
        <v>154</v>
      </c>
      <c r="C31" s="215" t="s">
        <v>155</v>
      </c>
      <c r="D31" s="50" t="s">
        <v>156</v>
      </c>
      <c r="E31" s="107"/>
      <c r="F31" s="107"/>
      <c r="G31" s="76"/>
      <c r="H31" s="225" t="s">
        <v>157</v>
      </c>
      <c r="I31" s="76"/>
      <c r="J31" s="71" t="s">
        <v>81</v>
      </c>
      <c r="K31" s="76"/>
      <c r="L31" s="225" t="s">
        <v>158</v>
      </c>
      <c r="M31" s="76"/>
      <c r="N31" s="76"/>
      <c r="O31" s="81"/>
    </row>
    <row r="32" spans="2:21" ht="35.25" customHeight="1" outlineLevel="2">
      <c r="B32" s="50" t="s">
        <v>159</v>
      </c>
      <c r="C32" s="215" t="s">
        <v>160</v>
      </c>
      <c r="D32" s="50" t="s">
        <v>161</v>
      </c>
      <c r="E32" s="106"/>
      <c r="F32" s="106"/>
      <c r="G32" s="76"/>
      <c r="H32" s="225" t="s">
        <v>157</v>
      </c>
      <c r="I32" s="76"/>
      <c r="J32" s="71" t="s">
        <v>81</v>
      </c>
      <c r="K32" s="77"/>
      <c r="L32" s="225" t="s">
        <v>162</v>
      </c>
      <c r="M32" s="77"/>
      <c r="N32" s="77"/>
      <c r="O32" s="81"/>
    </row>
    <row r="33" spans="2:15" ht="43.5" customHeight="1" outlineLevel="2">
      <c r="B33" s="50" t="s">
        <v>163</v>
      </c>
      <c r="C33" s="216" t="s">
        <v>164</v>
      </c>
      <c r="D33" s="50" t="s">
        <v>165</v>
      </c>
      <c r="E33" s="106"/>
      <c r="F33" s="106"/>
      <c r="G33" s="76"/>
      <c r="H33" s="225" t="s">
        <v>166</v>
      </c>
      <c r="I33" s="76"/>
      <c r="J33" s="71" t="s">
        <v>81</v>
      </c>
      <c r="K33" s="77"/>
      <c r="L33" s="225" t="s">
        <v>167</v>
      </c>
      <c r="M33" s="77"/>
      <c r="N33" s="77"/>
      <c r="O33" s="81"/>
    </row>
    <row r="34" spans="2:15" ht="13.5" customHeight="1">
      <c r="B34" s="97"/>
      <c r="C34" s="183" t="s">
        <v>168</v>
      </c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4"/>
    </row>
    <row r="35" spans="2:15" ht="13.5" customHeight="1">
      <c r="B35" s="98"/>
      <c r="C35" s="94"/>
      <c r="D35" s="84"/>
      <c r="E35" s="84"/>
      <c r="F35" s="84"/>
      <c r="G35" s="75">
        <f>SUM(G36)</f>
        <v>0</v>
      </c>
      <c r="H35" s="70"/>
      <c r="I35" s="70"/>
      <c r="J35" s="70"/>
      <c r="K35" s="70"/>
      <c r="L35" s="70"/>
      <c r="M35" s="70"/>
      <c r="N35" s="70"/>
      <c r="O35" s="80">
        <f>N36</f>
        <v>0</v>
      </c>
    </row>
    <row r="36" spans="2:15" ht="15.75">
      <c r="B36" s="62"/>
      <c r="C36" s="95"/>
      <c r="D36" s="62"/>
      <c r="E36" s="108"/>
      <c r="F36" s="108"/>
      <c r="G36" s="61"/>
      <c r="H36" s="61"/>
      <c r="I36" s="61"/>
      <c r="J36" s="71"/>
      <c r="K36" s="61"/>
      <c r="L36" s="61"/>
      <c r="M36" s="61"/>
      <c r="N36" s="61"/>
      <c r="O36" s="81"/>
    </row>
    <row r="37" spans="2:15" ht="14.25" customHeight="1">
      <c r="B37" s="97"/>
      <c r="C37" s="185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7"/>
    </row>
    <row r="38" spans="2:15" ht="24" customHeight="1">
      <c r="B38" s="63"/>
      <c r="C38" s="109" t="s">
        <v>63</v>
      </c>
      <c r="D38" s="114"/>
      <c r="E38" s="115"/>
      <c r="F38" s="115"/>
      <c r="G38" s="116" t="e">
        <f>G11+G7</f>
        <v>#VALUE!</v>
      </c>
      <c r="H38" s="116"/>
      <c r="I38" s="116"/>
      <c r="J38" s="116"/>
      <c r="K38" s="116"/>
      <c r="L38" s="116"/>
      <c r="M38" s="116"/>
      <c r="N38" s="117"/>
      <c r="O38" s="110">
        <f>SUM(O7+O12+O21+O30+O35)</f>
        <v>3248000</v>
      </c>
    </row>
    <row r="39" spans="2:15" ht="25.5" customHeight="1">
      <c r="B39" s="63"/>
      <c r="C39" s="109" t="s">
        <v>169</v>
      </c>
      <c r="D39" s="114"/>
      <c r="E39" s="115"/>
      <c r="F39" s="115"/>
      <c r="G39" s="116"/>
      <c r="H39" s="116"/>
      <c r="I39" s="116"/>
      <c r="J39" s="116"/>
      <c r="K39" s="116"/>
      <c r="L39" s="116"/>
      <c r="M39" s="116"/>
      <c r="N39" s="117"/>
      <c r="O39" s="110">
        <f>O38*0.1</f>
        <v>324800</v>
      </c>
    </row>
    <row r="40" spans="2:15" ht="24" customHeight="1">
      <c r="B40" s="63"/>
      <c r="C40" s="109" t="s">
        <v>170</v>
      </c>
      <c r="D40" s="111"/>
      <c r="E40" s="109"/>
      <c r="F40" s="109"/>
      <c r="G40" s="112"/>
      <c r="H40" s="112"/>
      <c r="I40" s="112"/>
      <c r="J40" s="112"/>
      <c r="K40" s="112"/>
      <c r="L40" s="112"/>
      <c r="M40" s="112"/>
      <c r="N40" s="113"/>
      <c r="O40" s="118">
        <f>O38+O39</f>
        <v>3572800</v>
      </c>
    </row>
    <row r="41" spans="2:15" ht="14.25" customHeight="1"/>
    <row r="42" spans="2:15" ht="14.25" customHeight="1"/>
    <row r="43" spans="2:15" ht="14.25" customHeight="1"/>
    <row r="44" spans="2:15" ht="14.25" customHeight="1"/>
    <row r="45" spans="2:15" ht="14.25" customHeight="1"/>
    <row r="46" spans="2:15" ht="14.25" customHeight="1"/>
    <row r="47" spans="2:15" ht="14.25" customHeight="1"/>
    <row r="48" spans="2:15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mergeCells count="20">
    <mergeCell ref="B3:B4"/>
    <mergeCell ref="F3:F4"/>
    <mergeCell ref="H3:H4"/>
    <mergeCell ref="I3:I4"/>
    <mergeCell ref="J3:J4"/>
    <mergeCell ref="C1:O1"/>
    <mergeCell ref="C3:C4"/>
    <mergeCell ref="G3:G4"/>
    <mergeCell ref="O3:O4"/>
    <mergeCell ref="D3:D4"/>
    <mergeCell ref="E3:E4"/>
    <mergeCell ref="K3:K4"/>
    <mergeCell ref="L3:L4"/>
    <mergeCell ref="M3:M4"/>
    <mergeCell ref="N3:N4"/>
    <mergeCell ref="Q4:U18"/>
    <mergeCell ref="C34:O34"/>
    <mergeCell ref="C37:O37"/>
    <mergeCell ref="C10:O10"/>
    <mergeCell ref="C6:O6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E8BB1-F84D-41F7-B51D-57A7C154920E}">
  <dimension ref="A1:PB978"/>
  <sheetViews>
    <sheetView showGridLines="0" topLeftCell="A14" zoomScale="40" zoomScaleNormal="40" workbookViewId="0">
      <selection activeCell="C16" sqref="C16:C18"/>
    </sheetView>
  </sheetViews>
  <sheetFormatPr defaultColWidth="12.625" defaultRowHeight="15" customHeight="1" outlineLevelRow="2"/>
  <cols>
    <col min="1" max="1" width="35" customWidth="1"/>
    <col min="2" max="2" width="31" customWidth="1"/>
    <col min="3" max="3" width="35.5" customWidth="1"/>
    <col min="4" max="4" width="10.875" style="78" customWidth="1"/>
    <col min="5" max="8" width="4.625" bestFit="1" customWidth="1"/>
    <col min="9" max="9" width="4.25" bestFit="1" customWidth="1"/>
    <col min="10" max="14" width="3.25" bestFit="1" customWidth="1"/>
    <col min="15" max="15" width="4.25" bestFit="1" customWidth="1"/>
    <col min="16" max="16" width="3.75" bestFit="1" customWidth="1"/>
    <col min="17" max="22" width="4.25" bestFit="1" customWidth="1"/>
    <col min="23" max="23" width="4.625" bestFit="1" customWidth="1"/>
    <col min="24" max="24" width="4.25" bestFit="1" customWidth="1"/>
    <col min="25" max="29" width="4.625" bestFit="1" customWidth="1"/>
    <col min="30" max="30" width="2.875" bestFit="1" customWidth="1"/>
    <col min="31" max="36" width="3.25" bestFit="1" customWidth="1"/>
    <col min="37" max="37" width="4.25" bestFit="1" customWidth="1"/>
    <col min="38" max="38" width="3.75" bestFit="1" customWidth="1"/>
    <col min="39" max="44" width="4.25" bestFit="1" customWidth="1"/>
    <col min="45" max="51" width="4.625" bestFit="1" customWidth="1"/>
    <col min="52" max="52" width="4.25" bestFit="1" customWidth="1"/>
    <col min="53" max="53" width="2.875" bestFit="1" customWidth="1"/>
    <col min="54" max="59" width="3.25" bestFit="1" customWidth="1"/>
    <col min="60" max="65" width="4.25" bestFit="1" customWidth="1"/>
    <col min="66" max="66" width="4.625" bestFit="1" customWidth="1"/>
    <col min="67" max="67" width="4.25" bestFit="1" customWidth="1"/>
    <col min="68" max="74" width="4.625" bestFit="1" customWidth="1"/>
    <col min="75" max="80" width="3.25" bestFit="1" customWidth="1"/>
    <col min="81" max="81" width="4.25" bestFit="1" customWidth="1"/>
    <col min="82" max="82" width="3.75" bestFit="1" customWidth="1"/>
    <col min="83" max="88" width="4.25" bestFit="1" customWidth="1"/>
    <col min="89" max="95" width="4.625" bestFit="1" customWidth="1"/>
    <col min="96" max="96" width="2.875" bestFit="1" customWidth="1"/>
    <col min="97" max="102" width="3.25" bestFit="1" customWidth="1"/>
    <col min="103" max="103" width="4.25" bestFit="1" customWidth="1"/>
    <col min="104" max="104" width="3.75" bestFit="1" customWidth="1"/>
    <col min="105" max="110" width="4.25" bestFit="1" customWidth="1"/>
    <col min="111" max="117" width="4.625" bestFit="1" customWidth="1"/>
    <col min="118" max="118" width="4.25" bestFit="1" customWidth="1"/>
    <col min="119" max="119" width="2.875" bestFit="1" customWidth="1"/>
    <col min="120" max="124" width="3.25" bestFit="1" customWidth="1"/>
    <col min="125" max="125" width="3.75" bestFit="1" customWidth="1"/>
    <col min="126" max="131" width="4.25" bestFit="1" customWidth="1"/>
    <col min="132" max="132" width="4.625" bestFit="1" customWidth="1"/>
    <col min="133" max="133" width="4.25" bestFit="1" customWidth="1"/>
    <col min="134" max="139" width="4.625" bestFit="1" customWidth="1"/>
    <col min="140" max="145" width="3.25" bestFit="1" customWidth="1"/>
    <col min="146" max="146" width="4.25" bestFit="1" customWidth="1"/>
    <col min="147" max="147" width="3.75" bestFit="1" customWidth="1"/>
    <col min="148" max="153" width="4.25" bestFit="1" customWidth="1"/>
    <col min="154" max="160" width="4.625" bestFit="1" customWidth="1"/>
    <col min="161" max="161" width="4.25" bestFit="1" customWidth="1"/>
    <col min="162" max="162" width="2.875" bestFit="1" customWidth="1"/>
    <col min="163" max="168" width="3.25" bestFit="1" customWidth="1"/>
    <col min="169" max="174" width="4.25" bestFit="1" customWidth="1"/>
    <col min="175" max="175" width="4.625" bestFit="1" customWidth="1"/>
    <col min="176" max="176" width="4.25" bestFit="1" customWidth="1"/>
    <col min="177" max="183" width="4.625" bestFit="1" customWidth="1"/>
    <col min="184" max="184" width="4.25" bestFit="1" customWidth="1"/>
    <col min="185" max="189" width="3.25" bestFit="1" customWidth="1"/>
    <col min="190" max="190" width="4.25" bestFit="1" customWidth="1"/>
  </cols>
  <sheetData>
    <row r="1" spans="1:418" ht="29.1" customHeight="1">
      <c r="A1" s="189" t="s">
        <v>35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H1" s="53"/>
      <c r="GI1" s="144"/>
      <c r="GJ1" s="144"/>
      <c r="GK1" s="144"/>
      <c r="GL1" s="144"/>
      <c r="GM1" s="144"/>
      <c r="GN1" s="144"/>
      <c r="GO1" s="144"/>
      <c r="GP1" s="144"/>
      <c r="GQ1" s="144"/>
      <c r="GR1" s="144"/>
      <c r="GS1" s="144"/>
      <c r="GT1" s="144"/>
      <c r="GU1" s="144"/>
      <c r="GV1" s="144"/>
      <c r="GW1" s="144"/>
      <c r="GX1" s="144"/>
      <c r="GY1" s="144"/>
      <c r="GZ1" s="144"/>
      <c r="HA1" s="144"/>
      <c r="HB1" s="144"/>
      <c r="HC1" s="144"/>
      <c r="HD1" s="144"/>
      <c r="HE1" s="144"/>
      <c r="HF1" s="144"/>
      <c r="HG1" s="144"/>
      <c r="HH1" s="144"/>
      <c r="HI1" s="144"/>
      <c r="HJ1" s="144"/>
      <c r="HK1" s="144"/>
      <c r="HL1" s="144"/>
      <c r="HM1" s="144"/>
      <c r="HN1" s="144"/>
      <c r="HO1" s="144"/>
      <c r="HP1" s="144"/>
      <c r="HQ1" s="144"/>
      <c r="HR1" s="144"/>
      <c r="HS1" s="144"/>
      <c r="HT1" s="144"/>
      <c r="HU1" s="144"/>
      <c r="HV1" s="144"/>
      <c r="HW1" s="144"/>
      <c r="HX1" s="144"/>
      <c r="HY1" s="144"/>
      <c r="HZ1" s="144"/>
      <c r="IA1" s="144"/>
      <c r="IB1" s="144"/>
      <c r="IC1" s="144"/>
      <c r="ID1" s="144"/>
      <c r="IE1" s="144"/>
      <c r="IF1" s="144"/>
      <c r="IG1" s="144"/>
      <c r="IH1" s="144"/>
      <c r="II1" s="144"/>
      <c r="IJ1" s="144"/>
      <c r="IK1" s="144"/>
      <c r="IL1" s="144"/>
      <c r="IM1" s="144"/>
      <c r="IN1" s="144"/>
      <c r="IO1" s="144"/>
      <c r="IP1" s="144"/>
      <c r="IQ1" s="144"/>
      <c r="IR1" s="144"/>
      <c r="IS1" s="144"/>
      <c r="IT1" s="144"/>
      <c r="IU1" s="144"/>
      <c r="IV1" s="144"/>
      <c r="IW1" s="144"/>
      <c r="IX1" s="144"/>
      <c r="IY1" s="144"/>
      <c r="IZ1" s="144"/>
      <c r="JA1" s="144"/>
      <c r="JB1" s="144"/>
      <c r="JC1" s="144"/>
      <c r="JD1" s="144"/>
      <c r="JE1" s="144"/>
      <c r="JF1" s="144"/>
      <c r="JG1" s="144"/>
      <c r="JH1" s="144"/>
      <c r="JI1" s="144"/>
      <c r="JJ1" s="144"/>
      <c r="JK1" s="144"/>
      <c r="JL1" s="144"/>
      <c r="JM1" s="144"/>
      <c r="JN1" s="144"/>
      <c r="JO1" s="144"/>
      <c r="JP1" s="144"/>
      <c r="JQ1" s="144"/>
      <c r="JR1" s="144"/>
      <c r="JS1" s="144"/>
      <c r="JT1" s="144"/>
      <c r="JU1" s="144"/>
      <c r="JV1" s="144"/>
      <c r="JW1" s="144"/>
      <c r="JX1" s="144"/>
      <c r="JY1" s="144"/>
      <c r="JZ1" s="144"/>
      <c r="KA1" s="144"/>
      <c r="KB1" s="144"/>
      <c r="KC1" s="144"/>
      <c r="KD1" s="144"/>
      <c r="KE1" s="144"/>
      <c r="KF1" s="144"/>
      <c r="KG1" s="144"/>
      <c r="KH1" s="144"/>
      <c r="KI1" s="144"/>
      <c r="KJ1" s="144"/>
      <c r="KK1" s="144"/>
      <c r="KL1" s="144"/>
      <c r="KM1" s="144"/>
      <c r="KN1" s="144"/>
      <c r="KO1" s="144"/>
      <c r="KP1" s="144"/>
      <c r="KQ1" s="144"/>
      <c r="KR1" s="144"/>
      <c r="KS1" s="144"/>
      <c r="KT1" s="144"/>
      <c r="KU1" s="144"/>
      <c r="KV1" s="144"/>
      <c r="KW1" s="144"/>
      <c r="KX1" s="144"/>
      <c r="KY1" s="144"/>
      <c r="KZ1" s="144"/>
      <c r="LA1" s="144"/>
      <c r="LB1" s="144"/>
      <c r="LC1" s="144"/>
      <c r="LD1" s="144"/>
      <c r="LE1" s="144"/>
      <c r="LF1" s="144"/>
      <c r="LG1" s="144"/>
      <c r="LH1" s="144"/>
      <c r="LI1" s="144"/>
      <c r="LJ1" s="144"/>
      <c r="LK1" s="144"/>
      <c r="LL1" s="144"/>
      <c r="LM1" s="144"/>
      <c r="LN1" s="144"/>
      <c r="LO1" s="144"/>
      <c r="LP1" s="144"/>
      <c r="LQ1" s="144"/>
      <c r="LR1" s="144"/>
      <c r="LS1" s="144"/>
      <c r="LT1" s="144"/>
      <c r="LU1" s="144"/>
      <c r="LV1" s="144"/>
      <c r="LW1" s="144"/>
      <c r="LX1" s="144"/>
      <c r="LY1" s="144"/>
      <c r="LZ1" s="144"/>
      <c r="MA1" s="144"/>
      <c r="MB1" s="144"/>
      <c r="MC1" s="144"/>
      <c r="MD1" s="144"/>
      <c r="ME1" s="144"/>
      <c r="MF1" s="144"/>
      <c r="MG1" s="144"/>
      <c r="MH1" s="144"/>
      <c r="MI1" s="144"/>
      <c r="MJ1" s="144"/>
      <c r="MK1" s="144"/>
      <c r="ML1" s="144"/>
      <c r="MM1" s="144"/>
      <c r="MN1" s="144"/>
      <c r="MO1" s="144"/>
      <c r="MP1" s="144"/>
      <c r="MQ1" s="144"/>
      <c r="MR1" s="144"/>
      <c r="MS1" s="144"/>
      <c r="MT1" s="144"/>
      <c r="MU1" s="144"/>
      <c r="MV1" s="144"/>
      <c r="MW1" s="144"/>
      <c r="MX1" s="144"/>
      <c r="MY1" s="144"/>
      <c r="MZ1" s="144"/>
      <c r="NA1" s="144"/>
      <c r="NB1" s="144"/>
      <c r="NC1" s="144"/>
      <c r="ND1" s="144"/>
      <c r="NE1" s="144"/>
      <c r="NF1" s="144"/>
      <c r="NG1" s="144"/>
      <c r="NH1" s="144"/>
      <c r="NI1" s="144"/>
      <c r="NJ1" s="144"/>
      <c r="NK1" s="144"/>
      <c r="NL1" s="144"/>
      <c r="NM1" s="144"/>
      <c r="NN1" s="144"/>
      <c r="NO1" s="144"/>
      <c r="NP1" s="144"/>
      <c r="NQ1" s="144"/>
      <c r="NR1" s="144"/>
      <c r="NS1" s="144"/>
      <c r="NT1" s="144"/>
      <c r="NU1" s="144"/>
      <c r="NV1" s="144"/>
      <c r="NW1" s="144"/>
      <c r="NX1" s="144"/>
      <c r="NY1" s="144"/>
      <c r="NZ1" s="144"/>
      <c r="OA1" s="144"/>
      <c r="OB1" s="144"/>
      <c r="OC1" s="144"/>
      <c r="OD1" s="144"/>
      <c r="OE1" s="144"/>
      <c r="OF1" s="144"/>
      <c r="OG1" s="144"/>
      <c r="OH1" s="144"/>
      <c r="OI1" s="144"/>
      <c r="OJ1" s="144"/>
      <c r="OK1" s="144"/>
      <c r="OL1" s="144"/>
      <c r="OM1" s="144"/>
      <c r="ON1" s="144"/>
      <c r="OO1" s="144"/>
      <c r="OP1" s="144"/>
      <c r="OQ1" s="144"/>
      <c r="OR1" s="144"/>
      <c r="OS1" s="144"/>
      <c r="OT1" s="144"/>
      <c r="OU1" s="144"/>
      <c r="OV1" s="144"/>
      <c r="OW1" s="144"/>
      <c r="OX1" s="144"/>
      <c r="OY1" s="137"/>
      <c r="OZ1" s="137"/>
      <c r="PA1" s="137"/>
      <c r="PB1" s="137"/>
    </row>
    <row r="2" spans="1:418" ht="6" customHeight="1">
      <c r="A2" s="59"/>
      <c r="B2" s="59"/>
      <c r="C2" s="59"/>
      <c r="D2" s="68"/>
      <c r="E2" s="59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60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60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60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60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60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60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60"/>
      <c r="EA2" s="59"/>
      <c r="EB2" s="59"/>
      <c r="EC2" s="59"/>
      <c r="ED2" s="59"/>
      <c r="EE2" s="59"/>
      <c r="EF2" s="59"/>
      <c r="EG2" s="59"/>
      <c r="EH2" s="59"/>
      <c r="EI2" s="59"/>
      <c r="EJ2" s="59"/>
      <c r="EK2" s="59"/>
      <c r="EL2" s="59"/>
      <c r="EM2" s="59"/>
      <c r="EN2" s="59"/>
      <c r="EO2" s="60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60"/>
      <c r="FF2" s="59"/>
      <c r="FG2" s="59"/>
      <c r="FH2" s="59"/>
      <c r="FI2" s="59"/>
      <c r="FJ2" s="59"/>
      <c r="FK2" s="59"/>
      <c r="FL2" s="59"/>
      <c r="FM2" s="59"/>
      <c r="FN2" s="59"/>
      <c r="FO2" s="59"/>
      <c r="FP2" s="59"/>
      <c r="FQ2" s="59"/>
      <c r="FR2" s="59"/>
      <c r="FS2" s="59"/>
      <c r="FT2" s="60"/>
      <c r="FU2" s="59"/>
      <c r="FV2" s="59"/>
      <c r="FW2" s="59"/>
      <c r="FX2" s="59"/>
      <c r="FY2" s="59"/>
      <c r="FZ2" s="59"/>
      <c r="GA2" s="59"/>
      <c r="GB2" s="59"/>
      <c r="GC2" s="59"/>
      <c r="GD2" s="59"/>
      <c r="GE2" s="59"/>
      <c r="GF2" s="59"/>
      <c r="GG2" s="59"/>
      <c r="GH2" s="140"/>
      <c r="GI2" s="144"/>
      <c r="GJ2" s="144"/>
      <c r="GK2" s="144"/>
      <c r="GL2" s="144"/>
      <c r="GM2" s="144"/>
      <c r="GN2" s="144"/>
      <c r="GO2" s="144"/>
      <c r="GP2" s="144"/>
      <c r="GQ2" s="144"/>
      <c r="GR2" s="144"/>
      <c r="GS2" s="144"/>
      <c r="GT2" s="144"/>
      <c r="GU2" s="144"/>
      <c r="GV2" s="144"/>
      <c r="GW2" s="144"/>
      <c r="GX2" s="144"/>
      <c r="GY2" s="144"/>
      <c r="GZ2" s="144"/>
      <c r="HA2" s="144"/>
      <c r="HB2" s="144"/>
      <c r="HC2" s="144"/>
      <c r="HD2" s="144"/>
      <c r="HE2" s="144"/>
      <c r="HF2" s="144"/>
      <c r="HG2" s="144"/>
      <c r="HH2" s="144"/>
      <c r="HI2" s="144"/>
      <c r="HJ2" s="144"/>
      <c r="HK2" s="144"/>
      <c r="HL2" s="144"/>
      <c r="HM2" s="144"/>
      <c r="HN2" s="144"/>
      <c r="HO2" s="144"/>
      <c r="HP2" s="144"/>
      <c r="HQ2" s="144"/>
      <c r="HR2" s="144"/>
      <c r="HS2" s="144"/>
      <c r="HT2" s="144"/>
      <c r="HU2" s="144"/>
      <c r="HV2" s="144"/>
      <c r="HW2" s="144"/>
      <c r="HX2" s="144"/>
      <c r="HY2" s="144"/>
      <c r="HZ2" s="144"/>
      <c r="IA2" s="144"/>
      <c r="IB2" s="144"/>
      <c r="IC2" s="144"/>
      <c r="ID2" s="144"/>
      <c r="IE2" s="144"/>
      <c r="IF2" s="144"/>
      <c r="IG2" s="144"/>
      <c r="IH2" s="144"/>
      <c r="II2" s="144"/>
      <c r="IJ2" s="144"/>
      <c r="IK2" s="144"/>
      <c r="IL2" s="144"/>
      <c r="IM2" s="144"/>
      <c r="IN2" s="144"/>
      <c r="IO2" s="144"/>
      <c r="IP2" s="144"/>
      <c r="IQ2" s="144"/>
      <c r="IR2" s="144"/>
      <c r="IS2" s="144"/>
      <c r="IT2" s="144"/>
      <c r="IU2" s="144"/>
      <c r="IV2" s="144"/>
      <c r="IW2" s="144"/>
      <c r="IX2" s="144"/>
      <c r="IY2" s="144"/>
      <c r="IZ2" s="144"/>
      <c r="JA2" s="144"/>
      <c r="JB2" s="144"/>
      <c r="JC2" s="144"/>
      <c r="JD2" s="144"/>
      <c r="JE2" s="144"/>
      <c r="JF2" s="144"/>
      <c r="JG2" s="144"/>
      <c r="JH2" s="144"/>
      <c r="JI2" s="144"/>
      <c r="JJ2" s="144"/>
      <c r="JK2" s="144"/>
      <c r="JL2" s="144"/>
      <c r="JM2" s="144"/>
      <c r="JN2" s="144"/>
      <c r="JO2" s="144"/>
      <c r="JP2" s="144"/>
      <c r="JQ2" s="144"/>
      <c r="JR2" s="144"/>
      <c r="JS2" s="144"/>
      <c r="JT2" s="144"/>
      <c r="JU2" s="144"/>
      <c r="JV2" s="144"/>
      <c r="JW2" s="144"/>
      <c r="JX2" s="144"/>
      <c r="JY2" s="144"/>
      <c r="JZ2" s="144"/>
      <c r="KA2" s="144"/>
      <c r="KB2" s="144"/>
      <c r="KC2" s="144"/>
      <c r="KD2" s="144"/>
      <c r="KE2" s="144"/>
      <c r="KF2" s="144"/>
      <c r="KG2" s="144"/>
      <c r="KH2" s="144"/>
      <c r="KI2" s="144"/>
      <c r="KJ2" s="144"/>
      <c r="KK2" s="144"/>
      <c r="KL2" s="144"/>
      <c r="KM2" s="144"/>
      <c r="KN2" s="144"/>
      <c r="KO2" s="144"/>
      <c r="KP2" s="144"/>
      <c r="KQ2" s="144"/>
      <c r="KR2" s="144"/>
      <c r="KS2" s="144"/>
      <c r="KT2" s="144"/>
      <c r="KU2" s="144"/>
      <c r="KV2" s="144"/>
      <c r="KW2" s="144"/>
      <c r="KX2" s="144"/>
      <c r="KY2" s="144"/>
      <c r="KZ2" s="144"/>
      <c r="LA2" s="144"/>
      <c r="LB2" s="144"/>
      <c r="LC2" s="144"/>
      <c r="LD2" s="144"/>
      <c r="LE2" s="144"/>
      <c r="LF2" s="144"/>
      <c r="LG2" s="144"/>
      <c r="LH2" s="144"/>
      <c r="LI2" s="144"/>
      <c r="LJ2" s="144"/>
      <c r="LK2" s="144"/>
      <c r="LL2" s="144"/>
      <c r="LM2" s="144"/>
      <c r="LN2" s="144"/>
      <c r="LO2" s="144"/>
      <c r="LP2" s="144"/>
      <c r="LQ2" s="144"/>
      <c r="LR2" s="144"/>
      <c r="LS2" s="144"/>
      <c r="LT2" s="144"/>
      <c r="LU2" s="144"/>
      <c r="LV2" s="144"/>
      <c r="LW2" s="144"/>
      <c r="LX2" s="144"/>
      <c r="LY2" s="144"/>
      <c r="LZ2" s="144"/>
      <c r="MA2" s="144"/>
      <c r="MB2" s="144"/>
      <c r="MC2" s="144"/>
      <c r="MD2" s="144"/>
      <c r="ME2" s="144"/>
      <c r="MF2" s="144"/>
      <c r="MG2" s="144"/>
      <c r="MH2" s="144"/>
      <c r="MI2" s="144"/>
      <c r="MJ2" s="144"/>
      <c r="MK2" s="144"/>
      <c r="ML2" s="144"/>
      <c r="MM2" s="144"/>
      <c r="MN2" s="144"/>
      <c r="MO2" s="144"/>
      <c r="MP2" s="144"/>
      <c r="MQ2" s="144"/>
      <c r="MR2" s="144"/>
      <c r="MS2" s="144"/>
      <c r="MT2" s="144"/>
      <c r="MU2" s="144"/>
      <c r="MV2" s="144"/>
      <c r="MW2" s="144"/>
      <c r="MX2" s="144"/>
      <c r="MY2" s="144"/>
      <c r="MZ2" s="144"/>
      <c r="NA2" s="144"/>
      <c r="NB2" s="144"/>
      <c r="NC2" s="144"/>
      <c r="ND2" s="144"/>
      <c r="NE2" s="144"/>
      <c r="NF2" s="144"/>
      <c r="NG2" s="144"/>
      <c r="NH2" s="144"/>
      <c r="NI2" s="144"/>
      <c r="NJ2" s="144"/>
      <c r="NK2" s="144"/>
      <c r="NL2" s="144"/>
      <c r="NM2" s="144"/>
      <c r="NN2" s="144"/>
      <c r="NO2" s="144"/>
      <c r="NP2" s="144"/>
      <c r="NQ2" s="144"/>
      <c r="NR2" s="144"/>
      <c r="NS2" s="144"/>
      <c r="NT2" s="144"/>
      <c r="NU2" s="144"/>
      <c r="NV2" s="144"/>
      <c r="NW2" s="144"/>
      <c r="NX2" s="144"/>
      <c r="NY2" s="144"/>
      <c r="NZ2" s="144"/>
      <c r="OA2" s="144"/>
      <c r="OB2" s="144"/>
      <c r="OC2" s="144"/>
      <c r="OD2" s="144"/>
      <c r="OE2" s="144"/>
      <c r="OF2" s="144"/>
      <c r="OG2" s="144"/>
      <c r="OH2" s="144"/>
      <c r="OI2" s="144"/>
      <c r="OJ2" s="144"/>
      <c r="OK2" s="144"/>
      <c r="OL2" s="144"/>
      <c r="OM2" s="144"/>
      <c r="ON2" s="144"/>
      <c r="OO2" s="144"/>
      <c r="OP2" s="144"/>
      <c r="OQ2" s="144"/>
      <c r="OR2" s="144"/>
      <c r="OS2" s="144"/>
      <c r="OT2" s="144"/>
      <c r="OU2" s="144"/>
      <c r="OV2" s="144"/>
      <c r="OW2" s="144"/>
      <c r="OX2" s="144"/>
      <c r="OY2" s="137"/>
      <c r="OZ2" s="137"/>
      <c r="PA2" s="137"/>
      <c r="PB2" s="137"/>
    </row>
    <row r="3" spans="1:418" ht="24.6" customHeight="1">
      <c r="A3" s="197" t="s">
        <v>36</v>
      </c>
      <c r="B3" s="192" t="s">
        <v>67</v>
      </c>
      <c r="C3" s="198" t="s">
        <v>68</v>
      </c>
      <c r="D3" s="191" t="s">
        <v>37</v>
      </c>
      <c r="E3" s="201" t="s">
        <v>171</v>
      </c>
      <c r="F3" s="200"/>
      <c r="G3" s="200"/>
      <c r="H3" s="200"/>
      <c r="I3" s="200"/>
      <c r="J3" s="200" t="s">
        <v>172</v>
      </c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 t="s">
        <v>173</v>
      </c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0"/>
      <c r="AS3" s="200"/>
      <c r="AT3" s="200"/>
      <c r="AU3" s="200"/>
      <c r="AV3" s="200"/>
      <c r="AW3" s="200"/>
      <c r="AX3" s="200"/>
      <c r="AY3" s="200"/>
      <c r="AZ3" s="200"/>
      <c r="BA3" s="200" t="s">
        <v>174</v>
      </c>
      <c r="BB3" s="200"/>
      <c r="BC3" s="200"/>
      <c r="BD3" s="200"/>
      <c r="BE3" s="200"/>
      <c r="BF3" s="200"/>
      <c r="BG3" s="200"/>
      <c r="BH3" s="200"/>
      <c r="BI3" s="200"/>
      <c r="BJ3" s="200"/>
      <c r="BK3" s="200"/>
      <c r="BL3" s="200"/>
      <c r="BM3" s="200"/>
      <c r="BN3" s="200"/>
      <c r="BO3" s="200"/>
      <c r="BP3" s="200"/>
      <c r="BQ3" s="200"/>
      <c r="BR3" s="200"/>
      <c r="BS3" s="200"/>
      <c r="BT3" s="200"/>
      <c r="BU3" s="200"/>
      <c r="BV3" s="200"/>
      <c r="BW3" s="200" t="s">
        <v>175</v>
      </c>
      <c r="BX3" s="200"/>
      <c r="BY3" s="200"/>
      <c r="BZ3" s="200"/>
      <c r="CA3" s="200"/>
      <c r="CB3" s="200"/>
      <c r="CC3" s="200"/>
      <c r="CD3" s="200"/>
      <c r="CE3" s="200"/>
      <c r="CF3" s="200"/>
      <c r="CG3" s="200"/>
      <c r="CH3" s="200"/>
      <c r="CI3" s="200"/>
      <c r="CJ3" s="200"/>
      <c r="CK3" s="200"/>
      <c r="CL3" s="200"/>
      <c r="CM3" s="200"/>
      <c r="CN3" s="200"/>
      <c r="CO3" s="200"/>
      <c r="CP3" s="200"/>
      <c r="CQ3" s="200"/>
      <c r="CR3" s="200" t="s">
        <v>176</v>
      </c>
      <c r="CS3" s="200"/>
      <c r="CT3" s="200"/>
      <c r="CU3" s="200"/>
      <c r="CV3" s="200"/>
      <c r="CW3" s="200"/>
      <c r="CX3" s="200"/>
      <c r="CY3" s="200"/>
      <c r="CZ3" s="200"/>
      <c r="DA3" s="200"/>
      <c r="DB3" s="200"/>
      <c r="DC3" s="200"/>
      <c r="DD3" s="200"/>
      <c r="DE3" s="200"/>
      <c r="DF3" s="200"/>
      <c r="DG3" s="200"/>
      <c r="DH3" s="200"/>
      <c r="DI3" s="200"/>
      <c r="DJ3" s="200"/>
      <c r="DK3" s="200"/>
      <c r="DL3" s="200"/>
      <c r="DM3" s="200"/>
      <c r="DN3" s="200"/>
      <c r="DO3" s="200" t="s">
        <v>177</v>
      </c>
      <c r="DP3" s="200"/>
      <c r="DQ3" s="200"/>
      <c r="DR3" s="200"/>
      <c r="DS3" s="200"/>
      <c r="DT3" s="200"/>
      <c r="DU3" s="200"/>
      <c r="DV3" s="200"/>
      <c r="DW3" s="200"/>
      <c r="DX3" s="200"/>
      <c r="DY3" s="200"/>
      <c r="DZ3" s="200"/>
      <c r="EA3" s="200"/>
      <c r="EB3" s="200"/>
      <c r="EC3" s="200"/>
      <c r="ED3" s="200"/>
      <c r="EE3" s="200"/>
      <c r="EF3" s="200"/>
      <c r="EG3" s="200"/>
      <c r="EH3" s="200"/>
      <c r="EI3" s="200"/>
      <c r="EJ3" s="200" t="s">
        <v>178</v>
      </c>
      <c r="EK3" s="200"/>
      <c r="EL3" s="200"/>
      <c r="EM3" s="200"/>
      <c r="EN3" s="200"/>
      <c r="EO3" s="200"/>
      <c r="EP3" s="200"/>
      <c r="EQ3" s="200"/>
      <c r="ER3" s="200"/>
      <c r="ES3" s="200"/>
      <c r="ET3" s="200"/>
      <c r="EU3" s="200"/>
      <c r="EV3" s="200"/>
      <c r="EW3" s="200"/>
      <c r="EX3" s="200"/>
      <c r="EY3" s="200"/>
      <c r="EZ3" s="200"/>
      <c r="FA3" s="200"/>
      <c r="FB3" s="200"/>
      <c r="FC3" s="200"/>
      <c r="FD3" s="200"/>
      <c r="FE3" s="200"/>
      <c r="FF3" s="200" t="s">
        <v>179</v>
      </c>
      <c r="FG3" s="200"/>
      <c r="FH3" s="200"/>
      <c r="FI3" s="200"/>
      <c r="FJ3" s="200"/>
      <c r="FK3" s="200"/>
      <c r="FL3" s="200"/>
      <c r="FM3" s="200"/>
      <c r="FN3" s="200"/>
      <c r="FO3" s="200"/>
      <c r="FP3" s="200"/>
      <c r="FQ3" s="200"/>
      <c r="FR3" s="200"/>
      <c r="FS3" s="200"/>
      <c r="FT3" s="200"/>
      <c r="FU3" s="200"/>
      <c r="FV3" s="200"/>
      <c r="FW3" s="200"/>
      <c r="FX3" s="200"/>
      <c r="FY3" s="200"/>
      <c r="FZ3" s="200"/>
      <c r="GA3" s="200"/>
      <c r="GB3" s="200"/>
      <c r="GC3" s="200" t="s">
        <v>180</v>
      </c>
      <c r="GD3" s="200"/>
      <c r="GE3" s="200"/>
      <c r="GF3" s="200"/>
      <c r="GG3" s="200"/>
      <c r="GH3" s="200"/>
      <c r="GI3" s="144"/>
      <c r="GJ3" s="144"/>
      <c r="GK3" s="144"/>
      <c r="GL3" s="144"/>
      <c r="GM3" s="144"/>
      <c r="GN3" s="144"/>
      <c r="GO3" s="144"/>
      <c r="GP3" s="144"/>
      <c r="GQ3" s="144"/>
      <c r="GR3" s="144"/>
      <c r="GS3" s="144"/>
      <c r="GT3" s="144"/>
      <c r="GU3" s="144"/>
      <c r="GV3" s="144"/>
      <c r="GW3" s="144"/>
      <c r="GX3" s="144"/>
      <c r="GY3" s="144"/>
      <c r="GZ3" s="144"/>
      <c r="HA3" s="144"/>
      <c r="HB3" s="144"/>
      <c r="HC3" s="144"/>
      <c r="HD3" s="144"/>
      <c r="HE3" s="144"/>
      <c r="HF3" s="144"/>
      <c r="HG3" s="144"/>
      <c r="HH3" s="144"/>
      <c r="HI3" s="144"/>
      <c r="HJ3" s="144"/>
      <c r="HK3" s="144"/>
      <c r="HL3" s="144"/>
      <c r="HM3" s="144"/>
      <c r="HN3" s="144"/>
      <c r="HO3" s="144"/>
      <c r="HP3" s="144"/>
      <c r="HQ3" s="144"/>
      <c r="HR3" s="144"/>
      <c r="HS3" s="144"/>
      <c r="HT3" s="144"/>
      <c r="HU3" s="144"/>
      <c r="HV3" s="144"/>
      <c r="HW3" s="144"/>
      <c r="HX3" s="144"/>
      <c r="HY3" s="144"/>
      <c r="HZ3" s="144"/>
      <c r="IA3" s="144"/>
      <c r="IB3" s="144"/>
      <c r="IC3" s="144"/>
      <c r="ID3" s="144"/>
      <c r="IE3" s="144"/>
      <c r="IF3" s="144"/>
      <c r="IG3" s="144"/>
      <c r="IH3" s="144"/>
      <c r="II3" s="144"/>
      <c r="IJ3" s="144"/>
      <c r="IK3" s="144"/>
      <c r="IL3" s="144"/>
      <c r="IM3" s="144"/>
      <c r="IN3" s="144"/>
      <c r="IO3" s="144"/>
      <c r="IP3" s="144"/>
      <c r="IQ3" s="144"/>
      <c r="IR3" s="144"/>
      <c r="IS3" s="144"/>
      <c r="IT3" s="144"/>
      <c r="IU3" s="144"/>
      <c r="IV3" s="144"/>
      <c r="IW3" s="144"/>
      <c r="IX3" s="144"/>
      <c r="IY3" s="144"/>
      <c r="IZ3" s="144"/>
      <c r="JA3" s="144"/>
      <c r="JB3" s="144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  <c r="JN3" s="144"/>
      <c r="JO3" s="144"/>
      <c r="JP3" s="144"/>
      <c r="JQ3" s="144"/>
      <c r="JR3" s="144"/>
      <c r="JS3" s="144"/>
      <c r="JT3" s="144"/>
      <c r="JU3" s="144"/>
      <c r="JV3" s="144"/>
      <c r="JW3" s="144"/>
      <c r="JX3" s="144"/>
      <c r="JY3" s="144"/>
      <c r="JZ3" s="144"/>
      <c r="KA3" s="144"/>
      <c r="KB3" s="144"/>
      <c r="KC3" s="144"/>
      <c r="KD3" s="144"/>
      <c r="KE3" s="144"/>
      <c r="KF3" s="144"/>
      <c r="KG3" s="144"/>
      <c r="KH3" s="144"/>
      <c r="KI3" s="144"/>
      <c r="KJ3" s="144"/>
      <c r="KK3" s="144"/>
      <c r="KL3" s="144"/>
      <c r="KM3" s="144"/>
      <c r="KN3" s="144"/>
      <c r="KO3" s="144"/>
      <c r="KP3" s="144"/>
      <c r="KQ3" s="144"/>
      <c r="KR3" s="144"/>
      <c r="KS3" s="144"/>
      <c r="KT3" s="144"/>
      <c r="KU3" s="144"/>
      <c r="KV3" s="144"/>
      <c r="KW3" s="144"/>
      <c r="KX3" s="144"/>
      <c r="KY3" s="144"/>
      <c r="KZ3" s="144"/>
      <c r="LA3" s="144"/>
      <c r="LB3" s="144"/>
      <c r="LC3" s="144"/>
      <c r="LD3" s="144"/>
      <c r="LE3" s="144"/>
      <c r="LF3" s="144"/>
      <c r="LG3" s="144"/>
      <c r="LH3" s="144"/>
      <c r="LI3" s="144"/>
      <c r="LJ3" s="144"/>
      <c r="LK3" s="144"/>
      <c r="LL3" s="144"/>
      <c r="LM3" s="144"/>
      <c r="LN3" s="144"/>
      <c r="LO3" s="144"/>
      <c r="LP3" s="144"/>
      <c r="LQ3" s="144"/>
      <c r="LR3" s="144"/>
      <c r="LS3" s="144"/>
      <c r="LT3" s="144"/>
      <c r="LU3" s="144"/>
      <c r="LV3" s="144"/>
      <c r="LW3" s="144"/>
      <c r="LX3" s="144"/>
      <c r="LY3" s="144"/>
      <c r="LZ3" s="144"/>
      <c r="MA3" s="144"/>
      <c r="MB3" s="144"/>
      <c r="MC3" s="144"/>
      <c r="MD3" s="144"/>
      <c r="ME3" s="144"/>
      <c r="MF3" s="144"/>
      <c r="MG3" s="144"/>
      <c r="MH3" s="144"/>
      <c r="MI3" s="144"/>
      <c r="MJ3" s="144"/>
      <c r="MK3" s="144"/>
      <c r="ML3" s="144"/>
      <c r="MM3" s="144"/>
      <c r="MN3" s="144"/>
      <c r="MO3" s="144"/>
      <c r="MP3" s="144"/>
      <c r="MQ3" s="144"/>
      <c r="MR3" s="144"/>
      <c r="MS3" s="144"/>
      <c r="MT3" s="144"/>
      <c r="MU3" s="144"/>
      <c r="MV3" s="144"/>
      <c r="MW3" s="144"/>
      <c r="MX3" s="144"/>
      <c r="MY3" s="144"/>
      <c r="MZ3" s="144"/>
      <c r="NA3" s="144"/>
      <c r="NB3" s="144"/>
      <c r="NC3" s="144"/>
      <c r="ND3" s="144"/>
      <c r="NE3" s="144"/>
      <c r="NF3" s="144"/>
      <c r="NG3" s="144"/>
      <c r="NH3" s="144"/>
      <c r="NI3" s="144"/>
      <c r="NJ3" s="144"/>
      <c r="NK3" s="144"/>
      <c r="NL3" s="144"/>
      <c r="NM3" s="144"/>
      <c r="NN3" s="144"/>
      <c r="NO3" s="144"/>
      <c r="NP3" s="144"/>
      <c r="NQ3" s="144"/>
      <c r="NR3" s="144"/>
      <c r="NS3" s="144"/>
      <c r="NT3" s="144"/>
      <c r="NU3" s="144"/>
      <c r="NV3" s="144"/>
      <c r="NW3" s="144"/>
      <c r="NX3" s="144"/>
      <c r="NY3" s="144"/>
      <c r="NZ3" s="144"/>
      <c r="OA3" s="144"/>
      <c r="OB3" s="144"/>
      <c r="OC3" s="144"/>
      <c r="OD3" s="144"/>
      <c r="OE3" s="144"/>
      <c r="OF3" s="144"/>
      <c r="OG3" s="144"/>
      <c r="OH3" s="144"/>
      <c r="OI3" s="144"/>
      <c r="OJ3" s="144"/>
      <c r="OK3" s="144"/>
      <c r="OL3" s="144"/>
      <c r="OM3" s="144"/>
      <c r="ON3" s="144"/>
      <c r="OO3" s="144"/>
      <c r="OP3" s="144"/>
      <c r="OQ3" s="144"/>
      <c r="OR3" s="144"/>
      <c r="OS3" s="144"/>
      <c r="OT3" s="144"/>
      <c r="OU3" s="144"/>
      <c r="OV3" s="144"/>
      <c r="OW3" s="144"/>
      <c r="OX3" s="144"/>
      <c r="OY3" s="137"/>
      <c r="OZ3" s="137"/>
      <c r="PA3" s="137"/>
      <c r="PB3" s="137"/>
    </row>
    <row r="4" spans="1:418" ht="30.6" customHeight="1">
      <c r="A4" s="197"/>
      <c r="B4" s="194"/>
      <c r="C4" s="199"/>
      <c r="D4" s="191"/>
      <c r="E4" s="82">
        <v>27</v>
      </c>
      <c r="F4" s="82">
        <v>28</v>
      </c>
      <c r="G4" s="82">
        <v>29</v>
      </c>
      <c r="H4" s="82">
        <v>30</v>
      </c>
      <c r="I4" s="82">
        <v>31</v>
      </c>
      <c r="J4" s="82">
        <v>3</v>
      </c>
      <c r="K4" s="82">
        <v>4</v>
      </c>
      <c r="L4" s="82">
        <v>5</v>
      </c>
      <c r="M4" s="82">
        <v>6</v>
      </c>
      <c r="N4" s="82">
        <v>7</v>
      </c>
      <c r="O4" s="82">
        <v>10</v>
      </c>
      <c r="P4" s="82">
        <v>11</v>
      </c>
      <c r="Q4" s="82">
        <v>12</v>
      </c>
      <c r="R4" s="82">
        <v>13</v>
      </c>
      <c r="S4" s="82">
        <v>14</v>
      </c>
      <c r="T4" s="82">
        <v>17</v>
      </c>
      <c r="U4" s="82">
        <v>18</v>
      </c>
      <c r="V4" s="82">
        <v>19</v>
      </c>
      <c r="W4" s="82">
        <v>20</v>
      </c>
      <c r="X4" s="82">
        <v>21</v>
      </c>
      <c r="Y4" s="82">
        <v>24</v>
      </c>
      <c r="Z4" s="82">
        <v>25</v>
      </c>
      <c r="AA4" s="82">
        <v>26</v>
      </c>
      <c r="AB4" s="82">
        <v>27</v>
      </c>
      <c r="AC4" s="82">
        <v>28</v>
      </c>
      <c r="AD4" s="82">
        <v>1</v>
      </c>
      <c r="AE4" s="82">
        <v>2</v>
      </c>
      <c r="AF4" s="82">
        <v>3</v>
      </c>
      <c r="AG4" s="82">
        <v>5</v>
      </c>
      <c r="AH4" s="82">
        <v>5</v>
      </c>
      <c r="AI4" s="82">
        <v>8</v>
      </c>
      <c r="AJ4" s="82">
        <v>9</v>
      </c>
      <c r="AK4" s="82">
        <v>10</v>
      </c>
      <c r="AL4" s="82">
        <v>11</v>
      </c>
      <c r="AM4" s="82">
        <v>12</v>
      </c>
      <c r="AN4" s="82">
        <v>15</v>
      </c>
      <c r="AO4" s="82">
        <v>16</v>
      </c>
      <c r="AP4" s="82">
        <v>17</v>
      </c>
      <c r="AQ4" s="82">
        <v>18</v>
      </c>
      <c r="AR4" s="82">
        <v>19</v>
      </c>
      <c r="AS4" s="82">
        <v>22</v>
      </c>
      <c r="AT4" s="82">
        <v>23</v>
      </c>
      <c r="AU4" s="82">
        <v>24</v>
      </c>
      <c r="AV4" s="82">
        <v>25</v>
      </c>
      <c r="AW4" s="82">
        <v>26</v>
      </c>
      <c r="AX4" s="82">
        <v>29</v>
      </c>
      <c r="AY4" s="82">
        <v>30</v>
      </c>
      <c r="AZ4" s="82">
        <v>31</v>
      </c>
      <c r="BA4" s="82">
        <v>1</v>
      </c>
      <c r="BB4" s="82">
        <v>2</v>
      </c>
      <c r="BC4" s="82">
        <v>5</v>
      </c>
      <c r="BD4" s="82">
        <v>6</v>
      </c>
      <c r="BE4" s="82">
        <v>7</v>
      </c>
      <c r="BF4" s="82">
        <v>8</v>
      </c>
      <c r="BG4" s="82">
        <v>9</v>
      </c>
      <c r="BH4" s="82">
        <v>12</v>
      </c>
      <c r="BI4" s="82">
        <v>13</v>
      </c>
      <c r="BJ4" s="82">
        <v>14</v>
      </c>
      <c r="BK4" s="82">
        <v>15</v>
      </c>
      <c r="BL4" s="82">
        <v>16</v>
      </c>
      <c r="BM4" s="82">
        <v>19</v>
      </c>
      <c r="BN4" s="82">
        <v>20</v>
      </c>
      <c r="BO4" s="82">
        <v>21</v>
      </c>
      <c r="BP4" s="82">
        <v>22</v>
      </c>
      <c r="BQ4" s="82">
        <v>23</v>
      </c>
      <c r="BR4" s="82">
        <v>26</v>
      </c>
      <c r="BS4" s="82">
        <v>27</v>
      </c>
      <c r="BT4" s="82">
        <v>28</v>
      </c>
      <c r="BU4" s="82">
        <v>29</v>
      </c>
      <c r="BV4" s="82">
        <v>30</v>
      </c>
      <c r="BW4" s="82">
        <v>2</v>
      </c>
      <c r="BX4" s="82">
        <v>3</v>
      </c>
      <c r="BY4" s="82">
        <v>4</v>
      </c>
      <c r="BZ4" s="82">
        <v>5</v>
      </c>
      <c r="CA4" s="82">
        <v>6</v>
      </c>
      <c r="CB4" s="82">
        <v>9</v>
      </c>
      <c r="CC4" s="82">
        <v>10</v>
      </c>
      <c r="CD4" s="82">
        <v>11</v>
      </c>
      <c r="CE4" s="82">
        <v>12</v>
      </c>
      <c r="CF4" s="82">
        <v>13</v>
      </c>
      <c r="CG4" s="82">
        <v>16</v>
      </c>
      <c r="CH4" s="82">
        <v>17</v>
      </c>
      <c r="CI4" s="82">
        <v>18</v>
      </c>
      <c r="CJ4" s="82">
        <v>19</v>
      </c>
      <c r="CK4" s="82">
        <v>20</v>
      </c>
      <c r="CL4" s="82">
        <v>23</v>
      </c>
      <c r="CM4" s="82">
        <v>24</v>
      </c>
      <c r="CN4" s="82">
        <v>25</v>
      </c>
      <c r="CO4" s="82">
        <v>26</v>
      </c>
      <c r="CP4" s="82">
        <v>27</v>
      </c>
      <c r="CQ4" s="82">
        <v>30</v>
      </c>
      <c r="CR4" s="82">
        <v>1</v>
      </c>
      <c r="CS4" s="82">
        <v>2</v>
      </c>
      <c r="CT4" s="82">
        <v>3</v>
      </c>
      <c r="CU4" s="82">
        <v>4</v>
      </c>
      <c r="CV4" s="82">
        <v>7</v>
      </c>
      <c r="CW4" s="82">
        <v>8</v>
      </c>
      <c r="CX4" s="82">
        <v>9</v>
      </c>
      <c r="CY4" s="82">
        <v>10</v>
      </c>
      <c r="CZ4" s="82">
        <v>11</v>
      </c>
      <c r="DA4" s="82">
        <v>14</v>
      </c>
      <c r="DB4" s="82">
        <v>15</v>
      </c>
      <c r="DC4" s="82">
        <v>16</v>
      </c>
      <c r="DD4" s="82">
        <v>17</v>
      </c>
      <c r="DE4" s="82">
        <v>18</v>
      </c>
      <c r="DF4" s="82">
        <v>21</v>
      </c>
      <c r="DG4" s="82">
        <v>22</v>
      </c>
      <c r="DH4" s="82">
        <v>23</v>
      </c>
      <c r="DI4" s="82">
        <v>24</v>
      </c>
      <c r="DJ4" s="82">
        <v>25</v>
      </c>
      <c r="DK4" s="82">
        <v>28</v>
      </c>
      <c r="DL4" s="82">
        <v>29</v>
      </c>
      <c r="DM4" s="82">
        <v>30</v>
      </c>
      <c r="DN4" s="82">
        <v>31</v>
      </c>
      <c r="DO4" s="82">
        <v>1</v>
      </c>
      <c r="DP4" s="82">
        <v>4</v>
      </c>
      <c r="DQ4" s="82">
        <v>5</v>
      </c>
      <c r="DR4" s="82">
        <v>6</v>
      </c>
      <c r="DS4" s="82">
        <v>7</v>
      </c>
      <c r="DT4" s="82">
        <v>8</v>
      </c>
      <c r="DU4" s="82">
        <v>11</v>
      </c>
      <c r="DV4" s="82">
        <v>12</v>
      </c>
      <c r="DW4" s="82">
        <v>13</v>
      </c>
      <c r="DX4" s="82">
        <v>14</v>
      </c>
      <c r="DY4" s="82">
        <v>15</v>
      </c>
      <c r="DZ4" s="82">
        <v>18</v>
      </c>
      <c r="EA4" s="82">
        <v>19</v>
      </c>
      <c r="EB4" s="82">
        <v>20</v>
      </c>
      <c r="EC4" s="82">
        <v>21</v>
      </c>
      <c r="ED4" s="82">
        <v>22</v>
      </c>
      <c r="EE4" s="82">
        <v>25</v>
      </c>
      <c r="EF4" s="82">
        <v>26</v>
      </c>
      <c r="EG4" s="82">
        <v>27</v>
      </c>
      <c r="EH4" s="82">
        <v>28</v>
      </c>
      <c r="EI4" s="82">
        <v>29</v>
      </c>
      <c r="EJ4" s="82">
        <v>2</v>
      </c>
      <c r="EK4" s="82">
        <v>3</v>
      </c>
      <c r="EL4" s="82">
        <v>4</v>
      </c>
      <c r="EM4" s="82">
        <v>5</v>
      </c>
      <c r="EN4" s="82">
        <v>6</v>
      </c>
      <c r="EO4" s="82">
        <v>9</v>
      </c>
      <c r="EP4" s="82">
        <v>10</v>
      </c>
      <c r="EQ4" s="82">
        <v>11</v>
      </c>
      <c r="ER4" s="82">
        <v>12</v>
      </c>
      <c r="ES4" s="82">
        <v>13</v>
      </c>
      <c r="ET4" s="82">
        <v>16</v>
      </c>
      <c r="EU4" s="82">
        <v>17</v>
      </c>
      <c r="EV4" s="82">
        <v>18</v>
      </c>
      <c r="EW4" s="82">
        <v>19</v>
      </c>
      <c r="EX4" s="82">
        <v>20</v>
      </c>
      <c r="EY4" s="82">
        <v>23</v>
      </c>
      <c r="EZ4" s="82">
        <v>24</v>
      </c>
      <c r="FA4" s="82">
        <v>25</v>
      </c>
      <c r="FB4" s="82">
        <v>26</v>
      </c>
      <c r="FC4" s="82">
        <v>27</v>
      </c>
      <c r="FD4" s="82">
        <v>30</v>
      </c>
      <c r="FE4" s="82">
        <v>31</v>
      </c>
      <c r="FF4" s="82">
        <v>1</v>
      </c>
      <c r="FG4" s="82">
        <v>2</v>
      </c>
      <c r="FH4" s="82">
        <v>3</v>
      </c>
      <c r="FI4" s="82">
        <v>6</v>
      </c>
      <c r="FJ4" s="82">
        <v>7</v>
      </c>
      <c r="FK4" s="82">
        <v>8</v>
      </c>
      <c r="FL4" s="82">
        <v>9</v>
      </c>
      <c r="FM4" s="82">
        <v>10</v>
      </c>
      <c r="FN4" s="82">
        <v>13</v>
      </c>
      <c r="FO4" s="82">
        <v>14</v>
      </c>
      <c r="FP4" s="82">
        <v>15</v>
      </c>
      <c r="FQ4" s="82">
        <v>16</v>
      </c>
      <c r="FR4" s="82">
        <v>17</v>
      </c>
      <c r="FS4" s="82">
        <v>20</v>
      </c>
      <c r="FT4" s="82">
        <v>21</v>
      </c>
      <c r="FU4" s="82">
        <v>22</v>
      </c>
      <c r="FV4" s="82">
        <v>23</v>
      </c>
      <c r="FW4" s="82">
        <v>24</v>
      </c>
      <c r="FX4" s="82">
        <v>27</v>
      </c>
      <c r="FY4" s="82">
        <v>28</v>
      </c>
      <c r="FZ4" s="82">
        <v>29</v>
      </c>
      <c r="GA4" s="82">
        <v>30</v>
      </c>
      <c r="GB4" s="82">
        <v>31</v>
      </c>
      <c r="GC4" s="82">
        <v>3</v>
      </c>
      <c r="GD4" s="82">
        <v>4</v>
      </c>
      <c r="GE4" s="82">
        <v>5</v>
      </c>
      <c r="GF4" s="82">
        <v>6</v>
      </c>
      <c r="GG4" s="82">
        <v>7</v>
      </c>
      <c r="GH4" s="141">
        <v>10</v>
      </c>
      <c r="GI4" s="144"/>
      <c r="GJ4" s="144"/>
      <c r="GK4" s="144"/>
      <c r="GL4" s="144"/>
      <c r="GM4" s="144"/>
      <c r="GN4" s="144"/>
      <c r="GO4" s="144"/>
      <c r="GP4" s="144"/>
      <c r="GQ4" s="144"/>
      <c r="GR4" s="144"/>
      <c r="GS4" s="144"/>
      <c r="GT4" s="144"/>
      <c r="GU4" s="144"/>
      <c r="GV4" s="144"/>
      <c r="GW4" s="144"/>
      <c r="GX4" s="144"/>
      <c r="GY4" s="144"/>
      <c r="GZ4" s="144"/>
      <c r="HA4" s="144"/>
      <c r="HB4" s="144"/>
      <c r="HC4" s="144"/>
      <c r="HD4" s="144"/>
      <c r="HE4" s="144"/>
      <c r="HF4" s="144"/>
      <c r="HG4" s="144"/>
      <c r="HH4" s="144"/>
      <c r="HI4" s="144"/>
      <c r="HJ4" s="144"/>
      <c r="HK4" s="144"/>
      <c r="HL4" s="144"/>
      <c r="HM4" s="144"/>
      <c r="HN4" s="144"/>
      <c r="HO4" s="144"/>
      <c r="HP4" s="144"/>
      <c r="HQ4" s="144"/>
      <c r="HR4" s="144"/>
      <c r="HS4" s="144"/>
      <c r="HT4" s="144"/>
      <c r="HU4" s="144"/>
      <c r="HV4" s="144"/>
      <c r="HW4" s="144"/>
      <c r="HX4" s="144"/>
      <c r="HY4" s="144"/>
      <c r="HZ4" s="144"/>
      <c r="IA4" s="144"/>
      <c r="IB4" s="144"/>
      <c r="IC4" s="144"/>
      <c r="ID4" s="144"/>
      <c r="IE4" s="144"/>
      <c r="IF4" s="144"/>
      <c r="IG4" s="144"/>
      <c r="IH4" s="144"/>
      <c r="II4" s="144"/>
      <c r="IJ4" s="144"/>
      <c r="IK4" s="144"/>
      <c r="IL4" s="144"/>
      <c r="IM4" s="144"/>
      <c r="IN4" s="144"/>
      <c r="IO4" s="144"/>
      <c r="IP4" s="144"/>
      <c r="IQ4" s="144"/>
      <c r="IR4" s="144"/>
      <c r="IS4" s="144"/>
      <c r="IT4" s="144"/>
      <c r="IU4" s="144"/>
      <c r="IV4" s="144"/>
      <c r="IW4" s="144"/>
      <c r="IX4" s="144"/>
      <c r="IY4" s="144"/>
      <c r="IZ4" s="144"/>
      <c r="JA4" s="144"/>
      <c r="JB4" s="144"/>
      <c r="JC4" s="144"/>
      <c r="JD4" s="144"/>
      <c r="JE4" s="144"/>
      <c r="JF4" s="144"/>
      <c r="JG4" s="144"/>
      <c r="JH4" s="144"/>
      <c r="JI4" s="144"/>
      <c r="JJ4" s="144"/>
      <c r="JK4" s="144"/>
      <c r="JL4" s="144"/>
      <c r="JM4" s="144"/>
      <c r="JN4" s="144"/>
      <c r="JO4" s="144"/>
      <c r="JP4" s="144"/>
      <c r="JQ4" s="144"/>
      <c r="JR4" s="144"/>
      <c r="JS4" s="144"/>
      <c r="JT4" s="144"/>
      <c r="JU4" s="144"/>
      <c r="JV4" s="144"/>
      <c r="JW4" s="144"/>
      <c r="JX4" s="144"/>
      <c r="JY4" s="144"/>
      <c r="JZ4" s="144"/>
      <c r="KA4" s="144"/>
      <c r="KB4" s="144"/>
      <c r="KC4" s="144"/>
      <c r="KD4" s="144"/>
      <c r="KE4" s="144"/>
      <c r="KF4" s="144"/>
      <c r="KG4" s="144"/>
      <c r="KH4" s="144"/>
      <c r="KI4" s="144"/>
      <c r="KJ4" s="144"/>
      <c r="KK4" s="144"/>
      <c r="KL4" s="144"/>
      <c r="KM4" s="144"/>
      <c r="KN4" s="144"/>
      <c r="KO4" s="144"/>
      <c r="KP4" s="144"/>
      <c r="KQ4" s="144"/>
      <c r="KR4" s="144"/>
      <c r="KS4" s="144"/>
      <c r="KT4" s="144"/>
      <c r="KU4" s="144"/>
      <c r="KV4" s="144"/>
      <c r="KW4" s="144"/>
      <c r="KX4" s="144"/>
      <c r="KY4" s="144"/>
      <c r="KZ4" s="144"/>
      <c r="LA4" s="144"/>
      <c r="LB4" s="144"/>
      <c r="LC4" s="144"/>
      <c r="LD4" s="144"/>
      <c r="LE4" s="144"/>
      <c r="LF4" s="144"/>
      <c r="LG4" s="144"/>
      <c r="LH4" s="144"/>
      <c r="LI4" s="144"/>
      <c r="LJ4" s="144"/>
      <c r="LK4" s="144"/>
      <c r="LL4" s="144"/>
      <c r="LM4" s="144"/>
      <c r="LN4" s="144"/>
      <c r="LO4" s="144"/>
      <c r="LP4" s="144"/>
      <c r="LQ4" s="144"/>
      <c r="LR4" s="144"/>
      <c r="LS4" s="144"/>
      <c r="LT4" s="144"/>
      <c r="LU4" s="144"/>
      <c r="LV4" s="144"/>
      <c r="LW4" s="144"/>
      <c r="LX4" s="144"/>
      <c r="LY4" s="144"/>
      <c r="LZ4" s="144"/>
      <c r="MA4" s="144"/>
      <c r="MB4" s="144"/>
      <c r="MC4" s="144"/>
      <c r="MD4" s="144"/>
      <c r="ME4" s="144"/>
      <c r="MF4" s="144"/>
      <c r="MG4" s="144"/>
      <c r="MH4" s="144"/>
      <c r="MI4" s="144"/>
      <c r="MJ4" s="144"/>
      <c r="MK4" s="144"/>
      <c r="ML4" s="144"/>
      <c r="MM4" s="144"/>
      <c r="MN4" s="144"/>
      <c r="MO4" s="144"/>
      <c r="MP4" s="144"/>
      <c r="MQ4" s="144"/>
      <c r="MR4" s="144"/>
      <c r="MS4" s="144"/>
      <c r="MT4" s="144"/>
      <c r="MU4" s="144"/>
      <c r="MV4" s="144"/>
      <c r="MW4" s="144"/>
      <c r="MX4" s="144"/>
      <c r="MY4" s="144"/>
      <c r="MZ4" s="144"/>
      <c r="NA4" s="144"/>
      <c r="NB4" s="144"/>
      <c r="NC4" s="144"/>
      <c r="ND4" s="144"/>
      <c r="NE4" s="144"/>
      <c r="NF4" s="144"/>
      <c r="NG4" s="144"/>
      <c r="NH4" s="144"/>
      <c r="NI4" s="144"/>
      <c r="NJ4" s="144"/>
      <c r="NK4" s="144"/>
      <c r="NL4" s="144"/>
      <c r="NM4" s="144"/>
      <c r="NN4" s="144"/>
      <c r="NO4" s="144"/>
      <c r="NP4" s="144"/>
      <c r="NQ4" s="144"/>
      <c r="NR4" s="144"/>
      <c r="NS4" s="144"/>
      <c r="NT4" s="144"/>
      <c r="NU4" s="144"/>
      <c r="NV4" s="144"/>
      <c r="NW4" s="144"/>
      <c r="NX4" s="144"/>
      <c r="NY4" s="144"/>
      <c r="NZ4" s="144"/>
      <c r="OA4" s="144"/>
      <c r="OB4" s="144"/>
      <c r="OC4" s="144"/>
      <c r="OD4" s="144"/>
      <c r="OE4" s="144"/>
      <c r="OF4" s="144"/>
      <c r="OG4" s="144"/>
      <c r="OH4" s="144"/>
      <c r="OI4" s="144"/>
      <c r="OJ4" s="144"/>
      <c r="OK4" s="144"/>
      <c r="OL4" s="144"/>
      <c r="OM4" s="144"/>
      <c r="ON4" s="144"/>
      <c r="OO4" s="144"/>
      <c r="OP4" s="144"/>
      <c r="OQ4" s="144"/>
      <c r="OR4" s="144"/>
      <c r="OS4" s="144"/>
      <c r="OT4" s="144"/>
      <c r="OU4" s="144"/>
      <c r="OV4" s="144"/>
      <c r="OW4" s="144"/>
      <c r="OX4" s="144"/>
      <c r="OY4" s="137"/>
      <c r="OZ4" s="137"/>
      <c r="PA4" s="137"/>
      <c r="PB4" s="137"/>
    </row>
    <row r="5" spans="1:418" ht="29.25" customHeight="1">
      <c r="A5" s="54" t="s">
        <v>181</v>
      </c>
      <c r="B5" s="83"/>
      <c r="C5" s="83"/>
      <c r="D5" s="69"/>
      <c r="E5" s="55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5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5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5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5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5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5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5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5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5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5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5"/>
      <c r="FT5" s="56"/>
      <c r="FU5" s="56"/>
      <c r="FV5" s="56"/>
      <c r="FW5" s="56"/>
      <c r="FX5" s="56"/>
      <c r="FY5" s="56"/>
      <c r="FZ5" s="56"/>
      <c r="GA5" s="56"/>
      <c r="GB5" s="56"/>
      <c r="GC5" s="56"/>
      <c r="GD5" s="56"/>
      <c r="GE5" s="56"/>
      <c r="GF5" s="56"/>
      <c r="GG5" s="56"/>
      <c r="GH5" s="142"/>
      <c r="GI5" s="144"/>
      <c r="GJ5" s="144"/>
      <c r="GK5" s="144"/>
      <c r="GL5" s="144"/>
      <c r="GM5" s="144"/>
      <c r="GN5" s="144"/>
      <c r="GO5" s="144"/>
      <c r="GP5" s="144"/>
      <c r="GQ5" s="144"/>
      <c r="GR5" s="144"/>
      <c r="GS5" s="144"/>
      <c r="GT5" s="144"/>
      <c r="GU5" s="144"/>
      <c r="GV5" s="144"/>
      <c r="GW5" s="144"/>
      <c r="GX5" s="144"/>
      <c r="GY5" s="144"/>
      <c r="GZ5" s="144"/>
      <c r="HA5" s="144"/>
      <c r="HB5" s="144"/>
      <c r="HC5" s="144"/>
      <c r="HD5" s="144"/>
      <c r="HE5" s="144"/>
      <c r="HF5" s="144"/>
      <c r="HG5" s="144"/>
      <c r="HH5" s="144"/>
      <c r="HI5" s="144"/>
      <c r="HJ5" s="144"/>
      <c r="HK5" s="144"/>
      <c r="HL5" s="144"/>
      <c r="HM5" s="144"/>
      <c r="HN5" s="144"/>
      <c r="HO5" s="144"/>
      <c r="HP5" s="144"/>
      <c r="HQ5" s="144"/>
      <c r="HR5" s="144"/>
      <c r="HS5" s="144"/>
      <c r="HT5" s="144"/>
      <c r="HU5" s="144"/>
      <c r="HV5" s="144"/>
      <c r="HW5" s="144"/>
      <c r="HX5" s="144"/>
      <c r="HY5" s="144"/>
      <c r="HZ5" s="144"/>
      <c r="IA5" s="144"/>
      <c r="IB5" s="144"/>
      <c r="IC5" s="144"/>
      <c r="ID5" s="144"/>
      <c r="IE5" s="144"/>
      <c r="IF5" s="144"/>
      <c r="IG5" s="144"/>
      <c r="IH5" s="144"/>
      <c r="II5" s="144"/>
      <c r="IJ5" s="144"/>
      <c r="IK5" s="144"/>
      <c r="IL5" s="144"/>
      <c r="IM5" s="144"/>
      <c r="IN5" s="144"/>
      <c r="IO5" s="144"/>
      <c r="IP5" s="144"/>
      <c r="IQ5" s="144"/>
      <c r="IR5" s="144"/>
      <c r="IS5" s="144"/>
      <c r="IT5" s="144"/>
      <c r="IU5" s="144"/>
      <c r="IV5" s="144"/>
      <c r="IW5" s="144"/>
      <c r="IX5" s="144"/>
      <c r="IY5" s="144"/>
      <c r="IZ5" s="144"/>
      <c r="JA5" s="144"/>
      <c r="JB5" s="144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  <c r="JN5" s="144"/>
      <c r="JO5" s="144"/>
      <c r="JP5" s="144"/>
      <c r="JQ5" s="144"/>
      <c r="JR5" s="144"/>
      <c r="JS5" s="144"/>
      <c r="JT5" s="144"/>
      <c r="JU5" s="144"/>
      <c r="JV5" s="144"/>
      <c r="JW5" s="144"/>
      <c r="JX5" s="144"/>
      <c r="JY5" s="144"/>
      <c r="JZ5" s="144"/>
      <c r="KA5" s="144"/>
      <c r="KB5" s="144"/>
      <c r="KC5" s="144"/>
      <c r="KD5" s="144"/>
      <c r="KE5" s="144"/>
      <c r="KF5" s="144"/>
      <c r="KG5" s="144"/>
      <c r="KH5" s="144"/>
      <c r="KI5" s="144"/>
      <c r="KJ5" s="144"/>
      <c r="KK5" s="144"/>
      <c r="KL5" s="144"/>
      <c r="KM5" s="144"/>
      <c r="KN5" s="144"/>
      <c r="KO5" s="144"/>
      <c r="KP5" s="144"/>
      <c r="KQ5" s="144"/>
      <c r="KR5" s="144"/>
      <c r="KS5" s="144"/>
      <c r="KT5" s="144"/>
      <c r="KU5" s="144"/>
      <c r="KV5" s="144"/>
      <c r="KW5" s="144"/>
      <c r="KX5" s="144"/>
      <c r="KY5" s="144"/>
      <c r="KZ5" s="144"/>
      <c r="LA5" s="144"/>
      <c r="LB5" s="144"/>
      <c r="LC5" s="144"/>
      <c r="LD5" s="144"/>
      <c r="LE5" s="144"/>
      <c r="LF5" s="144"/>
      <c r="LG5" s="144"/>
      <c r="LH5" s="144"/>
      <c r="LI5" s="144"/>
      <c r="LJ5" s="144"/>
      <c r="LK5" s="144"/>
      <c r="LL5" s="144"/>
      <c r="LM5" s="144"/>
      <c r="LN5" s="144"/>
      <c r="LO5" s="144"/>
      <c r="LP5" s="144"/>
      <c r="LQ5" s="144"/>
      <c r="LR5" s="144"/>
      <c r="LS5" s="144"/>
      <c r="LT5" s="144"/>
      <c r="LU5" s="144"/>
      <c r="LV5" s="144"/>
      <c r="LW5" s="144"/>
      <c r="LX5" s="144"/>
      <c r="LY5" s="144"/>
      <c r="LZ5" s="144"/>
      <c r="MA5" s="144"/>
      <c r="MB5" s="144"/>
      <c r="MC5" s="144"/>
      <c r="MD5" s="144"/>
      <c r="ME5" s="144"/>
      <c r="MF5" s="144"/>
      <c r="MG5" s="144"/>
      <c r="MH5" s="144"/>
      <c r="MI5" s="144"/>
      <c r="MJ5" s="144"/>
      <c r="MK5" s="144"/>
      <c r="ML5" s="144"/>
      <c r="MM5" s="144"/>
      <c r="MN5" s="144"/>
      <c r="MO5" s="144"/>
      <c r="MP5" s="144"/>
      <c r="MQ5" s="144"/>
      <c r="MR5" s="144"/>
      <c r="MS5" s="144"/>
      <c r="MT5" s="144"/>
      <c r="MU5" s="144"/>
      <c r="MV5" s="144"/>
      <c r="MW5" s="144"/>
      <c r="MX5" s="144"/>
      <c r="MY5" s="144"/>
      <c r="MZ5" s="144"/>
      <c r="NA5" s="144"/>
      <c r="NB5" s="144"/>
      <c r="NC5" s="144"/>
      <c r="ND5" s="144"/>
      <c r="NE5" s="144"/>
      <c r="NF5" s="144"/>
      <c r="NG5" s="144"/>
      <c r="NH5" s="144"/>
      <c r="NI5" s="144"/>
      <c r="NJ5" s="144"/>
      <c r="NK5" s="144"/>
      <c r="NL5" s="144"/>
      <c r="NM5" s="144"/>
      <c r="NN5" s="144"/>
      <c r="NO5" s="144"/>
      <c r="NP5" s="144"/>
      <c r="NQ5" s="144"/>
      <c r="NR5" s="144"/>
      <c r="NS5" s="144"/>
      <c r="NT5" s="144"/>
      <c r="NU5" s="144"/>
      <c r="NV5" s="144"/>
      <c r="NW5" s="144"/>
      <c r="NX5" s="144"/>
      <c r="NY5" s="144"/>
      <c r="NZ5" s="144"/>
      <c r="OA5" s="144"/>
      <c r="OB5" s="144"/>
      <c r="OC5" s="144"/>
      <c r="OD5" s="144"/>
      <c r="OE5" s="144"/>
      <c r="OF5" s="144"/>
      <c r="OG5" s="144"/>
      <c r="OH5" s="144"/>
      <c r="OI5" s="144"/>
      <c r="OJ5" s="144"/>
      <c r="OK5" s="144"/>
      <c r="OL5" s="144"/>
      <c r="OM5" s="144"/>
      <c r="ON5" s="144"/>
      <c r="OO5" s="144"/>
      <c r="OP5" s="144"/>
      <c r="OQ5" s="144"/>
      <c r="OR5" s="144"/>
      <c r="OS5" s="144"/>
      <c r="OT5" s="144"/>
      <c r="OU5" s="144"/>
      <c r="OV5" s="144"/>
      <c r="OW5" s="144"/>
      <c r="OX5" s="144"/>
      <c r="OY5" s="137"/>
      <c r="OZ5" s="137"/>
      <c r="PA5" s="137"/>
      <c r="PB5" s="137"/>
    </row>
    <row r="6" spans="1:418" s="121" customFormat="1" ht="15" customHeight="1">
      <c r="A6" s="202" t="s">
        <v>77</v>
      </c>
      <c r="B6" s="203"/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3"/>
      <c r="DK6" s="203"/>
      <c r="DL6" s="203"/>
      <c r="DM6" s="203"/>
      <c r="DN6" s="203"/>
      <c r="DO6" s="203"/>
      <c r="DP6" s="203"/>
      <c r="DQ6" s="203"/>
      <c r="DR6" s="203"/>
      <c r="DS6" s="203"/>
      <c r="DT6" s="203"/>
      <c r="DU6" s="203"/>
      <c r="DV6" s="203"/>
      <c r="DW6" s="203"/>
      <c r="DX6" s="203"/>
      <c r="DY6" s="203"/>
      <c r="DZ6" s="203"/>
      <c r="EA6" s="203"/>
      <c r="EB6" s="203"/>
      <c r="EC6" s="203"/>
      <c r="ED6" s="203"/>
      <c r="EE6" s="203"/>
      <c r="EF6" s="203"/>
      <c r="EG6" s="203"/>
      <c r="EH6" s="203"/>
      <c r="EI6" s="203"/>
      <c r="EJ6" s="203"/>
      <c r="EK6" s="203"/>
      <c r="EL6" s="203"/>
      <c r="EM6" s="203"/>
      <c r="EN6" s="203"/>
      <c r="EO6" s="203"/>
      <c r="EP6" s="203"/>
      <c r="EQ6" s="203"/>
      <c r="ER6" s="203"/>
      <c r="ES6" s="203"/>
      <c r="ET6" s="203"/>
      <c r="EU6" s="203"/>
      <c r="EV6" s="203"/>
      <c r="EW6" s="203"/>
      <c r="EX6" s="203"/>
      <c r="EY6" s="203"/>
      <c r="EZ6" s="203"/>
      <c r="FA6" s="203"/>
      <c r="FB6" s="203"/>
      <c r="FC6" s="203"/>
      <c r="FD6" s="203"/>
      <c r="FE6" s="203"/>
      <c r="FF6" s="203"/>
      <c r="FG6" s="203"/>
      <c r="FH6" s="203"/>
      <c r="FI6" s="203"/>
      <c r="FJ6" s="203"/>
      <c r="FK6" s="203"/>
      <c r="FL6" s="203"/>
      <c r="FM6" s="203"/>
      <c r="FN6" s="203"/>
      <c r="FO6" s="203"/>
      <c r="FP6" s="203"/>
      <c r="FQ6" s="203"/>
      <c r="FR6" s="203"/>
      <c r="FS6" s="203"/>
      <c r="FT6" s="203"/>
      <c r="FU6" s="203"/>
      <c r="FV6" s="203"/>
      <c r="FW6" s="203"/>
      <c r="FX6" s="203"/>
      <c r="FY6" s="203"/>
      <c r="FZ6" s="203"/>
      <c r="GA6" s="203"/>
      <c r="GB6" s="203"/>
      <c r="GC6" s="203"/>
      <c r="GD6" s="203"/>
      <c r="GE6" s="203"/>
      <c r="GF6" s="203"/>
      <c r="GG6" s="203"/>
      <c r="GH6" s="203"/>
      <c r="GI6" s="144"/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  <c r="IR6" s="144"/>
      <c r="IS6" s="144"/>
      <c r="IT6" s="144"/>
      <c r="IU6" s="144"/>
      <c r="IV6" s="144"/>
      <c r="IW6" s="144"/>
      <c r="IX6" s="144"/>
      <c r="IY6" s="144"/>
      <c r="IZ6" s="144"/>
      <c r="JA6" s="144"/>
      <c r="JB6" s="144"/>
      <c r="JC6" s="144"/>
      <c r="JD6" s="144"/>
      <c r="JE6" s="144"/>
      <c r="JF6" s="144"/>
      <c r="JG6" s="144"/>
      <c r="JH6" s="144"/>
      <c r="JI6" s="144"/>
      <c r="JJ6" s="144"/>
      <c r="JK6" s="144"/>
      <c r="JL6" s="144"/>
      <c r="JM6" s="144"/>
      <c r="JN6" s="144"/>
      <c r="JO6" s="144"/>
      <c r="JP6" s="144"/>
      <c r="JQ6" s="144"/>
      <c r="JR6" s="144"/>
      <c r="JS6" s="144"/>
      <c r="JT6" s="144"/>
      <c r="JU6" s="144"/>
      <c r="JV6" s="144"/>
      <c r="JW6" s="144"/>
      <c r="JX6" s="144"/>
      <c r="JY6" s="144"/>
      <c r="JZ6" s="144"/>
      <c r="KA6" s="144"/>
      <c r="KB6" s="144"/>
      <c r="KC6" s="144"/>
      <c r="KD6" s="144"/>
      <c r="KE6" s="144"/>
      <c r="KF6" s="144"/>
      <c r="KG6" s="144"/>
      <c r="KH6" s="144"/>
      <c r="KI6" s="144"/>
      <c r="KJ6" s="144"/>
      <c r="KK6" s="144"/>
      <c r="KL6" s="144"/>
      <c r="KM6" s="144"/>
      <c r="KN6" s="144"/>
      <c r="KO6" s="144"/>
      <c r="KP6" s="144"/>
      <c r="KQ6" s="144"/>
      <c r="KR6" s="144"/>
      <c r="KS6" s="144"/>
      <c r="KT6" s="144"/>
      <c r="KU6" s="144"/>
      <c r="KV6" s="144"/>
      <c r="KW6" s="144"/>
      <c r="KX6" s="144"/>
      <c r="KY6" s="144"/>
      <c r="KZ6" s="144"/>
      <c r="LA6" s="144"/>
      <c r="LB6" s="144"/>
      <c r="LC6" s="144"/>
      <c r="LD6" s="144"/>
      <c r="LE6" s="144"/>
      <c r="LF6" s="144"/>
      <c r="LG6" s="144"/>
      <c r="LH6" s="144"/>
      <c r="LI6" s="144"/>
      <c r="LJ6" s="144"/>
      <c r="LK6" s="144"/>
      <c r="LL6" s="144"/>
      <c r="LM6" s="144"/>
      <c r="LN6" s="144"/>
      <c r="LO6" s="144"/>
      <c r="LP6" s="144"/>
      <c r="LQ6" s="144"/>
      <c r="LR6" s="144"/>
      <c r="LS6" s="144"/>
      <c r="LT6" s="144"/>
      <c r="LU6" s="144"/>
      <c r="LV6" s="144"/>
      <c r="LW6" s="144"/>
      <c r="LX6" s="144"/>
      <c r="LY6" s="144"/>
      <c r="LZ6" s="144"/>
      <c r="MA6" s="144"/>
      <c r="MB6" s="144"/>
      <c r="MC6" s="144"/>
      <c r="MD6" s="144"/>
      <c r="ME6" s="144"/>
      <c r="MF6" s="144"/>
      <c r="MG6" s="144"/>
      <c r="MH6" s="144"/>
      <c r="MI6" s="144"/>
      <c r="MJ6" s="144"/>
      <c r="MK6" s="144"/>
      <c r="ML6" s="144"/>
      <c r="MM6" s="144"/>
      <c r="MN6" s="144"/>
      <c r="MO6" s="144"/>
      <c r="MP6" s="144"/>
      <c r="MQ6" s="144"/>
      <c r="MR6" s="144"/>
      <c r="MS6" s="144"/>
      <c r="MT6" s="144"/>
      <c r="MU6" s="144"/>
      <c r="MV6" s="144"/>
      <c r="MW6" s="144"/>
      <c r="MX6" s="144"/>
      <c r="MY6" s="144"/>
      <c r="MZ6" s="144"/>
      <c r="NA6" s="144"/>
      <c r="NB6" s="144"/>
      <c r="NC6" s="144"/>
      <c r="ND6" s="144"/>
      <c r="NE6" s="144"/>
      <c r="NF6" s="144"/>
      <c r="NG6" s="144"/>
      <c r="NH6" s="144"/>
      <c r="NI6" s="144"/>
      <c r="NJ6" s="144"/>
      <c r="NK6" s="144"/>
      <c r="NL6" s="144"/>
      <c r="NM6" s="144"/>
      <c r="NN6" s="144"/>
      <c r="NO6" s="144"/>
      <c r="NP6" s="144"/>
      <c r="NQ6" s="144"/>
      <c r="NR6" s="144"/>
      <c r="NS6" s="144"/>
      <c r="NT6" s="144"/>
      <c r="NU6" s="144"/>
      <c r="NV6" s="144"/>
      <c r="NW6" s="144"/>
      <c r="NX6" s="144"/>
      <c r="NY6" s="144"/>
      <c r="NZ6" s="144"/>
      <c r="OA6" s="144"/>
      <c r="OB6" s="144"/>
      <c r="OC6" s="144"/>
      <c r="OD6" s="144"/>
      <c r="OE6" s="144"/>
      <c r="OF6" s="144"/>
      <c r="OG6" s="144"/>
      <c r="OH6" s="144"/>
      <c r="OI6" s="144"/>
      <c r="OJ6" s="144"/>
      <c r="OK6" s="144"/>
      <c r="OL6" s="144"/>
      <c r="OM6" s="144"/>
      <c r="ON6" s="144"/>
      <c r="OO6" s="144"/>
      <c r="OP6" s="144"/>
      <c r="OQ6" s="144"/>
      <c r="OR6" s="144"/>
      <c r="OS6" s="144"/>
      <c r="OT6" s="144"/>
      <c r="OU6" s="144"/>
      <c r="OV6" s="144"/>
      <c r="OW6" s="144"/>
      <c r="OX6" s="144"/>
      <c r="OY6" s="138"/>
      <c r="OZ6" s="138"/>
      <c r="PA6" s="138"/>
      <c r="PB6" s="138"/>
    </row>
    <row r="7" spans="1:418" ht="15" customHeight="1">
      <c r="A7" s="57" t="s">
        <v>79</v>
      </c>
      <c r="B7" s="85"/>
      <c r="C7" s="85"/>
      <c r="D7" s="122">
        <v>3</v>
      </c>
      <c r="E7" s="123"/>
      <c r="F7" s="123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  <c r="FO7" s="124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44"/>
      <c r="GJ7" s="144"/>
      <c r="GK7" s="144"/>
      <c r="GL7" s="144"/>
      <c r="GM7" s="144"/>
      <c r="GN7" s="144"/>
      <c r="GO7" s="144"/>
      <c r="GP7" s="144"/>
      <c r="GQ7" s="144"/>
      <c r="GR7" s="144"/>
      <c r="GS7" s="144"/>
      <c r="GT7" s="144"/>
      <c r="GU7" s="144"/>
      <c r="GV7" s="144"/>
      <c r="GW7" s="144"/>
      <c r="GX7" s="144"/>
      <c r="GY7" s="144"/>
      <c r="GZ7" s="144"/>
      <c r="HA7" s="144"/>
      <c r="HB7" s="144"/>
      <c r="HC7" s="144"/>
      <c r="HD7" s="144"/>
      <c r="HE7" s="144"/>
      <c r="HF7" s="144"/>
      <c r="HG7" s="144"/>
      <c r="HH7" s="144"/>
      <c r="HI7" s="144"/>
      <c r="HJ7" s="144"/>
      <c r="HK7" s="144"/>
      <c r="HL7" s="144"/>
      <c r="HM7" s="144"/>
      <c r="HN7" s="144"/>
      <c r="HO7" s="144"/>
      <c r="HP7" s="144"/>
      <c r="HQ7" s="144"/>
      <c r="HR7" s="144"/>
      <c r="HS7" s="144"/>
      <c r="HT7" s="144"/>
      <c r="HU7" s="144"/>
      <c r="HV7" s="144"/>
      <c r="HW7" s="144"/>
      <c r="HX7" s="144"/>
      <c r="HY7" s="144"/>
      <c r="HZ7" s="144"/>
      <c r="IA7" s="144"/>
      <c r="IB7" s="144"/>
      <c r="IC7" s="144"/>
      <c r="ID7" s="144"/>
      <c r="IE7" s="144"/>
      <c r="IF7" s="144"/>
      <c r="IG7" s="144"/>
      <c r="IH7" s="144"/>
      <c r="II7" s="144"/>
      <c r="IJ7" s="144"/>
      <c r="IK7" s="144"/>
      <c r="IL7" s="144"/>
      <c r="IM7" s="144"/>
      <c r="IN7" s="144"/>
      <c r="IO7" s="144"/>
      <c r="IP7" s="144"/>
      <c r="IQ7" s="144"/>
      <c r="IR7" s="144"/>
      <c r="IS7" s="144"/>
      <c r="IT7" s="144"/>
      <c r="IU7" s="144"/>
      <c r="IV7" s="144"/>
      <c r="IW7" s="144"/>
      <c r="IX7" s="144"/>
      <c r="IY7" s="144"/>
      <c r="IZ7" s="144"/>
      <c r="JA7" s="144"/>
      <c r="JB7" s="144"/>
      <c r="JC7" s="144"/>
      <c r="JD7" s="144"/>
      <c r="JE7" s="144"/>
      <c r="JF7" s="144"/>
      <c r="JG7" s="144"/>
      <c r="JH7" s="144"/>
      <c r="JI7" s="144"/>
      <c r="JJ7" s="144"/>
      <c r="JK7" s="144"/>
      <c r="JL7" s="144"/>
      <c r="JM7" s="144"/>
      <c r="JN7" s="144"/>
      <c r="JO7" s="144"/>
      <c r="JP7" s="144"/>
      <c r="JQ7" s="144"/>
      <c r="JR7" s="144"/>
      <c r="JS7" s="144"/>
      <c r="JT7" s="144"/>
      <c r="JU7" s="144"/>
      <c r="JV7" s="144"/>
      <c r="JW7" s="144"/>
      <c r="JX7" s="144"/>
      <c r="JY7" s="144"/>
      <c r="JZ7" s="144"/>
      <c r="KA7" s="144"/>
      <c r="KB7" s="144"/>
      <c r="KC7" s="144"/>
      <c r="KD7" s="144"/>
      <c r="KE7" s="144"/>
      <c r="KF7" s="144"/>
      <c r="KG7" s="144"/>
      <c r="KH7" s="144"/>
      <c r="KI7" s="144"/>
      <c r="KJ7" s="144"/>
      <c r="KK7" s="144"/>
      <c r="KL7" s="144"/>
      <c r="KM7" s="144"/>
      <c r="KN7" s="144"/>
      <c r="KO7" s="144"/>
      <c r="KP7" s="144"/>
      <c r="KQ7" s="144"/>
      <c r="KR7" s="144"/>
      <c r="KS7" s="144"/>
      <c r="KT7" s="144"/>
      <c r="KU7" s="144"/>
      <c r="KV7" s="144"/>
      <c r="KW7" s="144"/>
      <c r="KX7" s="144"/>
      <c r="KY7" s="144"/>
      <c r="KZ7" s="144"/>
      <c r="LA7" s="144"/>
      <c r="LB7" s="144"/>
      <c r="LC7" s="144"/>
      <c r="LD7" s="144"/>
      <c r="LE7" s="144"/>
      <c r="LF7" s="144"/>
      <c r="LG7" s="144"/>
      <c r="LH7" s="144"/>
      <c r="LI7" s="144"/>
      <c r="LJ7" s="144"/>
      <c r="LK7" s="144"/>
      <c r="LL7" s="144"/>
      <c r="LM7" s="144"/>
      <c r="LN7" s="144"/>
      <c r="LO7" s="144"/>
      <c r="LP7" s="144"/>
      <c r="LQ7" s="144"/>
      <c r="LR7" s="144"/>
      <c r="LS7" s="144"/>
      <c r="LT7" s="144"/>
      <c r="LU7" s="144"/>
      <c r="LV7" s="144"/>
      <c r="LW7" s="144"/>
      <c r="LX7" s="144"/>
      <c r="LY7" s="144"/>
      <c r="LZ7" s="144"/>
      <c r="MA7" s="144"/>
      <c r="MB7" s="144"/>
      <c r="MC7" s="144"/>
      <c r="MD7" s="144"/>
      <c r="ME7" s="144"/>
      <c r="MF7" s="144"/>
      <c r="MG7" s="144"/>
      <c r="MH7" s="144"/>
      <c r="MI7" s="144"/>
      <c r="MJ7" s="144"/>
      <c r="MK7" s="144"/>
      <c r="ML7" s="144"/>
      <c r="MM7" s="144"/>
      <c r="MN7" s="144"/>
      <c r="MO7" s="144"/>
      <c r="MP7" s="144"/>
      <c r="MQ7" s="144"/>
      <c r="MR7" s="144"/>
      <c r="MS7" s="144"/>
      <c r="MT7" s="144"/>
      <c r="MU7" s="144"/>
      <c r="MV7" s="144"/>
      <c r="MW7" s="144"/>
      <c r="MX7" s="144"/>
      <c r="MY7" s="144"/>
      <c r="MZ7" s="144"/>
      <c r="NA7" s="144"/>
      <c r="NB7" s="144"/>
      <c r="NC7" s="144"/>
      <c r="ND7" s="144"/>
      <c r="NE7" s="144"/>
      <c r="NF7" s="144"/>
      <c r="NG7" s="144"/>
      <c r="NH7" s="144"/>
      <c r="NI7" s="144"/>
      <c r="NJ7" s="144"/>
      <c r="NK7" s="144"/>
      <c r="NL7" s="144"/>
      <c r="NM7" s="144"/>
      <c r="NN7" s="144"/>
      <c r="NO7" s="144"/>
      <c r="NP7" s="144"/>
      <c r="NQ7" s="144"/>
      <c r="NR7" s="144"/>
      <c r="NS7" s="144"/>
      <c r="NT7" s="144"/>
      <c r="NU7" s="144"/>
      <c r="NV7" s="144"/>
      <c r="NW7" s="144"/>
      <c r="NX7" s="144"/>
      <c r="NY7" s="144"/>
      <c r="NZ7" s="144"/>
      <c r="OA7" s="144"/>
      <c r="OB7" s="144"/>
      <c r="OC7" s="144"/>
      <c r="OD7" s="144"/>
      <c r="OE7" s="144"/>
      <c r="OF7" s="144"/>
      <c r="OG7" s="144"/>
      <c r="OH7" s="144"/>
      <c r="OI7" s="144"/>
      <c r="OJ7" s="144"/>
      <c r="OK7" s="144"/>
      <c r="OL7" s="144"/>
      <c r="OM7" s="144"/>
      <c r="ON7" s="144"/>
      <c r="OO7" s="144"/>
      <c r="OP7" s="144"/>
      <c r="OQ7" s="144"/>
      <c r="OR7" s="144"/>
      <c r="OS7" s="144"/>
      <c r="OT7" s="144"/>
      <c r="OU7" s="144"/>
      <c r="OV7" s="144"/>
      <c r="OW7" s="144"/>
      <c r="OX7" s="144"/>
      <c r="OY7" s="137"/>
      <c r="OZ7" s="137"/>
      <c r="PA7" s="137"/>
      <c r="PB7" s="137"/>
    </row>
    <row r="8" spans="1:418" ht="15" customHeight="1">
      <c r="A8" s="48" t="s">
        <v>84</v>
      </c>
      <c r="B8" s="106"/>
      <c r="C8" s="106"/>
      <c r="D8" s="122">
        <v>2</v>
      </c>
      <c r="E8" s="124"/>
      <c r="F8" s="125"/>
      <c r="G8" s="125"/>
      <c r="H8" s="125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4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4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4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4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4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4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4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4"/>
      <c r="DZ8" s="126"/>
      <c r="EA8" s="126"/>
      <c r="EB8" s="126"/>
      <c r="EC8" s="126"/>
      <c r="ED8" s="126"/>
      <c r="EE8" s="126"/>
      <c r="EF8" s="126"/>
      <c r="EG8" s="126"/>
      <c r="EH8" s="126"/>
      <c r="EI8" s="126"/>
      <c r="EJ8" s="126"/>
      <c r="EK8" s="126"/>
      <c r="EL8" s="126"/>
      <c r="EM8" s="126"/>
      <c r="EN8" s="124"/>
      <c r="EO8" s="126"/>
      <c r="EP8" s="126"/>
      <c r="EQ8" s="126"/>
      <c r="ER8" s="126"/>
      <c r="ES8" s="126"/>
      <c r="ET8" s="126"/>
      <c r="EU8" s="126"/>
      <c r="EV8" s="126"/>
      <c r="EW8" s="126"/>
      <c r="EX8" s="126"/>
      <c r="EY8" s="126"/>
      <c r="EZ8" s="126"/>
      <c r="FA8" s="126"/>
      <c r="FB8" s="126"/>
      <c r="FC8" s="126"/>
      <c r="FD8" s="124"/>
      <c r="FE8" s="126"/>
      <c r="FF8" s="126"/>
      <c r="FG8" s="126"/>
      <c r="FH8" s="126"/>
      <c r="FI8" s="126"/>
      <c r="FJ8" s="126"/>
      <c r="FK8" s="126"/>
      <c r="FL8" s="126"/>
      <c r="FM8" s="126"/>
      <c r="FN8" s="126"/>
      <c r="FO8" s="126"/>
      <c r="FP8" s="126"/>
      <c r="FQ8" s="126"/>
      <c r="FR8" s="126"/>
      <c r="FS8" s="124"/>
      <c r="FT8" s="126"/>
      <c r="FU8" s="126"/>
      <c r="FV8" s="126"/>
      <c r="FW8" s="126"/>
      <c r="FX8" s="126"/>
      <c r="FY8" s="126"/>
      <c r="FZ8" s="126"/>
      <c r="GA8" s="126"/>
      <c r="GB8" s="126"/>
      <c r="GC8" s="126"/>
      <c r="GD8" s="126"/>
      <c r="GE8" s="126"/>
      <c r="GF8" s="126"/>
      <c r="GG8" s="126"/>
      <c r="GH8" s="126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  <c r="KN8" s="144"/>
      <c r="KO8" s="144"/>
      <c r="KP8" s="144"/>
      <c r="KQ8" s="144"/>
      <c r="KR8" s="144"/>
      <c r="KS8" s="144"/>
      <c r="KT8" s="144"/>
      <c r="KU8" s="144"/>
      <c r="KV8" s="144"/>
      <c r="KW8" s="144"/>
      <c r="KX8" s="144"/>
      <c r="KY8" s="144"/>
      <c r="KZ8" s="144"/>
      <c r="LA8" s="144"/>
      <c r="LB8" s="144"/>
      <c r="LC8" s="144"/>
      <c r="LD8" s="144"/>
      <c r="LE8" s="144"/>
      <c r="LF8" s="144"/>
      <c r="LG8" s="144"/>
      <c r="LH8" s="144"/>
      <c r="LI8" s="144"/>
      <c r="LJ8" s="144"/>
      <c r="LK8" s="144"/>
      <c r="LL8" s="144"/>
      <c r="LM8" s="144"/>
      <c r="LN8" s="144"/>
      <c r="LO8" s="144"/>
      <c r="LP8" s="144"/>
      <c r="LQ8" s="144"/>
      <c r="LR8" s="144"/>
      <c r="LS8" s="144"/>
      <c r="LT8" s="144"/>
      <c r="LU8" s="144"/>
      <c r="LV8" s="144"/>
      <c r="LW8" s="144"/>
      <c r="LX8" s="144"/>
      <c r="LY8" s="144"/>
      <c r="LZ8" s="144"/>
      <c r="MA8" s="144"/>
      <c r="MB8" s="144"/>
      <c r="MC8" s="144"/>
      <c r="MD8" s="144"/>
      <c r="ME8" s="144"/>
      <c r="MF8" s="144"/>
      <c r="MG8" s="144"/>
      <c r="MH8" s="144"/>
      <c r="MI8" s="144"/>
      <c r="MJ8" s="144"/>
      <c r="MK8" s="144"/>
      <c r="ML8" s="144"/>
      <c r="MM8" s="144"/>
      <c r="MN8" s="144"/>
      <c r="MO8" s="144"/>
      <c r="MP8" s="144"/>
      <c r="MQ8" s="144"/>
      <c r="MR8" s="144"/>
      <c r="MS8" s="144"/>
      <c r="MT8" s="144"/>
      <c r="MU8" s="144"/>
      <c r="MV8" s="144"/>
      <c r="MW8" s="144"/>
      <c r="MX8" s="144"/>
      <c r="MY8" s="144"/>
      <c r="MZ8" s="144"/>
      <c r="NA8" s="144"/>
      <c r="NB8" s="144"/>
      <c r="NC8" s="144"/>
      <c r="ND8" s="144"/>
      <c r="NE8" s="144"/>
      <c r="NF8" s="144"/>
      <c r="NG8" s="144"/>
      <c r="NH8" s="144"/>
      <c r="NI8" s="144"/>
      <c r="NJ8" s="144"/>
      <c r="NK8" s="144"/>
      <c r="NL8" s="144"/>
      <c r="NM8" s="144"/>
      <c r="NN8" s="144"/>
      <c r="NO8" s="144"/>
      <c r="NP8" s="144"/>
      <c r="NQ8" s="144"/>
      <c r="NR8" s="144"/>
      <c r="NS8" s="144"/>
      <c r="NT8" s="144"/>
      <c r="NU8" s="144"/>
      <c r="NV8" s="144"/>
      <c r="NW8" s="144"/>
      <c r="NX8" s="144"/>
      <c r="NY8" s="144"/>
      <c r="NZ8" s="144"/>
      <c r="OA8" s="144"/>
      <c r="OB8" s="144"/>
      <c r="OC8" s="144"/>
      <c r="OD8" s="144"/>
      <c r="OE8" s="144"/>
      <c r="OF8" s="144"/>
      <c r="OG8" s="144"/>
      <c r="OH8" s="144"/>
      <c r="OI8" s="144"/>
      <c r="OJ8" s="144"/>
      <c r="OK8" s="144"/>
      <c r="OL8" s="144"/>
      <c r="OM8" s="144"/>
      <c r="ON8" s="144"/>
      <c r="OO8" s="144"/>
      <c r="OP8" s="144"/>
      <c r="OQ8" s="144"/>
      <c r="OR8" s="144"/>
      <c r="OS8" s="144"/>
      <c r="OT8" s="144"/>
      <c r="OU8" s="144"/>
      <c r="OV8" s="144"/>
      <c r="OW8" s="144"/>
      <c r="OX8" s="144"/>
      <c r="OY8" s="137"/>
      <c r="OZ8" s="137"/>
      <c r="PA8" s="137"/>
      <c r="PB8" s="137"/>
    </row>
    <row r="9" spans="1:418" ht="15" customHeight="1">
      <c r="A9" s="204" t="s">
        <v>85</v>
      </c>
      <c r="B9" s="205"/>
      <c r="C9" s="205"/>
      <c r="D9" s="205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144"/>
      <c r="GJ9" s="144"/>
      <c r="GK9" s="144"/>
      <c r="GL9" s="144"/>
      <c r="GM9" s="144"/>
      <c r="GN9" s="144"/>
      <c r="GO9" s="144"/>
      <c r="GP9" s="144"/>
      <c r="GQ9" s="144"/>
      <c r="GR9" s="144"/>
      <c r="GS9" s="144"/>
      <c r="GT9" s="144"/>
      <c r="GU9" s="144"/>
      <c r="GV9" s="144"/>
      <c r="GW9" s="144"/>
      <c r="GX9" s="144"/>
      <c r="GY9" s="144"/>
      <c r="GZ9" s="144"/>
      <c r="HA9" s="144"/>
      <c r="HB9" s="144"/>
      <c r="HC9" s="144"/>
      <c r="HD9" s="144"/>
      <c r="HE9" s="144"/>
      <c r="HF9" s="144"/>
      <c r="HG9" s="144"/>
      <c r="HH9" s="144"/>
      <c r="HI9" s="144"/>
      <c r="HJ9" s="144"/>
      <c r="HK9" s="144"/>
      <c r="HL9" s="144"/>
      <c r="HM9" s="144"/>
      <c r="HN9" s="144"/>
      <c r="HO9" s="144"/>
      <c r="HP9" s="144"/>
      <c r="HQ9" s="144"/>
      <c r="HR9" s="144"/>
      <c r="HS9" s="144"/>
      <c r="HT9" s="144"/>
      <c r="HU9" s="144"/>
      <c r="HV9" s="144"/>
      <c r="HW9" s="144"/>
      <c r="HX9" s="144"/>
      <c r="HY9" s="144"/>
      <c r="HZ9" s="144"/>
      <c r="IA9" s="144"/>
      <c r="IB9" s="144"/>
      <c r="IC9" s="144"/>
      <c r="ID9" s="144"/>
      <c r="IE9" s="144"/>
      <c r="IF9" s="144"/>
      <c r="IG9" s="144"/>
      <c r="IH9" s="144"/>
      <c r="II9" s="144"/>
      <c r="IJ9" s="144"/>
      <c r="IK9" s="144"/>
      <c r="IL9" s="144"/>
      <c r="IM9" s="144"/>
      <c r="IN9" s="144"/>
      <c r="IO9" s="144"/>
      <c r="IP9" s="144"/>
      <c r="IQ9" s="144"/>
      <c r="IR9" s="144"/>
      <c r="IS9" s="144"/>
      <c r="IT9" s="144"/>
      <c r="IU9" s="144"/>
      <c r="IV9" s="144"/>
      <c r="IW9" s="144"/>
      <c r="IX9" s="144"/>
      <c r="IY9" s="144"/>
      <c r="IZ9" s="144"/>
      <c r="JA9" s="144"/>
      <c r="JB9" s="144"/>
      <c r="JC9" s="144"/>
      <c r="JD9" s="144"/>
      <c r="JE9" s="144"/>
      <c r="JF9" s="144"/>
      <c r="JG9" s="144"/>
      <c r="JH9" s="144"/>
      <c r="JI9" s="144"/>
      <c r="JJ9" s="144"/>
      <c r="JK9" s="144"/>
      <c r="JL9" s="144"/>
      <c r="JM9" s="144"/>
      <c r="JN9" s="144"/>
      <c r="JO9" s="144"/>
      <c r="JP9" s="144"/>
      <c r="JQ9" s="144"/>
      <c r="JR9" s="144"/>
      <c r="JS9" s="144"/>
      <c r="JT9" s="144"/>
      <c r="JU9" s="144"/>
      <c r="JV9" s="144"/>
      <c r="JW9" s="144"/>
      <c r="JX9" s="144"/>
      <c r="JY9" s="144"/>
      <c r="JZ9" s="144"/>
      <c r="KA9" s="144"/>
      <c r="KB9" s="144"/>
      <c r="KC9" s="144"/>
      <c r="KD9" s="144"/>
      <c r="KE9" s="144"/>
      <c r="KF9" s="144"/>
      <c r="KG9" s="144"/>
      <c r="KH9" s="144"/>
      <c r="KI9" s="144"/>
      <c r="KJ9" s="144"/>
      <c r="KK9" s="144"/>
      <c r="KL9" s="144"/>
      <c r="KM9" s="144"/>
      <c r="KN9" s="144"/>
      <c r="KO9" s="144"/>
      <c r="KP9" s="144"/>
      <c r="KQ9" s="144"/>
      <c r="KR9" s="144"/>
      <c r="KS9" s="144"/>
      <c r="KT9" s="144"/>
      <c r="KU9" s="144"/>
      <c r="KV9" s="144"/>
      <c r="KW9" s="144"/>
      <c r="KX9" s="144"/>
      <c r="KY9" s="144"/>
      <c r="KZ9" s="144"/>
      <c r="LA9" s="144"/>
      <c r="LB9" s="144"/>
      <c r="LC9" s="144"/>
      <c r="LD9" s="144"/>
      <c r="LE9" s="144"/>
      <c r="LF9" s="144"/>
      <c r="LG9" s="144"/>
      <c r="LH9" s="144"/>
      <c r="LI9" s="144"/>
      <c r="LJ9" s="144"/>
      <c r="LK9" s="144"/>
      <c r="LL9" s="144"/>
      <c r="LM9" s="144"/>
      <c r="LN9" s="144"/>
      <c r="LO9" s="144"/>
      <c r="LP9" s="144"/>
      <c r="LQ9" s="144"/>
      <c r="LR9" s="144"/>
      <c r="LS9" s="144"/>
      <c r="LT9" s="144"/>
      <c r="LU9" s="144"/>
      <c r="LV9" s="144"/>
      <c r="LW9" s="144"/>
      <c r="LX9" s="144"/>
      <c r="LY9" s="144"/>
      <c r="LZ9" s="144"/>
      <c r="MA9" s="144"/>
      <c r="MB9" s="144"/>
      <c r="MC9" s="144"/>
      <c r="MD9" s="144"/>
      <c r="ME9" s="144"/>
      <c r="MF9" s="144"/>
      <c r="MG9" s="144"/>
      <c r="MH9" s="144"/>
      <c r="MI9" s="144"/>
      <c r="MJ9" s="144"/>
      <c r="MK9" s="144"/>
      <c r="ML9" s="144"/>
      <c r="MM9" s="144"/>
      <c r="MN9" s="144"/>
      <c r="MO9" s="144"/>
      <c r="MP9" s="144"/>
      <c r="MQ9" s="144"/>
      <c r="MR9" s="144"/>
      <c r="MS9" s="144"/>
      <c r="MT9" s="144"/>
      <c r="MU9" s="144"/>
      <c r="MV9" s="144"/>
      <c r="MW9" s="144"/>
      <c r="MX9" s="144"/>
      <c r="MY9" s="144"/>
      <c r="MZ9" s="144"/>
      <c r="NA9" s="144"/>
      <c r="NB9" s="144"/>
      <c r="NC9" s="144"/>
      <c r="ND9" s="144"/>
      <c r="NE9" s="144"/>
      <c r="NF9" s="144"/>
      <c r="NG9" s="144"/>
      <c r="NH9" s="144"/>
      <c r="NI9" s="144"/>
      <c r="NJ9" s="144"/>
      <c r="NK9" s="144"/>
      <c r="NL9" s="144"/>
      <c r="NM9" s="144"/>
      <c r="NN9" s="144"/>
      <c r="NO9" s="144"/>
      <c r="NP9" s="144"/>
      <c r="NQ9" s="144"/>
      <c r="NR9" s="144"/>
      <c r="NS9" s="144"/>
      <c r="NT9" s="144"/>
      <c r="NU9" s="144"/>
      <c r="NV9" s="144"/>
      <c r="NW9" s="144"/>
      <c r="NX9" s="144"/>
      <c r="NY9" s="144"/>
      <c r="NZ9" s="144"/>
      <c r="OA9" s="144"/>
      <c r="OB9" s="144"/>
      <c r="OC9" s="144"/>
      <c r="OD9" s="144"/>
      <c r="OE9" s="144"/>
      <c r="OF9" s="144"/>
      <c r="OG9" s="144"/>
      <c r="OH9" s="144"/>
      <c r="OI9" s="144"/>
      <c r="OJ9" s="144"/>
      <c r="OK9" s="144"/>
      <c r="OL9" s="144"/>
      <c r="OM9" s="144"/>
      <c r="ON9" s="144"/>
      <c r="OO9" s="144"/>
      <c r="OP9" s="144"/>
      <c r="OQ9" s="144"/>
      <c r="OR9" s="144"/>
      <c r="OS9" s="144"/>
      <c r="OT9" s="144"/>
      <c r="OU9" s="144"/>
      <c r="OV9" s="144"/>
      <c r="OW9" s="144"/>
      <c r="OX9" s="144"/>
      <c r="OY9" s="137"/>
      <c r="OZ9" s="137"/>
      <c r="PA9" s="137"/>
      <c r="PB9" s="137"/>
    </row>
    <row r="10" spans="1:418" ht="15.75">
      <c r="A10" s="212" t="s">
        <v>86</v>
      </c>
      <c r="B10" s="213"/>
      <c r="C10" s="213"/>
      <c r="D10" s="213"/>
      <c r="E10" s="213"/>
      <c r="F10" s="213"/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3"/>
      <c r="FE10" s="213"/>
      <c r="FF10" s="213"/>
      <c r="FG10" s="213"/>
      <c r="FH10" s="213"/>
      <c r="FI10" s="213"/>
      <c r="FJ10" s="213"/>
      <c r="FK10" s="213"/>
      <c r="FL10" s="213"/>
      <c r="FM10" s="213"/>
      <c r="FN10" s="213"/>
      <c r="FO10" s="213"/>
      <c r="FP10" s="213"/>
      <c r="FQ10" s="213"/>
      <c r="FR10" s="213"/>
      <c r="FS10" s="213"/>
      <c r="FT10" s="213"/>
      <c r="FU10" s="213"/>
      <c r="FV10" s="213"/>
      <c r="FW10" s="213"/>
      <c r="FX10" s="213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144"/>
      <c r="GJ10" s="144"/>
      <c r="GK10" s="144"/>
      <c r="GL10" s="144"/>
      <c r="GM10" s="144"/>
      <c r="GN10" s="144"/>
      <c r="GO10" s="144"/>
      <c r="GP10" s="144"/>
      <c r="GQ10" s="144"/>
      <c r="GR10" s="144"/>
      <c r="GS10" s="144"/>
      <c r="GT10" s="144"/>
      <c r="GU10" s="144"/>
      <c r="GV10" s="144"/>
      <c r="GW10" s="144"/>
      <c r="GX10" s="144"/>
      <c r="GY10" s="144"/>
      <c r="GZ10" s="144"/>
      <c r="HA10" s="144"/>
      <c r="HB10" s="144"/>
      <c r="HC10" s="144"/>
      <c r="HD10" s="144"/>
      <c r="HE10" s="144"/>
      <c r="HF10" s="144"/>
      <c r="HG10" s="144"/>
      <c r="HH10" s="144"/>
      <c r="HI10" s="144"/>
      <c r="HJ10" s="144"/>
      <c r="HK10" s="144"/>
      <c r="HL10" s="144"/>
      <c r="HM10" s="144"/>
      <c r="HN10" s="144"/>
      <c r="HO10" s="144"/>
      <c r="HP10" s="144"/>
      <c r="HQ10" s="144"/>
      <c r="HR10" s="144"/>
      <c r="HS10" s="144"/>
      <c r="HT10" s="144"/>
      <c r="HU10" s="144"/>
      <c r="HV10" s="144"/>
      <c r="HW10" s="144"/>
      <c r="HX10" s="144"/>
      <c r="HY10" s="144"/>
      <c r="HZ10" s="144"/>
      <c r="IA10" s="144"/>
      <c r="IB10" s="144"/>
      <c r="IC10" s="144"/>
      <c r="ID10" s="144"/>
      <c r="IE10" s="144"/>
      <c r="IF10" s="144"/>
      <c r="IG10" s="144"/>
      <c r="IH10" s="144"/>
      <c r="II10" s="144"/>
      <c r="IJ10" s="144"/>
      <c r="IK10" s="144"/>
      <c r="IL10" s="144"/>
      <c r="IM10" s="144"/>
      <c r="IN10" s="144"/>
      <c r="IO10" s="144"/>
      <c r="IP10" s="144"/>
      <c r="IQ10" s="144"/>
      <c r="IR10" s="144"/>
      <c r="IS10" s="144"/>
      <c r="IT10" s="144"/>
      <c r="IU10" s="144"/>
      <c r="IV10" s="144"/>
      <c r="IW10" s="144"/>
      <c r="IX10" s="144"/>
      <c r="IY10" s="144"/>
      <c r="IZ10" s="144"/>
      <c r="JA10" s="144"/>
      <c r="JB10" s="144"/>
      <c r="JC10" s="144"/>
      <c r="JD10" s="144"/>
      <c r="JE10" s="144"/>
      <c r="JF10" s="144"/>
      <c r="JG10" s="144"/>
      <c r="JH10" s="144"/>
      <c r="JI10" s="144"/>
      <c r="JJ10" s="144"/>
      <c r="JK10" s="144"/>
      <c r="JL10" s="144"/>
      <c r="JM10" s="144"/>
      <c r="JN10" s="144"/>
      <c r="JO10" s="144"/>
      <c r="JP10" s="144"/>
      <c r="JQ10" s="144"/>
      <c r="JR10" s="144"/>
      <c r="JS10" s="144"/>
      <c r="JT10" s="144"/>
      <c r="JU10" s="144"/>
      <c r="JV10" s="144"/>
      <c r="JW10" s="144"/>
      <c r="JX10" s="144"/>
      <c r="JY10" s="144"/>
      <c r="JZ10" s="144"/>
      <c r="KA10" s="144"/>
      <c r="KB10" s="144"/>
      <c r="KC10" s="144"/>
      <c r="KD10" s="144"/>
      <c r="KE10" s="144"/>
      <c r="KF10" s="144"/>
      <c r="KG10" s="144"/>
      <c r="KH10" s="144"/>
      <c r="KI10" s="144"/>
      <c r="KJ10" s="144"/>
      <c r="KK10" s="144"/>
      <c r="KL10" s="144"/>
      <c r="KM10" s="144"/>
      <c r="KN10" s="144"/>
      <c r="KO10" s="144"/>
      <c r="KP10" s="144"/>
      <c r="KQ10" s="144"/>
      <c r="KR10" s="144"/>
      <c r="KS10" s="144"/>
      <c r="KT10" s="144"/>
      <c r="KU10" s="144"/>
      <c r="KV10" s="144"/>
      <c r="KW10" s="144"/>
      <c r="KX10" s="144"/>
      <c r="KY10" s="144"/>
      <c r="KZ10" s="144"/>
      <c r="LA10" s="144"/>
      <c r="LB10" s="144"/>
      <c r="LC10" s="144"/>
      <c r="LD10" s="144"/>
      <c r="LE10" s="144"/>
      <c r="LF10" s="144"/>
      <c r="LG10" s="144"/>
      <c r="LH10" s="144"/>
      <c r="LI10" s="144"/>
      <c r="LJ10" s="144"/>
      <c r="LK10" s="144"/>
      <c r="LL10" s="144"/>
      <c r="LM10" s="144"/>
      <c r="LN10" s="144"/>
      <c r="LO10" s="144"/>
      <c r="LP10" s="144"/>
      <c r="LQ10" s="144"/>
      <c r="LR10" s="144"/>
      <c r="LS10" s="144"/>
      <c r="LT10" s="144"/>
      <c r="LU10" s="144"/>
      <c r="LV10" s="144"/>
      <c r="LW10" s="144"/>
      <c r="LX10" s="144"/>
      <c r="LY10" s="144"/>
      <c r="LZ10" s="144"/>
      <c r="MA10" s="144"/>
      <c r="MB10" s="144"/>
      <c r="MC10" s="144"/>
      <c r="MD10" s="144"/>
      <c r="ME10" s="144"/>
      <c r="MF10" s="144"/>
      <c r="MG10" s="144"/>
      <c r="MH10" s="144"/>
      <c r="MI10" s="144"/>
      <c r="MJ10" s="144"/>
      <c r="MK10" s="144"/>
      <c r="ML10" s="144"/>
      <c r="MM10" s="144"/>
      <c r="MN10" s="144"/>
      <c r="MO10" s="144"/>
      <c r="MP10" s="144"/>
      <c r="MQ10" s="144"/>
      <c r="MR10" s="144"/>
      <c r="MS10" s="144"/>
      <c r="MT10" s="144"/>
      <c r="MU10" s="144"/>
      <c r="MV10" s="144"/>
      <c r="MW10" s="144"/>
      <c r="MX10" s="144"/>
      <c r="MY10" s="144"/>
      <c r="MZ10" s="144"/>
      <c r="NA10" s="144"/>
      <c r="NB10" s="144"/>
      <c r="NC10" s="144"/>
      <c r="ND10" s="144"/>
      <c r="NE10" s="144"/>
      <c r="NF10" s="144"/>
      <c r="NG10" s="144"/>
      <c r="NH10" s="144"/>
      <c r="NI10" s="144"/>
      <c r="NJ10" s="144"/>
      <c r="NK10" s="144"/>
      <c r="NL10" s="144"/>
      <c r="NM10" s="144"/>
      <c r="NN10" s="144"/>
      <c r="NO10" s="144"/>
      <c r="NP10" s="144"/>
      <c r="NQ10" s="144"/>
      <c r="NR10" s="144"/>
      <c r="NS10" s="144"/>
      <c r="NT10" s="144"/>
      <c r="NU10" s="144"/>
      <c r="NV10" s="144"/>
      <c r="NW10" s="144"/>
      <c r="NX10" s="144"/>
      <c r="NY10" s="144"/>
      <c r="NZ10" s="144"/>
      <c r="OA10" s="144"/>
      <c r="OB10" s="144"/>
      <c r="OC10" s="144"/>
      <c r="OD10" s="144"/>
      <c r="OE10" s="144"/>
      <c r="OF10" s="144"/>
      <c r="OG10" s="144"/>
      <c r="OH10" s="144"/>
      <c r="OI10" s="144"/>
      <c r="OJ10" s="144"/>
      <c r="OK10" s="144"/>
      <c r="OL10" s="144"/>
      <c r="OM10" s="144"/>
      <c r="ON10" s="144"/>
      <c r="OO10" s="144"/>
      <c r="OP10" s="144"/>
      <c r="OQ10" s="144"/>
      <c r="OR10" s="144"/>
      <c r="OS10" s="144"/>
      <c r="OT10" s="144"/>
      <c r="OU10" s="144"/>
      <c r="OV10" s="144"/>
      <c r="OW10" s="144"/>
      <c r="OX10" s="144"/>
      <c r="OY10" s="137"/>
      <c r="OZ10" s="137"/>
      <c r="PA10" s="137"/>
      <c r="PB10" s="137"/>
    </row>
    <row r="11" spans="1:418" s="120" customFormat="1" ht="14.25" customHeight="1">
      <c r="A11" s="101" t="s">
        <v>87</v>
      </c>
      <c r="B11" s="101"/>
      <c r="C11" s="101"/>
      <c r="D11" s="102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29"/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/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  <c r="DW11" s="129"/>
      <c r="DX11" s="129"/>
      <c r="DY11" s="129"/>
      <c r="DZ11" s="129"/>
      <c r="EA11" s="129"/>
      <c r="EB11" s="129"/>
      <c r="EC11" s="129"/>
      <c r="ED11" s="129"/>
      <c r="EE11" s="129"/>
      <c r="EF11" s="129"/>
      <c r="EG11" s="129"/>
      <c r="EH11" s="129"/>
      <c r="EI11" s="129"/>
      <c r="EJ11" s="129"/>
      <c r="EK11" s="129"/>
      <c r="EL11" s="129"/>
      <c r="EM11" s="129"/>
      <c r="EN11" s="129"/>
      <c r="EO11" s="129"/>
      <c r="EP11" s="129"/>
      <c r="EQ11" s="129"/>
      <c r="ER11" s="129"/>
      <c r="ES11" s="129"/>
      <c r="ET11" s="129"/>
      <c r="EU11" s="129"/>
      <c r="EV11" s="129"/>
      <c r="EW11" s="129"/>
      <c r="EX11" s="129"/>
      <c r="EY11" s="129"/>
      <c r="EZ11" s="129"/>
      <c r="FA11" s="129"/>
      <c r="FB11" s="129"/>
      <c r="FC11" s="129"/>
      <c r="FD11" s="129"/>
      <c r="FE11" s="129"/>
      <c r="FF11" s="129"/>
      <c r="FG11" s="129"/>
      <c r="FH11" s="129"/>
      <c r="FI11" s="129"/>
      <c r="FJ11" s="129"/>
      <c r="FK11" s="129"/>
      <c r="FL11" s="129"/>
      <c r="FM11" s="129"/>
      <c r="FN11" s="129"/>
      <c r="FO11" s="129"/>
      <c r="FP11" s="129"/>
      <c r="FQ11" s="129"/>
      <c r="FR11" s="129"/>
      <c r="FS11" s="129"/>
      <c r="FT11" s="129"/>
      <c r="FU11" s="129"/>
      <c r="FV11" s="129"/>
      <c r="FW11" s="129"/>
      <c r="FX11" s="129"/>
      <c r="FY11" s="129"/>
      <c r="FZ11" s="129"/>
      <c r="GA11" s="129"/>
      <c r="GB11" s="129"/>
      <c r="GC11" s="129"/>
      <c r="GD11" s="129"/>
      <c r="GE11" s="129"/>
      <c r="GF11" s="129"/>
      <c r="GG11" s="129"/>
      <c r="GH11" s="143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5"/>
      <c r="GT11" s="145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5"/>
      <c r="HN11" s="145"/>
      <c r="HO11" s="145"/>
      <c r="HP11" s="145"/>
      <c r="HQ11" s="145"/>
      <c r="HR11" s="145"/>
      <c r="HS11" s="145"/>
      <c r="HT11" s="145"/>
      <c r="HU11" s="145"/>
      <c r="HV11" s="145"/>
      <c r="HW11" s="145"/>
      <c r="HX11" s="145"/>
      <c r="HY11" s="145"/>
      <c r="HZ11" s="145"/>
      <c r="IA11" s="145"/>
      <c r="IB11" s="145"/>
      <c r="IC11" s="145"/>
      <c r="ID11" s="145"/>
      <c r="IE11" s="145"/>
      <c r="IF11" s="145"/>
      <c r="IG11" s="145"/>
      <c r="IH11" s="145"/>
      <c r="II11" s="145"/>
      <c r="IJ11" s="145"/>
      <c r="IK11" s="145"/>
      <c r="IL11" s="145"/>
      <c r="IM11" s="145"/>
      <c r="IN11" s="145"/>
      <c r="IO11" s="145"/>
      <c r="IP11" s="145"/>
      <c r="IQ11" s="145"/>
      <c r="IR11" s="145"/>
      <c r="IS11" s="145"/>
      <c r="IT11" s="145"/>
      <c r="IU11" s="145"/>
      <c r="IV11" s="145"/>
      <c r="IW11" s="145"/>
      <c r="IX11" s="145"/>
      <c r="IY11" s="145"/>
      <c r="IZ11" s="145"/>
      <c r="JA11" s="145"/>
      <c r="JB11" s="145"/>
      <c r="JC11" s="145"/>
      <c r="JD11" s="145"/>
      <c r="JE11" s="145"/>
      <c r="JF11" s="145"/>
      <c r="JG11" s="145"/>
      <c r="JH11" s="145"/>
      <c r="JI11" s="145"/>
      <c r="JJ11" s="145"/>
      <c r="JK11" s="145"/>
      <c r="JL11" s="145"/>
      <c r="JM11" s="145"/>
      <c r="JN11" s="145"/>
      <c r="JO11" s="145"/>
      <c r="JP11" s="145"/>
      <c r="JQ11" s="145"/>
      <c r="JR11" s="145"/>
      <c r="JS11" s="145"/>
      <c r="JT11" s="145"/>
      <c r="JU11" s="145"/>
      <c r="JV11" s="145"/>
      <c r="JW11" s="145"/>
      <c r="JX11" s="145"/>
      <c r="JY11" s="145"/>
      <c r="JZ11" s="145"/>
      <c r="KA11" s="145"/>
      <c r="KB11" s="145"/>
      <c r="KC11" s="145"/>
      <c r="KD11" s="145"/>
      <c r="KE11" s="145"/>
      <c r="KF11" s="145"/>
      <c r="KG11" s="145"/>
      <c r="KH11" s="145"/>
      <c r="KI11" s="145"/>
      <c r="KJ11" s="145"/>
      <c r="KK11" s="145"/>
      <c r="KL11" s="145"/>
      <c r="KM11" s="145"/>
      <c r="KN11" s="145"/>
      <c r="KO11" s="145"/>
      <c r="KP11" s="145"/>
      <c r="KQ11" s="145"/>
      <c r="KR11" s="145"/>
      <c r="KS11" s="145"/>
      <c r="KT11" s="145"/>
      <c r="KU11" s="145"/>
      <c r="KV11" s="145"/>
      <c r="KW11" s="145"/>
      <c r="KX11" s="145"/>
      <c r="KY11" s="145"/>
      <c r="KZ11" s="145"/>
      <c r="LA11" s="145"/>
      <c r="LB11" s="145"/>
      <c r="LC11" s="145"/>
      <c r="LD11" s="145"/>
      <c r="LE11" s="145"/>
      <c r="LF11" s="145"/>
      <c r="LG11" s="145"/>
      <c r="LH11" s="145"/>
      <c r="LI11" s="145"/>
      <c r="LJ11" s="145"/>
      <c r="LK11" s="145"/>
      <c r="LL11" s="145"/>
      <c r="LM11" s="145"/>
      <c r="LN11" s="145"/>
      <c r="LO11" s="145"/>
      <c r="LP11" s="145"/>
      <c r="LQ11" s="145"/>
      <c r="LR11" s="145"/>
      <c r="LS11" s="145"/>
      <c r="LT11" s="145"/>
      <c r="LU11" s="145"/>
      <c r="LV11" s="145"/>
      <c r="LW11" s="145"/>
      <c r="LX11" s="145"/>
      <c r="LY11" s="145"/>
      <c r="LZ11" s="145"/>
      <c r="MA11" s="145"/>
      <c r="MB11" s="145"/>
      <c r="MC11" s="145"/>
      <c r="MD11" s="145"/>
      <c r="ME11" s="145"/>
      <c r="MF11" s="145"/>
      <c r="MG11" s="145"/>
      <c r="MH11" s="145"/>
      <c r="MI11" s="145"/>
      <c r="MJ11" s="145"/>
      <c r="MK11" s="145"/>
      <c r="ML11" s="145"/>
      <c r="MM11" s="145"/>
      <c r="MN11" s="145"/>
      <c r="MO11" s="145"/>
      <c r="MP11" s="145"/>
      <c r="MQ11" s="145"/>
      <c r="MR11" s="145"/>
      <c r="MS11" s="145"/>
      <c r="MT11" s="145"/>
      <c r="MU11" s="145"/>
      <c r="MV11" s="145"/>
      <c r="MW11" s="145"/>
      <c r="MX11" s="145"/>
      <c r="MY11" s="145"/>
      <c r="MZ11" s="145"/>
      <c r="NA11" s="145"/>
      <c r="NB11" s="145"/>
      <c r="NC11" s="145"/>
      <c r="ND11" s="145"/>
      <c r="NE11" s="145"/>
      <c r="NF11" s="145"/>
      <c r="NG11" s="145"/>
      <c r="NH11" s="145"/>
      <c r="NI11" s="145"/>
      <c r="NJ11" s="145"/>
      <c r="NK11" s="145"/>
      <c r="NL11" s="145"/>
      <c r="NM11" s="145"/>
      <c r="NN11" s="145"/>
      <c r="NO11" s="145"/>
      <c r="NP11" s="145"/>
      <c r="NQ11" s="145"/>
      <c r="NR11" s="145"/>
      <c r="NS11" s="145"/>
      <c r="NT11" s="145"/>
      <c r="NU11" s="145"/>
      <c r="NV11" s="145"/>
      <c r="NW11" s="145"/>
      <c r="NX11" s="145"/>
      <c r="NY11" s="145"/>
      <c r="NZ11" s="145"/>
      <c r="OA11" s="145"/>
      <c r="OB11" s="145"/>
      <c r="OC11" s="145"/>
      <c r="OD11" s="145"/>
      <c r="OE11" s="145"/>
      <c r="OF11" s="145"/>
      <c r="OG11" s="145"/>
      <c r="OH11" s="145"/>
      <c r="OI11" s="145"/>
      <c r="OJ11" s="145"/>
      <c r="OK11" s="145"/>
      <c r="OL11" s="145"/>
      <c r="OM11" s="145"/>
      <c r="ON11" s="145"/>
      <c r="OO11" s="145"/>
      <c r="OP11" s="145"/>
      <c r="OQ11" s="145"/>
      <c r="OR11" s="145"/>
      <c r="OS11" s="145"/>
      <c r="OT11" s="145"/>
      <c r="OU11" s="145"/>
      <c r="OV11" s="145"/>
      <c r="OW11" s="145"/>
      <c r="OX11" s="145"/>
      <c r="OY11" s="139"/>
      <c r="OZ11" s="139"/>
      <c r="PA11" s="139"/>
      <c r="PB11" s="139"/>
    </row>
    <row r="12" spans="1:418" ht="48.75" customHeight="1">
      <c r="A12" s="91" t="s">
        <v>89</v>
      </c>
      <c r="B12" s="107">
        <v>45748</v>
      </c>
      <c r="C12" s="107">
        <v>45757</v>
      </c>
      <c r="D12" s="127">
        <v>14</v>
      </c>
      <c r="E12" s="130"/>
      <c r="F12" s="130"/>
      <c r="G12" s="130"/>
      <c r="H12" s="131"/>
      <c r="I12" s="131"/>
      <c r="J12" s="131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44"/>
      <c r="GJ12" s="144"/>
      <c r="GK12" s="144"/>
      <c r="GL12" s="144"/>
      <c r="GM12" s="144"/>
      <c r="GN12" s="144"/>
      <c r="GO12" s="144"/>
      <c r="GP12" s="144"/>
      <c r="GQ12" s="144"/>
      <c r="GR12" s="144"/>
      <c r="GS12" s="144"/>
      <c r="GT12" s="144"/>
      <c r="GU12" s="144"/>
      <c r="GV12" s="144"/>
      <c r="GW12" s="144"/>
      <c r="GX12" s="144"/>
      <c r="GY12" s="144"/>
      <c r="GZ12" s="144"/>
      <c r="HA12" s="144"/>
      <c r="HB12" s="144"/>
      <c r="HC12" s="144"/>
      <c r="HD12" s="144"/>
      <c r="HE12" s="144"/>
      <c r="HF12" s="144"/>
      <c r="HG12" s="144"/>
      <c r="HH12" s="144"/>
      <c r="HI12" s="144"/>
      <c r="HJ12" s="144"/>
      <c r="HK12" s="144"/>
      <c r="HL12" s="144"/>
      <c r="HM12" s="144"/>
      <c r="HN12" s="144"/>
      <c r="HO12" s="144"/>
      <c r="HP12" s="144"/>
      <c r="HQ12" s="144"/>
      <c r="HR12" s="144"/>
      <c r="HS12" s="144"/>
      <c r="HT12" s="144"/>
      <c r="HU12" s="144"/>
      <c r="HV12" s="144"/>
      <c r="HW12" s="144"/>
      <c r="HX12" s="144"/>
      <c r="HY12" s="144"/>
      <c r="HZ12" s="144"/>
      <c r="IA12" s="144"/>
      <c r="IB12" s="144"/>
      <c r="IC12" s="144"/>
      <c r="ID12" s="144"/>
      <c r="IE12" s="144"/>
      <c r="IF12" s="144"/>
      <c r="IG12" s="144"/>
      <c r="IH12" s="144"/>
      <c r="II12" s="144"/>
      <c r="IJ12" s="144"/>
      <c r="IK12" s="144"/>
      <c r="IL12" s="144"/>
      <c r="IM12" s="144"/>
      <c r="IN12" s="144"/>
      <c r="IO12" s="144"/>
      <c r="IP12" s="144"/>
      <c r="IQ12" s="144"/>
      <c r="IR12" s="144"/>
      <c r="IS12" s="144"/>
      <c r="IT12" s="144"/>
      <c r="IU12" s="144"/>
      <c r="IV12" s="144"/>
      <c r="IW12" s="144"/>
      <c r="IX12" s="144"/>
      <c r="IY12" s="144"/>
      <c r="IZ12" s="144"/>
      <c r="JA12" s="144"/>
      <c r="JB12" s="144"/>
      <c r="JC12" s="144"/>
      <c r="JD12" s="144"/>
      <c r="JE12" s="144"/>
      <c r="JF12" s="144"/>
      <c r="JG12" s="144"/>
      <c r="JH12" s="144"/>
      <c r="JI12" s="144"/>
      <c r="JJ12" s="144"/>
      <c r="JK12" s="144"/>
      <c r="JL12" s="144"/>
      <c r="JM12" s="144"/>
      <c r="JN12" s="144"/>
      <c r="JO12" s="144"/>
      <c r="JP12" s="144"/>
      <c r="JQ12" s="144"/>
      <c r="JR12" s="144"/>
      <c r="JS12" s="144"/>
      <c r="JT12" s="144"/>
      <c r="JU12" s="144"/>
      <c r="JV12" s="144"/>
      <c r="JW12" s="144"/>
      <c r="JX12" s="144"/>
      <c r="JY12" s="144"/>
      <c r="JZ12" s="144"/>
      <c r="KA12" s="144"/>
      <c r="KB12" s="144"/>
      <c r="KC12" s="144"/>
      <c r="KD12" s="144"/>
      <c r="KE12" s="144"/>
      <c r="KF12" s="144"/>
      <c r="KG12" s="144"/>
      <c r="KH12" s="144"/>
      <c r="KI12" s="144"/>
      <c r="KJ12" s="144"/>
      <c r="KK12" s="144"/>
      <c r="KL12" s="144"/>
      <c r="KM12" s="144"/>
      <c r="KN12" s="144"/>
      <c r="KO12" s="144"/>
      <c r="KP12" s="144"/>
      <c r="KQ12" s="144"/>
      <c r="KR12" s="144"/>
      <c r="KS12" s="144"/>
      <c r="KT12" s="144"/>
      <c r="KU12" s="144"/>
      <c r="KV12" s="144"/>
      <c r="KW12" s="144"/>
      <c r="KX12" s="144"/>
      <c r="KY12" s="144"/>
      <c r="KZ12" s="144"/>
      <c r="LA12" s="144"/>
      <c r="LB12" s="144"/>
      <c r="LC12" s="144"/>
      <c r="LD12" s="144"/>
      <c r="LE12" s="144"/>
      <c r="LF12" s="144"/>
      <c r="LG12" s="144"/>
      <c r="LH12" s="144"/>
      <c r="LI12" s="144"/>
      <c r="LJ12" s="144"/>
      <c r="LK12" s="144"/>
      <c r="LL12" s="144"/>
      <c r="LM12" s="144"/>
      <c r="LN12" s="144"/>
      <c r="LO12" s="144"/>
      <c r="LP12" s="144"/>
      <c r="LQ12" s="144"/>
      <c r="LR12" s="144"/>
      <c r="LS12" s="144"/>
      <c r="LT12" s="144"/>
      <c r="LU12" s="144"/>
      <c r="LV12" s="144"/>
      <c r="LW12" s="144"/>
      <c r="LX12" s="144"/>
      <c r="LY12" s="144"/>
      <c r="LZ12" s="144"/>
      <c r="MA12" s="144"/>
      <c r="MB12" s="144"/>
      <c r="MC12" s="144"/>
      <c r="MD12" s="144"/>
      <c r="ME12" s="144"/>
      <c r="MF12" s="144"/>
      <c r="MG12" s="144"/>
      <c r="MH12" s="144"/>
      <c r="MI12" s="144"/>
      <c r="MJ12" s="144"/>
      <c r="MK12" s="144"/>
      <c r="ML12" s="144"/>
      <c r="MM12" s="144"/>
      <c r="MN12" s="144"/>
      <c r="MO12" s="144"/>
      <c r="MP12" s="144"/>
      <c r="MQ12" s="144"/>
      <c r="MR12" s="144"/>
      <c r="MS12" s="144"/>
      <c r="MT12" s="144"/>
      <c r="MU12" s="144"/>
      <c r="MV12" s="144"/>
      <c r="MW12" s="144"/>
      <c r="MX12" s="144"/>
      <c r="MY12" s="144"/>
      <c r="MZ12" s="144"/>
      <c r="NA12" s="144"/>
      <c r="NB12" s="144"/>
      <c r="NC12" s="144"/>
      <c r="ND12" s="144"/>
      <c r="NE12" s="144"/>
      <c r="NF12" s="144"/>
      <c r="NG12" s="144"/>
      <c r="NH12" s="144"/>
      <c r="NI12" s="144"/>
      <c r="NJ12" s="144"/>
      <c r="NK12" s="144"/>
      <c r="NL12" s="144"/>
      <c r="NM12" s="144"/>
      <c r="NN12" s="144"/>
      <c r="NO12" s="144"/>
      <c r="NP12" s="144"/>
      <c r="NQ12" s="144"/>
      <c r="NR12" s="144"/>
      <c r="NS12" s="144"/>
      <c r="NT12" s="144"/>
      <c r="NU12" s="144"/>
      <c r="NV12" s="144"/>
      <c r="NW12" s="144"/>
      <c r="NX12" s="144"/>
      <c r="NY12" s="144"/>
      <c r="NZ12" s="144"/>
      <c r="OA12" s="144"/>
      <c r="OB12" s="144"/>
      <c r="OC12" s="144"/>
      <c r="OD12" s="144"/>
      <c r="OE12" s="144"/>
      <c r="OF12" s="144"/>
      <c r="OG12" s="144"/>
      <c r="OH12" s="144"/>
      <c r="OI12" s="144"/>
      <c r="OJ12" s="144"/>
      <c r="OK12" s="144"/>
      <c r="OL12" s="144"/>
      <c r="OM12" s="144"/>
      <c r="ON12" s="144"/>
      <c r="OO12" s="144"/>
      <c r="OP12" s="144"/>
      <c r="OQ12" s="144"/>
      <c r="OR12" s="144"/>
      <c r="OS12" s="144"/>
      <c r="OT12" s="144"/>
      <c r="OU12" s="144"/>
      <c r="OV12" s="144"/>
      <c r="OW12" s="144"/>
      <c r="OX12" s="144"/>
      <c r="OY12" s="137"/>
      <c r="OZ12" s="137"/>
      <c r="PA12" s="137"/>
      <c r="PB12" s="137"/>
    </row>
    <row r="13" spans="1:418" ht="62.25" customHeight="1">
      <c r="A13" s="92" t="s">
        <v>182</v>
      </c>
      <c r="B13" s="107">
        <v>45757</v>
      </c>
      <c r="C13" s="107">
        <v>45764</v>
      </c>
      <c r="D13" s="127">
        <v>7</v>
      </c>
      <c r="E13" s="130"/>
      <c r="F13" s="130"/>
      <c r="G13" s="130"/>
      <c r="H13" s="132"/>
      <c r="I13" s="132"/>
      <c r="J13" s="132"/>
      <c r="K13" s="132"/>
      <c r="L13" s="132"/>
      <c r="M13" s="132"/>
      <c r="N13" s="132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44"/>
      <c r="GJ13" s="144"/>
      <c r="GK13" s="144"/>
      <c r="GL13" s="144"/>
      <c r="GM13" s="144"/>
      <c r="GN13" s="144"/>
      <c r="GO13" s="144"/>
      <c r="GP13" s="144"/>
      <c r="GQ13" s="144"/>
      <c r="GR13" s="144"/>
      <c r="GS13" s="144"/>
      <c r="GT13" s="144"/>
      <c r="GU13" s="144"/>
      <c r="GV13" s="144"/>
      <c r="GW13" s="144"/>
      <c r="GX13" s="144"/>
      <c r="GY13" s="144"/>
      <c r="GZ13" s="144"/>
      <c r="HA13" s="144"/>
      <c r="HB13" s="144"/>
      <c r="HC13" s="144"/>
      <c r="HD13" s="144"/>
      <c r="HE13" s="144"/>
      <c r="HF13" s="144"/>
      <c r="HG13" s="144"/>
      <c r="HH13" s="144"/>
      <c r="HI13" s="144"/>
      <c r="HJ13" s="144"/>
      <c r="HK13" s="144"/>
      <c r="HL13" s="144"/>
      <c r="HM13" s="144"/>
      <c r="HN13" s="144"/>
      <c r="HO13" s="144"/>
      <c r="HP13" s="144"/>
      <c r="HQ13" s="144"/>
      <c r="HR13" s="144"/>
      <c r="HS13" s="144"/>
      <c r="HT13" s="144"/>
      <c r="HU13" s="144"/>
      <c r="HV13" s="144"/>
      <c r="HW13" s="144"/>
      <c r="HX13" s="144"/>
      <c r="HY13" s="144"/>
      <c r="HZ13" s="144"/>
      <c r="IA13" s="144"/>
      <c r="IB13" s="144"/>
      <c r="IC13" s="144"/>
      <c r="ID13" s="144"/>
      <c r="IE13" s="144"/>
      <c r="IF13" s="144"/>
      <c r="IG13" s="144"/>
      <c r="IH13" s="144"/>
      <c r="II13" s="144"/>
      <c r="IJ13" s="144"/>
      <c r="IK13" s="144"/>
      <c r="IL13" s="144"/>
      <c r="IM13" s="144"/>
      <c r="IN13" s="144"/>
      <c r="IO13" s="144"/>
      <c r="IP13" s="144"/>
      <c r="IQ13" s="144"/>
      <c r="IR13" s="144"/>
      <c r="IS13" s="144"/>
      <c r="IT13" s="144"/>
      <c r="IU13" s="144"/>
      <c r="IV13" s="144"/>
      <c r="IW13" s="144"/>
      <c r="IX13" s="144"/>
      <c r="IY13" s="144"/>
      <c r="IZ13" s="144"/>
      <c r="JA13" s="144"/>
      <c r="JB13" s="144"/>
      <c r="JC13" s="144"/>
      <c r="JD13" s="144"/>
      <c r="JE13" s="144"/>
      <c r="JF13" s="144"/>
      <c r="JG13" s="144"/>
      <c r="JH13" s="144"/>
      <c r="JI13" s="144"/>
      <c r="JJ13" s="144"/>
      <c r="JK13" s="144"/>
      <c r="JL13" s="144"/>
      <c r="JM13" s="144"/>
      <c r="JN13" s="144"/>
      <c r="JO13" s="144"/>
      <c r="JP13" s="144"/>
      <c r="JQ13" s="144"/>
      <c r="JR13" s="144"/>
      <c r="JS13" s="144"/>
      <c r="JT13" s="144"/>
      <c r="JU13" s="144"/>
      <c r="JV13" s="144"/>
      <c r="JW13" s="144"/>
      <c r="JX13" s="144"/>
      <c r="JY13" s="144"/>
      <c r="JZ13" s="144"/>
      <c r="KA13" s="144"/>
      <c r="KB13" s="144"/>
      <c r="KC13" s="144"/>
      <c r="KD13" s="144"/>
      <c r="KE13" s="144"/>
      <c r="KF13" s="144"/>
      <c r="KG13" s="144"/>
      <c r="KH13" s="144"/>
      <c r="KI13" s="144"/>
      <c r="KJ13" s="144"/>
      <c r="KK13" s="144"/>
      <c r="KL13" s="144"/>
      <c r="KM13" s="144"/>
      <c r="KN13" s="144"/>
      <c r="KO13" s="144"/>
      <c r="KP13" s="144"/>
      <c r="KQ13" s="144"/>
      <c r="KR13" s="144"/>
      <c r="KS13" s="144"/>
      <c r="KT13" s="144"/>
      <c r="KU13" s="144"/>
      <c r="KV13" s="144"/>
      <c r="KW13" s="144"/>
      <c r="KX13" s="144"/>
      <c r="KY13" s="144"/>
      <c r="KZ13" s="144"/>
      <c r="LA13" s="144"/>
      <c r="LB13" s="144"/>
      <c r="LC13" s="144"/>
      <c r="LD13" s="144"/>
      <c r="LE13" s="144"/>
      <c r="LF13" s="144"/>
      <c r="LG13" s="144"/>
      <c r="LH13" s="144"/>
      <c r="LI13" s="144"/>
      <c r="LJ13" s="144"/>
      <c r="LK13" s="144"/>
      <c r="LL13" s="144"/>
      <c r="LM13" s="144"/>
      <c r="LN13" s="144"/>
      <c r="LO13" s="144"/>
      <c r="LP13" s="144"/>
      <c r="LQ13" s="144"/>
      <c r="LR13" s="144"/>
      <c r="LS13" s="144"/>
      <c r="LT13" s="144"/>
      <c r="LU13" s="144"/>
      <c r="LV13" s="144"/>
      <c r="LW13" s="144"/>
      <c r="LX13" s="144"/>
      <c r="LY13" s="144"/>
      <c r="LZ13" s="144"/>
      <c r="MA13" s="144"/>
      <c r="MB13" s="144"/>
      <c r="MC13" s="144"/>
      <c r="MD13" s="144"/>
      <c r="ME13" s="144"/>
      <c r="MF13" s="144"/>
      <c r="MG13" s="144"/>
      <c r="MH13" s="144"/>
      <c r="MI13" s="144"/>
      <c r="MJ13" s="144"/>
      <c r="MK13" s="144"/>
      <c r="ML13" s="144"/>
      <c r="MM13" s="144"/>
      <c r="MN13" s="144"/>
      <c r="MO13" s="144"/>
      <c r="MP13" s="144"/>
      <c r="MQ13" s="144"/>
      <c r="MR13" s="144"/>
      <c r="MS13" s="144"/>
      <c r="MT13" s="144"/>
      <c r="MU13" s="144"/>
      <c r="MV13" s="144"/>
      <c r="MW13" s="144"/>
      <c r="MX13" s="144"/>
      <c r="MY13" s="144"/>
      <c r="MZ13" s="144"/>
      <c r="NA13" s="144"/>
      <c r="NB13" s="144"/>
      <c r="NC13" s="144"/>
      <c r="ND13" s="144"/>
      <c r="NE13" s="144"/>
      <c r="NF13" s="144"/>
      <c r="NG13" s="144"/>
      <c r="NH13" s="144"/>
      <c r="NI13" s="144"/>
      <c r="NJ13" s="144"/>
      <c r="NK13" s="144"/>
      <c r="NL13" s="144"/>
      <c r="NM13" s="144"/>
      <c r="NN13" s="144"/>
      <c r="NO13" s="144"/>
      <c r="NP13" s="144"/>
      <c r="NQ13" s="144"/>
      <c r="NR13" s="144"/>
      <c r="NS13" s="144"/>
      <c r="NT13" s="144"/>
      <c r="NU13" s="144"/>
      <c r="NV13" s="144"/>
      <c r="NW13" s="144"/>
      <c r="NX13" s="144"/>
      <c r="NY13" s="144"/>
      <c r="NZ13" s="144"/>
      <c r="OA13" s="144"/>
      <c r="OB13" s="144"/>
      <c r="OC13" s="144"/>
      <c r="OD13" s="144"/>
      <c r="OE13" s="144"/>
      <c r="OF13" s="144"/>
      <c r="OG13" s="144"/>
      <c r="OH13" s="144"/>
      <c r="OI13" s="144"/>
      <c r="OJ13" s="144"/>
      <c r="OK13" s="144"/>
      <c r="OL13" s="144"/>
      <c r="OM13" s="144"/>
      <c r="ON13" s="144"/>
      <c r="OO13" s="144"/>
      <c r="OP13" s="144"/>
      <c r="OQ13" s="144"/>
      <c r="OR13" s="144"/>
      <c r="OS13" s="144"/>
      <c r="OT13" s="144"/>
      <c r="OU13" s="144"/>
      <c r="OV13" s="144"/>
      <c r="OW13" s="144"/>
      <c r="OX13" s="144"/>
      <c r="OY13" s="137"/>
      <c r="OZ13" s="137"/>
      <c r="PA13" s="137"/>
      <c r="PB13" s="137"/>
    </row>
    <row r="14" spans="1:418" ht="63" customHeight="1">
      <c r="A14" s="92" t="s">
        <v>98</v>
      </c>
      <c r="B14" s="107">
        <v>45764</v>
      </c>
      <c r="C14" s="107">
        <v>45767</v>
      </c>
      <c r="D14" s="127">
        <v>7</v>
      </c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2"/>
      <c r="P14" s="132"/>
      <c r="Q14" s="132"/>
      <c r="R14" s="132"/>
      <c r="S14" s="132"/>
      <c r="T14" s="132"/>
      <c r="U14" s="132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  <c r="GC14" s="130"/>
      <c r="GD14" s="130"/>
      <c r="GE14" s="130"/>
      <c r="GF14" s="130"/>
      <c r="GG14" s="130"/>
      <c r="GH14" s="130"/>
      <c r="GI14" s="137"/>
      <c r="GJ14" s="137"/>
      <c r="GK14" s="137"/>
      <c r="GL14" s="137"/>
      <c r="GM14" s="137"/>
      <c r="GN14" s="137"/>
      <c r="GO14" s="137"/>
      <c r="GP14" s="137"/>
      <c r="GQ14" s="137"/>
      <c r="GR14" s="137"/>
      <c r="GS14" s="137"/>
      <c r="GT14" s="137"/>
      <c r="GU14" s="137"/>
      <c r="GV14" s="137"/>
      <c r="GW14" s="137"/>
      <c r="GX14" s="137"/>
      <c r="GY14" s="137"/>
      <c r="GZ14" s="137"/>
      <c r="HA14" s="137"/>
      <c r="HB14" s="137"/>
      <c r="HC14" s="137"/>
      <c r="HD14" s="137"/>
      <c r="HE14" s="137"/>
      <c r="HF14" s="137"/>
      <c r="HG14" s="137"/>
      <c r="HH14" s="137"/>
      <c r="HI14" s="137"/>
      <c r="HJ14" s="137"/>
      <c r="HK14" s="137"/>
      <c r="HL14" s="137"/>
      <c r="HM14" s="137"/>
      <c r="HN14" s="137"/>
      <c r="HO14" s="137"/>
      <c r="HP14" s="137"/>
      <c r="HQ14" s="137"/>
      <c r="HR14" s="137"/>
      <c r="HS14" s="137"/>
      <c r="HT14" s="137"/>
      <c r="HU14" s="137"/>
      <c r="HV14" s="137"/>
      <c r="HW14" s="137"/>
      <c r="HX14" s="137"/>
      <c r="HY14" s="137"/>
      <c r="HZ14" s="137"/>
      <c r="IA14" s="137"/>
      <c r="IB14" s="137"/>
      <c r="IC14" s="137"/>
      <c r="ID14" s="137"/>
      <c r="IE14" s="137"/>
      <c r="IF14" s="137"/>
      <c r="IG14" s="137"/>
      <c r="IH14" s="137"/>
      <c r="II14" s="137"/>
      <c r="IJ14" s="137"/>
      <c r="IK14" s="137"/>
      <c r="IL14" s="137"/>
      <c r="IM14" s="137"/>
      <c r="IN14" s="137"/>
      <c r="IO14" s="137"/>
      <c r="IP14" s="137"/>
      <c r="IQ14" s="137"/>
      <c r="IR14" s="137"/>
      <c r="IS14" s="137"/>
      <c r="IT14" s="137"/>
      <c r="IU14" s="137"/>
      <c r="IV14" s="137"/>
      <c r="IW14" s="137"/>
      <c r="IX14" s="137"/>
      <c r="IY14" s="137"/>
      <c r="IZ14" s="137"/>
      <c r="JA14" s="137"/>
      <c r="JB14" s="137"/>
      <c r="JC14" s="137"/>
      <c r="JD14" s="137"/>
      <c r="JE14" s="137"/>
      <c r="JF14" s="137"/>
      <c r="JG14" s="137"/>
      <c r="JH14" s="137"/>
      <c r="JI14" s="137"/>
      <c r="JJ14" s="137"/>
      <c r="JK14" s="137"/>
      <c r="JL14" s="137"/>
      <c r="JM14" s="137"/>
      <c r="JN14" s="137"/>
      <c r="JO14" s="137"/>
      <c r="JP14" s="137"/>
      <c r="JQ14" s="137"/>
      <c r="JR14" s="137"/>
      <c r="JS14" s="137"/>
      <c r="JT14" s="137"/>
      <c r="JU14" s="137"/>
      <c r="JV14" s="137"/>
      <c r="JW14" s="137"/>
      <c r="JX14" s="137"/>
      <c r="JY14" s="137"/>
      <c r="JZ14" s="137"/>
      <c r="KA14" s="137"/>
      <c r="KB14" s="137"/>
      <c r="KC14" s="137"/>
      <c r="KD14" s="137"/>
      <c r="KE14" s="137"/>
      <c r="KF14" s="137"/>
      <c r="KG14" s="137"/>
      <c r="KH14" s="137"/>
      <c r="KI14" s="137"/>
      <c r="KJ14" s="137"/>
      <c r="KK14" s="137"/>
      <c r="KL14" s="137"/>
      <c r="KM14" s="137"/>
      <c r="KN14" s="137"/>
      <c r="KO14" s="137"/>
      <c r="KP14" s="137"/>
      <c r="KQ14" s="137"/>
      <c r="KR14" s="137"/>
      <c r="KS14" s="137"/>
      <c r="KT14" s="137"/>
      <c r="KU14" s="137"/>
      <c r="KV14" s="137"/>
      <c r="KW14" s="137"/>
      <c r="KX14" s="137"/>
      <c r="KY14" s="137"/>
      <c r="KZ14" s="137"/>
      <c r="LA14" s="137"/>
      <c r="LB14" s="137"/>
      <c r="LC14" s="137"/>
      <c r="LD14" s="137"/>
      <c r="LE14" s="137"/>
      <c r="LF14" s="137"/>
      <c r="LG14" s="137"/>
      <c r="LH14" s="137"/>
      <c r="LI14" s="137"/>
      <c r="LJ14" s="137"/>
      <c r="LK14" s="137"/>
      <c r="LL14" s="137"/>
      <c r="LM14" s="137"/>
      <c r="LN14" s="137"/>
      <c r="LO14" s="137"/>
      <c r="LP14" s="137"/>
      <c r="LQ14" s="137"/>
      <c r="LR14" s="137"/>
      <c r="LS14" s="137"/>
      <c r="LT14" s="137"/>
      <c r="LU14" s="137"/>
      <c r="LV14" s="137"/>
      <c r="LW14" s="137"/>
      <c r="LX14" s="137"/>
      <c r="LY14" s="137"/>
      <c r="LZ14" s="137"/>
      <c r="MA14" s="137"/>
      <c r="MB14" s="137"/>
      <c r="MC14" s="137"/>
      <c r="MD14" s="137"/>
      <c r="ME14" s="137"/>
      <c r="MF14" s="137"/>
      <c r="MG14" s="137"/>
      <c r="MH14" s="137"/>
      <c r="MI14" s="137"/>
      <c r="MJ14" s="137"/>
      <c r="MK14" s="137"/>
      <c r="ML14" s="137"/>
      <c r="MM14" s="137"/>
      <c r="MN14" s="137"/>
      <c r="MO14" s="137"/>
      <c r="MP14" s="137"/>
      <c r="MQ14" s="137"/>
      <c r="MR14" s="137"/>
      <c r="MS14" s="137"/>
      <c r="MT14" s="137"/>
      <c r="MU14" s="137"/>
      <c r="MV14" s="137"/>
      <c r="MW14" s="137"/>
      <c r="MX14" s="137"/>
      <c r="MY14" s="137"/>
      <c r="MZ14" s="137"/>
      <c r="NA14" s="137"/>
      <c r="NB14" s="137"/>
      <c r="NC14" s="137"/>
      <c r="ND14" s="137"/>
      <c r="NE14" s="137"/>
      <c r="NF14" s="137"/>
      <c r="NG14" s="137"/>
      <c r="NH14" s="137"/>
      <c r="NI14" s="137"/>
      <c r="NJ14" s="137"/>
      <c r="NK14" s="137"/>
      <c r="NL14" s="137"/>
      <c r="NM14" s="137"/>
      <c r="NN14" s="137"/>
      <c r="NO14" s="137"/>
      <c r="NP14" s="137"/>
      <c r="NQ14" s="137"/>
      <c r="NR14" s="137"/>
      <c r="NS14" s="137"/>
      <c r="NT14" s="137"/>
      <c r="NU14" s="137"/>
      <c r="NV14" s="137"/>
      <c r="NW14" s="137"/>
      <c r="NX14" s="137"/>
      <c r="NY14" s="137"/>
      <c r="NZ14" s="137"/>
      <c r="OA14" s="137"/>
      <c r="OB14" s="137"/>
      <c r="OC14" s="137"/>
      <c r="OD14" s="137"/>
      <c r="OE14" s="137"/>
      <c r="OF14" s="137"/>
      <c r="OG14" s="137"/>
      <c r="OH14" s="137"/>
      <c r="OI14" s="137"/>
      <c r="OJ14" s="137"/>
      <c r="OK14" s="137"/>
      <c r="OL14" s="137"/>
      <c r="OM14" s="137"/>
      <c r="ON14" s="137"/>
      <c r="OO14" s="137"/>
      <c r="OP14" s="137"/>
      <c r="OQ14" s="137"/>
      <c r="OR14" s="137"/>
      <c r="OS14" s="137"/>
      <c r="OT14" s="137"/>
      <c r="OU14" s="137"/>
      <c r="OV14" s="137"/>
      <c r="OW14" s="137"/>
      <c r="OX14" s="137"/>
      <c r="OY14" s="137"/>
      <c r="OZ14" s="137"/>
      <c r="PA14" s="137"/>
      <c r="PB14" s="137"/>
    </row>
    <row r="15" spans="1:418" s="120" customFormat="1" ht="14.25" customHeight="1">
      <c r="A15" s="101" t="s">
        <v>102</v>
      </c>
      <c r="B15" s="101"/>
      <c r="C15" s="101"/>
      <c r="D15" s="128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3"/>
      <c r="CW15" s="133"/>
      <c r="CX15" s="133"/>
      <c r="CY15" s="133"/>
      <c r="CZ15" s="133"/>
      <c r="DA15" s="133"/>
      <c r="DB15" s="133"/>
      <c r="DC15" s="133"/>
      <c r="DD15" s="133"/>
      <c r="DE15" s="133"/>
      <c r="DF15" s="133"/>
      <c r="DG15" s="133"/>
      <c r="DH15" s="133"/>
      <c r="DI15" s="133"/>
      <c r="DJ15" s="133"/>
      <c r="DK15" s="133"/>
      <c r="DL15" s="133"/>
      <c r="DM15" s="133"/>
      <c r="DN15" s="133"/>
      <c r="DO15" s="133"/>
      <c r="DP15" s="133"/>
      <c r="DQ15" s="133"/>
      <c r="DR15" s="133"/>
      <c r="DS15" s="133"/>
      <c r="DT15" s="133"/>
      <c r="DU15" s="133"/>
      <c r="DV15" s="133"/>
      <c r="DW15" s="133"/>
      <c r="DX15" s="133"/>
      <c r="DY15" s="133"/>
      <c r="DZ15" s="133"/>
      <c r="EA15" s="133"/>
      <c r="EB15" s="133"/>
      <c r="EC15" s="133"/>
      <c r="ED15" s="133"/>
      <c r="EE15" s="133"/>
      <c r="EF15" s="133"/>
      <c r="EG15" s="133"/>
      <c r="EH15" s="133"/>
      <c r="EI15" s="133"/>
      <c r="EJ15" s="133"/>
      <c r="EK15" s="133"/>
      <c r="EL15" s="133"/>
      <c r="EM15" s="133"/>
      <c r="EN15" s="133"/>
      <c r="EO15" s="133"/>
      <c r="EP15" s="133"/>
      <c r="EQ15" s="133"/>
      <c r="ER15" s="133"/>
      <c r="ES15" s="133"/>
      <c r="ET15" s="133"/>
      <c r="EU15" s="133"/>
      <c r="EV15" s="133"/>
      <c r="EW15" s="133"/>
      <c r="EX15" s="133"/>
      <c r="EY15" s="133"/>
      <c r="EZ15" s="133"/>
      <c r="FA15" s="133"/>
      <c r="FB15" s="133"/>
      <c r="FC15" s="133"/>
      <c r="FD15" s="133"/>
      <c r="FE15" s="133"/>
      <c r="FF15" s="133"/>
      <c r="FG15" s="133"/>
      <c r="FH15" s="133"/>
      <c r="FI15" s="133"/>
      <c r="FJ15" s="133"/>
      <c r="FK15" s="133"/>
      <c r="FL15" s="133"/>
      <c r="FM15" s="133"/>
      <c r="FN15" s="133"/>
      <c r="FO15" s="133"/>
      <c r="FP15" s="133"/>
      <c r="FQ15" s="133"/>
      <c r="FR15" s="133"/>
      <c r="FS15" s="133"/>
      <c r="FT15" s="133"/>
      <c r="FU15" s="133"/>
      <c r="FV15" s="133"/>
      <c r="FW15" s="133"/>
      <c r="FX15" s="133"/>
      <c r="FY15" s="133"/>
      <c r="FZ15" s="133"/>
      <c r="GA15" s="133"/>
      <c r="GB15" s="133"/>
      <c r="GC15" s="133"/>
      <c r="GD15" s="133"/>
      <c r="GE15" s="133"/>
      <c r="GF15" s="133"/>
      <c r="GG15" s="133"/>
      <c r="GH15" s="133"/>
      <c r="GI15" s="139"/>
      <c r="GJ15" s="139"/>
      <c r="GK15" s="139"/>
      <c r="GL15" s="139"/>
      <c r="GM15" s="139"/>
      <c r="GN15" s="139"/>
      <c r="GO15" s="139"/>
      <c r="GP15" s="139"/>
      <c r="GQ15" s="139"/>
      <c r="GR15" s="139"/>
      <c r="GS15" s="139"/>
      <c r="GT15" s="139"/>
      <c r="GU15" s="139"/>
      <c r="GV15" s="139"/>
      <c r="GW15" s="139"/>
      <c r="GX15" s="139"/>
      <c r="GY15" s="139"/>
      <c r="GZ15" s="139"/>
      <c r="HA15" s="139"/>
      <c r="HB15" s="139"/>
      <c r="HC15" s="139"/>
      <c r="HD15" s="139"/>
      <c r="HE15" s="139"/>
      <c r="HF15" s="139"/>
      <c r="HG15" s="139"/>
      <c r="HH15" s="139"/>
      <c r="HI15" s="139"/>
      <c r="HJ15" s="139"/>
      <c r="HK15" s="139"/>
      <c r="HL15" s="139"/>
      <c r="HM15" s="139"/>
      <c r="HN15" s="139"/>
      <c r="HO15" s="139"/>
      <c r="HP15" s="139"/>
      <c r="HQ15" s="139"/>
      <c r="HR15" s="139"/>
      <c r="HS15" s="139"/>
      <c r="HT15" s="139"/>
      <c r="HU15" s="139"/>
      <c r="HV15" s="139"/>
      <c r="HW15" s="139"/>
      <c r="HX15" s="139"/>
      <c r="HY15" s="139"/>
      <c r="HZ15" s="139"/>
      <c r="IA15" s="139"/>
      <c r="IB15" s="139"/>
      <c r="IC15" s="139"/>
      <c r="ID15" s="139"/>
      <c r="IE15" s="139"/>
      <c r="IF15" s="139"/>
      <c r="IG15" s="139"/>
      <c r="IH15" s="139"/>
      <c r="II15" s="139"/>
      <c r="IJ15" s="139"/>
      <c r="IK15" s="139"/>
      <c r="IL15" s="139"/>
      <c r="IM15" s="139"/>
      <c r="IN15" s="139"/>
      <c r="IO15" s="139"/>
      <c r="IP15" s="139"/>
      <c r="IQ15" s="139"/>
      <c r="IR15" s="139"/>
      <c r="IS15" s="139"/>
      <c r="IT15" s="139"/>
      <c r="IU15" s="139"/>
      <c r="IV15" s="139"/>
      <c r="IW15" s="139"/>
      <c r="IX15" s="139"/>
      <c r="IY15" s="139"/>
      <c r="IZ15" s="139"/>
      <c r="JA15" s="139"/>
      <c r="JB15" s="139"/>
      <c r="JC15" s="139"/>
      <c r="JD15" s="139"/>
      <c r="JE15" s="139"/>
      <c r="JF15" s="139"/>
      <c r="JG15" s="139"/>
      <c r="JH15" s="139"/>
      <c r="JI15" s="139"/>
      <c r="JJ15" s="139"/>
      <c r="JK15" s="139"/>
      <c r="JL15" s="139"/>
      <c r="JM15" s="139"/>
      <c r="JN15" s="139"/>
      <c r="JO15" s="139"/>
      <c r="JP15" s="139"/>
      <c r="JQ15" s="139"/>
      <c r="JR15" s="139"/>
      <c r="JS15" s="139"/>
      <c r="JT15" s="139"/>
      <c r="JU15" s="139"/>
      <c r="JV15" s="139"/>
      <c r="JW15" s="139"/>
      <c r="JX15" s="139"/>
      <c r="JY15" s="139"/>
      <c r="JZ15" s="139"/>
      <c r="KA15" s="139"/>
      <c r="KB15" s="139"/>
      <c r="KC15" s="139"/>
      <c r="KD15" s="139"/>
      <c r="KE15" s="139"/>
      <c r="KF15" s="139"/>
      <c r="KG15" s="139"/>
      <c r="KH15" s="139"/>
      <c r="KI15" s="139"/>
      <c r="KJ15" s="139"/>
      <c r="KK15" s="139"/>
      <c r="KL15" s="139"/>
      <c r="KM15" s="139"/>
      <c r="KN15" s="139"/>
      <c r="KO15" s="139"/>
      <c r="KP15" s="139"/>
      <c r="KQ15" s="139"/>
      <c r="KR15" s="139"/>
      <c r="KS15" s="139"/>
      <c r="KT15" s="139"/>
      <c r="KU15" s="139"/>
      <c r="KV15" s="139"/>
      <c r="KW15" s="139"/>
      <c r="KX15" s="139"/>
      <c r="KY15" s="139"/>
      <c r="KZ15" s="139"/>
      <c r="LA15" s="139"/>
      <c r="LB15" s="139"/>
      <c r="LC15" s="139"/>
      <c r="LD15" s="139"/>
      <c r="LE15" s="139"/>
      <c r="LF15" s="139"/>
      <c r="LG15" s="139"/>
      <c r="LH15" s="139"/>
      <c r="LI15" s="139"/>
      <c r="LJ15" s="139"/>
      <c r="LK15" s="139"/>
      <c r="LL15" s="139"/>
      <c r="LM15" s="139"/>
      <c r="LN15" s="139"/>
      <c r="LO15" s="139"/>
      <c r="LP15" s="139"/>
      <c r="LQ15" s="139"/>
      <c r="LR15" s="139"/>
      <c r="LS15" s="139"/>
      <c r="LT15" s="139"/>
      <c r="LU15" s="139"/>
      <c r="LV15" s="139"/>
      <c r="LW15" s="139"/>
      <c r="LX15" s="139"/>
      <c r="LY15" s="139"/>
      <c r="LZ15" s="139"/>
      <c r="MA15" s="139"/>
      <c r="MB15" s="139"/>
      <c r="MC15" s="139"/>
      <c r="MD15" s="139"/>
      <c r="ME15" s="139"/>
      <c r="MF15" s="139"/>
      <c r="MG15" s="139"/>
      <c r="MH15" s="139"/>
      <c r="MI15" s="139"/>
      <c r="MJ15" s="139"/>
      <c r="MK15" s="139"/>
      <c r="ML15" s="139"/>
      <c r="MM15" s="139"/>
      <c r="MN15" s="139"/>
      <c r="MO15" s="139"/>
      <c r="MP15" s="139"/>
      <c r="MQ15" s="139"/>
      <c r="MR15" s="139"/>
      <c r="MS15" s="139"/>
      <c r="MT15" s="139"/>
      <c r="MU15" s="139"/>
      <c r="MV15" s="139"/>
      <c r="MW15" s="139"/>
      <c r="MX15" s="139"/>
      <c r="MY15" s="139"/>
      <c r="MZ15" s="139"/>
      <c r="NA15" s="139"/>
      <c r="NB15" s="139"/>
      <c r="NC15" s="139"/>
      <c r="ND15" s="139"/>
      <c r="NE15" s="139"/>
      <c r="NF15" s="139"/>
      <c r="NG15" s="139"/>
      <c r="NH15" s="139"/>
      <c r="NI15" s="139"/>
      <c r="NJ15" s="139"/>
      <c r="NK15" s="139"/>
      <c r="NL15" s="139"/>
      <c r="NM15" s="139"/>
      <c r="NN15" s="139"/>
      <c r="NO15" s="139"/>
      <c r="NP15" s="139"/>
      <c r="NQ15" s="139"/>
      <c r="NR15" s="139"/>
      <c r="NS15" s="139"/>
      <c r="NT15" s="139"/>
      <c r="NU15" s="139"/>
      <c r="NV15" s="139"/>
      <c r="NW15" s="139"/>
      <c r="NX15" s="139"/>
      <c r="NY15" s="139"/>
      <c r="NZ15" s="139"/>
      <c r="OA15" s="139"/>
      <c r="OB15" s="139"/>
      <c r="OC15" s="139"/>
      <c r="OD15" s="139"/>
      <c r="OE15" s="139"/>
      <c r="OF15" s="139"/>
      <c r="OG15" s="139"/>
      <c r="OH15" s="139"/>
      <c r="OI15" s="139"/>
      <c r="OJ15" s="139"/>
      <c r="OK15" s="139"/>
      <c r="OL15" s="139"/>
      <c r="OM15" s="139"/>
      <c r="ON15" s="139"/>
      <c r="OO15" s="139"/>
      <c r="OP15" s="139"/>
      <c r="OQ15" s="139"/>
      <c r="OR15" s="139"/>
      <c r="OS15" s="139"/>
      <c r="OT15" s="139"/>
      <c r="OU15" s="139"/>
      <c r="OV15" s="139"/>
      <c r="OW15" s="139"/>
      <c r="OX15" s="139"/>
      <c r="OY15" s="139"/>
      <c r="OZ15" s="139"/>
      <c r="PA15" s="139"/>
      <c r="PB15" s="139"/>
    </row>
    <row r="16" spans="1:418" ht="63.75" customHeight="1">
      <c r="A16" s="50" t="s">
        <v>104</v>
      </c>
      <c r="B16" s="107">
        <v>45768</v>
      </c>
      <c r="C16" s="107">
        <v>45775</v>
      </c>
      <c r="D16" s="127">
        <v>16</v>
      </c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0"/>
      <c r="AM16" s="130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  <c r="BD16" s="130"/>
      <c r="BE16" s="130"/>
      <c r="BF16" s="130"/>
      <c r="BG16" s="130"/>
      <c r="BH16" s="130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  <c r="CT16" s="130"/>
      <c r="CU16" s="130"/>
      <c r="CV16" s="130"/>
      <c r="CW16" s="130"/>
      <c r="CX16" s="130"/>
      <c r="CY16" s="130"/>
      <c r="CZ16" s="130"/>
      <c r="DA16" s="130"/>
      <c r="DB16" s="130"/>
      <c r="DC16" s="130"/>
      <c r="DD16" s="130"/>
      <c r="DE16" s="130"/>
      <c r="DF16" s="130"/>
      <c r="DG16" s="130"/>
      <c r="DH16" s="130"/>
      <c r="DI16" s="130"/>
      <c r="DJ16" s="130"/>
      <c r="DK16" s="130"/>
      <c r="DL16" s="130"/>
      <c r="DM16" s="130"/>
      <c r="DN16" s="130"/>
      <c r="DO16" s="130"/>
      <c r="DP16" s="130"/>
      <c r="DQ16" s="130"/>
      <c r="DR16" s="130"/>
      <c r="DS16" s="130"/>
      <c r="DT16" s="130"/>
      <c r="DU16" s="130"/>
      <c r="DV16" s="130"/>
      <c r="DW16" s="130"/>
      <c r="DX16" s="130"/>
      <c r="DY16" s="130"/>
      <c r="DZ16" s="130"/>
      <c r="EA16" s="130"/>
      <c r="EB16" s="130"/>
      <c r="EC16" s="130"/>
      <c r="ED16" s="130"/>
      <c r="EE16" s="130"/>
      <c r="EF16" s="130"/>
      <c r="EG16" s="130"/>
      <c r="EH16" s="130"/>
      <c r="EI16" s="130"/>
      <c r="EJ16" s="130"/>
      <c r="EK16" s="130"/>
      <c r="EL16" s="130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  <c r="EX16" s="130"/>
      <c r="EY16" s="130"/>
      <c r="EZ16" s="130"/>
      <c r="FA16" s="130"/>
      <c r="FB16" s="130"/>
      <c r="FC16" s="130"/>
      <c r="FD16" s="130"/>
      <c r="FE16" s="130"/>
      <c r="FF16" s="130"/>
      <c r="FG16" s="130"/>
      <c r="FH16" s="130"/>
      <c r="FI16" s="130"/>
      <c r="FJ16" s="130"/>
      <c r="FK16" s="130"/>
      <c r="FL16" s="130"/>
      <c r="FM16" s="130"/>
      <c r="FN16" s="130"/>
      <c r="FO16" s="130"/>
      <c r="FP16" s="130"/>
      <c r="FQ16" s="130"/>
      <c r="FR16" s="130"/>
      <c r="FS16" s="130"/>
      <c r="FT16" s="130"/>
      <c r="FU16" s="130"/>
      <c r="FV16" s="130"/>
      <c r="FW16" s="130"/>
      <c r="FX16" s="130"/>
      <c r="FY16" s="130"/>
      <c r="FZ16" s="130"/>
      <c r="GA16" s="130"/>
      <c r="GB16" s="130"/>
      <c r="GC16" s="130"/>
      <c r="GD16" s="130"/>
      <c r="GE16" s="130"/>
      <c r="GF16" s="130"/>
      <c r="GG16" s="130"/>
      <c r="GH16" s="130"/>
      <c r="GI16" s="137"/>
      <c r="GJ16" s="137"/>
      <c r="GK16" s="137"/>
      <c r="GL16" s="137"/>
      <c r="GM16" s="137"/>
      <c r="GN16" s="137"/>
      <c r="GO16" s="137"/>
      <c r="GP16" s="137"/>
      <c r="GQ16" s="137"/>
      <c r="GR16" s="137"/>
      <c r="GS16" s="137"/>
      <c r="GT16" s="137"/>
      <c r="GU16" s="137"/>
      <c r="GV16" s="137"/>
      <c r="GW16" s="137"/>
      <c r="GX16" s="137"/>
      <c r="GY16" s="137"/>
      <c r="GZ16" s="137"/>
      <c r="HA16" s="137"/>
      <c r="HB16" s="137"/>
      <c r="HC16" s="137"/>
      <c r="HD16" s="137"/>
      <c r="HE16" s="137"/>
      <c r="HF16" s="137"/>
      <c r="HG16" s="137"/>
      <c r="HH16" s="137"/>
      <c r="HI16" s="137"/>
      <c r="HJ16" s="137"/>
      <c r="HK16" s="137"/>
      <c r="HL16" s="137"/>
      <c r="HM16" s="137"/>
      <c r="HN16" s="137"/>
      <c r="HO16" s="137"/>
      <c r="HP16" s="137"/>
      <c r="HQ16" s="137"/>
      <c r="HR16" s="137"/>
      <c r="HS16" s="137"/>
      <c r="HT16" s="137"/>
      <c r="HU16" s="137"/>
      <c r="HV16" s="137"/>
      <c r="HW16" s="137"/>
      <c r="HX16" s="137"/>
      <c r="HY16" s="137"/>
      <c r="HZ16" s="137"/>
      <c r="IA16" s="137"/>
      <c r="IB16" s="137"/>
      <c r="IC16" s="137"/>
      <c r="ID16" s="137"/>
      <c r="IE16" s="137"/>
      <c r="IF16" s="137"/>
      <c r="IG16" s="137"/>
      <c r="IH16" s="137"/>
      <c r="II16" s="137"/>
      <c r="IJ16" s="137"/>
      <c r="IK16" s="137"/>
      <c r="IL16" s="137"/>
      <c r="IM16" s="137"/>
      <c r="IN16" s="137"/>
      <c r="IO16" s="137"/>
      <c r="IP16" s="137"/>
      <c r="IQ16" s="137"/>
      <c r="IR16" s="137"/>
      <c r="IS16" s="137"/>
      <c r="IT16" s="137"/>
      <c r="IU16" s="137"/>
      <c r="IV16" s="137"/>
      <c r="IW16" s="137"/>
      <c r="IX16" s="137"/>
      <c r="IY16" s="137"/>
      <c r="IZ16" s="137"/>
      <c r="JA16" s="137"/>
      <c r="JB16" s="137"/>
      <c r="JC16" s="137"/>
      <c r="JD16" s="137"/>
      <c r="JE16" s="137"/>
      <c r="JF16" s="137"/>
      <c r="JG16" s="137"/>
      <c r="JH16" s="137"/>
      <c r="JI16" s="137"/>
      <c r="JJ16" s="137"/>
      <c r="JK16" s="137"/>
      <c r="JL16" s="137"/>
      <c r="JM16" s="137"/>
      <c r="JN16" s="137"/>
      <c r="JO16" s="137"/>
      <c r="JP16" s="137"/>
      <c r="JQ16" s="137"/>
      <c r="JR16" s="137"/>
      <c r="JS16" s="137"/>
      <c r="JT16" s="137"/>
      <c r="JU16" s="137"/>
      <c r="JV16" s="137"/>
      <c r="JW16" s="137"/>
      <c r="JX16" s="137"/>
      <c r="JY16" s="137"/>
      <c r="JZ16" s="137"/>
      <c r="KA16" s="137"/>
      <c r="KB16" s="137"/>
      <c r="KC16" s="137"/>
      <c r="KD16" s="137"/>
      <c r="KE16" s="137"/>
      <c r="KF16" s="137"/>
      <c r="KG16" s="137"/>
      <c r="KH16" s="137"/>
      <c r="KI16" s="137"/>
      <c r="KJ16" s="137"/>
      <c r="KK16" s="137"/>
      <c r="KL16" s="137"/>
      <c r="KM16" s="137"/>
      <c r="KN16" s="137"/>
      <c r="KO16" s="137"/>
      <c r="KP16" s="137"/>
      <c r="KQ16" s="137"/>
      <c r="KR16" s="137"/>
      <c r="KS16" s="137"/>
      <c r="KT16" s="137"/>
      <c r="KU16" s="137"/>
      <c r="KV16" s="137"/>
      <c r="KW16" s="137"/>
      <c r="KX16" s="137"/>
      <c r="KY16" s="137"/>
      <c r="KZ16" s="137"/>
      <c r="LA16" s="137"/>
      <c r="LB16" s="137"/>
      <c r="LC16" s="137"/>
      <c r="LD16" s="137"/>
      <c r="LE16" s="137"/>
      <c r="LF16" s="137"/>
      <c r="LG16" s="137"/>
      <c r="LH16" s="137"/>
      <c r="LI16" s="137"/>
      <c r="LJ16" s="137"/>
      <c r="LK16" s="137"/>
      <c r="LL16" s="137"/>
      <c r="LM16" s="137"/>
      <c r="LN16" s="137"/>
      <c r="LO16" s="137"/>
      <c r="LP16" s="137"/>
      <c r="LQ16" s="137"/>
      <c r="LR16" s="137"/>
      <c r="LS16" s="137"/>
      <c r="LT16" s="137"/>
      <c r="LU16" s="137"/>
      <c r="LV16" s="137"/>
      <c r="LW16" s="137"/>
      <c r="LX16" s="137"/>
      <c r="LY16" s="137"/>
      <c r="LZ16" s="137"/>
      <c r="MA16" s="137"/>
      <c r="MB16" s="137"/>
      <c r="MC16" s="137"/>
      <c r="MD16" s="137"/>
      <c r="ME16" s="137"/>
      <c r="MF16" s="137"/>
      <c r="MG16" s="137"/>
      <c r="MH16" s="137"/>
      <c r="MI16" s="137"/>
      <c r="MJ16" s="137"/>
      <c r="MK16" s="137"/>
      <c r="ML16" s="137"/>
      <c r="MM16" s="137"/>
      <c r="MN16" s="137"/>
      <c r="MO16" s="137"/>
      <c r="MP16" s="137"/>
      <c r="MQ16" s="137"/>
      <c r="MR16" s="137"/>
      <c r="MS16" s="137"/>
      <c r="MT16" s="137"/>
      <c r="MU16" s="137"/>
      <c r="MV16" s="137"/>
      <c r="MW16" s="137"/>
      <c r="MX16" s="137"/>
      <c r="MY16" s="137"/>
      <c r="MZ16" s="137"/>
      <c r="NA16" s="137"/>
      <c r="NB16" s="137"/>
      <c r="NC16" s="137"/>
      <c r="ND16" s="137"/>
      <c r="NE16" s="137"/>
      <c r="NF16" s="137"/>
      <c r="NG16" s="137"/>
      <c r="NH16" s="137"/>
      <c r="NI16" s="137"/>
      <c r="NJ16" s="137"/>
      <c r="NK16" s="137"/>
      <c r="NL16" s="137"/>
      <c r="NM16" s="137"/>
      <c r="NN16" s="137"/>
      <c r="NO16" s="137"/>
      <c r="NP16" s="137"/>
      <c r="NQ16" s="137"/>
      <c r="NR16" s="137"/>
      <c r="NS16" s="137"/>
      <c r="NT16" s="137"/>
      <c r="NU16" s="137"/>
      <c r="NV16" s="137"/>
      <c r="NW16" s="137"/>
      <c r="NX16" s="137"/>
      <c r="NY16" s="137"/>
      <c r="NZ16" s="137"/>
      <c r="OA16" s="137"/>
      <c r="OB16" s="137"/>
      <c r="OC16" s="137"/>
      <c r="OD16" s="137"/>
      <c r="OE16" s="137"/>
      <c r="OF16" s="137"/>
      <c r="OG16" s="137"/>
      <c r="OH16" s="137"/>
      <c r="OI16" s="137"/>
      <c r="OJ16" s="137"/>
      <c r="OK16" s="137"/>
      <c r="OL16" s="137"/>
      <c r="OM16" s="137"/>
      <c r="ON16" s="137"/>
      <c r="OO16" s="137"/>
      <c r="OP16" s="137"/>
      <c r="OQ16" s="137"/>
      <c r="OR16" s="137"/>
      <c r="OS16" s="137"/>
      <c r="OT16" s="137"/>
      <c r="OU16" s="137"/>
      <c r="OV16" s="137"/>
      <c r="OW16" s="137"/>
      <c r="OX16" s="137"/>
      <c r="OY16" s="137"/>
      <c r="OZ16" s="137"/>
      <c r="PA16" s="137"/>
      <c r="PB16" s="137"/>
    </row>
    <row r="17" spans="1:418" ht="51" customHeight="1">
      <c r="A17" s="217" t="s">
        <v>109</v>
      </c>
      <c r="B17" s="107">
        <v>45769</v>
      </c>
      <c r="C17" s="107">
        <v>45776</v>
      </c>
      <c r="D17" s="127">
        <v>7</v>
      </c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2"/>
      <c r="AM17" s="132"/>
      <c r="AN17" s="132"/>
      <c r="AO17" s="132"/>
      <c r="AP17" s="132"/>
      <c r="AQ17" s="132"/>
      <c r="AR17" s="132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  <c r="BD17" s="130"/>
      <c r="BE17" s="130"/>
      <c r="BF17" s="130"/>
      <c r="BG17" s="130"/>
      <c r="BH17" s="130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  <c r="CT17" s="130"/>
      <c r="CU17" s="130"/>
      <c r="CV17" s="130"/>
      <c r="CW17" s="130"/>
      <c r="CX17" s="130"/>
      <c r="CY17" s="130"/>
      <c r="CZ17" s="130"/>
      <c r="DA17" s="130"/>
      <c r="DB17" s="130"/>
      <c r="DC17" s="130"/>
      <c r="DD17" s="130"/>
      <c r="DE17" s="130"/>
      <c r="DF17" s="130"/>
      <c r="DG17" s="130"/>
      <c r="DH17" s="130"/>
      <c r="DI17" s="130"/>
      <c r="DJ17" s="130"/>
      <c r="DK17" s="130"/>
      <c r="DL17" s="130"/>
      <c r="DM17" s="130"/>
      <c r="DN17" s="130"/>
      <c r="DO17" s="130"/>
      <c r="DP17" s="130"/>
      <c r="DQ17" s="130"/>
      <c r="DR17" s="130"/>
      <c r="DS17" s="130"/>
      <c r="DT17" s="130"/>
      <c r="DU17" s="130"/>
      <c r="DV17" s="130"/>
      <c r="DW17" s="130"/>
      <c r="DX17" s="130"/>
      <c r="DY17" s="130"/>
      <c r="DZ17" s="130"/>
      <c r="EA17" s="130"/>
      <c r="EB17" s="130"/>
      <c r="EC17" s="130"/>
      <c r="ED17" s="130"/>
      <c r="EE17" s="130"/>
      <c r="EF17" s="130"/>
      <c r="EG17" s="130"/>
      <c r="EH17" s="130"/>
      <c r="EI17" s="130"/>
      <c r="EJ17" s="130"/>
      <c r="EK17" s="130"/>
      <c r="EL17" s="130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  <c r="EX17" s="130"/>
      <c r="EY17" s="130"/>
      <c r="EZ17" s="130"/>
      <c r="FA17" s="130"/>
      <c r="FB17" s="130"/>
      <c r="FC17" s="130"/>
      <c r="FD17" s="130"/>
      <c r="FE17" s="130"/>
      <c r="FF17" s="130"/>
      <c r="FG17" s="130"/>
      <c r="FH17" s="130"/>
      <c r="FI17" s="130"/>
      <c r="FJ17" s="130"/>
      <c r="FK17" s="130"/>
      <c r="FL17" s="130"/>
      <c r="FM17" s="130"/>
      <c r="FN17" s="130"/>
      <c r="FO17" s="130"/>
      <c r="FP17" s="130"/>
      <c r="FQ17" s="130"/>
      <c r="FR17" s="130"/>
      <c r="FS17" s="130"/>
      <c r="FT17" s="130"/>
      <c r="FU17" s="130"/>
      <c r="FV17" s="130"/>
      <c r="FW17" s="130"/>
      <c r="FX17" s="130"/>
      <c r="FY17" s="130"/>
      <c r="FZ17" s="130"/>
      <c r="GA17" s="130"/>
      <c r="GB17" s="130"/>
      <c r="GC17" s="130"/>
      <c r="GD17" s="130"/>
      <c r="GE17" s="130"/>
      <c r="GF17" s="130"/>
      <c r="GG17" s="130"/>
      <c r="GH17" s="130"/>
      <c r="GI17" s="137"/>
      <c r="GJ17" s="137"/>
      <c r="GK17" s="137"/>
      <c r="GL17" s="137"/>
      <c r="GM17" s="137"/>
      <c r="GN17" s="137"/>
      <c r="GO17" s="137"/>
      <c r="GP17" s="137"/>
      <c r="GQ17" s="137"/>
      <c r="GR17" s="137"/>
      <c r="GS17" s="137"/>
      <c r="GT17" s="137"/>
      <c r="GU17" s="137"/>
      <c r="GV17" s="137"/>
      <c r="GW17" s="137"/>
      <c r="GX17" s="137"/>
      <c r="GY17" s="137"/>
      <c r="GZ17" s="137"/>
      <c r="HA17" s="137"/>
      <c r="HB17" s="137"/>
      <c r="HC17" s="137"/>
      <c r="HD17" s="137"/>
      <c r="HE17" s="137"/>
      <c r="HF17" s="137"/>
      <c r="HG17" s="137"/>
      <c r="HH17" s="137"/>
      <c r="HI17" s="137"/>
      <c r="HJ17" s="137"/>
      <c r="HK17" s="137"/>
      <c r="HL17" s="137"/>
      <c r="HM17" s="137"/>
      <c r="HN17" s="137"/>
      <c r="HO17" s="137"/>
      <c r="HP17" s="137"/>
      <c r="HQ17" s="137"/>
      <c r="HR17" s="137"/>
      <c r="HS17" s="137"/>
      <c r="HT17" s="137"/>
      <c r="HU17" s="137"/>
      <c r="HV17" s="137"/>
      <c r="HW17" s="137"/>
      <c r="HX17" s="137"/>
      <c r="HY17" s="137"/>
      <c r="HZ17" s="137"/>
      <c r="IA17" s="137"/>
      <c r="IB17" s="137"/>
      <c r="IC17" s="137"/>
      <c r="ID17" s="137"/>
      <c r="IE17" s="137"/>
      <c r="IF17" s="137"/>
      <c r="IG17" s="137"/>
      <c r="IH17" s="137"/>
      <c r="II17" s="137"/>
      <c r="IJ17" s="137"/>
      <c r="IK17" s="137"/>
      <c r="IL17" s="137"/>
      <c r="IM17" s="137"/>
      <c r="IN17" s="137"/>
      <c r="IO17" s="137"/>
      <c r="IP17" s="137"/>
      <c r="IQ17" s="137"/>
      <c r="IR17" s="137"/>
      <c r="IS17" s="137"/>
      <c r="IT17" s="137"/>
      <c r="IU17" s="137"/>
      <c r="IV17" s="137"/>
      <c r="IW17" s="137"/>
      <c r="IX17" s="137"/>
      <c r="IY17" s="137"/>
      <c r="IZ17" s="137"/>
      <c r="JA17" s="137"/>
      <c r="JB17" s="137"/>
      <c r="JC17" s="137"/>
      <c r="JD17" s="137"/>
      <c r="JE17" s="137"/>
      <c r="JF17" s="137"/>
      <c r="JG17" s="137"/>
      <c r="JH17" s="137"/>
      <c r="JI17" s="137"/>
      <c r="JJ17" s="137"/>
      <c r="JK17" s="137"/>
      <c r="JL17" s="137"/>
      <c r="JM17" s="137"/>
      <c r="JN17" s="137"/>
      <c r="JO17" s="137"/>
      <c r="JP17" s="137"/>
      <c r="JQ17" s="137"/>
      <c r="JR17" s="137"/>
      <c r="JS17" s="137"/>
      <c r="JT17" s="137"/>
      <c r="JU17" s="137"/>
      <c r="JV17" s="137"/>
      <c r="JW17" s="137"/>
      <c r="JX17" s="137"/>
      <c r="JY17" s="137"/>
      <c r="JZ17" s="137"/>
      <c r="KA17" s="137"/>
      <c r="KB17" s="137"/>
      <c r="KC17" s="137"/>
      <c r="KD17" s="137"/>
      <c r="KE17" s="137"/>
      <c r="KF17" s="137"/>
      <c r="KG17" s="137"/>
      <c r="KH17" s="137"/>
      <c r="KI17" s="137"/>
      <c r="KJ17" s="137"/>
      <c r="KK17" s="137"/>
      <c r="KL17" s="137"/>
      <c r="KM17" s="137"/>
      <c r="KN17" s="137"/>
      <c r="KO17" s="137"/>
      <c r="KP17" s="137"/>
      <c r="KQ17" s="137"/>
      <c r="KR17" s="137"/>
      <c r="KS17" s="137"/>
      <c r="KT17" s="137"/>
      <c r="KU17" s="137"/>
      <c r="KV17" s="137"/>
      <c r="KW17" s="137"/>
      <c r="KX17" s="137"/>
      <c r="KY17" s="137"/>
      <c r="KZ17" s="137"/>
      <c r="LA17" s="137"/>
      <c r="LB17" s="137"/>
      <c r="LC17" s="137"/>
      <c r="LD17" s="137"/>
      <c r="LE17" s="137"/>
      <c r="LF17" s="137"/>
      <c r="LG17" s="137"/>
      <c r="LH17" s="137"/>
      <c r="LI17" s="137"/>
      <c r="LJ17" s="137"/>
      <c r="LK17" s="137"/>
      <c r="LL17" s="137"/>
      <c r="LM17" s="137"/>
      <c r="LN17" s="137"/>
      <c r="LO17" s="137"/>
      <c r="LP17" s="137"/>
      <c r="LQ17" s="137"/>
      <c r="LR17" s="137"/>
      <c r="LS17" s="137"/>
      <c r="LT17" s="137"/>
      <c r="LU17" s="137"/>
      <c r="LV17" s="137"/>
      <c r="LW17" s="137"/>
      <c r="LX17" s="137"/>
      <c r="LY17" s="137"/>
      <c r="LZ17" s="137"/>
      <c r="MA17" s="137"/>
      <c r="MB17" s="137"/>
      <c r="MC17" s="137"/>
      <c r="MD17" s="137"/>
      <c r="ME17" s="137"/>
      <c r="MF17" s="137"/>
      <c r="MG17" s="137"/>
      <c r="MH17" s="137"/>
      <c r="MI17" s="137"/>
      <c r="MJ17" s="137"/>
      <c r="MK17" s="137"/>
      <c r="ML17" s="137"/>
      <c r="MM17" s="137"/>
      <c r="MN17" s="137"/>
      <c r="MO17" s="137"/>
      <c r="MP17" s="137"/>
      <c r="MQ17" s="137"/>
      <c r="MR17" s="137"/>
      <c r="MS17" s="137"/>
      <c r="MT17" s="137"/>
      <c r="MU17" s="137"/>
      <c r="MV17" s="137"/>
      <c r="MW17" s="137"/>
      <c r="MX17" s="137"/>
      <c r="MY17" s="137"/>
      <c r="MZ17" s="137"/>
      <c r="NA17" s="137"/>
      <c r="NB17" s="137"/>
      <c r="NC17" s="137"/>
      <c r="ND17" s="137"/>
      <c r="NE17" s="137"/>
      <c r="NF17" s="137"/>
      <c r="NG17" s="137"/>
      <c r="NH17" s="137"/>
      <c r="NI17" s="137"/>
      <c r="NJ17" s="137"/>
      <c r="NK17" s="137"/>
      <c r="NL17" s="137"/>
      <c r="NM17" s="137"/>
      <c r="NN17" s="137"/>
      <c r="NO17" s="137"/>
      <c r="NP17" s="137"/>
      <c r="NQ17" s="137"/>
      <c r="NR17" s="137"/>
      <c r="NS17" s="137"/>
      <c r="NT17" s="137"/>
      <c r="NU17" s="137"/>
      <c r="NV17" s="137"/>
      <c r="NW17" s="137"/>
      <c r="NX17" s="137"/>
      <c r="NY17" s="137"/>
      <c r="NZ17" s="137"/>
      <c r="OA17" s="137"/>
      <c r="OB17" s="137"/>
      <c r="OC17" s="137"/>
      <c r="OD17" s="137"/>
      <c r="OE17" s="137"/>
      <c r="OF17" s="137"/>
      <c r="OG17" s="137"/>
      <c r="OH17" s="137"/>
      <c r="OI17" s="137"/>
      <c r="OJ17" s="137"/>
      <c r="OK17" s="137"/>
      <c r="OL17" s="137"/>
      <c r="OM17" s="137"/>
      <c r="ON17" s="137"/>
      <c r="OO17" s="137"/>
      <c r="OP17" s="137"/>
      <c r="OQ17" s="137"/>
      <c r="OR17" s="137"/>
      <c r="OS17" s="137"/>
      <c r="OT17" s="137"/>
      <c r="OU17" s="137"/>
      <c r="OV17" s="137"/>
      <c r="OW17" s="137"/>
      <c r="OX17" s="137"/>
      <c r="OY17" s="137"/>
      <c r="OZ17" s="137"/>
      <c r="PA17" s="137"/>
      <c r="PB17" s="137"/>
    </row>
    <row r="18" spans="1:418" ht="81" customHeight="1">
      <c r="A18" s="218" t="s">
        <v>114</v>
      </c>
      <c r="B18" s="107">
        <v>45770</v>
      </c>
      <c r="C18" s="107">
        <v>45777</v>
      </c>
      <c r="D18" s="127">
        <v>19</v>
      </c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32"/>
      <c r="BG18" s="132"/>
      <c r="BH18" s="132"/>
      <c r="BI18" s="132"/>
      <c r="BJ18" s="132"/>
      <c r="BK18" s="132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  <c r="CT18" s="130"/>
      <c r="CU18" s="130"/>
      <c r="CV18" s="130"/>
      <c r="CW18" s="130"/>
      <c r="CX18" s="130"/>
      <c r="CY18" s="130"/>
      <c r="CZ18" s="130"/>
      <c r="DA18" s="130"/>
      <c r="DB18" s="130"/>
      <c r="DC18" s="130"/>
      <c r="DD18" s="130"/>
      <c r="DE18" s="130"/>
      <c r="DF18" s="130"/>
      <c r="DG18" s="130"/>
      <c r="DH18" s="130"/>
      <c r="DI18" s="130"/>
      <c r="DJ18" s="130"/>
      <c r="DK18" s="130"/>
      <c r="DL18" s="130"/>
      <c r="DM18" s="130"/>
      <c r="DN18" s="130"/>
      <c r="DO18" s="130"/>
      <c r="DP18" s="130"/>
      <c r="DQ18" s="130"/>
      <c r="DR18" s="130"/>
      <c r="DS18" s="130"/>
      <c r="DT18" s="130"/>
      <c r="DU18" s="130"/>
      <c r="DV18" s="130"/>
      <c r="DW18" s="130"/>
      <c r="DX18" s="130"/>
      <c r="DY18" s="130"/>
      <c r="DZ18" s="130"/>
      <c r="EA18" s="130"/>
      <c r="EB18" s="130"/>
      <c r="EC18" s="130"/>
      <c r="ED18" s="130"/>
      <c r="EE18" s="130"/>
      <c r="EF18" s="130"/>
      <c r="EG18" s="130"/>
      <c r="EH18" s="130"/>
      <c r="EI18" s="130"/>
      <c r="EJ18" s="130"/>
      <c r="EK18" s="130"/>
      <c r="EL18" s="130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  <c r="EX18" s="130"/>
      <c r="EY18" s="130"/>
      <c r="EZ18" s="130"/>
      <c r="FA18" s="130"/>
      <c r="FB18" s="130"/>
      <c r="FC18" s="130"/>
      <c r="FD18" s="130"/>
      <c r="FE18" s="130"/>
      <c r="FF18" s="130"/>
      <c r="FG18" s="130"/>
      <c r="FH18" s="130"/>
      <c r="FI18" s="130"/>
      <c r="FJ18" s="130"/>
      <c r="FK18" s="130"/>
      <c r="FL18" s="130"/>
      <c r="FM18" s="130"/>
      <c r="FN18" s="130"/>
      <c r="FO18" s="130"/>
      <c r="FP18" s="130"/>
      <c r="FQ18" s="130"/>
      <c r="FR18" s="130"/>
      <c r="FS18" s="130"/>
      <c r="FT18" s="130"/>
      <c r="FU18" s="130"/>
      <c r="FV18" s="130"/>
      <c r="FW18" s="130"/>
      <c r="FX18" s="130"/>
      <c r="FY18" s="130"/>
      <c r="FZ18" s="130"/>
      <c r="GA18" s="130"/>
      <c r="GB18" s="130"/>
      <c r="GC18" s="130"/>
      <c r="GD18" s="130"/>
      <c r="GE18" s="130"/>
      <c r="GF18" s="130"/>
      <c r="GG18" s="130"/>
      <c r="GH18" s="130"/>
      <c r="GI18" s="137"/>
      <c r="GJ18" s="137"/>
      <c r="GK18" s="137"/>
      <c r="GL18" s="137"/>
      <c r="GM18" s="137"/>
      <c r="GN18" s="137"/>
      <c r="GO18" s="137"/>
      <c r="GP18" s="137"/>
      <c r="GQ18" s="137"/>
      <c r="GR18" s="137"/>
      <c r="GS18" s="137"/>
      <c r="GT18" s="137"/>
      <c r="GU18" s="137"/>
      <c r="GV18" s="137"/>
      <c r="GW18" s="137"/>
      <c r="GX18" s="137"/>
      <c r="GY18" s="137"/>
      <c r="GZ18" s="137"/>
      <c r="HA18" s="137"/>
      <c r="HB18" s="137"/>
      <c r="HC18" s="137"/>
      <c r="HD18" s="137"/>
      <c r="HE18" s="137"/>
      <c r="HF18" s="137"/>
      <c r="HG18" s="137"/>
      <c r="HH18" s="137"/>
      <c r="HI18" s="137"/>
      <c r="HJ18" s="137"/>
      <c r="HK18" s="137"/>
      <c r="HL18" s="137"/>
      <c r="HM18" s="137"/>
      <c r="HN18" s="137"/>
      <c r="HO18" s="137"/>
      <c r="HP18" s="137"/>
      <c r="HQ18" s="137"/>
      <c r="HR18" s="137"/>
      <c r="HS18" s="137"/>
      <c r="HT18" s="137"/>
      <c r="HU18" s="137"/>
      <c r="HV18" s="137"/>
      <c r="HW18" s="137"/>
      <c r="HX18" s="137"/>
      <c r="HY18" s="137"/>
      <c r="HZ18" s="137"/>
      <c r="IA18" s="137"/>
      <c r="IB18" s="137"/>
      <c r="IC18" s="137"/>
      <c r="ID18" s="137"/>
      <c r="IE18" s="137"/>
      <c r="IF18" s="137"/>
      <c r="IG18" s="137"/>
      <c r="IH18" s="137"/>
      <c r="II18" s="137"/>
      <c r="IJ18" s="137"/>
      <c r="IK18" s="137"/>
      <c r="IL18" s="137"/>
      <c r="IM18" s="137"/>
      <c r="IN18" s="137"/>
      <c r="IO18" s="137"/>
      <c r="IP18" s="137"/>
      <c r="IQ18" s="137"/>
      <c r="IR18" s="137"/>
      <c r="IS18" s="137"/>
      <c r="IT18" s="137"/>
      <c r="IU18" s="137"/>
      <c r="IV18" s="137"/>
      <c r="IW18" s="137"/>
      <c r="IX18" s="137"/>
      <c r="IY18" s="137"/>
      <c r="IZ18" s="137"/>
      <c r="JA18" s="137"/>
      <c r="JB18" s="137"/>
      <c r="JC18" s="137"/>
      <c r="JD18" s="137"/>
      <c r="JE18" s="137"/>
      <c r="JF18" s="137"/>
      <c r="JG18" s="137"/>
      <c r="JH18" s="137"/>
      <c r="JI18" s="137"/>
      <c r="JJ18" s="137"/>
      <c r="JK18" s="137"/>
      <c r="JL18" s="137"/>
      <c r="JM18" s="137"/>
      <c r="JN18" s="137"/>
      <c r="JO18" s="137"/>
      <c r="JP18" s="137"/>
      <c r="JQ18" s="137"/>
      <c r="JR18" s="137"/>
      <c r="JS18" s="137"/>
      <c r="JT18" s="137"/>
      <c r="JU18" s="137"/>
      <c r="JV18" s="137"/>
      <c r="JW18" s="137"/>
      <c r="JX18" s="137"/>
      <c r="JY18" s="137"/>
      <c r="JZ18" s="137"/>
      <c r="KA18" s="137"/>
      <c r="KB18" s="137"/>
      <c r="KC18" s="137"/>
      <c r="KD18" s="137"/>
      <c r="KE18" s="137"/>
      <c r="KF18" s="137"/>
      <c r="KG18" s="137"/>
      <c r="KH18" s="137"/>
      <c r="KI18" s="137"/>
      <c r="KJ18" s="137"/>
      <c r="KK18" s="137"/>
      <c r="KL18" s="137"/>
      <c r="KM18" s="137"/>
      <c r="KN18" s="137"/>
      <c r="KO18" s="137"/>
      <c r="KP18" s="137"/>
      <c r="KQ18" s="137"/>
      <c r="KR18" s="137"/>
      <c r="KS18" s="137"/>
      <c r="KT18" s="137"/>
      <c r="KU18" s="137"/>
      <c r="KV18" s="137"/>
      <c r="KW18" s="137"/>
      <c r="KX18" s="137"/>
      <c r="KY18" s="137"/>
      <c r="KZ18" s="137"/>
      <c r="LA18" s="137"/>
      <c r="LB18" s="137"/>
      <c r="LC18" s="137"/>
      <c r="LD18" s="137"/>
      <c r="LE18" s="137"/>
      <c r="LF18" s="137"/>
      <c r="LG18" s="137"/>
      <c r="LH18" s="137"/>
      <c r="LI18" s="137"/>
      <c r="LJ18" s="137"/>
      <c r="LK18" s="137"/>
      <c r="LL18" s="137"/>
      <c r="LM18" s="137"/>
      <c r="LN18" s="137"/>
      <c r="LO18" s="137"/>
      <c r="LP18" s="137"/>
      <c r="LQ18" s="137"/>
      <c r="LR18" s="137"/>
      <c r="LS18" s="137"/>
      <c r="LT18" s="137"/>
      <c r="LU18" s="137"/>
      <c r="LV18" s="137"/>
      <c r="LW18" s="137"/>
      <c r="LX18" s="137"/>
      <c r="LY18" s="137"/>
      <c r="LZ18" s="137"/>
      <c r="MA18" s="137"/>
      <c r="MB18" s="137"/>
      <c r="MC18" s="137"/>
      <c r="MD18" s="137"/>
      <c r="ME18" s="137"/>
      <c r="MF18" s="137"/>
      <c r="MG18" s="137"/>
      <c r="MH18" s="137"/>
      <c r="MI18" s="137"/>
      <c r="MJ18" s="137"/>
      <c r="MK18" s="137"/>
      <c r="ML18" s="137"/>
      <c r="MM18" s="137"/>
      <c r="MN18" s="137"/>
      <c r="MO18" s="137"/>
      <c r="MP18" s="137"/>
      <c r="MQ18" s="137"/>
      <c r="MR18" s="137"/>
      <c r="MS18" s="137"/>
      <c r="MT18" s="137"/>
      <c r="MU18" s="137"/>
      <c r="MV18" s="137"/>
      <c r="MW18" s="137"/>
      <c r="MX18" s="137"/>
      <c r="MY18" s="137"/>
      <c r="MZ18" s="137"/>
      <c r="NA18" s="137"/>
      <c r="NB18" s="137"/>
      <c r="NC18" s="137"/>
      <c r="ND18" s="137"/>
      <c r="NE18" s="137"/>
      <c r="NF18" s="137"/>
      <c r="NG18" s="137"/>
      <c r="NH18" s="137"/>
      <c r="NI18" s="137"/>
      <c r="NJ18" s="137"/>
      <c r="NK18" s="137"/>
      <c r="NL18" s="137"/>
      <c r="NM18" s="137"/>
      <c r="NN18" s="137"/>
      <c r="NO18" s="137"/>
      <c r="NP18" s="137"/>
      <c r="NQ18" s="137"/>
      <c r="NR18" s="137"/>
      <c r="NS18" s="137"/>
      <c r="NT18" s="137"/>
      <c r="NU18" s="137"/>
      <c r="NV18" s="137"/>
      <c r="NW18" s="137"/>
      <c r="NX18" s="137"/>
      <c r="NY18" s="137"/>
      <c r="NZ18" s="137"/>
      <c r="OA18" s="137"/>
      <c r="OB18" s="137"/>
      <c r="OC18" s="137"/>
      <c r="OD18" s="137"/>
      <c r="OE18" s="137"/>
      <c r="OF18" s="137"/>
      <c r="OG18" s="137"/>
      <c r="OH18" s="137"/>
      <c r="OI18" s="137"/>
      <c r="OJ18" s="137"/>
      <c r="OK18" s="137"/>
      <c r="OL18" s="137"/>
      <c r="OM18" s="137"/>
      <c r="ON18" s="137"/>
      <c r="OO18" s="137"/>
      <c r="OP18" s="137"/>
      <c r="OQ18" s="137"/>
      <c r="OR18" s="137"/>
      <c r="OS18" s="137"/>
      <c r="OT18" s="137"/>
      <c r="OU18" s="137"/>
      <c r="OV18" s="137"/>
      <c r="OW18" s="137"/>
      <c r="OX18" s="137"/>
      <c r="OY18" s="137"/>
      <c r="OZ18" s="137"/>
      <c r="PA18" s="137"/>
      <c r="PB18" s="137"/>
    </row>
    <row r="19" spans="1:418" ht="33" customHeight="1">
      <c r="A19" s="208" t="s">
        <v>119</v>
      </c>
      <c r="B19" s="209"/>
      <c r="C19" s="209"/>
      <c r="D19" s="209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  <c r="EK19" s="210"/>
      <c r="EL19" s="210"/>
      <c r="EM19" s="210"/>
      <c r="EN19" s="210"/>
      <c r="EO19" s="210"/>
      <c r="EP19" s="210"/>
      <c r="EQ19" s="210"/>
      <c r="ER19" s="210"/>
      <c r="ES19" s="210"/>
      <c r="ET19" s="210"/>
      <c r="EU19" s="210"/>
      <c r="EV19" s="210"/>
      <c r="EW19" s="210"/>
      <c r="EX19" s="210"/>
      <c r="EY19" s="210"/>
      <c r="EZ19" s="210"/>
      <c r="FA19" s="210"/>
      <c r="FB19" s="210"/>
      <c r="FC19" s="210"/>
      <c r="FD19" s="210"/>
      <c r="FE19" s="210"/>
      <c r="FF19" s="210"/>
      <c r="FG19" s="210"/>
      <c r="FH19" s="210"/>
      <c r="FI19" s="210"/>
      <c r="FJ19" s="210"/>
      <c r="FK19" s="210"/>
      <c r="FL19" s="210"/>
      <c r="FM19" s="210"/>
      <c r="FN19" s="210"/>
      <c r="FO19" s="210"/>
      <c r="FP19" s="210"/>
      <c r="FQ19" s="210"/>
      <c r="FR19" s="210"/>
      <c r="FS19" s="210"/>
      <c r="FT19" s="210"/>
      <c r="FU19" s="210"/>
      <c r="FV19" s="210"/>
      <c r="FW19" s="210"/>
      <c r="FX19" s="210"/>
      <c r="FY19" s="210"/>
      <c r="FZ19" s="210"/>
      <c r="GA19" s="210"/>
      <c r="GB19" s="210"/>
      <c r="GC19" s="210"/>
      <c r="GD19" s="210"/>
      <c r="GE19" s="210"/>
      <c r="GF19" s="210"/>
      <c r="GG19" s="210"/>
      <c r="GH19" s="211"/>
      <c r="GI19" s="137"/>
      <c r="GJ19" s="137"/>
      <c r="GK19" s="137"/>
      <c r="GL19" s="137"/>
      <c r="GM19" s="137"/>
      <c r="GN19" s="137"/>
      <c r="GO19" s="137"/>
      <c r="GP19" s="137"/>
      <c r="GQ19" s="137"/>
      <c r="GR19" s="137"/>
      <c r="GS19" s="137"/>
      <c r="GT19" s="137"/>
      <c r="GU19" s="137"/>
      <c r="GV19" s="137"/>
      <c r="GW19" s="137"/>
      <c r="GX19" s="137"/>
      <c r="GY19" s="137"/>
      <c r="GZ19" s="137"/>
      <c r="HA19" s="137"/>
      <c r="HB19" s="137"/>
      <c r="HC19" s="137"/>
      <c r="HD19" s="137"/>
      <c r="HE19" s="137"/>
      <c r="HF19" s="137"/>
      <c r="HG19" s="137"/>
      <c r="HH19" s="137"/>
      <c r="HI19" s="137"/>
      <c r="HJ19" s="137"/>
      <c r="HK19" s="137"/>
      <c r="HL19" s="137"/>
      <c r="HM19" s="137"/>
      <c r="HN19" s="137"/>
      <c r="HO19" s="137"/>
      <c r="HP19" s="137"/>
      <c r="HQ19" s="137"/>
      <c r="HR19" s="137"/>
      <c r="HS19" s="137"/>
      <c r="HT19" s="137"/>
      <c r="HU19" s="137"/>
      <c r="HV19" s="137"/>
      <c r="HW19" s="137"/>
      <c r="HX19" s="137"/>
      <c r="HY19" s="137"/>
      <c r="HZ19" s="137"/>
      <c r="IA19" s="137"/>
      <c r="IB19" s="137"/>
      <c r="IC19" s="137"/>
      <c r="ID19" s="137"/>
      <c r="IE19" s="137"/>
      <c r="IF19" s="137"/>
      <c r="IG19" s="137"/>
      <c r="IH19" s="137"/>
      <c r="II19" s="137"/>
      <c r="IJ19" s="137"/>
      <c r="IK19" s="137"/>
      <c r="IL19" s="137"/>
      <c r="IM19" s="137"/>
      <c r="IN19" s="137"/>
      <c r="IO19" s="137"/>
      <c r="IP19" s="137"/>
      <c r="IQ19" s="137"/>
      <c r="IR19" s="137"/>
      <c r="IS19" s="137"/>
      <c r="IT19" s="137"/>
      <c r="IU19" s="137"/>
      <c r="IV19" s="137"/>
      <c r="IW19" s="137"/>
      <c r="IX19" s="137"/>
      <c r="IY19" s="137"/>
      <c r="IZ19" s="137"/>
      <c r="JA19" s="137"/>
      <c r="JB19" s="137"/>
      <c r="JC19" s="137"/>
      <c r="JD19" s="137"/>
      <c r="JE19" s="137"/>
      <c r="JF19" s="137"/>
      <c r="JG19" s="137"/>
      <c r="JH19" s="137"/>
      <c r="JI19" s="137"/>
      <c r="JJ19" s="137"/>
      <c r="JK19" s="137"/>
      <c r="JL19" s="137"/>
      <c r="JM19" s="137"/>
      <c r="JN19" s="137"/>
      <c r="JO19" s="137"/>
      <c r="JP19" s="137"/>
      <c r="JQ19" s="137"/>
      <c r="JR19" s="137"/>
      <c r="JS19" s="137"/>
      <c r="JT19" s="137"/>
      <c r="JU19" s="137"/>
      <c r="JV19" s="137"/>
      <c r="JW19" s="137"/>
      <c r="JX19" s="137"/>
      <c r="JY19" s="137"/>
      <c r="JZ19" s="137"/>
      <c r="KA19" s="137"/>
      <c r="KB19" s="137"/>
      <c r="KC19" s="137"/>
      <c r="KD19" s="137"/>
      <c r="KE19" s="137"/>
      <c r="KF19" s="137"/>
      <c r="KG19" s="137"/>
      <c r="KH19" s="137"/>
      <c r="KI19" s="137"/>
      <c r="KJ19" s="137"/>
      <c r="KK19" s="137"/>
      <c r="KL19" s="137"/>
      <c r="KM19" s="137"/>
      <c r="KN19" s="137"/>
      <c r="KO19" s="137"/>
      <c r="KP19" s="137"/>
      <c r="KQ19" s="137"/>
      <c r="KR19" s="137"/>
      <c r="KS19" s="137"/>
      <c r="KT19" s="137"/>
      <c r="KU19" s="137"/>
      <c r="KV19" s="137"/>
      <c r="KW19" s="137"/>
      <c r="KX19" s="137"/>
      <c r="KY19" s="137"/>
      <c r="KZ19" s="137"/>
      <c r="LA19" s="137"/>
      <c r="LB19" s="137"/>
      <c r="LC19" s="137"/>
      <c r="LD19" s="137"/>
      <c r="LE19" s="137"/>
      <c r="LF19" s="137"/>
      <c r="LG19" s="137"/>
      <c r="LH19" s="137"/>
      <c r="LI19" s="137"/>
      <c r="LJ19" s="137"/>
      <c r="LK19" s="137"/>
      <c r="LL19" s="137"/>
      <c r="LM19" s="137"/>
      <c r="LN19" s="137"/>
      <c r="LO19" s="137"/>
      <c r="LP19" s="137"/>
      <c r="LQ19" s="137"/>
      <c r="LR19" s="137"/>
      <c r="LS19" s="137"/>
      <c r="LT19" s="137"/>
      <c r="LU19" s="137"/>
      <c r="LV19" s="137"/>
      <c r="LW19" s="137"/>
      <c r="LX19" s="137"/>
      <c r="LY19" s="137"/>
      <c r="LZ19" s="137"/>
      <c r="MA19" s="137"/>
      <c r="MB19" s="137"/>
      <c r="MC19" s="137"/>
      <c r="MD19" s="137"/>
      <c r="ME19" s="137"/>
      <c r="MF19" s="137"/>
      <c r="MG19" s="137"/>
      <c r="MH19" s="137"/>
      <c r="MI19" s="137"/>
      <c r="MJ19" s="137"/>
      <c r="MK19" s="137"/>
      <c r="ML19" s="137"/>
      <c r="MM19" s="137"/>
      <c r="MN19" s="137"/>
      <c r="MO19" s="137"/>
      <c r="MP19" s="137"/>
      <c r="MQ19" s="137"/>
      <c r="MR19" s="137"/>
      <c r="MS19" s="137"/>
      <c r="MT19" s="137"/>
      <c r="MU19" s="137"/>
      <c r="MV19" s="137"/>
      <c r="MW19" s="137"/>
      <c r="MX19" s="137"/>
      <c r="MY19" s="137"/>
      <c r="MZ19" s="137"/>
      <c r="NA19" s="137"/>
      <c r="NB19" s="137"/>
      <c r="NC19" s="137"/>
      <c r="ND19" s="137"/>
      <c r="NE19" s="137"/>
      <c r="NF19" s="137"/>
      <c r="NG19" s="137"/>
      <c r="NH19" s="137"/>
      <c r="NI19" s="137"/>
      <c r="NJ19" s="137"/>
      <c r="NK19" s="137"/>
      <c r="NL19" s="137"/>
      <c r="NM19" s="137"/>
      <c r="NN19" s="137"/>
      <c r="NO19" s="137"/>
      <c r="NP19" s="137"/>
      <c r="NQ19" s="137"/>
      <c r="NR19" s="137"/>
      <c r="NS19" s="137"/>
      <c r="NT19" s="137"/>
      <c r="NU19" s="137"/>
      <c r="NV19" s="137"/>
      <c r="NW19" s="137"/>
      <c r="NX19" s="137"/>
      <c r="NY19" s="137"/>
      <c r="NZ19" s="137"/>
      <c r="OA19" s="137"/>
      <c r="OB19" s="137"/>
      <c r="OC19" s="137"/>
      <c r="OD19" s="137"/>
      <c r="OE19" s="137"/>
      <c r="OF19" s="137"/>
      <c r="OG19" s="137"/>
      <c r="OH19" s="137"/>
      <c r="OI19" s="137"/>
      <c r="OJ19" s="137"/>
      <c r="OK19" s="137"/>
      <c r="OL19" s="137"/>
      <c r="OM19" s="137"/>
      <c r="ON19" s="137"/>
      <c r="OO19" s="137"/>
      <c r="OP19" s="137"/>
      <c r="OQ19" s="137"/>
      <c r="OR19" s="137"/>
      <c r="OS19" s="137"/>
      <c r="OT19" s="137"/>
      <c r="OU19" s="137"/>
      <c r="OV19" s="137"/>
      <c r="OW19" s="137"/>
      <c r="OX19" s="137"/>
      <c r="OY19" s="137"/>
      <c r="OZ19" s="137"/>
      <c r="PA19" s="137"/>
      <c r="PB19" s="137"/>
    </row>
    <row r="20" spans="1:418" s="120" customFormat="1" ht="33.75" customHeight="1">
      <c r="A20" s="104" t="s">
        <v>120</v>
      </c>
      <c r="B20" s="104"/>
      <c r="C20" s="104"/>
      <c r="D20" s="128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  <c r="CT20" s="133"/>
      <c r="CU20" s="133"/>
      <c r="CV20" s="133"/>
      <c r="CW20" s="133"/>
      <c r="CX20" s="133"/>
      <c r="CY20" s="133"/>
      <c r="CZ20" s="133"/>
      <c r="DA20" s="133"/>
      <c r="DB20" s="133"/>
      <c r="DC20" s="133"/>
      <c r="DD20" s="133"/>
      <c r="DE20" s="133"/>
      <c r="DF20" s="133"/>
      <c r="DG20" s="133"/>
      <c r="DH20" s="133"/>
      <c r="DI20" s="133"/>
      <c r="DJ20" s="133"/>
      <c r="DK20" s="133"/>
      <c r="DL20" s="133"/>
      <c r="DM20" s="133"/>
      <c r="DN20" s="133"/>
      <c r="DO20" s="133"/>
      <c r="DP20" s="133"/>
      <c r="DQ20" s="133"/>
      <c r="DR20" s="133"/>
      <c r="DS20" s="133"/>
      <c r="DT20" s="133"/>
      <c r="DU20" s="133"/>
      <c r="DV20" s="133"/>
      <c r="DW20" s="133"/>
      <c r="DX20" s="133"/>
      <c r="DY20" s="133"/>
      <c r="DZ20" s="133"/>
      <c r="EA20" s="133"/>
      <c r="EB20" s="133"/>
      <c r="EC20" s="133"/>
      <c r="ED20" s="133"/>
      <c r="EE20" s="133"/>
      <c r="EF20" s="133"/>
      <c r="EG20" s="133"/>
      <c r="EH20" s="133"/>
      <c r="EI20" s="133"/>
      <c r="EJ20" s="133"/>
      <c r="EK20" s="133"/>
      <c r="EL20" s="133"/>
      <c r="EM20" s="133"/>
      <c r="EN20" s="133"/>
      <c r="EO20" s="133"/>
      <c r="EP20" s="133"/>
      <c r="EQ20" s="133"/>
      <c r="ER20" s="133"/>
      <c r="ES20" s="133"/>
      <c r="ET20" s="133"/>
      <c r="EU20" s="133"/>
      <c r="EV20" s="133"/>
      <c r="EW20" s="133"/>
      <c r="EX20" s="133"/>
      <c r="EY20" s="133"/>
      <c r="EZ20" s="133"/>
      <c r="FA20" s="133"/>
      <c r="FB20" s="133"/>
      <c r="FC20" s="133"/>
      <c r="FD20" s="133"/>
      <c r="FE20" s="133"/>
      <c r="FF20" s="133"/>
      <c r="FG20" s="133"/>
      <c r="FH20" s="133"/>
      <c r="FI20" s="133"/>
      <c r="FJ20" s="133"/>
      <c r="FK20" s="133"/>
      <c r="FL20" s="133"/>
      <c r="FM20" s="133"/>
      <c r="FN20" s="133"/>
      <c r="FO20" s="133"/>
      <c r="FP20" s="133"/>
      <c r="FQ20" s="133"/>
      <c r="FR20" s="133"/>
      <c r="FS20" s="133"/>
      <c r="FT20" s="133"/>
      <c r="FU20" s="133"/>
      <c r="FV20" s="133"/>
      <c r="FW20" s="133"/>
      <c r="FX20" s="133"/>
      <c r="FY20" s="133"/>
      <c r="FZ20" s="133"/>
      <c r="GA20" s="133"/>
      <c r="GB20" s="133"/>
      <c r="GC20" s="133"/>
      <c r="GD20" s="133"/>
      <c r="GE20" s="133"/>
      <c r="GF20" s="133"/>
      <c r="GG20" s="133"/>
      <c r="GH20" s="133"/>
      <c r="GI20" s="139"/>
      <c r="GJ20" s="139"/>
      <c r="GK20" s="139"/>
      <c r="GL20" s="139"/>
      <c r="GM20" s="139"/>
      <c r="GN20" s="139"/>
      <c r="GO20" s="139"/>
      <c r="GP20" s="139"/>
      <c r="GQ20" s="139"/>
      <c r="GR20" s="139"/>
      <c r="GS20" s="139"/>
      <c r="GT20" s="139"/>
      <c r="GU20" s="139"/>
      <c r="GV20" s="139"/>
      <c r="GW20" s="139"/>
      <c r="GX20" s="139"/>
      <c r="GY20" s="139"/>
      <c r="GZ20" s="139"/>
      <c r="HA20" s="139"/>
      <c r="HB20" s="139"/>
      <c r="HC20" s="139"/>
      <c r="HD20" s="139"/>
      <c r="HE20" s="139"/>
      <c r="HF20" s="139"/>
      <c r="HG20" s="139"/>
      <c r="HH20" s="139"/>
      <c r="HI20" s="139"/>
      <c r="HJ20" s="139"/>
      <c r="HK20" s="139"/>
      <c r="HL20" s="139"/>
      <c r="HM20" s="139"/>
      <c r="HN20" s="139"/>
      <c r="HO20" s="139"/>
      <c r="HP20" s="139"/>
      <c r="HQ20" s="139"/>
      <c r="HR20" s="139"/>
      <c r="HS20" s="139"/>
      <c r="HT20" s="139"/>
      <c r="HU20" s="139"/>
      <c r="HV20" s="139"/>
      <c r="HW20" s="139"/>
      <c r="HX20" s="139"/>
      <c r="HY20" s="139"/>
      <c r="HZ20" s="139"/>
      <c r="IA20" s="139"/>
      <c r="IB20" s="139"/>
      <c r="IC20" s="139"/>
      <c r="ID20" s="139"/>
      <c r="IE20" s="139"/>
      <c r="IF20" s="139"/>
      <c r="IG20" s="139"/>
      <c r="IH20" s="139"/>
      <c r="II20" s="139"/>
      <c r="IJ20" s="139"/>
      <c r="IK20" s="139"/>
      <c r="IL20" s="139"/>
      <c r="IM20" s="139"/>
      <c r="IN20" s="139"/>
      <c r="IO20" s="139"/>
      <c r="IP20" s="139"/>
      <c r="IQ20" s="139"/>
      <c r="IR20" s="139"/>
      <c r="IS20" s="139"/>
      <c r="IT20" s="139"/>
      <c r="IU20" s="139"/>
      <c r="IV20" s="139"/>
      <c r="IW20" s="139"/>
      <c r="IX20" s="139"/>
      <c r="IY20" s="139"/>
      <c r="IZ20" s="139"/>
      <c r="JA20" s="139"/>
      <c r="JB20" s="139"/>
      <c r="JC20" s="139"/>
      <c r="JD20" s="139"/>
      <c r="JE20" s="139"/>
      <c r="JF20" s="139"/>
      <c r="JG20" s="139"/>
      <c r="JH20" s="139"/>
      <c r="JI20" s="139"/>
      <c r="JJ20" s="139"/>
      <c r="JK20" s="139"/>
      <c r="JL20" s="139"/>
      <c r="JM20" s="139"/>
      <c r="JN20" s="139"/>
      <c r="JO20" s="139"/>
      <c r="JP20" s="139"/>
      <c r="JQ20" s="139"/>
      <c r="JR20" s="139"/>
      <c r="JS20" s="139"/>
      <c r="JT20" s="139"/>
      <c r="JU20" s="139"/>
      <c r="JV20" s="139"/>
      <c r="JW20" s="139"/>
      <c r="JX20" s="139"/>
      <c r="JY20" s="139"/>
      <c r="JZ20" s="139"/>
      <c r="KA20" s="139"/>
      <c r="KB20" s="139"/>
      <c r="KC20" s="139"/>
      <c r="KD20" s="139"/>
      <c r="KE20" s="139"/>
      <c r="KF20" s="139"/>
      <c r="KG20" s="139"/>
      <c r="KH20" s="139"/>
      <c r="KI20" s="139"/>
      <c r="KJ20" s="139"/>
      <c r="KK20" s="139"/>
      <c r="KL20" s="139"/>
      <c r="KM20" s="139"/>
      <c r="KN20" s="139"/>
      <c r="KO20" s="139"/>
      <c r="KP20" s="139"/>
      <c r="KQ20" s="139"/>
      <c r="KR20" s="139"/>
      <c r="KS20" s="139"/>
      <c r="KT20" s="139"/>
      <c r="KU20" s="139"/>
      <c r="KV20" s="139"/>
      <c r="KW20" s="139"/>
      <c r="KX20" s="139"/>
      <c r="KY20" s="139"/>
      <c r="KZ20" s="139"/>
      <c r="LA20" s="139"/>
      <c r="LB20" s="139"/>
      <c r="LC20" s="139"/>
      <c r="LD20" s="139"/>
      <c r="LE20" s="139"/>
      <c r="LF20" s="139"/>
      <c r="LG20" s="139"/>
      <c r="LH20" s="139"/>
      <c r="LI20" s="139"/>
      <c r="LJ20" s="139"/>
      <c r="LK20" s="139"/>
      <c r="LL20" s="139"/>
      <c r="LM20" s="139"/>
      <c r="LN20" s="139"/>
      <c r="LO20" s="139"/>
      <c r="LP20" s="139"/>
      <c r="LQ20" s="139"/>
      <c r="LR20" s="139"/>
      <c r="LS20" s="139"/>
      <c r="LT20" s="139"/>
      <c r="LU20" s="139"/>
      <c r="LV20" s="139"/>
      <c r="LW20" s="139"/>
      <c r="LX20" s="139"/>
      <c r="LY20" s="139"/>
      <c r="LZ20" s="139"/>
      <c r="MA20" s="139"/>
      <c r="MB20" s="139"/>
      <c r="MC20" s="139"/>
      <c r="MD20" s="139"/>
      <c r="ME20" s="139"/>
      <c r="MF20" s="139"/>
      <c r="MG20" s="139"/>
      <c r="MH20" s="139"/>
      <c r="MI20" s="139"/>
      <c r="MJ20" s="139"/>
      <c r="MK20" s="139"/>
      <c r="ML20" s="139"/>
      <c r="MM20" s="139"/>
      <c r="MN20" s="139"/>
      <c r="MO20" s="139"/>
      <c r="MP20" s="139"/>
      <c r="MQ20" s="139"/>
      <c r="MR20" s="139"/>
      <c r="MS20" s="139"/>
      <c r="MT20" s="139"/>
      <c r="MU20" s="139"/>
      <c r="MV20" s="139"/>
      <c r="MW20" s="139"/>
      <c r="MX20" s="139"/>
      <c r="MY20" s="139"/>
      <c r="MZ20" s="139"/>
      <c r="NA20" s="139"/>
      <c r="NB20" s="139"/>
      <c r="NC20" s="139"/>
      <c r="ND20" s="139"/>
      <c r="NE20" s="139"/>
      <c r="NF20" s="139"/>
      <c r="NG20" s="139"/>
      <c r="NH20" s="139"/>
      <c r="NI20" s="139"/>
      <c r="NJ20" s="139"/>
      <c r="NK20" s="139"/>
      <c r="NL20" s="139"/>
      <c r="NM20" s="139"/>
      <c r="NN20" s="139"/>
      <c r="NO20" s="139"/>
      <c r="NP20" s="139"/>
      <c r="NQ20" s="139"/>
      <c r="NR20" s="139"/>
      <c r="NS20" s="139"/>
      <c r="NT20" s="139"/>
      <c r="NU20" s="139"/>
      <c r="NV20" s="139"/>
      <c r="NW20" s="139"/>
      <c r="NX20" s="139"/>
      <c r="NY20" s="139"/>
      <c r="NZ20" s="139"/>
      <c r="OA20" s="139"/>
      <c r="OB20" s="139"/>
      <c r="OC20" s="139"/>
      <c r="OD20" s="139"/>
      <c r="OE20" s="139"/>
      <c r="OF20" s="139"/>
      <c r="OG20" s="139"/>
      <c r="OH20" s="139"/>
      <c r="OI20" s="139"/>
      <c r="OJ20" s="139"/>
      <c r="OK20" s="139"/>
      <c r="OL20" s="139"/>
      <c r="OM20" s="139"/>
      <c r="ON20" s="139"/>
      <c r="OO20" s="139"/>
      <c r="OP20" s="139"/>
      <c r="OQ20" s="139"/>
      <c r="OR20" s="139"/>
      <c r="OS20" s="139"/>
      <c r="OT20" s="139"/>
      <c r="OU20" s="139"/>
      <c r="OV20" s="139"/>
      <c r="OW20" s="139"/>
      <c r="OX20" s="139"/>
      <c r="OY20" s="139"/>
      <c r="OZ20" s="139"/>
      <c r="PA20" s="139"/>
      <c r="PB20" s="139"/>
    </row>
    <row r="21" spans="1:418" ht="48" customHeight="1">
      <c r="A21" s="215" t="s">
        <v>122</v>
      </c>
      <c r="B21" s="106"/>
      <c r="C21" s="106"/>
      <c r="D21" s="127">
        <v>21</v>
      </c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  <c r="CT21" s="130"/>
      <c r="CU21" s="130"/>
      <c r="CV21" s="130"/>
      <c r="CW21" s="130"/>
      <c r="CX21" s="130"/>
      <c r="CY21" s="130"/>
      <c r="CZ21" s="130"/>
      <c r="DA21" s="130"/>
      <c r="DB21" s="130"/>
      <c r="DC21" s="130"/>
      <c r="DD21" s="130"/>
      <c r="DE21" s="130"/>
      <c r="DF21" s="130"/>
      <c r="DG21" s="130"/>
      <c r="DH21" s="130"/>
      <c r="DI21" s="130"/>
      <c r="DJ21" s="130"/>
      <c r="DK21" s="130"/>
      <c r="DL21" s="130"/>
      <c r="DM21" s="130"/>
      <c r="DN21" s="130"/>
      <c r="DO21" s="130"/>
      <c r="DP21" s="130"/>
      <c r="DQ21" s="130"/>
      <c r="DR21" s="130"/>
      <c r="DS21" s="130"/>
      <c r="DT21" s="130"/>
      <c r="DU21" s="130"/>
      <c r="DV21" s="130"/>
      <c r="DW21" s="130"/>
      <c r="DX21" s="130"/>
      <c r="DY21" s="130"/>
      <c r="DZ21" s="130"/>
      <c r="EA21" s="130"/>
      <c r="EB21" s="130"/>
      <c r="EC21" s="130"/>
      <c r="ED21" s="130"/>
      <c r="EE21" s="130"/>
      <c r="EF21" s="130"/>
      <c r="EG21" s="130"/>
      <c r="EH21" s="130"/>
      <c r="EI21" s="130"/>
      <c r="EJ21" s="130"/>
      <c r="EK21" s="130"/>
      <c r="EL21" s="130"/>
      <c r="EM21" s="130"/>
      <c r="EN21" s="130"/>
      <c r="EO21" s="130"/>
      <c r="EP21" s="130"/>
      <c r="EQ21" s="130"/>
      <c r="ER21" s="130"/>
      <c r="ES21" s="130"/>
      <c r="ET21" s="130"/>
      <c r="EU21" s="130"/>
      <c r="EV21" s="130"/>
      <c r="EW21" s="130"/>
      <c r="EX21" s="130"/>
      <c r="EY21" s="130"/>
      <c r="EZ21" s="130"/>
      <c r="FA21" s="130"/>
      <c r="FB21" s="130"/>
      <c r="FC21" s="130"/>
      <c r="FD21" s="130"/>
      <c r="FE21" s="130"/>
      <c r="FF21" s="130"/>
      <c r="FG21" s="130"/>
      <c r="FH21" s="130"/>
      <c r="FI21" s="130"/>
      <c r="FJ21" s="130"/>
      <c r="FK21" s="130"/>
      <c r="FL21" s="130"/>
      <c r="FM21" s="130"/>
      <c r="FN21" s="130"/>
      <c r="FO21" s="130"/>
      <c r="FP21" s="130"/>
      <c r="FQ21" s="130"/>
      <c r="FR21" s="130"/>
      <c r="FS21" s="130"/>
      <c r="FT21" s="130"/>
      <c r="FU21" s="130"/>
      <c r="FV21" s="130"/>
      <c r="FW21" s="130"/>
      <c r="FX21" s="130"/>
      <c r="FY21" s="130"/>
      <c r="FZ21" s="130"/>
      <c r="GA21" s="130"/>
      <c r="GB21" s="130"/>
      <c r="GC21" s="130"/>
      <c r="GD21" s="130"/>
      <c r="GE21" s="130"/>
      <c r="GF21" s="130"/>
      <c r="GG21" s="130"/>
      <c r="GH21" s="130"/>
      <c r="GI21" s="137"/>
      <c r="GJ21" s="137"/>
      <c r="GK21" s="137"/>
      <c r="GL21" s="137"/>
      <c r="GM21" s="137"/>
      <c r="GN21" s="137"/>
      <c r="GO21" s="137"/>
      <c r="GP21" s="137"/>
      <c r="GQ21" s="137"/>
      <c r="GR21" s="137"/>
      <c r="GS21" s="137"/>
      <c r="GT21" s="137"/>
      <c r="GU21" s="137"/>
      <c r="GV21" s="137"/>
      <c r="GW21" s="137"/>
      <c r="GX21" s="137"/>
      <c r="GY21" s="137"/>
      <c r="GZ21" s="137"/>
      <c r="HA21" s="137"/>
      <c r="HB21" s="137"/>
      <c r="HC21" s="137"/>
      <c r="HD21" s="137"/>
      <c r="HE21" s="137"/>
      <c r="HF21" s="137"/>
      <c r="HG21" s="137"/>
      <c r="HH21" s="137"/>
      <c r="HI21" s="137"/>
      <c r="HJ21" s="137"/>
      <c r="HK21" s="137"/>
      <c r="HL21" s="137"/>
      <c r="HM21" s="137"/>
      <c r="HN21" s="137"/>
      <c r="HO21" s="137"/>
      <c r="HP21" s="137"/>
      <c r="HQ21" s="137"/>
      <c r="HR21" s="137"/>
      <c r="HS21" s="137"/>
      <c r="HT21" s="137"/>
      <c r="HU21" s="137"/>
      <c r="HV21" s="137"/>
      <c r="HW21" s="137"/>
      <c r="HX21" s="137"/>
      <c r="HY21" s="137"/>
      <c r="HZ21" s="137"/>
      <c r="IA21" s="137"/>
      <c r="IB21" s="137"/>
      <c r="IC21" s="137"/>
      <c r="ID21" s="137"/>
      <c r="IE21" s="137"/>
      <c r="IF21" s="137"/>
      <c r="IG21" s="137"/>
      <c r="IH21" s="137"/>
      <c r="II21" s="137"/>
      <c r="IJ21" s="137"/>
      <c r="IK21" s="137"/>
      <c r="IL21" s="137"/>
      <c r="IM21" s="137"/>
      <c r="IN21" s="137"/>
      <c r="IO21" s="137"/>
      <c r="IP21" s="137"/>
      <c r="IQ21" s="137"/>
      <c r="IR21" s="137"/>
      <c r="IS21" s="137"/>
      <c r="IT21" s="137"/>
      <c r="IU21" s="137"/>
      <c r="IV21" s="137"/>
      <c r="IW21" s="137"/>
      <c r="IX21" s="137"/>
      <c r="IY21" s="137"/>
      <c r="IZ21" s="137"/>
      <c r="JA21" s="137"/>
      <c r="JB21" s="137"/>
      <c r="JC21" s="137"/>
      <c r="JD21" s="137"/>
      <c r="JE21" s="137"/>
      <c r="JF21" s="137"/>
      <c r="JG21" s="137"/>
      <c r="JH21" s="137"/>
      <c r="JI21" s="137"/>
      <c r="JJ21" s="137"/>
      <c r="JK21" s="137"/>
      <c r="JL21" s="137"/>
      <c r="JM21" s="137"/>
      <c r="JN21" s="137"/>
      <c r="JO21" s="137"/>
      <c r="JP21" s="137"/>
      <c r="JQ21" s="137"/>
      <c r="JR21" s="137"/>
      <c r="JS21" s="137"/>
      <c r="JT21" s="137"/>
      <c r="JU21" s="137"/>
      <c r="JV21" s="137"/>
      <c r="JW21" s="137"/>
      <c r="JX21" s="137"/>
      <c r="JY21" s="137"/>
      <c r="JZ21" s="137"/>
      <c r="KA21" s="137"/>
      <c r="KB21" s="137"/>
      <c r="KC21" s="137"/>
      <c r="KD21" s="137"/>
      <c r="KE21" s="137"/>
      <c r="KF21" s="137"/>
      <c r="KG21" s="137"/>
      <c r="KH21" s="137"/>
      <c r="KI21" s="137"/>
      <c r="KJ21" s="137"/>
      <c r="KK21" s="137"/>
      <c r="KL21" s="137"/>
      <c r="KM21" s="137"/>
      <c r="KN21" s="137"/>
      <c r="KO21" s="137"/>
      <c r="KP21" s="137"/>
      <c r="KQ21" s="137"/>
      <c r="KR21" s="137"/>
      <c r="KS21" s="137"/>
      <c r="KT21" s="137"/>
      <c r="KU21" s="137"/>
      <c r="KV21" s="137"/>
      <c r="KW21" s="137"/>
      <c r="KX21" s="137"/>
      <c r="KY21" s="137"/>
      <c r="KZ21" s="137"/>
      <c r="LA21" s="137"/>
      <c r="LB21" s="137"/>
      <c r="LC21" s="137"/>
      <c r="LD21" s="137"/>
      <c r="LE21" s="137"/>
      <c r="LF21" s="137"/>
      <c r="LG21" s="137"/>
      <c r="LH21" s="137"/>
      <c r="LI21" s="137"/>
      <c r="LJ21" s="137"/>
      <c r="LK21" s="137"/>
      <c r="LL21" s="137"/>
      <c r="LM21" s="137"/>
      <c r="LN21" s="137"/>
      <c r="LO21" s="137"/>
      <c r="LP21" s="137"/>
      <c r="LQ21" s="137"/>
      <c r="LR21" s="137"/>
      <c r="LS21" s="137"/>
      <c r="LT21" s="137"/>
      <c r="LU21" s="137"/>
      <c r="LV21" s="137"/>
      <c r="LW21" s="137"/>
      <c r="LX21" s="137"/>
      <c r="LY21" s="137"/>
      <c r="LZ21" s="137"/>
      <c r="MA21" s="137"/>
      <c r="MB21" s="137"/>
      <c r="MC21" s="137"/>
      <c r="MD21" s="137"/>
      <c r="ME21" s="137"/>
      <c r="MF21" s="137"/>
      <c r="MG21" s="137"/>
      <c r="MH21" s="137"/>
      <c r="MI21" s="137"/>
      <c r="MJ21" s="137"/>
      <c r="MK21" s="137"/>
      <c r="ML21" s="137"/>
      <c r="MM21" s="137"/>
      <c r="MN21" s="137"/>
      <c r="MO21" s="137"/>
      <c r="MP21" s="137"/>
      <c r="MQ21" s="137"/>
      <c r="MR21" s="137"/>
      <c r="MS21" s="137"/>
      <c r="MT21" s="137"/>
      <c r="MU21" s="137"/>
      <c r="MV21" s="137"/>
      <c r="MW21" s="137"/>
      <c r="MX21" s="137"/>
      <c r="MY21" s="137"/>
      <c r="MZ21" s="137"/>
      <c r="NA21" s="137"/>
      <c r="NB21" s="137"/>
      <c r="NC21" s="137"/>
      <c r="ND21" s="137"/>
      <c r="NE21" s="137"/>
      <c r="NF21" s="137"/>
      <c r="NG21" s="137"/>
      <c r="NH21" s="137"/>
      <c r="NI21" s="137"/>
      <c r="NJ21" s="137"/>
      <c r="NK21" s="137"/>
      <c r="NL21" s="137"/>
      <c r="NM21" s="137"/>
      <c r="NN21" s="137"/>
      <c r="NO21" s="137"/>
      <c r="NP21" s="137"/>
      <c r="NQ21" s="137"/>
      <c r="NR21" s="137"/>
      <c r="NS21" s="137"/>
      <c r="NT21" s="137"/>
      <c r="NU21" s="137"/>
      <c r="NV21" s="137"/>
      <c r="NW21" s="137"/>
      <c r="NX21" s="137"/>
      <c r="NY21" s="137"/>
      <c r="NZ21" s="137"/>
      <c r="OA21" s="137"/>
      <c r="OB21" s="137"/>
      <c r="OC21" s="137"/>
      <c r="OD21" s="137"/>
      <c r="OE21" s="137"/>
      <c r="OF21" s="137"/>
      <c r="OG21" s="137"/>
      <c r="OH21" s="137"/>
      <c r="OI21" s="137"/>
      <c r="OJ21" s="137"/>
      <c r="OK21" s="137"/>
      <c r="OL21" s="137"/>
      <c r="OM21" s="137"/>
      <c r="ON21" s="137"/>
      <c r="OO21" s="137"/>
      <c r="OP21" s="137"/>
      <c r="OQ21" s="137"/>
      <c r="OR21" s="137"/>
      <c r="OS21" s="137"/>
      <c r="OT21" s="137"/>
      <c r="OU21" s="137"/>
      <c r="OV21" s="137"/>
      <c r="OW21" s="137"/>
      <c r="OX21" s="137"/>
      <c r="OY21" s="137"/>
      <c r="OZ21" s="137"/>
      <c r="PA21" s="137"/>
      <c r="PB21" s="137"/>
    </row>
    <row r="22" spans="1:418" ht="45" customHeight="1">
      <c r="A22" s="215" t="s">
        <v>129</v>
      </c>
      <c r="B22" s="106"/>
      <c r="C22" s="106"/>
      <c r="D22" s="127">
        <v>21</v>
      </c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0"/>
      <c r="DB22" s="130"/>
      <c r="DC22" s="130"/>
      <c r="DD22" s="130"/>
      <c r="DE22" s="130"/>
      <c r="DF22" s="130"/>
      <c r="DG22" s="130"/>
      <c r="DH22" s="130"/>
      <c r="DI22" s="130"/>
      <c r="DJ22" s="130"/>
      <c r="DK22" s="130"/>
      <c r="DL22" s="130"/>
      <c r="DM22" s="130"/>
      <c r="DN22" s="130"/>
      <c r="DO22" s="130"/>
      <c r="DP22" s="130"/>
      <c r="DQ22" s="130"/>
      <c r="DR22" s="130"/>
      <c r="DS22" s="130"/>
      <c r="DT22" s="130"/>
      <c r="DU22" s="130"/>
      <c r="DV22" s="130"/>
      <c r="DW22" s="130"/>
      <c r="DX22" s="130"/>
      <c r="DY22" s="130"/>
      <c r="DZ22" s="130"/>
      <c r="EA22" s="130"/>
      <c r="EB22" s="130"/>
      <c r="EC22" s="130"/>
      <c r="ED22" s="130"/>
      <c r="EE22" s="130"/>
      <c r="EF22" s="130"/>
      <c r="EG22" s="130"/>
      <c r="EH22" s="130"/>
      <c r="EI22" s="130"/>
      <c r="EJ22" s="130"/>
      <c r="EK22" s="130"/>
      <c r="EL22" s="130"/>
      <c r="EM22" s="130"/>
      <c r="EN22" s="130"/>
      <c r="EO22" s="130"/>
      <c r="EP22" s="130"/>
      <c r="EQ22" s="130"/>
      <c r="ER22" s="130"/>
      <c r="ES22" s="130"/>
      <c r="ET22" s="130"/>
      <c r="EU22" s="130"/>
      <c r="EV22" s="130"/>
      <c r="EW22" s="130"/>
      <c r="EX22" s="130"/>
      <c r="EY22" s="130"/>
      <c r="EZ22" s="130"/>
      <c r="FA22" s="130"/>
      <c r="FB22" s="130"/>
      <c r="FC22" s="130"/>
      <c r="FD22" s="130"/>
      <c r="FE22" s="130"/>
      <c r="FF22" s="130"/>
      <c r="FG22" s="130"/>
      <c r="FH22" s="130"/>
      <c r="FI22" s="130"/>
      <c r="FJ22" s="130"/>
      <c r="FK22" s="130"/>
      <c r="FL22" s="130"/>
      <c r="FM22" s="130"/>
      <c r="FN22" s="130"/>
      <c r="FO22" s="130"/>
      <c r="FP22" s="130"/>
      <c r="FQ22" s="130"/>
      <c r="FR22" s="130"/>
      <c r="FS22" s="130"/>
      <c r="FT22" s="130"/>
      <c r="FU22" s="130"/>
      <c r="FV22" s="130"/>
      <c r="FW22" s="130"/>
      <c r="FX22" s="130"/>
      <c r="FY22" s="130"/>
      <c r="FZ22" s="130"/>
      <c r="GA22" s="130"/>
      <c r="GB22" s="130"/>
      <c r="GC22" s="130"/>
      <c r="GD22" s="130"/>
      <c r="GE22" s="130"/>
      <c r="GF22" s="130"/>
      <c r="GG22" s="130"/>
      <c r="GH22" s="130"/>
      <c r="GI22" s="137"/>
      <c r="GJ22" s="137"/>
      <c r="GK22" s="137"/>
      <c r="GL22" s="137"/>
      <c r="GM22" s="137"/>
      <c r="GN22" s="137"/>
      <c r="GO22" s="137"/>
      <c r="GP22" s="137"/>
      <c r="GQ22" s="137"/>
      <c r="GR22" s="137"/>
      <c r="GS22" s="137"/>
      <c r="GT22" s="137"/>
      <c r="GU22" s="137"/>
      <c r="GV22" s="137"/>
      <c r="GW22" s="137"/>
      <c r="GX22" s="137"/>
      <c r="GY22" s="137"/>
      <c r="GZ22" s="137"/>
      <c r="HA22" s="137"/>
      <c r="HB22" s="137"/>
      <c r="HC22" s="137"/>
      <c r="HD22" s="137"/>
      <c r="HE22" s="137"/>
      <c r="HF22" s="137"/>
      <c r="HG22" s="137"/>
      <c r="HH22" s="137"/>
      <c r="HI22" s="137"/>
      <c r="HJ22" s="137"/>
      <c r="HK22" s="137"/>
      <c r="HL22" s="137"/>
      <c r="HM22" s="137"/>
      <c r="HN22" s="137"/>
      <c r="HO22" s="137"/>
      <c r="HP22" s="137"/>
      <c r="HQ22" s="137"/>
      <c r="HR22" s="137"/>
      <c r="HS22" s="137"/>
      <c r="HT22" s="137"/>
      <c r="HU22" s="137"/>
      <c r="HV22" s="137"/>
      <c r="HW22" s="137"/>
      <c r="HX22" s="137"/>
      <c r="HY22" s="137"/>
      <c r="HZ22" s="137"/>
      <c r="IA22" s="137"/>
      <c r="IB22" s="137"/>
      <c r="IC22" s="137"/>
      <c r="ID22" s="137"/>
      <c r="IE22" s="137"/>
      <c r="IF22" s="137"/>
      <c r="IG22" s="137"/>
      <c r="IH22" s="137"/>
      <c r="II22" s="137"/>
      <c r="IJ22" s="137"/>
      <c r="IK22" s="137"/>
      <c r="IL22" s="137"/>
      <c r="IM22" s="137"/>
      <c r="IN22" s="137"/>
      <c r="IO22" s="137"/>
      <c r="IP22" s="137"/>
      <c r="IQ22" s="137"/>
      <c r="IR22" s="137"/>
      <c r="IS22" s="137"/>
      <c r="IT22" s="137"/>
      <c r="IU22" s="137"/>
      <c r="IV22" s="137"/>
      <c r="IW22" s="137"/>
      <c r="IX22" s="137"/>
      <c r="IY22" s="137"/>
      <c r="IZ22" s="137"/>
      <c r="JA22" s="137"/>
      <c r="JB22" s="137"/>
      <c r="JC22" s="137"/>
      <c r="JD22" s="137"/>
      <c r="JE22" s="137"/>
      <c r="JF22" s="137"/>
      <c r="JG22" s="137"/>
      <c r="JH22" s="137"/>
      <c r="JI22" s="137"/>
      <c r="JJ22" s="137"/>
      <c r="JK22" s="137"/>
      <c r="JL22" s="137"/>
      <c r="JM22" s="137"/>
      <c r="JN22" s="137"/>
      <c r="JO22" s="137"/>
      <c r="JP22" s="137"/>
      <c r="JQ22" s="137"/>
      <c r="JR22" s="137"/>
      <c r="JS22" s="137"/>
      <c r="JT22" s="137"/>
      <c r="JU22" s="137"/>
      <c r="JV22" s="137"/>
      <c r="JW22" s="137"/>
      <c r="JX22" s="137"/>
      <c r="JY22" s="137"/>
      <c r="JZ22" s="137"/>
      <c r="KA22" s="137"/>
      <c r="KB22" s="137"/>
      <c r="KC22" s="137"/>
      <c r="KD22" s="137"/>
      <c r="KE22" s="137"/>
      <c r="KF22" s="137"/>
      <c r="KG22" s="137"/>
      <c r="KH22" s="137"/>
      <c r="KI22" s="137"/>
      <c r="KJ22" s="137"/>
      <c r="KK22" s="137"/>
      <c r="KL22" s="137"/>
      <c r="KM22" s="137"/>
      <c r="KN22" s="137"/>
      <c r="KO22" s="137"/>
      <c r="KP22" s="137"/>
      <c r="KQ22" s="137"/>
      <c r="KR22" s="137"/>
      <c r="KS22" s="137"/>
      <c r="KT22" s="137"/>
      <c r="KU22" s="137"/>
      <c r="KV22" s="137"/>
      <c r="KW22" s="137"/>
      <c r="KX22" s="137"/>
      <c r="KY22" s="137"/>
      <c r="KZ22" s="137"/>
      <c r="LA22" s="137"/>
      <c r="LB22" s="137"/>
      <c r="LC22" s="137"/>
      <c r="LD22" s="137"/>
      <c r="LE22" s="137"/>
      <c r="LF22" s="137"/>
      <c r="LG22" s="137"/>
      <c r="LH22" s="137"/>
      <c r="LI22" s="137"/>
      <c r="LJ22" s="137"/>
      <c r="LK22" s="137"/>
      <c r="LL22" s="137"/>
      <c r="LM22" s="137"/>
      <c r="LN22" s="137"/>
      <c r="LO22" s="137"/>
      <c r="LP22" s="137"/>
      <c r="LQ22" s="137"/>
      <c r="LR22" s="137"/>
      <c r="LS22" s="137"/>
      <c r="LT22" s="137"/>
      <c r="LU22" s="137"/>
      <c r="LV22" s="137"/>
      <c r="LW22" s="137"/>
      <c r="LX22" s="137"/>
      <c r="LY22" s="137"/>
      <c r="LZ22" s="137"/>
      <c r="MA22" s="137"/>
      <c r="MB22" s="137"/>
      <c r="MC22" s="137"/>
      <c r="MD22" s="137"/>
      <c r="ME22" s="137"/>
      <c r="MF22" s="137"/>
      <c r="MG22" s="137"/>
      <c r="MH22" s="137"/>
      <c r="MI22" s="137"/>
      <c r="MJ22" s="137"/>
      <c r="MK22" s="137"/>
      <c r="ML22" s="137"/>
      <c r="MM22" s="137"/>
      <c r="MN22" s="137"/>
      <c r="MO22" s="137"/>
      <c r="MP22" s="137"/>
      <c r="MQ22" s="137"/>
      <c r="MR22" s="137"/>
      <c r="MS22" s="137"/>
      <c r="MT22" s="137"/>
      <c r="MU22" s="137"/>
      <c r="MV22" s="137"/>
      <c r="MW22" s="137"/>
      <c r="MX22" s="137"/>
      <c r="MY22" s="137"/>
      <c r="MZ22" s="137"/>
      <c r="NA22" s="137"/>
      <c r="NB22" s="137"/>
      <c r="NC22" s="137"/>
      <c r="ND22" s="137"/>
      <c r="NE22" s="137"/>
      <c r="NF22" s="137"/>
      <c r="NG22" s="137"/>
      <c r="NH22" s="137"/>
      <c r="NI22" s="137"/>
      <c r="NJ22" s="137"/>
      <c r="NK22" s="137"/>
      <c r="NL22" s="137"/>
      <c r="NM22" s="137"/>
      <c r="NN22" s="137"/>
      <c r="NO22" s="137"/>
      <c r="NP22" s="137"/>
      <c r="NQ22" s="137"/>
      <c r="NR22" s="137"/>
      <c r="NS22" s="137"/>
      <c r="NT22" s="137"/>
      <c r="NU22" s="137"/>
      <c r="NV22" s="137"/>
      <c r="NW22" s="137"/>
      <c r="NX22" s="137"/>
      <c r="NY22" s="137"/>
      <c r="NZ22" s="137"/>
      <c r="OA22" s="137"/>
      <c r="OB22" s="137"/>
      <c r="OC22" s="137"/>
      <c r="OD22" s="137"/>
      <c r="OE22" s="137"/>
      <c r="OF22" s="137"/>
      <c r="OG22" s="137"/>
      <c r="OH22" s="137"/>
      <c r="OI22" s="137"/>
      <c r="OJ22" s="137"/>
      <c r="OK22" s="137"/>
      <c r="OL22" s="137"/>
      <c r="OM22" s="137"/>
      <c r="ON22" s="137"/>
      <c r="OO22" s="137"/>
      <c r="OP22" s="137"/>
      <c r="OQ22" s="137"/>
      <c r="OR22" s="137"/>
      <c r="OS22" s="137"/>
      <c r="OT22" s="137"/>
      <c r="OU22" s="137"/>
      <c r="OV22" s="137"/>
      <c r="OW22" s="137"/>
      <c r="OX22" s="137"/>
      <c r="OY22" s="137"/>
      <c r="OZ22" s="137"/>
      <c r="PA22" s="137"/>
      <c r="PB22" s="137"/>
    </row>
    <row r="23" spans="1:418" ht="47.25" customHeight="1">
      <c r="A23" s="216" t="s">
        <v>183</v>
      </c>
      <c r="B23" s="106"/>
      <c r="C23" s="106"/>
      <c r="D23" s="127">
        <v>21</v>
      </c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  <c r="CT23" s="130"/>
      <c r="CU23" s="130"/>
      <c r="CV23" s="130"/>
      <c r="CW23" s="130"/>
      <c r="CX23" s="130"/>
      <c r="CY23" s="130"/>
      <c r="CZ23" s="130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0"/>
      <c r="DW23" s="130"/>
      <c r="DX23" s="130"/>
      <c r="DY23" s="130"/>
      <c r="DZ23" s="130"/>
      <c r="EA23" s="130"/>
      <c r="EB23" s="130"/>
      <c r="EC23" s="130"/>
      <c r="ED23" s="130"/>
      <c r="EE23" s="130"/>
      <c r="EF23" s="130"/>
      <c r="EG23" s="130"/>
      <c r="EH23" s="130"/>
      <c r="EI23" s="130"/>
      <c r="EJ23" s="130"/>
      <c r="EK23" s="130"/>
      <c r="EL23" s="130"/>
      <c r="EM23" s="130"/>
      <c r="EN23" s="130"/>
      <c r="EO23" s="130"/>
      <c r="EP23" s="130"/>
      <c r="EQ23" s="130"/>
      <c r="ER23" s="130"/>
      <c r="ES23" s="130"/>
      <c r="ET23" s="130"/>
      <c r="EU23" s="130"/>
      <c r="EV23" s="130"/>
      <c r="EW23" s="130"/>
      <c r="EX23" s="130"/>
      <c r="EY23" s="130"/>
      <c r="EZ23" s="130"/>
      <c r="FA23" s="130"/>
      <c r="FB23" s="130"/>
      <c r="FC23" s="130"/>
      <c r="FD23" s="130"/>
      <c r="FE23" s="130"/>
      <c r="FF23" s="130"/>
      <c r="FG23" s="130"/>
      <c r="FH23" s="130"/>
      <c r="FI23" s="130"/>
      <c r="FJ23" s="130"/>
      <c r="FK23" s="130"/>
      <c r="FL23" s="130"/>
      <c r="FM23" s="130"/>
      <c r="FN23" s="130"/>
      <c r="FO23" s="130"/>
      <c r="FP23" s="130"/>
      <c r="FQ23" s="130"/>
      <c r="FR23" s="130"/>
      <c r="FS23" s="130"/>
      <c r="FT23" s="130"/>
      <c r="FU23" s="130"/>
      <c r="FV23" s="130"/>
      <c r="FW23" s="130"/>
      <c r="FX23" s="130"/>
      <c r="FY23" s="130"/>
      <c r="FZ23" s="130"/>
      <c r="GA23" s="130"/>
      <c r="GB23" s="130"/>
      <c r="GC23" s="130"/>
      <c r="GD23" s="130"/>
      <c r="GE23" s="130"/>
      <c r="GF23" s="130"/>
      <c r="GG23" s="130"/>
      <c r="GH23" s="130"/>
      <c r="GI23" s="137"/>
      <c r="GJ23" s="137"/>
      <c r="GK23" s="137"/>
      <c r="GL23" s="137"/>
      <c r="GM23" s="137"/>
      <c r="GN23" s="137"/>
      <c r="GO23" s="137"/>
      <c r="GP23" s="137"/>
      <c r="GQ23" s="137"/>
      <c r="GR23" s="137"/>
      <c r="GS23" s="137"/>
      <c r="GT23" s="137"/>
      <c r="GU23" s="137"/>
      <c r="GV23" s="137"/>
      <c r="GW23" s="137"/>
      <c r="GX23" s="137"/>
      <c r="GY23" s="137"/>
      <c r="GZ23" s="137"/>
      <c r="HA23" s="137"/>
      <c r="HB23" s="137"/>
      <c r="HC23" s="137"/>
      <c r="HD23" s="137"/>
      <c r="HE23" s="137"/>
      <c r="HF23" s="137"/>
      <c r="HG23" s="137"/>
      <c r="HH23" s="137"/>
      <c r="HI23" s="137"/>
      <c r="HJ23" s="137"/>
      <c r="HK23" s="137"/>
      <c r="HL23" s="137"/>
      <c r="HM23" s="137"/>
      <c r="HN23" s="137"/>
      <c r="HO23" s="137"/>
      <c r="HP23" s="137"/>
      <c r="HQ23" s="137"/>
      <c r="HR23" s="137"/>
      <c r="HS23" s="137"/>
      <c r="HT23" s="137"/>
      <c r="HU23" s="137"/>
      <c r="HV23" s="137"/>
      <c r="HW23" s="137"/>
      <c r="HX23" s="137"/>
      <c r="HY23" s="137"/>
      <c r="HZ23" s="137"/>
      <c r="IA23" s="137"/>
      <c r="IB23" s="137"/>
      <c r="IC23" s="137"/>
      <c r="ID23" s="137"/>
      <c r="IE23" s="137"/>
      <c r="IF23" s="137"/>
      <c r="IG23" s="137"/>
      <c r="IH23" s="137"/>
      <c r="II23" s="137"/>
      <c r="IJ23" s="137"/>
      <c r="IK23" s="137"/>
      <c r="IL23" s="137"/>
      <c r="IM23" s="137"/>
      <c r="IN23" s="137"/>
      <c r="IO23" s="137"/>
      <c r="IP23" s="137"/>
      <c r="IQ23" s="137"/>
      <c r="IR23" s="137"/>
      <c r="IS23" s="137"/>
      <c r="IT23" s="137"/>
      <c r="IU23" s="137"/>
      <c r="IV23" s="137"/>
      <c r="IW23" s="137"/>
      <c r="IX23" s="137"/>
      <c r="IY23" s="137"/>
      <c r="IZ23" s="137"/>
      <c r="JA23" s="137"/>
      <c r="JB23" s="137"/>
      <c r="JC23" s="137"/>
      <c r="JD23" s="137"/>
      <c r="JE23" s="137"/>
      <c r="JF23" s="137"/>
      <c r="JG23" s="137"/>
      <c r="JH23" s="137"/>
      <c r="JI23" s="137"/>
      <c r="JJ23" s="137"/>
      <c r="JK23" s="137"/>
      <c r="JL23" s="137"/>
      <c r="JM23" s="137"/>
      <c r="JN23" s="137"/>
      <c r="JO23" s="137"/>
      <c r="JP23" s="137"/>
      <c r="JQ23" s="137"/>
      <c r="JR23" s="137"/>
      <c r="JS23" s="137"/>
      <c r="JT23" s="137"/>
      <c r="JU23" s="137"/>
      <c r="JV23" s="137"/>
      <c r="JW23" s="137"/>
      <c r="JX23" s="137"/>
      <c r="JY23" s="137"/>
      <c r="JZ23" s="137"/>
      <c r="KA23" s="137"/>
      <c r="KB23" s="137"/>
      <c r="KC23" s="137"/>
      <c r="KD23" s="137"/>
      <c r="KE23" s="137"/>
      <c r="KF23" s="137"/>
      <c r="KG23" s="137"/>
      <c r="KH23" s="137"/>
      <c r="KI23" s="137"/>
      <c r="KJ23" s="137"/>
      <c r="KK23" s="137"/>
      <c r="KL23" s="137"/>
      <c r="KM23" s="137"/>
      <c r="KN23" s="137"/>
      <c r="KO23" s="137"/>
      <c r="KP23" s="137"/>
      <c r="KQ23" s="137"/>
      <c r="KR23" s="137"/>
      <c r="KS23" s="137"/>
      <c r="KT23" s="137"/>
      <c r="KU23" s="137"/>
      <c r="KV23" s="137"/>
      <c r="KW23" s="137"/>
      <c r="KX23" s="137"/>
      <c r="KY23" s="137"/>
      <c r="KZ23" s="137"/>
      <c r="LA23" s="137"/>
      <c r="LB23" s="137"/>
      <c r="LC23" s="137"/>
      <c r="LD23" s="137"/>
      <c r="LE23" s="137"/>
      <c r="LF23" s="137"/>
      <c r="LG23" s="137"/>
      <c r="LH23" s="137"/>
      <c r="LI23" s="137"/>
      <c r="LJ23" s="137"/>
      <c r="LK23" s="137"/>
      <c r="LL23" s="137"/>
      <c r="LM23" s="137"/>
      <c r="LN23" s="137"/>
      <c r="LO23" s="137"/>
      <c r="LP23" s="137"/>
      <c r="LQ23" s="137"/>
      <c r="LR23" s="137"/>
      <c r="LS23" s="137"/>
      <c r="LT23" s="137"/>
      <c r="LU23" s="137"/>
      <c r="LV23" s="137"/>
      <c r="LW23" s="137"/>
      <c r="LX23" s="137"/>
      <c r="LY23" s="137"/>
      <c r="LZ23" s="137"/>
      <c r="MA23" s="137"/>
      <c r="MB23" s="137"/>
      <c r="MC23" s="137"/>
      <c r="MD23" s="137"/>
      <c r="ME23" s="137"/>
      <c r="MF23" s="137"/>
      <c r="MG23" s="137"/>
      <c r="MH23" s="137"/>
      <c r="MI23" s="137"/>
      <c r="MJ23" s="137"/>
      <c r="MK23" s="137"/>
      <c r="ML23" s="137"/>
      <c r="MM23" s="137"/>
      <c r="MN23" s="137"/>
      <c r="MO23" s="137"/>
      <c r="MP23" s="137"/>
      <c r="MQ23" s="137"/>
      <c r="MR23" s="137"/>
      <c r="MS23" s="137"/>
      <c r="MT23" s="137"/>
      <c r="MU23" s="137"/>
      <c r="MV23" s="137"/>
      <c r="MW23" s="137"/>
      <c r="MX23" s="137"/>
      <c r="MY23" s="137"/>
      <c r="MZ23" s="137"/>
      <c r="NA23" s="137"/>
      <c r="NB23" s="137"/>
      <c r="NC23" s="137"/>
      <c r="ND23" s="137"/>
      <c r="NE23" s="137"/>
      <c r="NF23" s="137"/>
      <c r="NG23" s="137"/>
      <c r="NH23" s="137"/>
      <c r="NI23" s="137"/>
      <c r="NJ23" s="137"/>
      <c r="NK23" s="137"/>
      <c r="NL23" s="137"/>
      <c r="NM23" s="137"/>
      <c r="NN23" s="137"/>
      <c r="NO23" s="137"/>
      <c r="NP23" s="137"/>
      <c r="NQ23" s="137"/>
      <c r="NR23" s="137"/>
      <c r="NS23" s="137"/>
      <c r="NT23" s="137"/>
      <c r="NU23" s="137"/>
      <c r="NV23" s="137"/>
      <c r="NW23" s="137"/>
      <c r="NX23" s="137"/>
      <c r="NY23" s="137"/>
      <c r="NZ23" s="137"/>
      <c r="OA23" s="137"/>
      <c r="OB23" s="137"/>
      <c r="OC23" s="137"/>
      <c r="OD23" s="137"/>
      <c r="OE23" s="137"/>
      <c r="OF23" s="137"/>
      <c r="OG23" s="137"/>
      <c r="OH23" s="137"/>
      <c r="OI23" s="137"/>
      <c r="OJ23" s="137"/>
      <c r="OK23" s="137"/>
      <c r="OL23" s="137"/>
      <c r="OM23" s="137"/>
      <c r="ON23" s="137"/>
      <c r="OO23" s="137"/>
      <c r="OP23" s="137"/>
      <c r="OQ23" s="137"/>
      <c r="OR23" s="137"/>
      <c r="OS23" s="137"/>
      <c r="OT23" s="137"/>
      <c r="OU23" s="137"/>
      <c r="OV23" s="137"/>
      <c r="OW23" s="137"/>
      <c r="OX23" s="137"/>
      <c r="OY23" s="137"/>
      <c r="OZ23" s="137"/>
      <c r="PA23" s="137"/>
      <c r="PB23" s="137"/>
    </row>
    <row r="24" spans="1:418" s="120" customFormat="1" ht="14.25" customHeight="1">
      <c r="A24" s="104" t="s">
        <v>138</v>
      </c>
      <c r="B24" s="104"/>
      <c r="C24" s="104"/>
      <c r="D24" s="128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3"/>
      <c r="BI24" s="133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  <c r="CT24" s="133"/>
      <c r="CU24" s="133"/>
      <c r="CV24" s="133"/>
      <c r="CW24" s="133"/>
      <c r="CX24" s="133"/>
      <c r="CY24" s="133"/>
      <c r="CZ24" s="133"/>
      <c r="DA24" s="133"/>
      <c r="DB24" s="133"/>
      <c r="DC24" s="133"/>
      <c r="DD24" s="133"/>
      <c r="DE24" s="133"/>
      <c r="DF24" s="133"/>
      <c r="DG24" s="133"/>
      <c r="DH24" s="133"/>
      <c r="DI24" s="133"/>
      <c r="DJ24" s="133"/>
      <c r="DK24" s="133"/>
      <c r="DL24" s="133"/>
      <c r="DM24" s="133"/>
      <c r="DN24" s="133"/>
      <c r="DO24" s="133"/>
      <c r="DP24" s="133"/>
      <c r="DQ24" s="133"/>
      <c r="DR24" s="133"/>
      <c r="DS24" s="133"/>
      <c r="DT24" s="133"/>
      <c r="DU24" s="133"/>
      <c r="DV24" s="133"/>
      <c r="DW24" s="133"/>
      <c r="DX24" s="133"/>
      <c r="DY24" s="133"/>
      <c r="DZ24" s="133"/>
      <c r="EA24" s="133"/>
      <c r="EB24" s="133"/>
      <c r="EC24" s="133"/>
      <c r="ED24" s="133"/>
      <c r="EE24" s="133"/>
      <c r="EF24" s="133"/>
      <c r="EG24" s="133"/>
      <c r="EH24" s="133"/>
      <c r="EI24" s="133"/>
      <c r="EJ24" s="133"/>
      <c r="EK24" s="133"/>
      <c r="EL24" s="133"/>
      <c r="EM24" s="133"/>
      <c r="EN24" s="133"/>
      <c r="EO24" s="133"/>
      <c r="EP24" s="133"/>
      <c r="EQ24" s="133"/>
      <c r="ER24" s="133"/>
      <c r="ES24" s="133"/>
      <c r="ET24" s="133"/>
      <c r="EU24" s="133"/>
      <c r="EV24" s="133"/>
      <c r="EW24" s="133"/>
      <c r="EX24" s="133"/>
      <c r="EY24" s="133"/>
      <c r="EZ24" s="133"/>
      <c r="FA24" s="133"/>
      <c r="FB24" s="133"/>
      <c r="FC24" s="133"/>
      <c r="FD24" s="133"/>
      <c r="FE24" s="133"/>
      <c r="FF24" s="133"/>
      <c r="FG24" s="133"/>
      <c r="FH24" s="133"/>
      <c r="FI24" s="133"/>
      <c r="FJ24" s="133"/>
      <c r="FK24" s="133"/>
      <c r="FL24" s="133"/>
      <c r="FM24" s="133"/>
      <c r="FN24" s="133"/>
      <c r="FO24" s="133"/>
      <c r="FP24" s="133"/>
      <c r="FQ24" s="133"/>
      <c r="FR24" s="133"/>
      <c r="FS24" s="133"/>
      <c r="FT24" s="133"/>
      <c r="FU24" s="133"/>
      <c r="FV24" s="133"/>
      <c r="FW24" s="133"/>
      <c r="FX24" s="133"/>
      <c r="FY24" s="133"/>
      <c r="FZ24" s="133"/>
      <c r="GA24" s="133"/>
      <c r="GB24" s="133"/>
      <c r="GC24" s="133"/>
      <c r="GD24" s="133"/>
      <c r="GE24" s="133"/>
      <c r="GF24" s="133"/>
      <c r="GG24" s="133"/>
      <c r="GH24" s="133"/>
      <c r="GI24" s="139"/>
      <c r="GJ24" s="139"/>
      <c r="GK24" s="139"/>
      <c r="GL24" s="139"/>
      <c r="GM24" s="139"/>
      <c r="GN24" s="139"/>
      <c r="GO24" s="139"/>
      <c r="GP24" s="139"/>
      <c r="GQ24" s="139"/>
      <c r="GR24" s="139"/>
      <c r="GS24" s="139"/>
      <c r="GT24" s="139"/>
      <c r="GU24" s="139"/>
      <c r="GV24" s="139"/>
      <c r="GW24" s="139"/>
      <c r="GX24" s="139"/>
      <c r="GY24" s="139"/>
      <c r="GZ24" s="139"/>
      <c r="HA24" s="139"/>
      <c r="HB24" s="139"/>
      <c r="HC24" s="139"/>
      <c r="HD24" s="139"/>
      <c r="HE24" s="139"/>
      <c r="HF24" s="139"/>
      <c r="HG24" s="139"/>
      <c r="HH24" s="139"/>
      <c r="HI24" s="139"/>
      <c r="HJ24" s="139"/>
      <c r="HK24" s="139"/>
      <c r="HL24" s="139"/>
      <c r="HM24" s="139"/>
      <c r="HN24" s="139"/>
      <c r="HO24" s="139"/>
      <c r="HP24" s="139"/>
      <c r="HQ24" s="139"/>
      <c r="HR24" s="139"/>
      <c r="HS24" s="139"/>
      <c r="HT24" s="139"/>
      <c r="HU24" s="139"/>
      <c r="HV24" s="139"/>
      <c r="HW24" s="139"/>
      <c r="HX24" s="139"/>
      <c r="HY24" s="139"/>
      <c r="HZ24" s="139"/>
      <c r="IA24" s="139"/>
      <c r="IB24" s="139"/>
      <c r="IC24" s="139"/>
      <c r="ID24" s="139"/>
      <c r="IE24" s="139"/>
      <c r="IF24" s="139"/>
      <c r="IG24" s="139"/>
      <c r="IH24" s="139"/>
      <c r="II24" s="139"/>
      <c r="IJ24" s="139"/>
      <c r="IK24" s="139"/>
      <c r="IL24" s="139"/>
      <c r="IM24" s="139"/>
      <c r="IN24" s="139"/>
      <c r="IO24" s="139"/>
      <c r="IP24" s="139"/>
      <c r="IQ24" s="139"/>
      <c r="IR24" s="139"/>
      <c r="IS24" s="139"/>
      <c r="IT24" s="139"/>
      <c r="IU24" s="139"/>
      <c r="IV24" s="139"/>
      <c r="IW24" s="139"/>
      <c r="IX24" s="139"/>
      <c r="IY24" s="139"/>
      <c r="IZ24" s="139"/>
      <c r="JA24" s="139"/>
      <c r="JB24" s="139"/>
      <c r="JC24" s="139"/>
      <c r="JD24" s="139"/>
      <c r="JE24" s="139"/>
      <c r="JF24" s="139"/>
      <c r="JG24" s="139"/>
      <c r="JH24" s="139"/>
      <c r="JI24" s="139"/>
      <c r="JJ24" s="139"/>
      <c r="JK24" s="139"/>
      <c r="JL24" s="139"/>
      <c r="JM24" s="139"/>
      <c r="JN24" s="139"/>
      <c r="JO24" s="139"/>
      <c r="JP24" s="139"/>
      <c r="JQ24" s="139"/>
      <c r="JR24" s="139"/>
      <c r="JS24" s="139"/>
      <c r="JT24" s="139"/>
      <c r="JU24" s="139"/>
      <c r="JV24" s="139"/>
      <c r="JW24" s="139"/>
      <c r="JX24" s="139"/>
      <c r="JY24" s="139"/>
      <c r="JZ24" s="139"/>
      <c r="KA24" s="139"/>
      <c r="KB24" s="139"/>
      <c r="KC24" s="139"/>
      <c r="KD24" s="139"/>
      <c r="KE24" s="139"/>
      <c r="KF24" s="139"/>
      <c r="KG24" s="139"/>
      <c r="KH24" s="139"/>
      <c r="KI24" s="139"/>
      <c r="KJ24" s="139"/>
      <c r="KK24" s="139"/>
      <c r="KL24" s="139"/>
      <c r="KM24" s="139"/>
      <c r="KN24" s="139"/>
      <c r="KO24" s="139"/>
      <c r="KP24" s="139"/>
      <c r="KQ24" s="139"/>
      <c r="KR24" s="139"/>
      <c r="KS24" s="139"/>
      <c r="KT24" s="139"/>
      <c r="KU24" s="139"/>
      <c r="KV24" s="139"/>
      <c r="KW24" s="139"/>
      <c r="KX24" s="139"/>
      <c r="KY24" s="139"/>
      <c r="KZ24" s="139"/>
      <c r="LA24" s="139"/>
      <c r="LB24" s="139"/>
      <c r="LC24" s="139"/>
      <c r="LD24" s="139"/>
      <c r="LE24" s="139"/>
      <c r="LF24" s="139"/>
      <c r="LG24" s="139"/>
      <c r="LH24" s="139"/>
      <c r="LI24" s="139"/>
      <c r="LJ24" s="139"/>
      <c r="LK24" s="139"/>
      <c r="LL24" s="139"/>
      <c r="LM24" s="139"/>
      <c r="LN24" s="139"/>
      <c r="LO24" s="139"/>
      <c r="LP24" s="139"/>
      <c r="LQ24" s="139"/>
      <c r="LR24" s="139"/>
      <c r="LS24" s="139"/>
      <c r="LT24" s="139"/>
      <c r="LU24" s="139"/>
      <c r="LV24" s="139"/>
      <c r="LW24" s="139"/>
      <c r="LX24" s="139"/>
      <c r="LY24" s="139"/>
      <c r="LZ24" s="139"/>
      <c r="MA24" s="139"/>
      <c r="MB24" s="139"/>
      <c r="MC24" s="139"/>
      <c r="MD24" s="139"/>
      <c r="ME24" s="139"/>
      <c r="MF24" s="139"/>
      <c r="MG24" s="139"/>
      <c r="MH24" s="139"/>
      <c r="MI24" s="139"/>
      <c r="MJ24" s="139"/>
      <c r="MK24" s="139"/>
      <c r="ML24" s="139"/>
      <c r="MM24" s="139"/>
      <c r="MN24" s="139"/>
      <c r="MO24" s="139"/>
      <c r="MP24" s="139"/>
      <c r="MQ24" s="139"/>
      <c r="MR24" s="139"/>
      <c r="MS24" s="139"/>
      <c r="MT24" s="139"/>
      <c r="MU24" s="139"/>
      <c r="MV24" s="139"/>
      <c r="MW24" s="139"/>
      <c r="MX24" s="139"/>
      <c r="MY24" s="139"/>
      <c r="MZ24" s="139"/>
      <c r="NA24" s="139"/>
      <c r="NB24" s="139"/>
      <c r="NC24" s="139"/>
      <c r="ND24" s="139"/>
      <c r="NE24" s="139"/>
      <c r="NF24" s="139"/>
      <c r="NG24" s="139"/>
      <c r="NH24" s="139"/>
      <c r="NI24" s="139"/>
      <c r="NJ24" s="139"/>
      <c r="NK24" s="139"/>
      <c r="NL24" s="139"/>
      <c r="NM24" s="139"/>
      <c r="NN24" s="139"/>
      <c r="NO24" s="139"/>
      <c r="NP24" s="139"/>
      <c r="NQ24" s="139"/>
      <c r="NR24" s="139"/>
      <c r="NS24" s="139"/>
      <c r="NT24" s="139"/>
      <c r="NU24" s="139"/>
      <c r="NV24" s="139"/>
      <c r="NW24" s="139"/>
      <c r="NX24" s="139"/>
      <c r="NY24" s="139"/>
      <c r="NZ24" s="139"/>
      <c r="OA24" s="139"/>
      <c r="OB24" s="139"/>
      <c r="OC24" s="139"/>
      <c r="OD24" s="139"/>
      <c r="OE24" s="139"/>
      <c r="OF24" s="139"/>
      <c r="OG24" s="139"/>
      <c r="OH24" s="139"/>
      <c r="OI24" s="139"/>
      <c r="OJ24" s="139"/>
      <c r="OK24" s="139"/>
      <c r="OL24" s="139"/>
      <c r="OM24" s="139"/>
      <c r="ON24" s="139"/>
      <c r="OO24" s="139"/>
      <c r="OP24" s="139"/>
      <c r="OQ24" s="139"/>
      <c r="OR24" s="139"/>
      <c r="OS24" s="139"/>
      <c r="OT24" s="139"/>
      <c r="OU24" s="139"/>
      <c r="OV24" s="139"/>
      <c r="OW24" s="139"/>
      <c r="OX24" s="139"/>
      <c r="OY24" s="139"/>
      <c r="OZ24" s="139"/>
      <c r="PA24" s="139"/>
      <c r="PB24" s="139"/>
    </row>
    <row r="25" spans="1:418" ht="47.25" customHeight="1">
      <c r="A25" s="49" t="s">
        <v>140</v>
      </c>
      <c r="B25" s="107"/>
      <c r="C25" s="107"/>
      <c r="D25" s="127">
        <v>7</v>
      </c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  <c r="CT25" s="130"/>
      <c r="CU25" s="130"/>
      <c r="CV25" s="130"/>
      <c r="CW25" s="130"/>
      <c r="CX25" s="130"/>
      <c r="CY25" s="130"/>
      <c r="CZ25" s="130"/>
      <c r="DA25" s="130"/>
      <c r="DB25" s="130"/>
      <c r="DC25" s="130"/>
      <c r="DD25" s="130"/>
      <c r="DE25" s="130"/>
      <c r="DF25" s="130"/>
      <c r="DG25" s="130"/>
      <c r="DH25" s="130"/>
      <c r="DI25" s="130"/>
      <c r="DJ25" s="130"/>
      <c r="DK25" s="130"/>
      <c r="DL25" s="130"/>
      <c r="DM25" s="130"/>
      <c r="DN25" s="130"/>
      <c r="DO25" s="130"/>
      <c r="DP25" s="130"/>
      <c r="DQ25" s="130"/>
      <c r="DR25" s="130"/>
      <c r="DS25" s="130"/>
      <c r="DT25" s="130"/>
      <c r="DU25" s="130"/>
      <c r="DV25" s="132"/>
      <c r="DW25" s="132"/>
      <c r="DX25" s="132"/>
      <c r="DY25" s="132"/>
      <c r="DZ25" s="132"/>
      <c r="EA25" s="132"/>
      <c r="EB25" s="132"/>
      <c r="EC25" s="130"/>
      <c r="ED25" s="130"/>
      <c r="EE25" s="130"/>
      <c r="EF25" s="130"/>
      <c r="EG25" s="130"/>
      <c r="EH25" s="130"/>
      <c r="EI25" s="130"/>
      <c r="EJ25" s="130"/>
      <c r="EK25" s="130"/>
      <c r="EL25" s="130"/>
      <c r="EM25" s="130"/>
      <c r="EN25" s="130"/>
      <c r="EO25" s="130"/>
      <c r="EP25" s="130"/>
      <c r="EQ25" s="130"/>
      <c r="ER25" s="130"/>
      <c r="ES25" s="130"/>
      <c r="ET25" s="130"/>
      <c r="EU25" s="130"/>
      <c r="EV25" s="130"/>
      <c r="EW25" s="130"/>
      <c r="EX25" s="130"/>
      <c r="EY25" s="130"/>
      <c r="EZ25" s="130"/>
      <c r="FA25" s="130"/>
      <c r="FB25" s="130"/>
      <c r="FC25" s="130"/>
      <c r="FD25" s="130"/>
      <c r="FE25" s="130"/>
      <c r="FF25" s="130"/>
      <c r="FG25" s="130"/>
      <c r="FH25" s="130"/>
      <c r="FI25" s="130"/>
      <c r="FJ25" s="130"/>
      <c r="FK25" s="130"/>
      <c r="FL25" s="130"/>
      <c r="FM25" s="130"/>
      <c r="FN25" s="130"/>
      <c r="FO25" s="130"/>
      <c r="FP25" s="130"/>
      <c r="FQ25" s="130"/>
      <c r="FR25" s="130"/>
      <c r="FS25" s="130"/>
      <c r="FT25" s="130"/>
      <c r="FU25" s="130"/>
      <c r="FV25" s="130"/>
      <c r="FW25" s="130"/>
      <c r="FX25" s="130"/>
      <c r="FY25" s="130"/>
      <c r="FZ25" s="130"/>
      <c r="GA25" s="130"/>
      <c r="GB25" s="130"/>
      <c r="GC25" s="130"/>
      <c r="GD25" s="130"/>
      <c r="GE25" s="130"/>
      <c r="GF25" s="130"/>
      <c r="GG25" s="130"/>
      <c r="GH25" s="130"/>
      <c r="GI25" s="137"/>
      <c r="GJ25" s="137"/>
      <c r="GK25" s="137"/>
      <c r="GL25" s="137"/>
      <c r="GM25" s="137"/>
      <c r="GN25" s="137"/>
      <c r="GO25" s="137"/>
      <c r="GP25" s="137"/>
      <c r="GQ25" s="137"/>
      <c r="GR25" s="137"/>
      <c r="GS25" s="137"/>
      <c r="GT25" s="137"/>
      <c r="GU25" s="137"/>
      <c r="GV25" s="137"/>
      <c r="GW25" s="137"/>
      <c r="GX25" s="137"/>
      <c r="GY25" s="137"/>
      <c r="GZ25" s="137"/>
      <c r="HA25" s="137"/>
      <c r="HB25" s="137"/>
      <c r="HC25" s="137"/>
      <c r="HD25" s="137"/>
      <c r="HE25" s="137"/>
      <c r="HF25" s="137"/>
      <c r="HG25" s="137"/>
      <c r="HH25" s="137"/>
      <c r="HI25" s="137"/>
      <c r="HJ25" s="137"/>
      <c r="HK25" s="137"/>
      <c r="HL25" s="137"/>
      <c r="HM25" s="137"/>
      <c r="HN25" s="137"/>
      <c r="HO25" s="137"/>
      <c r="HP25" s="137"/>
      <c r="HQ25" s="137"/>
      <c r="HR25" s="137"/>
      <c r="HS25" s="137"/>
      <c r="HT25" s="137"/>
      <c r="HU25" s="137"/>
      <c r="HV25" s="137"/>
      <c r="HW25" s="137"/>
      <c r="HX25" s="137"/>
      <c r="HY25" s="137"/>
      <c r="HZ25" s="137"/>
      <c r="IA25" s="137"/>
      <c r="IB25" s="137"/>
      <c r="IC25" s="137"/>
      <c r="ID25" s="137"/>
      <c r="IE25" s="137"/>
      <c r="IF25" s="137"/>
      <c r="IG25" s="137"/>
      <c r="IH25" s="137"/>
      <c r="II25" s="137"/>
      <c r="IJ25" s="137"/>
      <c r="IK25" s="137"/>
      <c r="IL25" s="137"/>
      <c r="IM25" s="137"/>
      <c r="IN25" s="137"/>
      <c r="IO25" s="137"/>
      <c r="IP25" s="137"/>
      <c r="IQ25" s="137"/>
      <c r="IR25" s="137"/>
      <c r="IS25" s="137"/>
      <c r="IT25" s="137"/>
      <c r="IU25" s="137"/>
      <c r="IV25" s="137"/>
      <c r="IW25" s="137"/>
      <c r="IX25" s="137"/>
      <c r="IY25" s="137"/>
      <c r="IZ25" s="137"/>
      <c r="JA25" s="137"/>
      <c r="JB25" s="137"/>
      <c r="JC25" s="137"/>
      <c r="JD25" s="137"/>
      <c r="JE25" s="137"/>
      <c r="JF25" s="137"/>
      <c r="JG25" s="137"/>
      <c r="JH25" s="137"/>
      <c r="JI25" s="137"/>
      <c r="JJ25" s="137"/>
      <c r="JK25" s="137"/>
      <c r="JL25" s="137"/>
      <c r="JM25" s="137"/>
      <c r="JN25" s="137"/>
      <c r="JO25" s="137"/>
      <c r="JP25" s="137"/>
      <c r="JQ25" s="137"/>
      <c r="JR25" s="137"/>
      <c r="JS25" s="137"/>
      <c r="JT25" s="137"/>
      <c r="JU25" s="137"/>
      <c r="JV25" s="137"/>
      <c r="JW25" s="137"/>
      <c r="JX25" s="137"/>
      <c r="JY25" s="137"/>
      <c r="JZ25" s="137"/>
      <c r="KA25" s="137"/>
      <c r="KB25" s="137"/>
      <c r="KC25" s="137"/>
      <c r="KD25" s="137"/>
      <c r="KE25" s="137"/>
      <c r="KF25" s="137"/>
      <c r="KG25" s="137"/>
      <c r="KH25" s="137"/>
      <c r="KI25" s="137"/>
      <c r="KJ25" s="137"/>
      <c r="KK25" s="137"/>
      <c r="KL25" s="137"/>
      <c r="KM25" s="137"/>
      <c r="KN25" s="137"/>
      <c r="KO25" s="137"/>
      <c r="KP25" s="137"/>
      <c r="KQ25" s="137"/>
      <c r="KR25" s="137"/>
      <c r="KS25" s="137"/>
      <c r="KT25" s="137"/>
      <c r="KU25" s="137"/>
      <c r="KV25" s="137"/>
      <c r="KW25" s="137"/>
      <c r="KX25" s="137"/>
      <c r="KY25" s="137"/>
      <c r="KZ25" s="137"/>
      <c r="LA25" s="137"/>
      <c r="LB25" s="137"/>
      <c r="LC25" s="137"/>
      <c r="LD25" s="137"/>
      <c r="LE25" s="137"/>
      <c r="LF25" s="137"/>
      <c r="LG25" s="137"/>
      <c r="LH25" s="137"/>
      <c r="LI25" s="137"/>
      <c r="LJ25" s="137"/>
      <c r="LK25" s="137"/>
      <c r="LL25" s="137"/>
      <c r="LM25" s="137"/>
      <c r="LN25" s="137"/>
      <c r="LO25" s="137"/>
      <c r="LP25" s="137"/>
      <c r="LQ25" s="137"/>
      <c r="LR25" s="137"/>
      <c r="LS25" s="137"/>
      <c r="LT25" s="137"/>
      <c r="LU25" s="137"/>
      <c r="LV25" s="137"/>
      <c r="LW25" s="137"/>
      <c r="LX25" s="137"/>
      <c r="LY25" s="137"/>
      <c r="LZ25" s="137"/>
      <c r="MA25" s="137"/>
      <c r="MB25" s="137"/>
      <c r="MC25" s="137"/>
      <c r="MD25" s="137"/>
      <c r="ME25" s="137"/>
      <c r="MF25" s="137"/>
      <c r="MG25" s="137"/>
      <c r="MH25" s="137"/>
      <c r="MI25" s="137"/>
      <c r="MJ25" s="137"/>
      <c r="MK25" s="137"/>
      <c r="ML25" s="137"/>
      <c r="MM25" s="137"/>
      <c r="MN25" s="137"/>
      <c r="MO25" s="137"/>
      <c r="MP25" s="137"/>
      <c r="MQ25" s="137"/>
      <c r="MR25" s="137"/>
      <c r="MS25" s="137"/>
      <c r="MT25" s="137"/>
      <c r="MU25" s="137"/>
      <c r="MV25" s="137"/>
      <c r="MW25" s="137"/>
      <c r="MX25" s="137"/>
      <c r="MY25" s="137"/>
      <c r="MZ25" s="137"/>
      <c r="NA25" s="137"/>
      <c r="NB25" s="137"/>
      <c r="NC25" s="137"/>
      <c r="ND25" s="137"/>
      <c r="NE25" s="137"/>
      <c r="NF25" s="137"/>
      <c r="NG25" s="137"/>
      <c r="NH25" s="137"/>
      <c r="NI25" s="137"/>
      <c r="NJ25" s="137"/>
      <c r="NK25" s="137"/>
      <c r="NL25" s="137"/>
      <c r="NM25" s="137"/>
      <c r="NN25" s="137"/>
      <c r="NO25" s="137"/>
      <c r="NP25" s="137"/>
      <c r="NQ25" s="137"/>
      <c r="NR25" s="137"/>
      <c r="NS25" s="137"/>
      <c r="NT25" s="137"/>
      <c r="NU25" s="137"/>
      <c r="NV25" s="137"/>
      <c r="NW25" s="137"/>
      <c r="NX25" s="137"/>
      <c r="NY25" s="137"/>
      <c r="NZ25" s="137"/>
      <c r="OA25" s="137"/>
      <c r="OB25" s="137"/>
      <c r="OC25" s="137"/>
      <c r="OD25" s="137"/>
      <c r="OE25" s="137"/>
      <c r="OF25" s="137"/>
      <c r="OG25" s="137"/>
      <c r="OH25" s="137"/>
      <c r="OI25" s="137"/>
      <c r="OJ25" s="137"/>
      <c r="OK25" s="137"/>
      <c r="OL25" s="137"/>
      <c r="OM25" s="137"/>
      <c r="ON25" s="137"/>
      <c r="OO25" s="137"/>
      <c r="OP25" s="137"/>
      <c r="OQ25" s="137"/>
      <c r="OR25" s="137"/>
      <c r="OS25" s="137"/>
      <c r="OT25" s="137"/>
      <c r="OU25" s="137"/>
      <c r="OV25" s="137"/>
      <c r="OW25" s="137"/>
      <c r="OX25" s="137"/>
      <c r="OY25" s="137"/>
      <c r="OZ25" s="137"/>
      <c r="PA25" s="137"/>
      <c r="PB25" s="137"/>
    </row>
    <row r="26" spans="1:418" ht="42.75" customHeight="1">
      <c r="A26" s="48" t="s">
        <v>145</v>
      </c>
      <c r="B26" s="106"/>
      <c r="C26" s="106"/>
      <c r="D26" s="127">
        <v>7</v>
      </c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  <c r="CT26" s="130"/>
      <c r="CU26" s="130"/>
      <c r="CV26" s="130"/>
      <c r="CW26" s="130"/>
      <c r="CX26" s="130"/>
      <c r="CY26" s="130"/>
      <c r="CZ26" s="130"/>
      <c r="DA26" s="130"/>
      <c r="DB26" s="130"/>
      <c r="DC26" s="130"/>
      <c r="DD26" s="130"/>
      <c r="DE26" s="130"/>
      <c r="DF26" s="130"/>
      <c r="DG26" s="130"/>
      <c r="DH26" s="130"/>
      <c r="DI26" s="130"/>
      <c r="DJ26" s="130"/>
      <c r="DK26" s="130"/>
      <c r="DL26" s="130"/>
      <c r="DM26" s="130"/>
      <c r="DN26" s="130"/>
      <c r="DO26" s="130"/>
      <c r="DP26" s="130"/>
      <c r="DQ26" s="130"/>
      <c r="DR26" s="130"/>
      <c r="DS26" s="130"/>
      <c r="DT26" s="130"/>
      <c r="DU26" s="130"/>
      <c r="DV26" s="130"/>
      <c r="DW26" s="130"/>
      <c r="DX26" s="130"/>
      <c r="DY26" s="130"/>
      <c r="DZ26" s="130"/>
      <c r="EA26" s="130"/>
      <c r="EB26" s="130"/>
      <c r="EC26" s="132"/>
      <c r="ED26" s="132"/>
      <c r="EE26" s="132"/>
      <c r="EF26" s="132"/>
      <c r="EG26" s="132"/>
      <c r="EH26" s="132"/>
      <c r="EI26" s="132"/>
      <c r="EJ26" s="130"/>
      <c r="EK26" s="130"/>
      <c r="EL26" s="130"/>
      <c r="EM26" s="130"/>
      <c r="EN26" s="130"/>
      <c r="EO26" s="130"/>
      <c r="EP26" s="130"/>
      <c r="EQ26" s="130"/>
      <c r="ER26" s="130"/>
      <c r="ES26" s="130"/>
      <c r="ET26" s="130"/>
      <c r="EU26" s="130"/>
      <c r="EV26" s="130"/>
      <c r="EW26" s="130"/>
      <c r="EX26" s="130"/>
      <c r="EY26" s="130"/>
      <c r="EZ26" s="130"/>
      <c r="FA26" s="130"/>
      <c r="FB26" s="130"/>
      <c r="FC26" s="130"/>
      <c r="FD26" s="130"/>
      <c r="FE26" s="130"/>
      <c r="FF26" s="130"/>
      <c r="FG26" s="130"/>
      <c r="FH26" s="130"/>
      <c r="FI26" s="130"/>
      <c r="FJ26" s="130"/>
      <c r="FK26" s="130"/>
      <c r="FL26" s="130"/>
      <c r="FM26" s="130"/>
      <c r="FN26" s="130"/>
      <c r="FO26" s="130"/>
      <c r="FP26" s="130"/>
      <c r="FQ26" s="130"/>
      <c r="FR26" s="130"/>
      <c r="FS26" s="130"/>
      <c r="FT26" s="130"/>
      <c r="FU26" s="130"/>
      <c r="FV26" s="130"/>
      <c r="FW26" s="130"/>
      <c r="FX26" s="130"/>
      <c r="FY26" s="130"/>
      <c r="FZ26" s="130"/>
      <c r="GA26" s="130"/>
      <c r="GB26" s="130"/>
      <c r="GC26" s="130"/>
      <c r="GD26" s="130"/>
      <c r="GE26" s="130"/>
      <c r="GF26" s="130"/>
      <c r="GG26" s="130"/>
      <c r="GH26" s="130"/>
      <c r="GI26" s="137"/>
      <c r="GJ26" s="137"/>
      <c r="GK26" s="137"/>
      <c r="GL26" s="137"/>
      <c r="GM26" s="137"/>
      <c r="GN26" s="137"/>
      <c r="GO26" s="137"/>
      <c r="GP26" s="137"/>
      <c r="GQ26" s="137"/>
      <c r="GR26" s="137"/>
      <c r="GS26" s="137"/>
      <c r="GT26" s="137"/>
      <c r="GU26" s="137"/>
      <c r="GV26" s="137"/>
      <c r="GW26" s="137"/>
      <c r="GX26" s="137"/>
      <c r="GY26" s="137"/>
      <c r="GZ26" s="137"/>
      <c r="HA26" s="137"/>
      <c r="HB26" s="137"/>
      <c r="HC26" s="137"/>
      <c r="HD26" s="137"/>
      <c r="HE26" s="137"/>
      <c r="HF26" s="137"/>
      <c r="HG26" s="137"/>
      <c r="HH26" s="137"/>
      <c r="HI26" s="137"/>
      <c r="HJ26" s="137"/>
      <c r="HK26" s="137"/>
      <c r="HL26" s="137"/>
      <c r="HM26" s="137"/>
      <c r="HN26" s="137"/>
      <c r="HO26" s="137"/>
      <c r="HP26" s="137"/>
      <c r="HQ26" s="137"/>
      <c r="HR26" s="137"/>
      <c r="HS26" s="137"/>
      <c r="HT26" s="137"/>
      <c r="HU26" s="137"/>
      <c r="HV26" s="137"/>
      <c r="HW26" s="137"/>
      <c r="HX26" s="137"/>
      <c r="HY26" s="137"/>
      <c r="HZ26" s="137"/>
      <c r="IA26" s="137"/>
      <c r="IB26" s="137"/>
      <c r="IC26" s="137"/>
      <c r="ID26" s="137"/>
      <c r="IE26" s="137"/>
      <c r="IF26" s="137"/>
      <c r="IG26" s="137"/>
      <c r="IH26" s="137"/>
      <c r="II26" s="137"/>
      <c r="IJ26" s="137"/>
      <c r="IK26" s="137"/>
      <c r="IL26" s="137"/>
      <c r="IM26" s="137"/>
      <c r="IN26" s="137"/>
      <c r="IO26" s="137"/>
      <c r="IP26" s="137"/>
      <c r="IQ26" s="137"/>
      <c r="IR26" s="137"/>
      <c r="IS26" s="137"/>
      <c r="IT26" s="137"/>
      <c r="IU26" s="137"/>
      <c r="IV26" s="137"/>
      <c r="IW26" s="137"/>
      <c r="IX26" s="137"/>
      <c r="IY26" s="137"/>
      <c r="IZ26" s="137"/>
      <c r="JA26" s="137"/>
      <c r="JB26" s="137"/>
      <c r="JC26" s="137"/>
      <c r="JD26" s="137"/>
      <c r="JE26" s="137"/>
      <c r="JF26" s="137"/>
      <c r="JG26" s="137"/>
      <c r="JH26" s="137"/>
      <c r="JI26" s="137"/>
      <c r="JJ26" s="137"/>
      <c r="JK26" s="137"/>
      <c r="JL26" s="137"/>
      <c r="JM26" s="137"/>
      <c r="JN26" s="137"/>
      <c r="JO26" s="137"/>
      <c r="JP26" s="137"/>
      <c r="JQ26" s="137"/>
      <c r="JR26" s="137"/>
      <c r="JS26" s="137"/>
      <c r="JT26" s="137"/>
      <c r="JU26" s="137"/>
      <c r="JV26" s="137"/>
      <c r="JW26" s="137"/>
      <c r="JX26" s="137"/>
      <c r="JY26" s="137"/>
      <c r="JZ26" s="137"/>
      <c r="KA26" s="137"/>
      <c r="KB26" s="137"/>
      <c r="KC26" s="137"/>
      <c r="KD26" s="137"/>
      <c r="KE26" s="137"/>
      <c r="KF26" s="137"/>
      <c r="KG26" s="137"/>
      <c r="KH26" s="137"/>
      <c r="KI26" s="137"/>
      <c r="KJ26" s="137"/>
      <c r="KK26" s="137"/>
      <c r="KL26" s="137"/>
      <c r="KM26" s="137"/>
      <c r="KN26" s="137"/>
      <c r="KO26" s="137"/>
      <c r="KP26" s="137"/>
      <c r="KQ26" s="137"/>
      <c r="KR26" s="137"/>
      <c r="KS26" s="137"/>
      <c r="KT26" s="137"/>
      <c r="KU26" s="137"/>
      <c r="KV26" s="137"/>
      <c r="KW26" s="137"/>
      <c r="KX26" s="137"/>
      <c r="KY26" s="137"/>
      <c r="KZ26" s="137"/>
      <c r="LA26" s="137"/>
      <c r="LB26" s="137"/>
      <c r="LC26" s="137"/>
      <c r="LD26" s="137"/>
      <c r="LE26" s="137"/>
      <c r="LF26" s="137"/>
      <c r="LG26" s="137"/>
      <c r="LH26" s="137"/>
      <c r="LI26" s="137"/>
      <c r="LJ26" s="137"/>
      <c r="LK26" s="137"/>
      <c r="LL26" s="137"/>
      <c r="LM26" s="137"/>
      <c r="LN26" s="137"/>
      <c r="LO26" s="137"/>
      <c r="LP26" s="137"/>
      <c r="LQ26" s="137"/>
      <c r="LR26" s="137"/>
      <c r="LS26" s="137"/>
      <c r="LT26" s="137"/>
      <c r="LU26" s="137"/>
      <c r="LV26" s="137"/>
      <c r="LW26" s="137"/>
      <c r="LX26" s="137"/>
      <c r="LY26" s="137"/>
      <c r="LZ26" s="137"/>
      <c r="MA26" s="137"/>
      <c r="MB26" s="137"/>
      <c r="MC26" s="137"/>
      <c r="MD26" s="137"/>
      <c r="ME26" s="137"/>
      <c r="MF26" s="137"/>
      <c r="MG26" s="137"/>
      <c r="MH26" s="137"/>
      <c r="MI26" s="137"/>
      <c r="MJ26" s="137"/>
      <c r="MK26" s="137"/>
      <c r="ML26" s="137"/>
      <c r="MM26" s="137"/>
      <c r="MN26" s="137"/>
      <c r="MO26" s="137"/>
      <c r="MP26" s="137"/>
      <c r="MQ26" s="137"/>
      <c r="MR26" s="137"/>
      <c r="MS26" s="137"/>
      <c r="MT26" s="137"/>
      <c r="MU26" s="137"/>
      <c r="MV26" s="137"/>
      <c r="MW26" s="137"/>
      <c r="MX26" s="137"/>
      <c r="MY26" s="137"/>
      <c r="MZ26" s="137"/>
      <c r="NA26" s="137"/>
      <c r="NB26" s="137"/>
      <c r="NC26" s="137"/>
      <c r="ND26" s="137"/>
      <c r="NE26" s="137"/>
      <c r="NF26" s="137"/>
      <c r="NG26" s="137"/>
      <c r="NH26" s="137"/>
      <c r="NI26" s="137"/>
      <c r="NJ26" s="137"/>
      <c r="NK26" s="137"/>
      <c r="NL26" s="137"/>
      <c r="NM26" s="137"/>
      <c r="NN26" s="137"/>
      <c r="NO26" s="137"/>
      <c r="NP26" s="137"/>
      <c r="NQ26" s="137"/>
      <c r="NR26" s="137"/>
      <c r="NS26" s="137"/>
      <c r="NT26" s="137"/>
      <c r="NU26" s="137"/>
      <c r="NV26" s="137"/>
      <c r="NW26" s="137"/>
      <c r="NX26" s="137"/>
      <c r="NY26" s="137"/>
      <c r="NZ26" s="137"/>
      <c r="OA26" s="137"/>
      <c r="OB26" s="137"/>
      <c r="OC26" s="137"/>
      <c r="OD26" s="137"/>
      <c r="OE26" s="137"/>
      <c r="OF26" s="137"/>
      <c r="OG26" s="137"/>
      <c r="OH26" s="137"/>
      <c r="OI26" s="137"/>
      <c r="OJ26" s="137"/>
      <c r="OK26" s="137"/>
      <c r="OL26" s="137"/>
      <c r="OM26" s="137"/>
      <c r="ON26" s="137"/>
      <c r="OO26" s="137"/>
      <c r="OP26" s="137"/>
      <c r="OQ26" s="137"/>
      <c r="OR26" s="137"/>
      <c r="OS26" s="137"/>
      <c r="OT26" s="137"/>
      <c r="OU26" s="137"/>
      <c r="OV26" s="137"/>
      <c r="OW26" s="137"/>
      <c r="OX26" s="137"/>
      <c r="OY26" s="137"/>
      <c r="OZ26" s="137"/>
      <c r="PA26" s="137"/>
      <c r="PB26" s="137"/>
    </row>
    <row r="27" spans="1:418" ht="45" customHeight="1">
      <c r="A27" s="48" t="s">
        <v>150</v>
      </c>
      <c r="B27" s="106"/>
      <c r="C27" s="106"/>
      <c r="D27" s="127">
        <v>15</v>
      </c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  <c r="CT27" s="130"/>
      <c r="CU27" s="130"/>
      <c r="CV27" s="130"/>
      <c r="CW27" s="130"/>
      <c r="CX27" s="130"/>
      <c r="CY27" s="130"/>
      <c r="CZ27" s="130"/>
      <c r="DA27" s="130"/>
      <c r="DB27" s="130"/>
      <c r="DC27" s="130"/>
      <c r="DD27" s="130"/>
      <c r="DE27" s="130"/>
      <c r="DF27" s="130"/>
      <c r="DG27" s="130"/>
      <c r="DH27" s="130"/>
      <c r="DI27" s="130"/>
      <c r="DJ27" s="130"/>
      <c r="DK27" s="130"/>
      <c r="DL27" s="130"/>
      <c r="DM27" s="130"/>
      <c r="DN27" s="130"/>
      <c r="DO27" s="130"/>
      <c r="DP27" s="130"/>
      <c r="DQ27" s="130"/>
      <c r="DR27" s="130"/>
      <c r="DS27" s="130"/>
      <c r="DT27" s="130"/>
      <c r="DU27" s="130"/>
      <c r="DV27" s="130"/>
      <c r="DW27" s="130"/>
      <c r="DX27" s="130"/>
      <c r="DY27" s="130"/>
      <c r="DZ27" s="130"/>
      <c r="EA27" s="130"/>
      <c r="EB27" s="130"/>
      <c r="EC27" s="130"/>
      <c r="ED27" s="130"/>
      <c r="EE27" s="130"/>
      <c r="EF27" s="130"/>
      <c r="EG27" s="130"/>
      <c r="EH27" s="130"/>
      <c r="EI27" s="130"/>
      <c r="EJ27" s="132"/>
      <c r="EK27" s="132"/>
      <c r="EL27" s="132"/>
      <c r="EM27" s="132"/>
      <c r="EN27" s="132"/>
      <c r="EO27" s="132"/>
      <c r="EP27" s="132"/>
      <c r="EQ27" s="132"/>
      <c r="ER27" s="132"/>
      <c r="ES27" s="132"/>
      <c r="ET27" s="132"/>
      <c r="EU27" s="132"/>
      <c r="EV27" s="132"/>
      <c r="EW27" s="132"/>
      <c r="EX27" s="132"/>
      <c r="EY27" s="130"/>
      <c r="EZ27" s="130"/>
      <c r="FA27" s="130"/>
      <c r="FB27" s="130"/>
      <c r="FC27" s="130"/>
      <c r="FD27" s="130"/>
      <c r="FE27" s="130"/>
      <c r="FF27" s="130"/>
      <c r="FG27" s="130"/>
      <c r="FH27" s="130"/>
      <c r="FI27" s="130"/>
      <c r="FJ27" s="130"/>
      <c r="FK27" s="130"/>
      <c r="FL27" s="130"/>
      <c r="FM27" s="130"/>
      <c r="FN27" s="130"/>
      <c r="FO27" s="130"/>
      <c r="FP27" s="130"/>
      <c r="FQ27" s="130"/>
      <c r="FR27" s="130"/>
      <c r="FS27" s="130"/>
      <c r="FT27" s="130"/>
      <c r="FU27" s="130"/>
      <c r="FV27" s="130"/>
      <c r="FW27" s="130"/>
      <c r="FX27" s="130"/>
      <c r="FY27" s="130"/>
      <c r="FZ27" s="130"/>
      <c r="GA27" s="130"/>
      <c r="GB27" s="130"/>
      <c r="GC27" s="130"/>
      <c r="GD27" s="130"/>
      <c r="GE27" s="130"/>
      <c r="GF27" s="130"/>
      <c r="GG27" s="130"/>
      <c r="GH27" s="130"/>
      <c r="GI27" s="137"/>
      <c r="GJ27" s="137"/>
      <c r="GK27" s="137"/>
      <c r="GL27" s="137"/>
      <c r="GM27" s="137"/>
      <c r="GN27" s="137"/>
      <c r="GO27" s="137"/>
      <c r="GP27" s="137"/>
      <c r="GQ27" s="137"/>
      <c r="GR27" s="137"/>
      <c r="GS27" s="137"/>
      <c r="GT27" s="137"/>
      <c r="GU27" s="137"/>
      <c r="GV27" s="137"/>
      <c r="GW27" s="137"/>
      <c r="GX27" s="137"/>
      <c r="GY27" s="137"/>
      <c r="GZ27" s="137"/>
      <c r="HA27" s="137"/>
      <c r="HB27" s="137"/>
      <c r="HC27" s="137"/>
      <c r="HD27" s="137"/>
      <c r="HE27" s="137"/>
      <c r="HF27" s="137"/>
      <c r="HG27" s="137"/>
      <c r="HH27" s="137"/>
      <c r="HI27" s="137"/>
      <c r="HJ27" s="137"/>
      <c r="HK27" s="137"/>
      <c r="HL27" s="137"/>
      <c r="HM27" s="137"/>
      <c r="HN27" s="137"/>
      <c r="HO27" s="137"/>
      <c r="HP27" s="137"/>
      <c r="HQ27" s="137"/>
      <c r="HR27" s="137"/>
      <c r="HS27" s="137"/>
      <c r="HT27" s="137"/>
      <c r="HU27" s="137"/>
      <c r="HV27" s="137"/>
      <c r="HW27" s="137"/>
      <c r="HX27" s="137"/>
      <c r="HY27" s="137"/>
      <c r="HZ27" s="137"/>
      <c r="IA27" s="137"/>
      <c r="IB27" s="137"/>
      <c r="IC27" s="137"/>
      <c r="ID27" s="137"/>
      <c r="IE27" s="137"/>
      <c r="IF27" s="137"/>
      <c r="IG27" s="137"/>
      <c r="IH27" s="137"/>
      <c r="II27" s="137"/>
      <c r="IJ27" s="137"/>
      <c r="IK27" s="137"/>
      <c r="IL27" s="137"/>
      <c r="IM27" s="137"/>
      <c r="IN27" s="137"/>
      <c r="IO27" s="137"/>
      <c r="IP27" s="137"/>
      <c r="IQ27" s="137"/>
      <c r="IR27" s="137"/>
      <c r="IS27" s="137"/>
      <c r="IT27" s="137"/>
      <c r="IU27" s="137"/>
      <c r="IV27" s="137"/>
      <c r="IW27" s="137"/>
      <c r="IX27" s="137"/>
      <c r="IY27" s="137"/>
      <c r="IZ27" s="137"/>
      <c r="JA27" s="137"/>
      <c r="JB27" s="137"/>
      <c r="JC27" s="137"/>
      <c r="JD27" s="137"/>
      <c r="JE27" s="137"/>
      <c r="JF27" s="137"/>
      <c r="JG27" s="137"/>
      <c r="JH27" s="137"/>
      <c r="JI27" s="137"/>
      <c r="JJ27" s="137"/>
      <c r="JK27" s="137"/>
      <c r="JL27" s="137"/>
      <c r="JM27" s="137"/>
      <c r="JN27" s="137"/>
      <c r="JO27" s="137"/>
      <c r="JP27" s="137"/>
      <c r="JQ27" s="137"/>
      <c r="JR27" s="137"/>
      <c r="JS27" s="137"/>
      <c r="JT27" s="137"/>
      <c r="JU27" s="137"/>
      <c r="JV27" s="137"/>
      <c r="JW27" s="137"/>
      <c r="JX27" s="137"/>
      <c r="JY27" s="137"/>
      <c r="JZ27" s="137"/>
      <c r="KA27" s="137"/>
      <c r="KB27" s="137"/>
      <c r="KC27" s="137"/>
      <c r="KD27" s="137"/>
      <c r="KE27" s="137"/>
      <c r="KF27" s="137"/>
      <c r="KG27" s="137"/>
      <c r="KH27" s="137"/>
      <c r="KI27" s="137"/>
      <c r="KJ27" s="137"/>
      <c r="KK27" s="137"/>
      <c r="KL27" s="137"/>
      <c r="KM27" s="137"/>
      <c r="KN27" s="137"/>
      <c r="KO27" s="137"/>
      <c r="KP27" s="137"/>
      <c r="KQ27" s="137"/>
      <c r="KR27" s="137"/>
      <c r="KS27" s="137"/>
      <c r="KT27" s="137"/>
      <c r="KU27" s="137"/>
      <c r="KV27" s="137"/>
      <c r="KW27" s="137"/>
      <c r="KX27" s="137"/>
      <c r="KY27" s="137"/>
      <c r="KZ27" s="137"/>
      <c r="LA27" s="137"/>
      <c r="LB27" s="137"/>
      <c r="LC27" s="137"/>
      <c r="LD27" s="137"/>
      <c r="LE27" s="137"/>
      <c r="LF27" s="137"/>
      <c r="LG27" s="137"/>
      <c r="LH27" s="137"/>
      <c r="LI27" s="137"/>
      <c r="LJ27" s="137"/>
      <c r="LK27" s="137"/>
      <c r="LL27" s="137"/>
      <c r="LM27" s="137"/>
      <c r="LN27" s="137"/>
      <c r="LO27" s="137"/>
      <c r="LP27" s="137"/>
      <c r="LQ27" s="137"/>
      <c r="LR27" s="137"/>
      <c r="LS27" s="137"/>
      <c r="LT27" s="137"/>
      <c r="LU27" s="137"/>
      <c r="LV27" s="137"/>
      <c r="LW27" s="137"/>
      <c r="LX27" s="137"/>
      <c r="LY27" s="137"/>
      <c r="LZ27" s="137"/>
      <c r="MA27" s="137"/>
      <c r="MB27" s="137"/>
      <c r="MC27" s="137"/>
      <c r="MD27" s="137"/>
      <c r="ME27" s="137"/>
      <c r="MF27" s="137"/>
      <c r="MG27" s="137"/>
      <c r="MH27" s="137"/>
      <c r="MI27" s="137"/>
      <c r="MJ27" s="137"/>
      <c r="MK27" s="137"/>
      <c r="ML27" s="137"/>
      <c r="MM27" s="137"/>
      <c r="MN27" s="137"/>
      <c r="MO27" s="137"/>
      <c r="MP27" s="137"/>
      <c r="MQ27" s="137"/>
      <c r="MR27" s="137"/>
      <c r="MS27" s="137"/>
      <c r="MT27" s="137"/>
      <c r="MU27" s="137"/>
      <c r="MV27" s="137"/>
      <c r="MW27" s="137"/>
      <c r="MX27" s="137"/>
      <c r="MY27" s="137"/>
      <c r="MZ27" s="137"/>
      <c r="NA27" s="137"/>
      <c r="NB27" s="137"/>
      <c r="NC27" s="137"/>
      <c r="ND27" s="137"/>
      <c r="NE27" s="137"/>
      <c r="NF27" s="137"/>
      <c r="NG27" s="137"/>
      <c r="NH27" s="137"/>
      <c r="NI27" s="137"/>
      <c r="NJ27" s="137"/>
      <c r="NK27" s="137"/>
      <c r="NL27" s="137"/>
      <c r="NM27" s="137"/>
      <c r="NN27" s="137"/>
      <c r="NO27" s="137"/>
      <c r="NP27" s="137"/>
      <c r="NQ27" s="137"/>
      <c r="NR27" s="137"/>
      <c r="NS27" s="137"/>
      <c r="NT27" s="137"/>
      <c r="NU27" s="137"/>
      <c r="NV27" s="137"/>
      <c r="NW27" s="137"/>
      <c r="NX27" s="137"/>
      <c r="NY27" s="137"/>
      <c r="NZ27" s="137"/>
      <c r="OA27" s="137"/>
      <c r="OB27" s="137"/>
      <c r="OC27" s="137"/>
      <c r="OD27" s="137"/>
      <c r="OE27" s="137"/>
      <c r="OF27" s="137"/>
      <c r="OG27" s="137"/>
      <c r="OH27" s="137"/>
      <c r="OI27" s="137"/>
      <c r="OJ27" s="137"/>
      <c r="OK27" s="137"/>
      <c r="OL27" s="137"/>
      <c r="OM27" s="137"/>
      <c r="ON27" s="137"/>
      <c r="OO27" s="137"/>
      <c r="OP27" s="137"/>
      <c r="OQ27" s="137"/>
      <c r="OR27" s="137"/>
      <c r="OS27" s="137"/>
      <c r="OT27" s="137"/>
      <c r="OU27" s="137"/>
      <c r="OV27" s="137"/>
      <c r="OW27" s="137"/>
      <c r="OX27" s="137"/>
      <c r="OY27" s="137"/>
      <c r="OZ27" s="137"/>
      <c r="PA27" s="137"/>
      <c r="PB27" s="137"/>
    </row>
    <row r="28" spans="1:418" ht="34.5" customHeight="1">
      <c r="A28" s="208" t="s">
        <v>153</v>
      </c>
      <c r="B28" s="209"/>
      <c r="C28" s="209"/>
      <c r="D28" s="209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  <c r="AJ28" s="210"/>
      <c r="AK28" s="210"/>
      <c r="AL28" s="210"/>
      <c r="AM28" s="210"/>
      <c r="AN28" s="210"/>
      <c r="AO28" s="210"/>
      <c r="AP28" s="210"/>
      <c r="AQ28" s="210"/>
      <c r="AR28" s="210"/>
      <c r="AS28" s="210"/>
      <c r="AT28" s="210"/>
      <c r="AU28" s="210"/>
      <c r="AV28" s="210"/>
      <c r="AW28" s="210"/>
      <c r="AX28" s="210"/>
      <c r="AY28" s="210"/>
      <c r="AZ28" s="210"/>
      <c r="BA28" s="210"/>
      <c r="BB28" s="210"/>
      <c r="BC28" s="210"/>
      <c r="BD28" s="210"/>
      <c r="BE28" s="210"/>
      <c r="BF28" s="210"/>
      <c r="BG28" s="210"/>
      <c r="BH28" s="210"/>
      <c r="BI28" s="210"/>
      <c r="BJ28" s="210"/>
      <c r="BK28" s="210"/>
      <c r="BL28" s="210"/>
      <c r="BM28" s="210"/>
      <c r="BN28" s="210"/>
      <c r="BO28" s="210"/>
      <c r="BP28" s="210"/>
      <c r="BQ28" s="210"/>
      <c r="BR28" s="210"/>
      <c r="BS28" s="210"/>
      <c r="BT28" s="210"/>
      <c r="BU28" s="210"/>
      <c r="BV28" s="210"/>
      <c r="BW28" s="210"/>
      <c r="BX28" s="210"/>
      <c r="BY28" s="210"/>
      <c r="BZ28" s="210"/>
      <c r="CA28" s="210"/>
      <c r="CB28" s="210"/>
      <c r="CC28" s="210"/>
      <c r="CD28" s="210"/>
      <c r="CE28" s="210"/>
      <c r="CF28" s="210"/>
      <c r="CG28" s="210"/>
      <c r="CH28" s="210"/>
      <c r="CI28" s="210"/>
      <c r="CJ28" s="210"/>
      <c r="CK28" s="210"/>
      <c r="CL28" s="210"/>
      <c r="CM28" s="210"/>
      <c r="CN28" s="210"/>
      <c r="CO28" s="210"/>
      <c r="CP28" s="210"/>
      <c r="CQ28" s="210"/>
      <c r="CR28" s="210"/>
      <c r="CS28" s="210"/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0"/>
      <c r="DE28" s="210"/>
      <c r="DF28" s="210"/>
      <c r="DG28" s="210"/>
      <c r="DH28" s="210"/>
      <c r="DI28" s="210"/>
      <c r="DJ28" s="210"/>
      <c r="DK28" s="210"/>
      <c r="DL28" s="210"/>
      <c r="DM28" s="210"/>
      <c r="DN28" s="210"/>
      <c r="DO28" s="210"/>
      <c r="DP28" s="210"/>
      <c r="DQ28" s="210"/>
      <c r="DR28" s="210"/>
      <c r="DS28" s="210"/>
      <c r="DT28" s="210"/>
      <c r="DU28" s="210"/>
      <c r="DV28" s="210"/>
      <c r="DW28" s="210"/>
      <c r="DX28" s="210"/>
      <c r="DY28" s="210"/>
      <c r="DZ28" s="210"/>
      <c r="EA28" s="210"/>
      <c r="EB28" s="210"/>
      <c r="EC28" s="210"/>
      <c r="ED28" s="210"/>
      <c r="EE28" s="210"/>
      <c r="EF28" s="210"/>
      <c r="EG28" s="210"/>
      <c r="EH28" s="210"/>
      <c r="EI28" s="210"/>
      <c r="EJ28" s="210"/>
      <c r="EK28" s="210"/>
      <c r="EL28" s="210"/>
      <c r="EM28" s="210"/>
      <c r="EN28" s="210"/>
      <c r="EO28" s="210"/>
      <c r="EP28" s="210"/>
      <c r="EQ28" s="210"/>
      <c r="ER28" s="210"/>
      <c r="ES28" s="210"/>
      <c r="ET28" s="210"/>
      <c r="EU28" s="210"/>
      <c r="EV28" s="210"/>
      <c r="EW28" s="210"/>
      <c r="EX28" s="210"/>
      <c r="EY28" s="210"/>
      <c r="EZ28" s="210"/>
      <c r="FA28" s="210"/>
      <c r="FB28" s="210"/>
      <c r="FC28" s="210"/>
      <c r="FD28" s="210"/>
      <c r="FE28" s="210"/>
      <c r="FF28" s="210"/>
      <c r="FG28" s="210"/>
      <c r="FH28" s="210"/>
      <c r="FI28" s="210"/>
      <c r="FJ28" s="210"/>
      <c r="FK28" s="210"/>
      <c r="FL28" s="210"/>
      <c r="FM28" s="210"/>
      <c r="FN28" s="210"/>
      <c r="FO28" s="210"/>
      <c r="FP28" s="210"/>
      <c r="FQ28" s="210"/>
      <c r="FR28" s="210"/>
      <c r="FS28" s="210"/>
      <c r="FT28" s="210"/>
      <c r="FU28" s="210"/>
      <c r="FV28" s="210"/>
      <c r="FW28" s="210"/>
      <c r="FX28" s="210"/>
      <c r="FY28" s="210"/>
      <c r="FZ28" s="210"/>
      <c r="GA28" s="210"/>
      <c r="GB28" s="210"/>
      <c r="GC28" s="210"/>
      <c r="GD28" s="210"/>
      <c r="GE28" s="210"/>
      <c r="GF28" s="210"/>
      <c r="GG28" s="210"/>
      <c r="GH28" s="211"/>
      <c r="GI28" s="137"/>
      <c r="GJ28" s="137"/>
      <c r="GK28" s="137"/>
      <c r="GL28" s="137"/>
      <c r="GM28" s="137"/>
      <c r="GN28" s="137"/>
      <c r="GO28" s="137"/>
      <c r="GP28" s="137"/>
      <c r="GQ28" s="137"/>
      <c r="GR28" s="137"/>
      <c r="GS28" s="137"/>
      <c r="GT28" s="137"/>
      <c r="GU28" s="137"/>
      <c r="GV28" s="137"/>
      <c r="GW28" s="137"/>
      <c r="GX28" s="137"/>
      <c r="GY28" s="137"/>
      <c r="GZ28" s="137"/>
      <c r="HA28" s="137"/>
      <c r="HB28" s="137"/>
      <c r="HC28" s="137"/>
      <c r="HD28" s="137"/>
      <c r="HE28" s="137"/>
      <c r="HF28" s="137"/>
      <c r="HG28" s="137"/>
      <c r="HH28" s="137"/>
      <c r="HI28" s="137"/>
      <c r="HJ28" s="137"/>
      <c r="HK28" s="137"/>
      <c r="HL28" s="137"/>
      <c r="HM28" s="137"/>
      <c r="HN28" s="137"/>
      <c r="HO28" s="137"/>
      <c r="HP28" s="137"/>
      <c r="HQ28" s="137"/>
      <c r="HR28" s="137"/>
      <c r="HS28" s="137"/>
      <c r="HT28" s="137"/>
      <c r="HU28" s="137"/>
      <c r="HV28" s="137"/>
      <c r="HW28" s="137"/>
      <c r="HX28" s="137"/>
      <c r="HY28" s="137"/>
      <c r="HZ28" s="137"/>
      <c r="IA28" s="137"/>
      <c r="IB28" s="137"/>
      <c r="IC28" s="137"/>
      <c r="ID28" s="137"/>
      <c r="IE28" s="137"/>
      <c r="IF28" s="137"/>
      <c r="IG28" s="137"/>
      <c r="IH28" s="137"/>
      <c r="II28" s="137"/>
      <c r="IJ28" s="137"/>
      <c r="IK28" s="137"/>
      <c r="IL28" s="137"/>
      <c r="IM28" s="137"/>
      <c r="IN28" s="137"/>
      <c r="IO28" s="137"/>
      <c r="IP28" s="137"/>
      <c r="IQ28" s="137"/>
      <c r="IR28" s="137"/>
      <c r="IS28" s="137"/>
      <c r="IT28" s="137"/>
      <c r="IU28" s="137"/>
      <c r="IV28" s="137"/>
      <c r="IW28" s="137"/>
      <c r="IX28" s="137"/>
      <c r="IY28" s="137"/>
      <c r="IZ28" s="137"/>
      <c r="JA28" s="137"/>
      <c r="JB28" s="137"/>
      <c r="JC28" s="137"/>
      <c r="JD28" s="137"/>
      <c r="JE28" s="137"/>
      <c r="JF28" s="137"/>
      <c r="JG28" s="137"/>
      <c r="JH28" s="137"/>
      <c r="JI28" s="137"/>
      <c r="JJ28" s="137"/>
      <c r="JK28" s="137"/>
      <c r="JL28" s="137"/>
      <c r="JM28" s="137"/>
      <c r="JN28" s="137"/>
      <c r="JO28" s="137"/>
      <c r="JP28" s="137"/>
      <c r="JQ28" s="137"/>
      <c r="JR28" s="137"/>
      <c r="JS28" s="137"/>
      <c r="JT28" s="137"/>
      <c r="JU28" s="137"/>
      <c r="JV28" s="137"/>
      <c r="JW28" s="137"/>
      <c r="JX28" s="137"/>
      <c r="JY28" s="137"/>
      <c r="JZ28" s="137"/>
      <c r="KA28" s="137"/>
      <c r="KB28" s="137"/>
      <c r="KC28" s="137"/>
      <c r="KD28" s="137"/>
      <c r="KE28" s="137"/>
      <c r="KF28" s="137"/>
      <c r="KG28" s="137"/>
      <c r="KH28" s="137"/>
      <c r="KI28" s="137"/>
      <c r="KJ28" s="137"/>
      <c r="KK28" s="137"/>
      <c r="KL28" s="137"/>
      <c r="KM28" s="137"/>
      <c r="KN28" s="137"/>
      <c r="KO28" s="137"/>
      <c r="KP28" s="137"/>
      <c r="KQ28" s="137"/>
      <c r="KR28" s="137"/>
      <c r="KS28" s="137"/>
      <c r="KT28" s="137"/>
      <c r="KU28" s="137"/>
      <c r="KV28" s="137"/>
      <c r="KW28" s="137"/>
      <c r="KX28" s="137"/>
      <c r="KY28" s="137"/>
      <c r="KZ28" s="137"/>
      <c r="LA28" s="137"/>
      <c r="LB28" s="137"/>
      <c r="LC28" s="137"/>
      <c r="LD28" s="137"/>
      <c r="LE28" s="137"/>
      <c r="LF28" s="137"/>
      <c r="LG28" s="137"/>
      <c r="LH28" s="137"/>
      <c r="LI28" s="137"/>
      <c r="LJ28" s="137"/>
      <c r="LK28" s="137"/>
      <c r="LL28" s="137"/>
      <c r="LM28" s="137"/>
      <c r="LN28" s="137"/>
      <c r="LO28" s="137"/>
      <c r="LP28" s="137"/>
      <c r="LQ28" s="137"/>
      <c r="LR28" s="137"/>
      <c r="LS28" s="137"/>
      <c r="LT28" s="137"/>
      <c r="LU28" s="137"/>
      <c r="LV28" s="137"/>
      <c r="LW28" s="137"/>
      <c r="LX28" s="137"/>
      <c r="LY28" s="137"/>
      <c r="LZ28" s="137"/>
      <c r="MA28" s="137"/>
      <c r="MB28" s="137"/>
      <c r="MC28" s="137"/>
      <c r="MD28" s="137"/>
      <c r="ME28" s="137"/>
      <c r="MF28" s="137"/>
      <c r="MG28" s="137"/>
      <c r="MH28" s="137"/>
      <c r="MI28" s="137"/>
      <c r="MJ28" s="137"/>
      <c r="MK28" s="137"/>
      <c r="ML28" s="137"/>
      <c r="MM28" s="137"/>
      <c r="MN28" s="137"/>
      <c r="MO28" s="137"/>
      <c r="MP28" s="137"/>
      <c r="MQ28" s="137"/>
      <c r="MR28" s="137"/>
      <c r="MS28" s="137"/>
      <c r="MT28" s="137"/>
      <c r="MU28" s="137"/>
      <c r="MV28" s="137"/>
      <c r="MW28" s="137"/>
      <c r="MX28" s="137"/>
      <c r="MY28" s="137"/>
      <c r="MZ28" s="137"/>
      <c r="NA28" s="137"/>
      <c r="NB28" s="137"/>
      <c r="NC28" s="137"/>
      <c r="ND28" s="137"/>
      <c r="NE28" s="137"/>
      <c r="NF28" s="137"/>
      <c r="NG28" s="137"/>
      <c r="NH28" s="137"/>
      <c r="NI28" s="137"/>
      <c r="NJ28" s="137"/>
      <c r="NK28" s="137"/>
      <c r="NL28" s="137"/>
      <c r="NM28" s="137"/>
      <c r="NN28" s="137"/>
      <c r="NO28" s="137"/>
      <c r="NP28" s="137"/>
      <c r="NQ28" s="137"/>
      <c r="NR28" s="137"/>
      <c r="NS28" s="137"/>
      <c r="NT28" s="137"/>
      <c r="NU28" s="137"/>
      <c r="NV28" s="137"/>
      <c r="NW28" s="137"/>
      <c r="NX28" s="137"/>
      <c r="NY28" s="137"/>
      <c r="NZ28" s="137"/>
      <c r="OA28" s="137"/>
      <c r="OB28" s="137"/>
      <c r="OC28" s="137"/>
      <c r="OD28" s="137"/>
      <c r="OE28" s="137"/>
      <c r="OF28" s="137"/>
      <c r="OG28" s="137"/>
      <c r="OH28" s="137"/>
      <c r="OI28" s="137"/>
      <c r="OJ28" s="137"/>
      <c r="OK28" s="137"/>
      <c r="OL28" s="137"/>
      <c r="OM28" s="137"/>
      <c r="ON28" s="137"/>
      <c r="OO28" s="137"/>
      <c r="OP28" s="137"/>
      <c r="OQ28" s="137"/>
      <c r="OR28" s="137"/>
      <c r="OS28" s="137"/>
      <c r="OT28" s="137"/>
      <c r="OU28" s="137"/>
      <c r="OV28" s="137"/>
      <c r="OW28" s="137"/>
      <c r="OX28" s="137"/>
      <c r="OY28" s="137"/>
      <c r="OZ28" s="137"/>
      <c r="PA28" s="137"/>
      <c r="PB28" s="137"/>
    </row>
    <row r="29" spans="1:418" ht="53.25" customHeight="1" outlineLevel="1">
      <c r="A29" s="219" t="s">
        <v>155</v>
      </c>
      <c r="B29" s="107"/>
      <c r="C29" s="107"/>
      <c r="D29" s="134">
        <v>18</v>
      </c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  <c r="CT29" s="130"/>
      <c r="CU29" s="130"/>
      <c r="CV29" s="130"/>
      <c r="CW29" s="130"/>
      <c r="CX29" s="130"/>
      <c r="CY29" s="130"/>
      <c r="CZ29" s="130"/>
      <c r="DA29" s="130"/>
      <c r="DB29" s="130"/>
      <c r="DC29" s="130"/>
      <c r="DD29" s="130"/>
      <c r="DE29" s="130"/>
      <c r="DF29" s="130"/>
      <c r="DG29" s="130"/>
      <c r="DH29" s="130"/>
      <c r="DI29" s="130"/>
      <c r="DJ29" s="130"/>
      <c r="DK29" s="130"/>
      <c r="DL29" s="130"/>
      <c r="DM29" s="130"/>
      <c r="DN29" s="130"/>
      <c r="DO29" s="130"/>
      <c r="DP29" s="130"/>
      <c r="DQ29" s="130"/>
      <c r="DR29" s="130"/>
      <c r="DS29" s="130"/>
      <c r="DT29" s="130"/>
      <c r="DU29" s="130"/>
      <c r="DV29" s="130"/>
      <c r="DW29" s="130"/>
      <c r="DX29" s="130"/>
      <c r="DY29" s="130"/>
      <c r="DZ29" s="130"/>
      <c r="EA29" s="130"/>
      <c r="EB29" s="130"/>
      <c r="EC29" s="130"/>
      <c r="ED29" s="130"/>
      <c r="EE29" s="130"/>
      <c r="EF29" s="130"/>
      <c r="EG29" s="130"/>
      <c r="EH29" s="130"/>
      <c r="EI29" s="130"/>
      <c r="EJ29" s="130"/>
      <c r="EK29" s="130"/>
      <c r="EL29" s="130"/>
      <c r="EM29" s="130"/>
      <c r="EN29" s="130"/>
      <c r="EO29" s="130"/>
      <c r="EP29" s="130"/>
      <c r="EQ29" s="130"/>
      <c r="ER29" s="130"/>
      <c r="ES29" s="130"/>
      <c r="ET29" s="130"/>
      <c r="EU29" s="130"/>
      <c r="EV29" s="130"/>
      <c r="EW29" s="130"/>
      <c r="EX29" s="130"/>
      <c r="EY29" s="132"/>
      <c r="EZ29" s="132"/>
      <c r="FA29" s="132"/>
      <c r="FB29" s="132"/>
      <c r="FC29" s="132"/>
      <c r="FD29" s="132"/>
      <c r="FE29" s="132"/>
      <c r="FF29" s="132"/>
      <c r="FG29" s="132"/>
      <c r="FH29" s="132"/>
      <c r="FI29" s="132"/>
      <c r="FJ29" s="132"/>
      <c r="FK29" s="132"/>
      <c r="FL29" s="132"/>
      <c r="FM29" s="132"/>
      <c r="FN29" s="132"/>
      <c r="FO29" s="132"/>
      <c r="FP29" s="132"/>
      <c r="FQ29" s="130"/>
      <c r="FR29" s="130"/>
      <c r="FS29" s="130"/>
      <c r="FT29" s="130"/>
      <c r="FU29" s="130"/>
      <c r="FV29" s="130"/>
      <c r="FW29" s="130"/>
      <c r="FX29" s="130"/>
      <c r="FY29" s="130"/>
      <c r="FZ29" s="130"/>
      <c r="GA29" s="130"/>
      <c r="GB29" s="130"/>
      <c r="GC29" s="130"/>
      <c r="GD29" s="130"/>
      <c r="GE29" s="130"/>
      <c r="GF29" s="130"/>
      <c r="GG29" s="130"/>
      <c r="GH29" s="130"/>
      <c r="GI29" s="137"/>
      <c r="GJ29" s="137"/>
      <c r="GK29" s="137"/>
      <c r="GL29" s="137"/>
      <c r="GM29" s="137"/>
      <c r="GN29" s="137"/>
      <c r="GO29" s="137"/>
      <c r="GP29" s="137"/>
      <c r="GQ29" s="137"/>
      <c r="GR29" s="137"/>
      <c r="GS29" s="137"/>
      <c r="GT29" s="137"/>
      <c r="GU29" s="137"/>
      <c r="GV29" s="137"/>
      <c r="GW29" s="137"/>
      <c r="GX29" s="137"/>
      <c r="GY29" s="137"/>
      <c r="GZ29" s="137"/>
      <c r="HA29" s="137"/>
      <c r="HB29" s="137"/>
      <c r="HC29" s="137"/>
      <c r="HD29" s="137"/>
      <c r="HE29" s="137"/>
      <c r="HF29" s="137"/>
      <c r="HG29" s="137"/>
      <c r="HH29" s="137"/>
      <c r="HI29" s="137"/>
      <c r="HJ29" s="137"/>
      <c r="HK29" s="137"/>
      <c r="HL29" s="137"/>
      <c r="HM29" s="137"/>
      <c r="HN29" s="137"/>
      <c r="HO29" s="137"/>
      <c r="HP29" s="137"/>
      <c r="HQ29" s="137"/>
      <c r="HR29" s="137"/>
      <c r="HS29" s="137"/>
      <c r="HT29" s="137"/>
      <c r="HU29" s="137"/>
      <c r="HV29" s="137"/>
      <c r="HW29" s="137"/>
      <c r="HX29" s="137"/>
      <c r="HY29" s="137"/>
      <c r="HZ29" s="137"/>
      <c r="IA29" s="137"/>
      <c r="IB29" s="137"/>
      <c r="IC29" s="137"/>
      <c r="ID29" s="137"/>
      <c r="IE29" s="137"/>
      <c r="IF29" s="137"/>
      <c r="IG29" s="137"/>
      <c r="IH29" s="137"/>
      <c r="II29" s="137"/>
      <c r="IJ29" s="137"/>
      <c r="IK29" s="137"/>
      <c r="IL29" s="137"/>
      <c r="IM29" s="137"/>
      <c r="IN29" s="137"/>
      <c r="IO29" s="137"/>
      <c r="IP29" s="137"/>
      <c r="IQ29" s="137"/>
      <c r="IR29" s="137"/>
      <c r="IS29" s="137"/>
      <c r="IT29" s="137"/>
      <c r="IU29" s="137"/>
      <c r="IV29" s="137"/>
      <c r="IW29" s="137"/>
      <c r="IX29" s="137"/>
      <c r="IY29" s="137"/>
      <c r="IZ29" s="137"/>
      <c r="JA29" s="137"/>
      <c r="JB29" s="137"/>
      <c r="JC29" s="137"/>
      <c r="JD29" s="137"/>
      <c r="JE29" s="137"/>
      <c r="JF29" s="137"/>
      <c r="JG29" s="137"/>
      <c r="JH29" s="137"/>
      <c r="JI29" s="137"/>
      <c r="JJ29" s="137"/>
      <c r="JK29" s="137"/>
      <c r="JL29" s="137"/>
      <c r="JM29" s="137"/>
      <c r="JN29" s="137"/>
      <c r="JO29" s="137"/>
      <c r="JP29" s="137"/>
      <c r="JQ29" s="137"/>
      <c r="JR29" s="137"/>
      <c r="JS29" s="137"/>
      <c r="JT29" s="137"/>
      <c r="JU29" s="137"/>
      <c r="JV29" s="137"/>
      <c r="JW29" s="137"/>
      <c r="JX29" s="137"/>
      <c r="JY29" s="137"/>
      <c r="JZ29" s="137"/>
      <c r="KA29" s="137"/>
      <c r="KB29" s="137"/>
      <c r="KC29" s="137"/>
      <c r="KD29" s="137"/>
      <c r="KE29" s="137"/>
      <c r="KF29" s="137"/>
      <c r="KG29" s="137"/>
      <c r="KH29" s="137"/>
      <c r="KI29" s="137"/>
      <c r="KJ29" s="137"/>
      <c r="KK29" s="137"/>
      <c r="KL29" s="137"/>
      <c r="KM29" s="137"/>
      <c r="KN29" s="137"/>
      <c r="KO29" s="137"/>
      <c r="KP29" s="137"/>
      <c r="KQ29" s="137"/>
      <c r="KR29" s="137"/>
      <c r="KS29" s="137"/>
      <c r="KT29" s="137"/>
      <c r="KU29" s="137"/>
      <c r="KV29" s="137"/>
      <c r="KW29" s="137"/>
      <c r="KX29" s="137"/>
      <c r="KY29" s="137"/>
      <c r="KZ29" s="137"/>
      <c r="LA29" s="137"/>
      <c r="LB29" s="137"/>
      <c r="LC29" s="137"/>
      <c r="LD29" s="137"/>
      <c r="LE29" s="137"/>
      <c r="LF29" s="137"/>
      <c r="LG29" s="137"/>
      <c r="LH29" s="137"/>
      <c r="LI29" s="137"/>
      <c r="LJ29" s="137"/>
      <c r="LK29" s="137"/>
      <c r="LL29" s="137"/>
      <c r="LM29" s="137"/>
      <c r="LN29" s="137"/>
      <c r="LO29" s="137"/>
      <c r="LP29" s="137"/>
      <c r="LQ29" s="137"/>
      <c r="LR29" s="137"/>
      <c r="LS29" s="137"/>
      <c r="LT29" s="137"/>
      <c r="LU29" s="137"/>
      <c r="LV29" s="137"/>
      <c r="LW29" s="137"/>
      <c r="LX29" s="137"/>
      <c r="LY29" s="137"/>
      <c r="LZ29" s="137"/>
      <c r="MA29" s="137"/>
      <c r="MB29" s="137"/>
      <c r="MC29" s="137"/>
      <c r="MD29" s="137"/>
      <c r="ME29" s="137"/>
      <c r="MF29" s="137"/>
      <c r="MG29" s="137"/>
      <c r="MH29" s="137"/>
      <c r="MI29" s="137"/>
      <c r="MJ29" s="137"/>
      <c r="MK29" s="137"/>
      <c r="ML29" s="137"/>
      <c r="MM29" s="137"/>
      <c r="MN29" s="137"/>
      <c r="MO29" s="137"/>
      <c r="MP29" s="137"/>
      <c r="MQ29" s="137"/>
      <c r="MR29" s="137"/>
      <c r="MS29" s="137"/>
      <c r="MT29" s="137"/>
      <c r="MU29" s="137"/>
      <c r="MV29" s="137"/>
      <c r="MW29" s="137"/>
      <c r="MX29" s="137"/>
      <c r="MY29" s="137"/>
      <c r="MZ29" s="137"/>
      <c r="NA29" s="137"/>
      <c r="NB29" s="137"/>
      <c r="NC29" s="137"/>
      <c r="ND29" s="137"/>
      <c r="NE29" s="137"/>
      <c r="NF29" s="137"/>
      <c r="NG29" s="137"/>
      <c r="NH29" s="137"/>
      <c r="NI29" s="137"/>
      <c r="NJ29" s="137"/>
      <c r="NK29" s="137"/>
      <c r="NL29" s="137"/>
      <c r="NM29" s="137"/>
      <c r="NN29" s="137"/>
      <c r="NO29" s="137"/>
      <c r="NP29" s="137"/>
      <c r="NQ29" s="137"/>
      <c r="NR29" s="137"/>
      <c r="NS29" s="137"/>
      <c r="NT29" s="137"/>
      <c r="NU29" s="137"/>
      <c r="NV29" s="137"/>
      <c r="NW29" s="137"/>
      <c r="NX29" s="137"/>
      <c r="NY29" s="137"/>
      <c r="NZ29" s="137"/>
      <c r="OA29" s="137"/>
      <c r="OB29" s="137"/>
      <c r="OC29" s="137"/>
      <c r="OD29" s="137"/>
      <c r="OE29" s="137"/>
      <c r="OF29" s="137"/>
      <c r="OG29" s="137"/>
      <c r="OH29" s="137"/>
      <c r="OI29" s="137"/>
      <c r="OJ29" s="137"/>
      <c r="OK29" s="137"/>
      <c r="OL29" s="137"/>
      <c r="OM29" s="137"/>
      <c r="ON29" s="137"/>
      <c r="OO29" s="137"/>
      <c r="OP29" s="137"/>
      <c r="OQ29" s="137"/>
      <c r="OR29" s="137"/>
      <c r="OS29" s="137"/>
      <c r="OT29" s="137"/>
      <c r="OU29" s="137"/>
      <c r="OV29" s="137"/>
      <c r="OW29" s="137"/>
      <c r="OX29" s="137"/>
      <c r="OY29" s="137"/>
      <c r="OZ29" s="137"/>
      <c r="PA29" s="137"/>
      <c r="PB29" s="137"/>
    </row>
    <row r="30" spans="1:418" ht="48.75" customHeight="1" outlineLevel="2">
      <c r="A30" s="219" t="s">
        <v>160</v>
      </c>
      <c r="B30" s="106"/>
      <c r="C30" s="106"/>
      <c r="D30" s="135">
        <v>12</v>
      </c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  <c r="CT30" s="130"/>
      <c r="CU30" s="130"/>
      <c r="CV30" s="130"/>
      <c r="CW30" s="130"/>
      <c r="CX30" s="130"/>
      <c r="CY30" s="130"/>
      <c r="CZ30" s="130"/>
      <c r="DA30" s="130"/>
      <c r="DB30" s="130"/>
      <c r="DC30" s="130"/>
      <c r="DD30" s="130"/>
      <c r="DE30" s="130"/>
      <c r="DF30" s="130"/>
      <c r="DG30" s="130"/>
      <c r="DH30" s="130"/>
      <c r="DI30" s="130"/>
      <c r="DJ30" s="130"/>
      <c r="DK30" s="130"/>
      <c r="DL30" s="130"/>
      <c r="DM30" s="130"/>
      <c r="DN30" s="130"/>
      <c r="DO30" s="130"/>
      <c r="DP30" s="130"/>
      <c r="DQ30" s="130"/>
      <c r="DR30" s="130"/>
      <c r="DS30" s="130"/>
      <c r="DT30" s="130"/>
      <c r="DU30" s="130"/>
      <c r="DV30" s="130"/>
      <c r="DW30" s="130"/>
      <c r="DX30" s="130"/>
      <c r="DY30" s="130"/>
      <c r="DZ30" s="130"/>
      <c r="EA30" s="130"/>
      <c r="EB30" s="130"/>
      <c r="EC30" s="130"/>
      <c r="ED30" s="130"/>
      <c r="EE30" s="130"/>
      <c r="EF30" s="130"/>
      <c r="EG30" s="130"/>
      <c r="EH30" s="130"/>
      <c r="EI30" s="130"/>
      <c r="EJ30" s="130"/>
      <c r="EK30" s="130"/>
      <c r="EL30" s="130"/>
      <c r="EM30" s="130"/>
      <c r="EN30" s="130"/>
      <c r="EO30" s="130"/>
      <c r="EP30" s="130"/>
      <c r="EQ30" s="130"/>
      <c r="ER30" s="130"/>
      <c r="ES30" s="130"/>
      <c r="ET30" s="130"/>
      <c r="EU30" s="130"/>
      <c r="EV30" s="130"/>
      <c r="EW30" s="130"/>
      <c r="EX30" s="130"/>
      <c r="EY30" s="130"/>
      <c r="EZ30" s="130"/>
      <c r="FA30" s="130"/>
      <c r="FB30" s="130"/>
      <c r="FC30" s="130"/>
      <c r="FD30" s="130"/>
      <c r="FE30" s="130"/>
      <c r="FF30" s="130"/>
      <c r="FG30" s="130"/>
      <c r="FH30" s="130"/>
      <c r="FI30" s="130"/>
      <c r="FJ30" s="130"/>
      <c r="FK30" s="130"/>
      <c r="FL30" s="130"/>
      <c r="FM30" s="130"/>
      <c r="FN30" s="130"/>
      <c r="FO30" s="130"/>
      <c r="FP30" s="130"/>
      <c r="FQ30" s="132"/>
      <c r="FR30" s="132"/>
      <c r="FS30" s="132"/>
      <c r="FT30" s="132"/>
      <c r="FU30" s="132"/>
      <c r="FV30" s="132"/>
      <c r="FW30" s="132"/>
      <c r="FX30" s="132"/>
      <c r="FY30" s="132"/>
      <c r="FZ30" s="132"/>
      <c r="GA30" s="132"/>
      <c r="GB30" s="132"/>
      <c r="GC30" s="130"/>
      <c r="GD30" s="130"/>
      <c r="GE30" s="130"/>
      <c r="GF30" s="130"/>
      <c r="GG30" s="130"/>
      <c r="GH30" s="130"/>
      <c r="GI30" s="137"/>
      <c r="GJ30" s="137"/>
      <c r="GK30" s="137"/>
      <c r="GL30" s="137"/>
      <c r="GM30" s="137"/>
      <c r="GN30" s="137"/>
      <c r="GO30" s="137"/>
      <c r="GP30" s="137"/>
      <c r="GQ30" s="137"/>
      <c r="GR30" s="137"/>
      <c r="GS30" s="137"/>
      <c r="GT30" s="137"/>
      <c r="GU30" s="137"/>
      <c r="GV30" s="137"/>
      <c r="GW30" s="137"/>
      <c r="GX30" s="137"/>
      <c r="GY30" s="137"/>
      <c r="GZ30" s="137"/>
      <c r="HA30" s="137"/>
      <c r="HB30" s="137"/>
      <c r="HC30" s="137"/>
      <c r="HD30" s="137"/>
      <c r="HE30" s="137"/>
      <c r="HF30" s="137"/>
      <c r="HG30" s="137"/>
      <c r="HH30" s="137"/>
      <c r="HI30" s="137"/>
      <c r="HJ30" s="137"/>
      <c r="HK30" s="137"/>
      <c r="HL30" s="137"/>
      <c r="HM30" s="137"/>
      <c r="HN30" s="137"/>
      <c r="HO30" s="137"/>
      <c r="HP30" s="137"/>
      <c r="HQ30" s="137"/>
      <c r="HR30" s="137"/>
      <c r="HS30" s="137"/>
      <c r="HT30" s="137"/>
      <c r="HU30" s="137"/>
      <c r="HV30" s="137"/>
      <c r="HW30" s="137"/>
      <c r="HX30" s="137"/>
      <c r="HY30" s="137"/>
      <c r="HZ30" s="137"/>
      <c r="IA30" s="137"/>
      <c r="IB30" s="137"/>
      <c r="IC30" s="137"/>
      <c r="ID30" s="137"/>
      <c r="IE30" s="137"/>
      <c r="IF30" s="137"/>
      <c r="IG30" s="137"/>
      <c r="IH30" s="137"/>
      <c r="II30" s="137"/>
      <c r="IJ30" s="137"/>
      <c r="IK30" s="137"/>
      <c r="IL30" s="137"/>
      <c r="IM30" s="137"/>
      <c r="IN30" s="137"/>
      <c r="IO30" s="137"/>
      <c r="IP30" s="137"/>
      <c r="IQ30" s="137"/>
      <c r="IR30" s="137"/>
      <c r="IS30" s="137"/>
      <c r="IT30" s="137"/>
      <c r="IU30" s="137"/>
      <c r="IV30" s="137"/>
      <c r="IW30" s="137"/>
      <c r="IX30" s="137"/>
      <c r="IY30" s="137"/>
      <c r="IZ30" s="137"/>
      <c r="JA30" s="137"/>
      <c r="JB30" s="137"/>
      <c r="JC30" s="137"/>
      <c r="JD30" s="137"/>
      <c r="JE30" s="137"/>
      <c r="JF30" s="137"/>
      <c r="JG30" s="137"/>
      <c r="JH30" s="137"/>
      <c r="JI30" s="137"/>
      <c r="JJ30" s="137"/>
      <c r="JK30" s="137"/>
      <c r="JL30" s="137"/>
      <c r="JM30" s="137"/>
      <c r="JN30" s="137"/>
      <c r="JO30" s="137"/>
      <c r="JP30" s="137"/>
      <c r="JQ30" s="137"/>
      <c r="JR30" s="137"/>
      <c r="JS30" s="137"/>
      <c r="JT30" s="137"/>
      <c r="JU30" s="137"/>
      <c r="JV30" s="137"/>
      <c r="JW30" s="137"/>
      <c r="JX30" s="137"/>
      <c r="JY30" s="137"/>
      <c r="JZ30" s="137"/>
      <c r="KA30" s="137"/>
      <c r="KB30" s="137"/>
      <c r="KC30" s="137"/>
      <c r="KD30" s="137"/>
      <c r="KE30" s="137"/>
      <c r="KF30" s="137"/>
      <c r="KG30" s="137"/>
      <c r="KH30" s="137"/>
      <c r="KI30" s="137"/>
      <c r="KJ30" s="137"/>
      <c r="KK30" s="137"/>
      <c r="KL30" s="137"/>
      <c r="KM30" s="137"/>
      <c r="KN30" s="137"/>
      <c r="KO30" s="137"/>
      <c r="KP30" s="137"/>
      <c r="KQ30" s="137"/>
      <c r="KR30" s="137"/>
      <c r="KS30" s="137"/>
      <c r="KT30" s="137"/>
      <c r="KU30" s="137"/>
      <c r="KV30" s="137"/>
      <c r="KW30" s="137"/>
      <c r="KX30" s="137"/>
      <c r="KY30" s="137"/>
      <c r="KZ30" s="137"/>
      <c r="LA30" s="137"/>
      <c r="LB30" s="137"/>
      <c r="LC30" s="137"/>
      <c r="LD30" s="137"/>
      <c r="LE30" s="137"/>
      <c r="LF30" s="137"/>
      <c r="LG30" s="137"/>
      <c r="LH30" s="137"/>
      <c r="LI30" s="137"/>
      <c r="LJ30" s="137"/>
      <c r="LK30" s="137"/>
      <c r="LL30" s="137"/>
      <c r="LM30" s="137"/>
      <c r="LN30" s="137"/>
      <c r="LO30" s="137"/>
      <c r="LP30" s="137"/>
      <c r="LQ30" s="137"/>
      <c r="LR30" s="137"/>
      <c r="LS30" s="137"/>
      <c r="LT30" s="137"/>
      <c r="LU30" s="137"/>
      <c r="LV30" s="137"/>
      <c r="LW30" s="137"/>
      <c r="LX30" s="137"/>
      <c r="LY30" s="137"/>
      <c r="LZ30" s="137"/>
      <c r="MA30" s="137"/>
      <c r="MB30" s="137"/>
      <c r="MC30" s="137"/>
      <c r="MD30" s="137"/>
      <c r="ME30" s="137"/>
      <c r="MF30" s="137"/>
      <c r="MG30" s="137"/>
      <c r="MH30" s="137"/>
      <c r="MI30" s="137"/>
      <c r="MJ30" s="137"/>
      <c r="MK30" s="137"/>
      <c r="ML30" s="137"/>
      <c r="MM30" s="137"/>
      <c r="MN30" s="137"/>
      <c r="MO30" s="137"/>
      <c r="MP30" s="137"/>
      <c r="MQ30" s="137"/>
      <c r="MR30" s="137"/>
      <c r="MS30" s="137"/>
      <c r="MT30" s="137"/>
      <c r="MU30" s="137"/>
      <c r="MV30" s="137"/>
      <c r="MW30" s="137"/>
      <c r="MX30" s="137"/>
      <c r="MY30" s="137"/>
      <c r="MZ30" s="137"/>
      <c r="NA30" s="137"/>
      <c r="NB30" s="137"/>
      <c r="NC30" s="137"/>
      <c r="ND30" s="137"/>
      <c r="NE30" s="137"/>
      <c r="NF30" s="137"/>
      <c r="NG30" s="137"/>
      <c r="NH30" s="137"/>
      <c r="NI30" s="137"/>
      <c r="NJ30" s="137"/>
      <c r="NK30" s="137"/>
      <c r="NL30" s="137"/>
      <c r="NM30" s="137"/>
      <c r="NN30" s="137"/>
      <c r="NO30" s="137"/>
      <c r="NP30" s="137"/>
      <c r="NQ30" s="137"/>
      <c r="NR30" s="137"/>
      <c r="NS30" s="137"/>
      <c r="NT30" s="137"/>
      <c r="NU30" s="137"/>
      <c r="NV30" s="137"/>
      <c r="NW30" s="137"/>
      <c r="NX30" s="137"/>
      <c r="NY30" s="137"/>
      <c r="NZ30" s="137"/>
      <c r="OA30" s="137"/>
      <c r="OB30" s="137"/>
      <c r="OC30" s="137"/>
      <c r="OD30" s="137"/>
      <c r="OE30" s="137"/>
      <c r="OF30" s="137"/>
      <c r="OG30" s="137"/>
      <c r="OH30" s="137"/>
      <c r="OI30" s="137"/>
      <c r="OJ30" s="137"/>
      <c r="OK30" s="137"/>
      <c r="OL30" s="137"/>
      <c r="OM30" s="137"/>
      <c r="ON30" s="137"/>
      <c r="OO30" s="137"/>
      <c r="OP30" s="137"/>
      <c r="OQ30" s="137"/>
      <c r="OR30" s="137"/>
      <c r="OS30" s="137"/>
      <c r="OT30" s="137"/>
      <c r="OU30" s="137"/>
      <c r="OV30" s="137"/>
      <c r="OW30" s="137"/>
      <c r="OX30" s="137"/>
      <c r="OY30" s="137"/>
      <c r="OZ30" s="137"/>
      <c r="PA30" s="137"/>
      <c r="PB30" s="137"/>
    </row>
    <row r="31" spans="1:418" ht="58.5" customHeight="1" outlineLevel="2">
      <c r="A31" s="220" t="s">
        <v>164</v>
      </c>
      <c r="B31" s="106"/>
      <c r="C31" s="106"/>
      <c r="D31" s="135">
        <v>4</v>
      </c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  <c r="CT31" s="130"/>
      <c r="CU31" s="130"/>
      <c r="CV31" s="130"/>
      <c r="CW31" s="130"/>
      <c r="CX31" s="130"/>
      <c r="CY31" s="130"/>
      <c r="CZ31" s="130"/>
      <c r="DA31" s="130"/>
      <c r="DB31" s="130"/>
      <c r="DC31" s="130"/>
      <c r="DD31" s="130"/>
      <c r="DE31" s="130"/>
      <c r="DF31" s="130"/>
      <c r="DG31" s="130"/>
      <c r="DH31" s="130"/>
      <c r="DI31" s="130"/>
      <c r="DJ31" s="130"/>
      <c r="DK31" s="130"/>
      <c r="DL31" s="130"/>
      <c r="DM31" s="130"/>
      <c r="DN31" s="130"/>
      <c r="DO31" s="130"/>
      <c r="DP31" s="130"/>
      <c r="DQ31" s="130"/>
      <c r="DR31" s="130"/>
      <c r="DS31" s="130"/>
      <c r="DT31" s="130"/>
      <c r="DU31" s="130"/>
      <c r="DV31" s="130"/>
      <c r="DW31" s="130"/>
      <c r="DX31" s="130"/>
      <c r="DY31" s="130"/>
      <c r="DZ31" s="130"/>
      <c r="EA31" s="130"/>
      <c r="EB31" s="130"/>
      <c r="EC31" s="130"/>
      <c r="ED31" s="130"/>
      <c r="EE31" s="130"/>
      <c r="EF31" s="130"/>
      <c r="EG31" s="130"/>
      <c r="EH31" s="130"/>
      <c r="EI31" s="130"/>
      <c r="EJ31" s="130"/>
      <c r="EK31" s="130"/>
      <c r="EL31" s="130"/>
      <c r="EM31" s="130"/>
      <c r="EN31" s="130"/>
      <c r="EO31" s="130"/>
      <c r="EP31" s="130"/>
      <c r="EQ31" s="130"/>
      <c r="ER31" s="130"/>
      <c r="ES31" s="130"/>
      <c r="ET31" s="130"/>
      <c r="EU31" s="130"/>
      <c r="EV31" s="130"/>
      <c r="EW31" s="130"/>
      <c r="EX31" s="130"/>
      <c r="EY31" s="130"/>
      <c r="EZ31" s="130"/>
      <c r="FA31" s="130"/>
      <c r="FB31" s="130"/>
      <c r="FC31" s="130"/>
      <c r="FD31" s="130"/>
      <c r="FE31" s="130"/>
      <c r="FF31" s="130"/>
      <c r="FG31" s="130"/>
      <c r="FH31" s="130"/>
      <c r="FI31" s="130"/>
      <c r="FJ31" s="130"/>
      <c r="FK31" s="130"/>
      <c r="FL31" s="130"/>
      <c r="FM31" s="130"/>
      <c r="FN31" s="130"/>
      <c r="FO31" s="130"/>
      <c r="FP31" s="130"/>
      <c r="FQ31" s="130"/>
      <c r="FR31" s="130"/>
      <c r="FS31" s="130"/>
      <c r="FT31" s="130"/>
      <c r="FU31" s="130"/>
      <c r="FV31" s="130"/>
      <c r="FW31" s="130"/>
      <c r="FX31" s="130"/>
      <c r="FY31" s="130"/>
      <c r="FZ31" s="130"/>
      <c r="GA31" s="130"/>
      <c r="GB31" s="132"/>
      <c r="GC31" s="132"/>
      <c r="GD31" s="132"/>
      <c r="GE31" s="132"/>
      <c r="GF31" s="130"/>
      <c r="GG31" s="130"/>
      <c r="GH31" s="130"/>
      <c r="GI31" s="137"/>
      <c r="GJ31" s="137"/>
      <c r="GK31" s="137"/>
      <c r="GL31" s="137"/>
      <c r="GM31" s="137"/>
      <c r="GN31" s="137"/>
      <c r="GO31" s="137"/>
      <c r="GP31" s="137"/>
      <c r="GQ31" s="137"/>
      <c r="GR31" s="137"/>
      <c r="GS31" s="137"/>
      <c r="GT31" s="137"/>
      <c r="GU31" s="137"/>
      <c r="GV31" s="137"/>
      <c r="GW31" s="137"/>
      <c r="GX31" s="137"/>
      <c r="GY31" s="137"/>
      <c r="GZ31" s="137"/>
      <c r="HA31" s="137"/>
      <c r="HB31" s="137"/>
      <c r="HC31" s="137"/>
      <c r="HD31" s="137"/>
      <c r="HE31" s="137"/>
      <c r="HF31" s="137"/>
      <c r="HG31" s="137"/>
      <c r="HH31" s="137"/>
      <c r="HI31" s="137"/>
      <c r="HJ31" s="137"/>
      <c r="HK31" s="137"/>
      <c r="HL31" s="137"/>
      <c r="HM31" s="137"/>
      <c r="HN31" s="137"/>
      <c r="HO31" s="137"/>
      <c r="HP31" s="137"/>
      <c r="HQ31" s="137"/>
      <c r="HR31" s="137"/>
      <c r="HS31" s="137"/>
      <c r="HT31" s="137"/>
      <c r="HU31" s="137"/>
      <c r="HV31" s="137"/>
      <c r="HW31" s="137"/>
      <c r="HX31" s="137"/>
      <c r="HY31" s="137"/>
      <c r="HZ31" s="137"/>
      <c r="IA31" s="137"/>
      <c r="IB31" s="137"/>
      <c r="IC31" s="137"/>
      <c r="ID31" s="137"/>
      <c r="IE31" s="137"/>
      <c r="IF31" s="137"/>
      <c r="IG31" s="137"/>
      <c r="IH31" s="137"/>
      <c r="II31" s="137"/>
      <c r="IJ31" s="137"/>
      <c r="IK31" s="137"/>
      <c r="IL31" s="137"/>
      <c r="IM31" s="137"/>
      <c r="IN31" s="137"/>
      <c r="IO31" s="137"/>
      <c r="IP31" s="137"/>
      <c r="IQ31" s="137"/>
      <c r="IR31" s="137"/>
      <c r="IS31" s="137"/>
      <c r="IT31" s="137"/>
      <c r="IU31" s="137"/>
      <c r="IV31" s="137"/>
      <c r="IW31" s="137"/>
      <c r="IX31" s="137"/>
      <c r="IY31" s="137"/>
      <c r="IZ31" s="137"/>
      <c r="JA31" s="137"/>
      <c r="JB31" s="137"/>
      <c r="JC31" s="137"/>
      <c r="JD31" s="137"/>
      <c r="JE31" s="137"/>
      <c r="JF31" s="137"/>
      <c r="JG31" s="137"/>
      <c r="JH31" s="137"/>
      <c r="JI31" s="137"/>
      <c r="JJ31" s="137"/>
      <c r="JK31" s="137"/>
      <c r="JL31" s="137"/>
      <c r="JM31" s="137"/>
      <c r="JN31" s="137"/>
      <c r="JO31" s="137"/>
      <c r="JP31" s="137"/>
      <c r="JQ31" s="137"/>
      <c r="JR31" s="137"/>
      <c r="JS31" s="137"/>
      <c r="JT31" s="137"/>
      <c r="JU31" s="137"/>
      <c r="JV31" s="137"/>
      <c r="JW31" s="137"/>
      <c r="JX31" s="137"/>
      <c r="JY31" s="137"/>
      <c r="JZ31" s="137"/>
      <c r="KA31" s="137"/>
      <c r="KB31" s="137"/>
      <c r="KC31" s="137"/>
      <c r="KD31" s="137"/>
      <c r="KE31" s="137"/>
      <c r="KF31" s="137"/>
      <c r="KG31" s="137"/>
      <c r="KH31" s="137"/>
      <c r="KI31" s="137"/>
      <c r="KJ31" s="137"/>
      <c r="KK31" s="137"/>
      <c r="KL31" s="137"/>
      <c r="KM31" s="137"/>
      <c r="KN31" s="137"/>
      <c r="KO31" s="137"/>
      <c r="KP31" s="137"/>
      <c r="KQ31" s="137"/>
      <c r="KR31" s="137"/>
      <c r="KS31" s="137"/>
      <c r="KT31" s="137"/>
      <c r="KU31" s="137"/>
      <c r="KV31" s="137"/>
      <c r="KW31" s="137"/>
      <c r="KX31" s="137"/>
      <c r="KY31" s="137"/>
      <c r="KZ31" s="137"/>
      <c r="LA31" s="137"/>
      <c r="LB31" s="137"/>
      <c r="LC31" s="137"/>
      <c r="LD31" s="137"/>
      <c r="LE31" s="137"/>
      <c r="LF31" s="137"/>
      <c r="LG31" s="137"/>
      <c r="LH31" s="137"/>
      <c r="LI31" s="137"/>
      <c r="LJ31" s="137"/>
      <c r="LK31" s="137"/>
      <c r="LL31" s="137"/>
      <c r="LM31" s="137"/>
      <c r="LN31" s="137"/>
      <c r="LO31" s="137"/>
      <c r="LP31" s="137"/>
      <c r="LQ31" s="137"/>
      <c r="LR31" s="137"/>
      <c r="LS31" s="137"/>
      <c r="LT31" s="137"/>
      <c r="LU31" s="137"/>
      <c r="LV31" s="137"/>
      <c r="LW31" s="137"/>
      <c r="LX31" s="137"/>
      <c r="LY31" s="137"/>
      <c r="LZ31" s="137"/>
      <c r="MA31" s="137"/>
      <c r="MB31" s="137"/>
      <c r="MC31" s="137"/>
      <c r="MD31" s="137"/>
      <c r="ME31" s="137"/>
      <c r="MF31" s="137"/>
      <c r="MG31" s="137"/>
      <c r="MH31" s="137"/>
      <c r="MI31" s="137"/>
      <c r="MJ31" s="137"/>
      <c r="MK31" s="137"/>
      <c r="ML31" s="137"/>
      <c r="MM31" s="137"/>
      <c r="MN31" s="137"/>
      <c r="MO31" s="137"/>
      <c r="MP31" s="137"/>
      <c r="MQ31" s="137"/>
      <c r="MR31" s="137"/>
      <c r="MS31" s="137"/>
      <c r="MT31" s="137"/>
      <c r="MU31" s="137"/>
      <c r="MV31" s="137"/>
      <c r="MW31" s="137"/>
      <c r="MX31" s="137"/>
      <c r="MY31" s="137"/>
      <c r="MZ31" s="137"/>
      <c r="NA31" s="137"/>
      <c r="NB31" s="137"/>
      <c r="NC31" s="137"/>
      <c r="ND31" s="137"/>
      <c r="NE31" s="137"/>
      <c r="NF31" s="137"/>
      <c r="NG31" s="137"/>
      <c r="NH31" s="137"/>
      <c r="NI31" s="137"/>
      <c r="NJ31" s="137"/>
      <c r="NK31" s="137"/>
      <c r="NL31" s="137"/>
      <c r="NM31" s="137"/>
      <c r="NN31" s="137"/>
      <c r="NO31" s="137"/>
      <c r="NP31" s="137"/>
      <c r="NQ31" s="137"/>
      <c r="NR31" s="137"/>
      <c r="NS31" s="137"/>
      <c r="NT31" s="137"/>
      <c r="NU31" s="137"/>
      <c r="NV31" s="137"/>
      <c r="NW31" s="137"/>
      <c r="NX31" s="137"/>
      <c r="NY31" s="137"/>
      <c r="NZ31" s="137"/>
      <c r="OA31" s="137"/>
      <c r="OB31" s="137"/>
      <c r="OC31" s="137"/>
      <c r="OD31" s="137"/>
      <c r="OE31" s="137"/>
      <c r="OF31" s="137"/>
      <c r="OG31" s="137"/>
      <c r="OH31" s="137"/>
      <c r="OI31" s="137"/>
      <c r="OJ31" s="137"/>
      <c r="OK31" s="137"/>
      <c r="OL31" s="137"/>
      <c r="OM31" s="137"/>
      <c r="ON31" s="137"/>
      <c r="OO31" s="137"/>
      <c r="OP31" s="137"/>
      <c r="OQ31" s="137"/>
      <c r="OR31" s="137"/>
      <c r="OS31" s="137"/>
      <c r="OT31" s="137"/>
      <c r="OU31" s="137"/>
      <c r="OV31" s="137"/>
      <c r="OW31" s="137"/>
      <c r="OX31" s="137"/>
      <c r="OY31" s="137"/>
      <c r="OZ31" s="137"/>
      <c r="PA31" s="137"/>
      <c r="PB31" s="137"/>
    </row>
    <row r="32" spans="1:418" ht="13.5" customHeight="1">
      <c r="A32" s="188" t="s">
        <v>168</v>
      </c>
      <c r="B32" s="188"/>
      <c r="C32" s="188"/>
      <c r="D32" s="188"/>
      <c r="E32" s="207"/>
      <c r="F32" s="207"/>
      <c r="G32" s="207"/>
      <c r="H32" s="207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207"/>
      <c r="BN32" s="207"/>
      <c r="BO32" s="207"/>
      <c r="BP32" s="207"/>
      <c r="BQ32" s="207"/>
      <c r="BR32" s="207"/>
      <c r="BS32" s="207"/>
      <c r="BT32" s="207"/>
      <c r="BU32" s="207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  <c r="EF32" s="207"/>
      <c r="EG32" s="207"/>
      <c r="EH32" s="207"/>
      <c r="EI32" s="207"/>
      <c r="EJ32" s="207"/>
      <c r="EK32" s="207"/>
      <c r="EL32" s="207"/>
      <c r="EM32" s="207"/>
      <c r="EN32" s="207"/>
      <c r="EO32" s="207"/>
      <c r="EP32" s="207"/>
      <c r="EQ32" s="207"/>
      <c r="ER32" s="207"/>
      <c r="ES32" s="207"/>
      <c r="ET32" s="207"/>
      <c r="EU32" s="207"/>
      <c r="EV32" s="207"/>
      <c r="EW32" s="207"/>
      <c r="EX32" s="207"/>
      <c r="EY32" s="207"/>
      <c r="EZ32" s="207"/>
      <c r="FA32" s="207"/>
      <c r="FB32" s="207"/>
      <c r="FC32" s="207"/>
      <c r="FD32" s="207"/>
      <c r="FE32" s="207"/>
      <c r="FF32" s="207"/>
      <c r="FG32" s="207"/>
      <c r="FH32" s="207"/>
      <c r="FI32" s="207"/>
      <c r="FJ32" s="207"/>
      <c r="FK32" s="207"/>
      <c r="FL32" s="207"/>
      <c r="FM32" s="207"/>
      <c r="FN32" s="207"/>
      <c r="FO32" s="207"/>
      <c r="FP32" s="207"/>
      <c r="FQ32" s="207"/>
      <c r="FR32" s="207"/>
      <c r="FS32" s="207"/>
      <c r="FT32" s="207"/>
      <c r="FU32" s="207"/>
      <c r="FV32" s="207"/>
      <c r="FW32" s="207"/>
      <c r="FX32" s="207"/>
      <c r="FY32" s="207"/>
      <c r="FZ32" s="207"/>
      <c r="GA32" s="207"/>
      <c r="GB32" s="207"/>
      <c r="GC32" s="207"/>
      <c r="GD32" s="207"/>
      <c r="GE32" s="207"/>
      <c r="GF32" s="207"/>
      <c r="GG32" s="207"/>
      <c r="GH32" s="207"/>
      <c r="GI32" s="137"/>
      <c r="GJ32" s="137"/>
      <c r="GK32" s="137"/>
      <c r="GL32" s="137"/>
      <c r="GM32" s="137"/>
      <c r="GN32" s="137"/>
      <c r="GO32" s="137"/>
      <c r="GP32" s="137"/>
      <c r="GQ32" s="137"/>
      <c r="GR32" s="137"/>
      <c r="GS32" s="137"/>
      <c r="GT32" s="137"/>
      <c r="GU32" s="137"/>
      <c r="GV32" s="137"/>
      <c r="GW32" s="137"/>
      <c r="GX32" s="137"/>
      <c r="GY32" s="137"/>
      <c r="GZ32" s="137"/>
      <c r="HA32" s="137"/>
      <c r="HB32" s="137"/>
      <c r="HC32" s="137"/>
      <c r="HD32" s="137"/>
      <c r="HE32" s="137"/>
      <c r="HF32" s="137"/>
      <c r="HG32" s="137"/>
      <c r="HH32" s="137"/>
      <c r="HI32" s="137"/>
      <c r="HJ32" s="137"/>
      <c r="HK32" s="137"/>
      <c r="HL32" s="137"/>
      <c r="HM32" s="137"/>
      <c r="HN32" s="137"/>
      <c r="HO32" s="137"/>
      <c r="HP32" s="137"/>
      <c r="HQ32" s="137"/>
      <c r="HR32" s="137"/>
      <c r="HS32" s="137"/>
      <c r="HT32" s="137"/>
      <c r="HU32" s="137"/>
      <c r="HV32" s="137"/>
      <c r="HW32" s="137"/>
      <c r="HX32" s="137"/>
      <c r="HY32" s="137"/>
      <c r="HZ32" s="137"/>
      <c r="IA32" s="137"/>
      <c r="IB32" s="137"/>
      <c r="IC32" s="137"/>
      <c r="ID32" s="137"/>
      <c r="IE32" s="137"/>
      <c r="IF32" s="137"/>
      <c r="IG32" s="137"/>
      <c r="IH32" s="137"/>
      <c r="II32" s="137"/>
      <c r="IJ32" s="137"/>
      <c r="IK32" s="137"/>
      <c r="IL32" s="137"/>
      <c r="IM32" s="137"/>
      <c r="IN32" s="137"/>
      <c r="IO32" s="137"/>
      <c r="IP32" s="137"/>
      <c r="IQ32" s="137"/>
      <c r="IR32" s="137"/>
      <c r="IS32" s="137"/>
      <c r="IT32" s="137"/>
      <c r="IU32" s="137"/>
      <c r="IV32" s="137"/>
      <c r="IW32" s="137"/>
      <c r="IX32" s="137"/>
      <c r="IY32" s="137"/>
      <c r="IZ32" s="137"/>
      <c r="JA32" s="137"/>
      <c r="JB32" s="137"/>
      <c r="JC32" s="137"/>
      <c r="JD32" s="137"/>
      <c r="JE32" s="137"/>
      <c r="JF32" s="137"/>
      <c r="JG32" s="137"/>
      <c r="JH32" s="137"/>
      <c r="JI32" s="137"/>
      <c r="JJ32" s="137"/>
      <c r="JK32" s="137"/>
      <c r="JL32" s="137"/>
      <c r="JM32" s="137"/>
      <c r="JN32" s="137"/>
      <c r="JO32" s="137"/>
      <c r="JP32" s="137"/>
      <c r="JQ32" s="137"/>
      <c r="JR32" s="137"/>
      <c r="JS32" s="137"/>
      <c r="JT32" s="137"/>
      <c r="JU32" s="137"/>
      <c r="JV32" s="137"/>
      <c r="JW32" s="137"/>
      <c r="JX32" s="137"/>
      <c r="JY32" s="137"/>
      <c r="JZ32" s="137"/>
      <c r="KA32" s="137"/>
      <c r="KB32" s="137"/>
      <c r="KC32" s="137"/>
      <c r="KD32" s="137"/>
      <c r="KE32" s="137"/>
      <c r="KF32" s="137"/>
      <c r="KG32" s="137"/>
      <c r="KH32" s="137"/>
      <c r="KI32" s="137"/>
      <c r="KJ32" s="137"/>
      <c r="KK32" s="137"/>
      <c r="KL32" s="137"/>
      <c r="KM32" s="137"/>
      <c r="KN32" s="137"/>
      <c r="KO32" s="137"/>
      <c r="KP32" s="137"/>
      <c r="KQ32" s="137"/>
      <c r="KR32" s="137"/>
      <c r="KS32" s="137"/>
      <c r="KT32" s="137"/>
      <c r="KU32" s="137"/>
      <c r="KV32" s="137"/>
      <c r="KW32" s="137"/>
      <c r="KX32" s="137"/>
      <c r="KY32" s="137"/>
      <c r="KZ32" s="137"/>
      <c r="LA32" s="137"/>
      <c r="LB32" s="137"/>
      <c r="LC32" s="137"/>
      <c r="LD32" s="137"/>
      <c r="LE32" s="137"/>
      <c r="LF32" s="137"/>
      <c r="LG32" s="137"/>
      <c r="LH32" s="137"/>
      <c r="LI32" s="137"/>
      <c r="LJ32" s="137"/>
      <c r="LK32" s="137"/>
      <c r="LL32" s="137"/>
      <c r="LM32" s="137"/>
      <c r="LN32" s="137"/>
      <c r="LO32" s="137"/>
      <c r="LP32" s="137"/>
      <c r="LQ32" s="137"/>
      <c r="LR32" s="137"/>
      <c r="LS32" s="137"/>
      <c r="LT32" s="137"/>
      <c r="LU32" s="137"/>
      <c r="LV32" s="137"/>
      <c r="LW32" s="137"/>
      <c r="LX32" s="137"/>
      <c r="LY32" s="137"/>
      <c r="LZ32" s="137"/>
      <c r="MA32" s="137"/>
      <c r="MB32" s="137"/>
      <c r="MC32" s="137"/>
      <c r="MD32" s="137"/>
      <c r="ME32" s="137"/>
      <c r="MF32" s="137"/>
      <c r="MG32" s="137"/>
      <c r="MH32" s="137"/>
      <c r="MI32" s="137"/>
      <c r="MJ32" s="137"/>
      <c r="MK32" s="137"/>
      <c r="ML32" s="137"/>
      <c r="MM32" s="137"/>
      <c r="MN32" s="137"/>
      <c r="MO32" s="137"/>
      <c r="MP32" s="137"/>
      <c r="MQ32" s="137"/>
      <c r="MR32" s="137"/>
      <c r="MS32" s="137"/>
      <c r="MT32" s="137"/>
      <c r="MU32" s="137"/>
      <c r="MV32" s="137"/>
      <c r="MW32" s="137"/>
      <c r="MX32" s="137"/>
      <c r="MY32" s="137"/>
      <c r="MZ32" s="137"/>
      <c r="NA32" s="137"/>
      <c r="NB32" s="137"/>
      <c r="NC32" s="137"/>
      <c r="ND32" s="137"/>
      <c r="NE32" s="137"/>
      <c r="NF32" s="137"/>
      <c r="NG32" s="137"/>
      <c r="NH32" s="137"/>
      <c r="NI32" s="137"/>
      <c r="NJ32" s="137"/>
      <c r="NK32" s="137"/>
      <c r="NL32" s="137"/>
      <c r="NM32" s="137"/>
      <c r="NN32" s="137"/>
      <c r="NO32" s="137"/>
      <c r="NP32" s="137"/>
      <c r="NQ32" s="137"/>
      <c r="NR32" s="137"/>
      <c r="NS32" s="137"/>
      <c r="NT32" s="137"/>
      <c r="NU32" s="137"/>
      <c r="NV32" s="137"/>
      <c r="NW32" s="137"/>
      <c r="NX32" s="137"/>
      <c r="NY32" s="137"/>
      <c r="NZ32" s="137"/>
      <c r="OA32" s="137"/>
      <c r="OB32" s="137"/>
      <c r="OC32" s="137"/>
      <c r="OD32" s="137"/>
      <c r="OE32" s="137"/>
      <c r="OF32" s="137"/>
      <c r="OG32" s="137"/>
      <c r="OH32" s="137"/>
      <c r="OI32" s="137"/>
      <c r="OJ32" s="137"/>
      <c r="OK32" s="137"/>
      <c r="OL32" s="137"/>
      <c r="OM32" s="137"/>
      <c r="ON32" s="137"/>
      <c r="OO32" s="137"/>
      <c r="OP32" s="137"/>
      <c r="OQ32" s="137"/>
      <c r="OR32" s="137"/>
      <c r="OS32" s="137"/>
      <c r="OT32" s="137"/>
      <c r="OU32" s="137"/>
      <c r="OV32" s="137"/>
      <c r="OW32" s="137"/>
      <c r="OX32" s="137"/>
      <c r="OY32" s="137"/>
      <c r="OZ32" s="137"/>
      <c r="PA32" s="137"/>
      <c r="PB32" s="137"/>
    </row>
    <row r="33" spans="1:418" ht="25.5" customHeight="1">
      <c r="A33" s="62"/>
      <c r="B33" s="108"/>
      <c r="C33" s="108"/>
      <c r="D33" s="136">
        <v>6</v>
      </c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  <c r="CT33" s="130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  <c r="DQ33" s="130"/>
      <c r="DR33" s="130"/>
      <c r="DS33" s="130"/>
      <c r="DT33" s="130"/>
      <c r="DU33" s="130"/>
      <c r="DV33" s="130"/>
      <c r="DW33" s="130"/>
      <c r="DX33" s="130"/>
      <c r="DY33" s="130"/>
      <c r="DZ33" s="130"/>
      <c r="EA33" s="130"/>
      <c r="EB33" s="130"/>
      <c r="EC33" s="130"/>
      <c r="ED33" s="130"/>
      <c r="EE33" s="130"/>
      <c r="EF33" s="130"/>
      <c r="EG33" s="130"/>
      <c r="EH33" s="130"/>
      <c r="EI33" s="130"/>
      <c r="EJ33" s="130"/>
      <c r="EK33" s="130"/>
      <c r="EL33" s="130"/>
      <c r="EM33" s="130"/>
      <c r="EN33" s="130"/>
      <c r="EO33" s="130"/>
      <c r="EP33" s="130"/>
      <c r="EQ33" s="130"/>
      <c r="ER33" s="130"/>
      <c r="ES33" s="130"/>
      <c r="ET33" s="130"/>
      <c r="EU33" s="130"/>
      <c r="EV33" s="130"/>
      <c r="EW33" s="130"/>
      <c r="EX33" s="130"/>
      <c r="EY33" s="130"/>
      <c r="EZ33" s="130"/>
      <c r="FA33" s="130"/>
      <c r="FB33" s="130"/>
      <c r="FC33" s="130"/>
      <c r="FD33" s="130"/>
      <c r="FE33" s="130"/>
      <c r="FF33" s="130"/>
      <c r="FG33" s="130"/>
      <c r="FH33" s="130"/>
      <c r="FI33" s="130"/>
      <c r="FJ33" s="130"/>
      <c r="FK33" s="130"/>
      <c r="FL33" s="130"/>
      <c r="FM33" s="130"/>
      <c r="FN33" s="130"/>
      <c r="FO33" s="130"/>
      <c r="FP33" s="130"/>
      <c r="FQ33" s="130"/>
      <c r="FR33" s="130"/>
      <c r="FS33" s="130"/>
      <c r="FT33" s="130"/>
      <c r="FU33" s="130"/>
      <c r="FV33" s="130"/>
      <c r="FW33" s="130"/>
      <c r="FX33" s="130"/>
      <c r="FY33" s="130"/>
      <c r="FZ33" s="130"/>
      <c r="GA33" s="130"/>
      <c r="GB33" s="130"/>
      <c r="GC33" s="132"/>
      <c r="GD33" s="132"/>
      <c r="GE33" s="132"/>
      <c r="GF33" s="132"/>
      <c r="GG33" s="132"/>
      <c r="GH33" s="132"/>
      <c r="GI33" s="137"/>
      <c r="GJ33" s="137"/>
      <c r="GK33" s="137"/>
      <c r="GL33" s="137"/>
      <c r="GM33" s="137"/>
      <c r="GN33" s="137"/>
      <c r="GO33" s="137"/>
      <c r="GP33" s="137"/>
      <c r="GQ33" s="137"/>
      <c r="GR33" s="137"/>
      <c r="GS33" s="137"/>
      <c r="GT33" s="137"/>
      <c r="GU33" s="137"/>
      <c r="GV33" s="137"/>
      <c r="GW33" s="137"/>
      <c r="GX33" s="137"/>
      <c r="GY33" s="137"/>
      <c r="GZ33" s="137"/>
      <c r="HA33" s="137"/>
      <c r="HB33" s="137"/>
      <c r="HC33" s="137"/>
      <c r="HD33" s="137"/>
      <c r="HE33" s="137"/>
      <c r="HF33" s="137"/>
      <c r="HG33" s="137"/>
      <c r="HH33" s="137"/>
      <c r="HI33" s="137"/>
      <c r="HJ33" s="137"/>
      <c r="HK33" s="137"/>
      <c r="HL33" s="137"/>
      <c r="HM33" s="137"/>
      <c r="HN33" s="137"/>
      <c r="HO33" s="137"/>
      <c r="HP33" s="137"/>
      <c r="HQ33" s="137"/>
      <c r="HR33" s="137"/>
      <c r="HS33" s="137"/>
      <c r="HT33" s="137"/>
      <c r="HU33" s="137"/>
      <c r="HV33" s="137"/>
      <c r="HW33" s="137"/>
      <c r="HX33" s="137"/>
      <c r="HY33" s="137"/>
      <c r="HZ33" s="137"/>
      <c r="IA33" s="137"/>
      <c r="IB33" s="137"/>
      <c r="IC33" s="137"/>
      <c r="ID33" s="137"/>
      <c r="IE33" s="137"/>
      <c r="IF33" s="137"/>
      <c r="IG33" s="137"/>
      <c r="IH33" s="137"/>
      <c r="II33" s="137"/>
      <c r="IJ33" s="137"/>
      <c r="IK33" s="137"/>
      <c r="IL33" s="137"/>
      <c r="IM33" s="137"/>
      <c r="IN33" s="137"/>
      <c r="IO33" s="137"/>
      <c r="IP33" s="137"/>
      <c r="IQ33" s="137"/>
      <c r="IR33" s="137"/>
      <c r="IS33" s="137"/>
      <c r="IT33" s="137"/>
      <c r="IU33" s="137"/>
      <c r="IV33" s="137"/>
      <c r="IW33" s="137"/>
      <c r="IX33" s="137"/>
      <c r="IY33" s="137"/>
      <c r="IZ33" s="137"/>
      <c r="JA33" s="137"/>
      <c r="JB33" s="137"/>
      <c r="JC33" s="137"/>
      <c r="JD33" s="137"/>
      <c r="JE33" s="137"/>
      <c r="JF33" s="137"/>
      <c r="JG33" s="137"/>
      <c r="JH33" s="137"/>
      <c r="JI33" s="137"/>
      <c r="JJ33" s="137"/>
      <c r="JK33" s="137"/>
      <c r="JL33" s="137"/>
      <c r="JM33" s="137"/>
      <c r="JN33" s="137"/>
      <c r="JO33" s="137"/>
      <c r="JP33" s="137"/>
      <c r="JQ33" s="137"/>
      <c r="JR33" s="137"/>
      <c r="JS33" s="137"/>
      <c r="JT33" s="137"/>
      <c r="JU33" s="137"/>
      <c r="JV33" s="137"/>
      <c r="JW33" s="137"/>
      <c r="JX33" s="137"/>
      <c r="JY33" s="137"/>
      <c r="JZ33" s="137"/>
      <c r="KA33" s="137"/>
      <c r="KB33" s="137"/>
      <c r="KC33" s="137"/>
      <c r="KD33" s="137"/>
      <c r="KE33" s="137"/>
      <c r="KF33" s="137"/>
      <c r="KG33" s="137"/>
      <c r="KH33" s="137"/>
      <c r="KI33" s="137"/>
      <c r="KJ33" s="137"/>
      <c r="KK33" s="137"/>
      <c r="KL33" s="137"/>
      <c r="KM33" s="137"/>
      <c r="KN33" s="137"/>
      <c r="KO33" s="137"/>
      <c r="KP33" s="137"/>
      <c r="KQ33" s="137"/>
      <c r="KR33" s="137"/>
      <c r="KS33" s="137"/>
      <c r="KT33" s="137"/>
      <c r="KU33" s="137"/>
      <c r="KV33" s="137"/>
      <c r="KW33" s="137"/>
      <c r="KX33" s="137"/>
      <c r="KY33" s="137"/>
      <c r="KZ33" s="137"/>
      <c r="LA33" s="137"/>
      <c r="LB33" s="137"/>
      <c r="LC33" s="137"/>
      <c r="LD33" s="137"/>
      <c r="LE33" s="137"/>
      <c r="LF33" s="137"/>
      <c r="LG33" s="137"/>
      <c r="LH33" s="137"/>
      <c r="LI33" s="137"/>
      <c r="LJ33" s="137"/>
      <c r="LK33" s="137"/>
      <c r="LL33" s="137"/>
      <c r="LM33" s="137"/>
      <c r="LN33" s="137"/>
      <c r="LO33" s="137"/>
      <c r="LP33" s="137"/>
      <c r="LQ33" s="137"/>
      <c r="LR33" s="137"/>
      <c r="LS33" s="137"/>
      <c r="LT33" s="137"/>
      <c r="LU33" s="137"/>
      <c r="LV33" s="137"/>
      <c r="LW33" s="137"/>
      <c r="LX33" s="137"/>
      <c r="LY33" s="137"/>
      <c r="LZ33" s="137"/>
      <c r="MA33" s="137"/>
      <c r="MB33" s="137"/>
      <c r="MC33" s="137"/>
      <c r="MD33" s="137"/>
      <c r="ME33" s="137"/>
      <c r="MF33" s="137"/>
      <c r="MG33" s="137"/>
      <c r="MH33" s="137"/>
      <c r="MI33" s="137"/>
      <c r="MJ33" s="137"/>
      <c r="MK33" s="137"/>
      <c r="ML33" s="137"/>
      <c r="MM33" s="137"/>
      <c r="MN33" s="137"/>
      <c r="MO33" s="137"/>
      <c r="MP33" s="137"/>
      <c r="MQ33" s="137"/>
      <c r="MR33" s="137"/>
      <c r="MS33" s="137"/>
      <c r="MT33" s="137"/>
      <c r="MU33" s="137"/>
      <c r="MV33" s="137"/>
      <c r="MW33" s="137"/>
      <c r="MX33" s="137"/>
      <c r="MY33" s="137"/>
      <c r="MZ33" s="137"/>
      <c r="NA33" s="137"/>
      <c r="NB33" s="137"/>
      <c r="NC33" s="137"/>
      <c r="ND33" s="137"/>
      <c r="NE33" s="137"/>
      <c r="NF33" s="137"/>
      <c r="NG33" s="137"/>
      <c r="NH33" s="137"/>
      <c r="NI33" s="137"/>
      <c r="NJ33" s="137"/>
      <c r="NK33" s="137"/>
      <c r="NL33" s="137"/>
      <c r="NM33" s="137"/>
      <c r="NN33" s="137"/>
      <c r="NO33" s="137"/>
      <c r="NP33" s="137"/>
      <c r="NQ33" s="137"/>
      <c r="NR33" s="137"/>
      <c r="NS33" s="137"/>
      <c r="NT33" s="137"/>
      <c r="NU33" s="137"/>
      <c r="NV33" s="137"/>
      <c r="NW33" s="137"/>
      <c r="NX33" s="137"/>
      <c r="NY33" s="137"/>
      <c r="NZ33" s="137"/>
      <c r="OA33" s="137"/>
      <c r="OB33" s="137"/>
      <c r="OC33" s="137"/>
      <c r="OD33" s="137"/>
      <c r="OE33" s="137"/>
      <c r="OF33" s="137"/>
      <c r="OG33" s="137"/>
      <c r="OH33" s="137"/>
      <c r="OI33" s="137"/>
      <c r="OJ33" s="137"/>
      <c r="OK33" s="137"/>
      <c r="OL33" s="137"/>
      <c r="OM33" s="137"/>
      <c r="ON33" s="137"/>
      <c r="OO33" s="137"/>
      <c r="OP33" s="137"/>
      <c r="OQ33" s="137"/>
      <c r="OR33" s="137"/>
      <c r="OS33" s="137"/>
      <c r="OT33" s="137"/>
      <c r="OU33" s="137"/>
      <c r="OV33" s="137"/>
      <c r="OW33" s="137"/>
      <c r="OX33" s="137"/>
      <c r="OY33" s="137"/>
      <c r="OZ33" s="137"/>
      <c r="PA33" s="137"/>
      <c r="PB33" s="137"/>
    </row>
    <row r="34" spans="1:418" ht="14.25" customHeight="1">
      <c r="GI34" s="137"/>
      <c r="GJ34" s="137"/>
      <c r="GK34" s="137"/>
      <c r="GL34" s="137"/>
      <c r="GM34" s="137"/>
      <c r="GN34" s="137"/>
      <c r="GO34" s="137"/>
      <c r="GP34" s="137"/>
      <c r="GQ34" s="137"/>
      <c r="GR34" s="137"/>
      <c r="GS34" s="137"/>
      <c r="GT34" s="137"/>
      <c r="GU34" s="137"/>
      <c r="GV34" s="137"/>
      <c r="GW34" s="137"/>
      <c r="GX34" s="137"/>
      <c r="GY34" s="137"/>
      <c r="GZ34" s="137"/>
      <c r="HA34" s="137"/>
      <c r="HB34" s="137"/>
      <c r="HC34" s="137"/>
      <c r="HD34" s="137"/>
      <c r="HE34" s="137"/>
      <c r="HF34" s="137"/>
      <c r="HG34" s="137"/>
      <c r="HH34" s="137"/>
      <c r="HI34" s="137"/>
      <c r="HJ34" s="137"/>
      <c r="HK34" s="137"/>
      <c r="HL34" s="137"/>
      <c r="HM34" s="137"/>
      <c r="HN34" s="137"/>
      <c r="HO34" s="137"/>
      <c r="HP34" s="137"/>
      <c r="HQ34" s="137"/>
      <c r="HR34" s="137"/>
      <c r="HS34" s="137"/>
      <c r="HT34" s="137"/>
      <c r="HU34" s="137"/>
      <c r="HV34" s="137"/>
      <c r="HW34" s="137"/>
      <c r="HX34" s="137"/>
      <c r="HY34" s="137"/>
      <c r="HZ34" s="137"/>
      <c r="IA34" s="137"/>
      <c r="IB34" s="137"/>
      <c r="IC34" s="137"/>
      <c r="ID34" s="137"/>
      <c r="IE34" s="137"/>
      <c r="IF34" s="137"/>
      <c r="IG34" s="137"/>
      <c r="IH34" s="137"/>
      <c r="II34" s="137"/>
      <c r="IJ34" s="137"/>
      <c r="IK34" s="137"/>
      <c r="IL34" s="137"/>
      <c r="IM34" s="137"/>
      <c r="IN34" s="137"/>
      <c r="IO34" s="137"/>
      <c r="IP34" s="137"/>
      <c r="IQ34" s="137"/>
      <c r="IR34" s="137"/>
      <c r="IS34" s="137"/>
      <c r="IT34" s="137"/>
      <c r="IU34" s="137"/>
      <c r="IV34" s="137"/>
      <c r="IW34" s="137"/>
      <c r="IX34" s="137"/>
      <c r="IY34" s="137"/>
      <c r="IZ34" s="137"/>
      <c r="JA34" s="137"/>
      <c r="JB34" s="137"/>
      <c r="JC34" s="137"/>
      <c r="JD34" s="137"/>
      <c r="JE34" s="137"/>
      <c r="JF34" s="137"/>
      <c r="JG34" s="137"/>
      <c r="JH34" s="137"/>
      <c r="JI34" s="137"/>
      <c r="JJ34" s="137"/>
      <c r="JK34" s="137"/>
      <c r="JL34" s="137"/>
      <c r="JM34" s="137"/>
      <c r="JN34" s="137"/>
      <c r="JO34" s="137"/>
      <c r="JP34" s="137"/>
      <c r="JQ34" s="137"/>
      <c r="JR34" s="137"/>
      <c r="JS34" s="137"/>
      <c r="JT34" s="137"/>
      <c r="JU34" s="137"/>
      <c r="JV34" s="137"/>
      <c r="JW34" s="137"/>
      <c r="JX34" s="137"/>
      <c r="JY34" s="137"/>
      <c r="JZ34" s="137"/>
      <c r="KA34" s="137"/>
      <c r="KB34" s="137"/>
      <c r="KC34" s="137"/>
      <c r="KD34" s="137"/>
      <c r="KE34" s="137"/>
      <c r="KF34" s="137"/>
      <c r="KG34" s="137"/>
      <c r="KH34" s="137"/>
      <c r="KI34" s="137"/>
      <c r="KJ34" s="137"/>
      <c r="KK34" s="137"/>
      <c r="KL34" s="137"/>
      <c r="KM34" s="137"/>
      <c r="KN34" s="137"/>
      <c r="KO34" s="137"/>
      <c r="KP34" s="137"/>
      <c r="KQ34" s="137"/>
      <c r="KR34" s="137"/>
      <c r="KS34" s="137"/>
      <c r="KT34" s="137"/>
      <c r="KU34" s="137"/>
      <c r="KV34" s="137"/>
      <c r="KW34" s="137"/>
      <c r="KX34" s="137"/>
      <c r="KY34" s="137"/>
      <c r="KZ34" s="137"/>
      <c r="LA34" s="137"/>
      <c r="LB34" s="137"/>
      <c r="LC34" s="137"/>
      <c r="LD34" s="137"/>
      <c r="LE34" s="137"/>
      <c r="LF34" s="137"/>
      <c r="LG34" s="137"/>
      <c r="LH34" s="137"/>
      <c r="LI34" s="137"/>
      <c r="LJ34" s="137"/>
      <c r="LK34" s="137"/>
      <c r="LL34" s="137"/>
      <c r="LM34" s="137"/>
      <c r="LN34" s="137"/>
      <c r="LO34" s="137"/>
      <c r="LP34" s="137"/>
      <c r="LQ34" s="137"/>
      <c r="LR34" s="137"/>
      <c r="LS34" s="137"/>
      <c r="LT34" s="137"/>
      <c r="LU34" s="137"/>
      <c r="LV34" s="137"/>
      <c r="LW34" s="137"/>
      <c r="LX34" s="137"/>
      <c r="LY34" s="137"/>
      <c r="LZ34" s="137"/>
      <c r="MA34" s="137"/>
      <c r="MB34" s="137"/>
      <c r="MC34" s="137"/>
      <c r="MD34" s="137"/>
      <c r="ME34" s="137"/>
      <c r="MF34" s="137"/>
      <c r="MG34" s="137"/>
      <c r="MH34" s="137"/>
      <c r="MI34" s="137"/>
      <c r="MJ34" s="137"/>
      <c r="MK34" s="137"/>
      <c r="ML34" s="137"/>
      <c r="MM34" s="137"/>
      <c r="MN34" s="137"/>
      <c r="MO34" s="137"/>
      <c r="MP34" s="137"/>
      <c r="MQ34" s="137"/>
      <c r="MR34" s="137"/>
      <c r="MS34" s="137"/>
      <c r="MT34" s="137"/>
      <c r="MU34" s="137"/>
      <c r="MV34" s="137"/>
      <c r="MW34" s="137"/>
      <c r="MX34" s="137"/>
      <c r="MY34" s="137"/>
      <c r="MZ34" s="137"/>
      <c r="NA34" s="137"/>
      <c r="NB34" s="137"/>
      <c r="NC34" s="137"/>
      <c r="ND34" s="137"/>
      <c r="NE34" s="137"/>
      <c r="NF34" s="137"/>
      <c r="NG34" s="137"/>
      <c r="NH34" s="137"/>
      <c r="NI34" s="137"/>
      <c r="NJ34" s="137"/>
      <c r="NK34" s="137"/>
      <c r="NL34" s="137"/>
      <c r="NM34" s="137"/>
      <c r="NN34" s="137"/>
      <c r="NO34" s="137"/>
      <c r="NP34" s="137"/>
      <c r="NQ34" s="137"/>
      <c r="NR34" s="137"/>
      <c r="NS34" s="137"/>
      <c r="NT34" s="137"/>
      <c r="NU34" s="137"/>
      <c r="NV34" s="137"/>
      <c r="NW34" s="137"/>
      <c r="NX34" s="137"/>
      <c r="NY34" s="137"/>
      <c r="NZ34" s="137"/>
      <c r="OA34" s="137"/>
      <c r="OB34" s="137"/>
      <c r="OC34" s="137"/>
      <c r="OD34" s="137"/>
      <c r="OE34" s="137"/>
      <c r="OF34" s="137"/>
      <c r="OG34" s="137"/>
      <c r="OH34" s="137"/>
      <c r="OI34" s="137"/>
      <c r="OJ34" s="137"/>
      <c r="OK34" s="137"/>
      <c r="OL34" s="137"/>
      <c r="OM34" s="137"/>
      <c r="ON34" s="137"/>
      <c r="OO34" s="137"/>
      <c r="OP34" s="137"/>
      <c r="OQ34" s="137"/>
      <c r="OR34" s="137"/>
      <c r="OS34" s="137"/>
      <c r="OT34" s="137"/>
      <c r="OU34" s="137"/>
      <c r="OV34" s="137"/>
      <c r="OW34" s="137"/>
      <c r="OX34" s="137"/>
      <c r="OY34" s="137"/>
      <c r="OZ34" s="137"/>
      <c r="PA34" s="137"/>
      <c r="PB34" s="137"/>
    </row>
    <row r="35" spans="1:418" ht="14.25" customHeight="1">
      <c r="GI35" s="137"/>
      <c r="GJ35" s="137"/>
      <c r="GK35" s="137"/>
      <c r="GL35" s="137"/>
      <c r="GM35" s="137"/>
      <c r="GN35" s="137"/>
      <c r="GO35" s="137"/>
      <c r="GP35" s="137"/>
      <c r="GQ35" s="137"/>
      <c r="GR35" s="137"/>
      <c r="GS35" s="137"/>
      <c r="GT35" s="137"/>
      <c r="GU35" s="137"/>
      <c r="GV35" s="137"/>
      <c r="GW35" s="137"/>
      <c r="GX35" s="137"/>
      <c r="GY35" s="137"/>
      <c r="GZ35" s="137"/>
      <c r="HA35" s="137"/>
      <c r="HB35" s="137"/>
      <c r="HC35" s="137"/>
      <c r="HD35" s="137"/>
      <c r="HE35" s="137"/>
      <c r="HF35" s="137"/>
      <c r="HG35" s="137"/>
      <c r="HH35" s="137"/>
      <c r="HI35" s="137"/>
      <c r="HJ35" s="137"/>
      <c r="HK35" s="137"/>
      <c r="HL35" s="137"/>
      <c r="HM35" s="137"/>
      <c r="HN35" s="137"/>
      <c r="HO35" s="137"/>
      <c r="HP35" s="137"/>
      <c r="HQ35" s="137"/>
      <c r="HR35" s="137"/>
      <c r="HS35" s="137"/>
      <c r="HT35" s="137"/>
      <c r="HU35" s="137"/>
      <c r="HV35" s="137"/>
      <c r="HW35" s="137"/>
      <c r="HX35" s="137"/>
      <c r="HY35" s="137"/>
      <c r="HZ35" s="137"/>
      <c r="IA35" s="137"/>
      <c r="IB35" s="137"/>
      <c r="IC35" s="137"/>
      <c r="ID35" s="137"/>
      <c r="IE35" s="137"/>
      <c r="IF35" s="137"/>
      <c r="IG35" s="137"/>
      <c r="IH35" s="137"/>
      <c r="II35" s="137"/>
      <c r="IJ35" s="137"/>
      <c r="IK35" s="137"/>
      <c r="IL35" s="137"/>
      <c r="IM35" s="137"/>
      <c r="IN35" s="137"/>
      <c r="IO35" s="137"/>
      <c r="IP35" s="137"/>
      <c r="IQ35" s="137"/>
      <c r="IR35" s="137"/>
      <c r="IS35" s="137"/>
      <c r="IT35" s="137"/>
      <c r="IU35" s="137"/>
      <c r="IV35" s="137"/>
      <c r="IW35" s="137"/>
      <c r="IX35" s="137"/>
      <c r="IY35" s="137"/>
      <c r="IZ35" s="137"/>
      <c r="JA35" s="137"/>
      <c r="JB35" s="137"/>
      <c r="JC35" s="137"/>
      <c r="JD35" s="137"/>
      <c r="JE35" s="137"/>
      <c r="JF35" s="137"/>
      <c r="JG35" s="137"/>
      <c r="JH35" s="137"/>
      <c r="JI35" s="137"/>
      <c r="JJ35" s="137"/>
      <c r="JK35" s="137"/>
      <c r="JL35" s="137"/>
      <c r="JM35" s="137"/>
      <c r="JN35" s="137"/>
      <c r="JO35" s="137"/>
      <c r="JP35" s="137"/>
      <c r="JQ35" s="137"/>
      <c r="JR35" s="137"/>
      <c r="JS35" s="137"/>
      <c r="JT35" s="137"/>
      <c r="JU35" s="137"/>
      <c r="JV35" s="137"/>
      <c r="JW35" s="137"/>
      <c r="JX35" s="137"/>
      <c r="JY35" s="137"/>
      <c r="JZ35" s="137"/>
      <c r="KA35" s="137"/>
      <c r="KB35" s="137"/>
      <c r="KC35" s="137"/>
      <c r="KD35" s="137"/>
      <c r="KE35" s="137"/>
      <c r="KF35" s="137"/>
      <c r="KG35" s="137"/>
      <c r="KH35" s="137"/>
      <c r="KI35" s="137"/>
      <c r="KJ35" s="137"/>
      <c r="KK35" s="137"/>
      <c r="KL35" s="137"/>
      <c r="KM35" s="137"/>
      <c r="KN35" s="137"/>
      <c r="KO35" s="137"/>
      <c r="KP35" s="137"/>
      <c r="KQ35" s="137"/>
      <c r="KR35" s="137"/>
      <c r="KS35" s="137"/>
      <c r="KT35" s="137"/>
      <c r="KU35" s="137"/>
      <c r="KV35" s="137"/>
      <c r="KW35" s="137"/>
      <c r="KX35" s="137"/>
      <c r="KY35" s="137"/>
      <c r="KZ35" s="137"/>
      <c r="LA35" s="137"/>
      <c r="LB35" s="137"/>
      <c r="LC35" s="137"/>
      <c r="LD35" s="137"/>
      <c r="LE35" s="137"/>
      <c r="LF35" s="137"/>
      <c r="LG35" s="137"/>
      <c r="LH35" s="137"/>
      <c r="LI35" s="137"/>
      <c r="LJ35" s="137"/>
      <c r="LK35" s="137"/>
      <c r="LL35" s="137"/>
      <c r="LM35" s="137"/>
      <c r="LN35" s="137"/>
      <c r="LO35" s="137"/>
      <c r="LP35" s="137"/>
      <c r="LQ35" s="137"/>
      <c r="LR35" s="137"/>
      <c r="LS35" s="137"/>
      <c r="LT35" s="137"/>
      <c r="LU35" s="137"/>
      <c r="LV35" s="137"/>
      <c r="LW35" s="137"/>
      <c r="LX35" s="137"/>
      <c r="LY35" s="137"/>
      <c r="LZ35" s="137"/>
      <c r="MA35" s="137"/>
      <c r="MB35" s="137"/>
      <c r="MC35" s="137"/>
      <c r="MD35" s="137"/>
      <c r="ME35" s="137"/>
      <c r="MF35" s="137"/>
      <c r="MG35" s="137"/>
      <c r="MH35" s="137"/>
      <c r="MI35" s="137"/>
      <c r="MJ35" s="137"/>
      <c r="MK35" s="137"/>
      <c r="ML35" s="137"/>
      <c r="MM35" s="137"/>
      <c r="MN35" s="137"/>
      <c r="MO35" s="137"/>
      <c r="MP35" s="137"/>
      <c r="MQ35" s="137"/>
      <c r="MR35" s="137"/>
      <c r="MS35" s="137"/>
      <c r="MT35" s="137"/>
      <c r="MU35" s="137"/>
      <c r="MV35" s="137"/>
      <c r="MW35" s="137"/>
      <c r="MX35" s="137"/>
      <c r="MY35" s="137"/>
      <c r="MZ35" s="137"/>
      <c r="NA35" s="137"/>
      <c r="NB35" s="137"/>
      <c r="NC35" s="137"/>
      <c r="ND35" s="137"/>
      <c r="NE35" s="137"/>
      <c r="NF35" s="137"/>
      <c r="NG35" s="137"/>
      <c r="NH35" s="137"/>
      <c r="NI35" s="137"/>
      <c r="NJ35" s="137"/>
      <c r="NK35" s="137"/>
      <c r="NL35" s="137"/>
      <c r="NM35" s="137"/>
      <c r="NN35" s="137"/>
      <c r="NO35" s="137"/>
      <c r="NP35" s="137"/>
      <c r="NQ35" s="137"/>
      <c r="NR35" s="137"/>
      <c r="NS35" s="137"/>
      <c r="NT35" s="137"/>
      <c r="NU35" s="137"/>
      <c r="NV35" s="137"/>
      <c r="NW35" s="137"/>
      <c r="NX35" s="137"/>
      <c r="NY35" s="137"/>
      <c r="NZ35" s="137"/>
      <c r="OA35" s="137"/>
      <c r="OB35" s="137"/>
      <c r="OC35" s="137"/>
      <c r="OD35" s="137"/>
      <c r="OE35" s="137"/>
      <c r="OF35" s="137"/>
      <c r="OG35" s="137"/>
      <c r="OH35" s="137"/>
      <c r="OI35" s="137"/>
      <c r="OJ35" s="137"/>
      <c r="OK35" s="137"/>
      <c r="OL35" s="137"/>
      <c r="OM35" s="137"/>
      <c r="ON35" s="137"/>
      <c r="OO35" s="137"/>
      <c r="OP35" s="137"/>
      <c r="OQ35" s="137"/>
      <c r="OR35" s="137"/>
      <c r="OS35" s="137"/>
      <c r="OT35" s="137"/>
      <c r="OU35" s="137"/>
      <c r="OV35" s="137"/>
      <c r="OW35" s="137"/>
      <c r="OX35" s="137"/>
      <c r="OY35" s="137"/>
      <c r="OZ35" s="137"/>
      <c r="PA35" s="137"/>
      <c r="PB35" s="137"/>
    </row>
    <row r="36" spans="1:418" ht="14.25" customHeight="1">
      <c r="GI36" s="137"/>
      <c r="GJ36" s="137"/>
      <c r="GK36" s="137"/>
      <c r="GL36" s="137"/>
      <c r="GM36" s="137"/>
      <c r="GN36" s="137"/>
      <c r="GO36" s="137"/>
      <c r="GP36" s="137"/>
      <c r="GQ36" s="137"/>
      <c r="GR36" s="137"/>
      <c r="GS36" s="137"/>
      <c r="GT36" s="137"/>
      <c r="GU36" s="137"/>
      <c r="GV36" s="137"/>
      <c r="GW36" s="137"/>
      <c r="GX36" s="137"/>
      <c r="GY36" s="137"/>
      <c r="GZ36" s="137"/>
      <c r="HA36" s="137"/>
      <c r="HB36" s="137"/>
      <c r="HC36" s="137"/>
      <c r="HD36" s="137"/>
      <c r="HE36" s="137"/>
      <c r="HF36" s="137"/>
      <c r="HG36" s="137"/>
      <c r="HH36" s="137"/>
      <c r="HI36" s="137"/>
      <c r="HJ36" s="137"/>
      <c r="HK36" s="137"/>
      <c r="HL36" s="137"/>
      <c r="HM36" s="137"/>
      <c r="HN36" s="137"/>
      <c r="HO36" s="137"/>
      <c r="HP36" s="137"/>
      <c r="HQ36" s="137"/>
      <c r="HR36" s="137"/>
      <c r="HS36" s="137"/>
      <c r="HT36" s="137"/>
      <c r="HU36" s="137"/>
      <c r="HV36" s="137"/>
      <c r="HW36" s="137"/>
      <c r="HX36" s="137"/>
      <c r="HY36" s="137"/>
      <c r="HZ36" s="137"/>
      <c r="IA36" s="137"/>
      <c r="IB36" s="137"/>
      <c r="IC36" s="137"/>
      <c r="ID36" s="137"/>
      <c r="IE36" s="137"/>
      <c r="IF36" s="137"/>
      <c r="IG36" s="137"/>
      <c r="IH36" s="137"/>
      <c r="II36" s="137"/>
      <c r="IJ36" s="137"/>
      <c r="IK36" s="137"/>
      <c r="IL36" s="137"/>
      <c r="IM36" s="137"/>
      <c r="IN36" s="137"/>
      <c r="IO36" s="137"/>
      <c r="IP36" s="137"/>
      <c r="IQ36" s="137"/>
      <c r="IR36" s="137"/>
      <c r="IS36" s="137"/>
      <c r="IT36" s="137"/>
      <c r="IU36" s="137"/>
      <c r="IV36" s="137"/>
      <c r="IW36" s="137"/>
      <c r="IX36" s="137"/>
      <c r="IY36" s="137"/>
      <c r="IZ36" s="137"/>
      <c r="JA36" s="137"/>
      <c r="JB36" s="137"/>
      <c r="JC36" s="137"/>
      <c r="JD36" s="137"/>
      <c r="JE36" s="137"/>
      <c r="JF36" s="137"/>
      <c r="JG36" s="137"/>
      <c r="JH36" s="137"/>
      <c r="JI36" s="137"/>
      <c r="JJ36" s="137"/>
      <c r="JK36" s="137"/>
      <c r="JL36" s="137"/>
      <c r="JM36" s="137"/>
      <c r="JN36" s="137"/>
      <c r="JO36" s="137"/>
      <c r="JP36" s="137"/>
      <c r="JQ36" s="137"/>
      <c r="JR36" s="137"/>
      <c r="JS36" s="137"/>
      <c r="JT36" s="137"/>
      <c r="JU36" s="137"/>
      <c r="JV36" s="137"/>
      <c r="JW36" s="137"/>
      <c r="JX36" s="137"/>
      <c r="JY36" s="137"/>
      <c r="JZ36" s="137"/>
      <c r="KA36" s="137"/>
      <c r="KB36" s="137"/>
      <c r="KC36" s="137"/>
      <c r="KD36" s="137"/>
      <c r="KE36" s="137"/>
      <c r="KF36" s="137"/>
      <c r="KG36" s="137"/>
      <c r="KH36" s="137"/>
      <c r="KI36" s="137"/>
      <c r="KJ36" s="137"/>
      <c r="KK36" s="137"/>
      <c r="KL36" s="137"/>
      <c r="KM36" s="137"/>
      <c r="KN36" s="137"/>
      <c r="KO36" s="137"/>
      <c r="KP36" s="137"/>
      <c r="KQ36" s="137"/>
      <c r="KR36" s="137"/>
      <c r="KS36" s="137"/>
      <c r="KT36" s="137"/>
      <c r="KU36" s="137"/>
      <c r="KV36" s="137"/>
      <c r="KW36" s="137"/>
      <c r="KX36" s="137"/>
      <c r="KY36" s="137"/>
      <c r="KZ36" s="137"/>
      <c r="LA36" s="137"/>
      <c r="LB36" s="137"/>
      <c r="LC36" s="137"/>
      <c r="LD36" s="137"/>
      <c r="LE36" s="137"/>
      <c r="LF36" s="137"/>
      <c r="LG36" s="137"/>
      <c r="LH36" s="137"/>
      <c r="LI36" s="137"/>
      <c r="LJ36" s="137"/>
      <c r="LK36" s="137"/>
      <c r="LL36" s="137"/>
      <c r="LM36" s="137"/>
      <c r="LN36" s="137"/>
      <c r="LO36" s="137"/>
      <c r="LP36" s="137"/>
      <c r="LQ36" s="137"/>
      <c r="LR36" s="137"/>
      <c r="LS36" s="137"/>
      <c r="LT36" s="137"/>
      <c r="LU36" s="137"/>
      <c r="LV36" s="137"/>
      <c r="LW36" s="137"/>
      <c r="LX36" s="137"/>
      <c r="LY36" s="137"/>
      <c r="LZ36" s="137"/>
      <c r="MA36" s="137"/>
      <c r="MB36" s="137"/>
      <c r="MC36" s="137"/>
      <c r="MD36" s="137"/>
      <c r="ME36" s="137"/>
      <c r="MF36" s="137"/>
      <c r="MG36" s="137"/>
      <c r="MH36" s="137"/>
      <c r="MI36" s="137"/>
      <c r="MJ36" s="137"/>
      <c r="MK36" s="137"/>
      <c r="ML36" s="137"/>
      <c r="MM36" s="137"/>
      <c r="MN36" s="137"/>
      <c r="MO36" s="137"/>
      <c r="MP36" s="137"/>
      <c r="MQ36" s="137"/>
      <c r="MR36" s="137"/>
      <c r="MS36" s="137"/>
      <c r="MT36" s="137"/>
      <c r="MU36" s="137"/>
      <c r="MV36" s="137"/>
      <c r="MW36" s="137"/>
      <c r="MX36" s="137"/>
      <c r="MY36" s="137"/>
      <c r="MZ36" s="137"/>
      <c r="NA36" s="137"/>
      <c r="NB36" s="137"/>
      <c r="NC36" s="137"/>
      <c r="ND36" s="137"/>
      <c r="NE36" s="137"/>
      <c r="NF36" s="137"/>
      <c r="NG36" s="137"/>
      <c r="NH36" s="137"/>
      <c r="NI36" s="137"/>
      <c r="NJ36" s="137"/>
      <c r="NK36" s="137"/>
      <c r="NL36" s="137"/>
      <c r="NM36" s="137"/>
      <c r="NN36" s="137"/>
      <c r="NO36" s="137"/>
      <c r="NP36" s="137"/>
      <c r="NQ36" s="137"/>
      <c r="NR36" s="137"/>
      <c r="NS36" s="137"/>
      <c r="NT36" s="137"/>
      <c r="NU36" s="137"/>
      <c r="NV36" s="137"/>
      <c r="NW36" s="137"/>
      <c r="NX36" s="137"/>
      <c r="NY36" s="137"/>
      <c r="NZ36" s="137"/>
      <c r="OA36" s="137"/>
      <c r="OB36" s="137"/>
      <c r="OC36" s="137"/>
      <c r="OD36" s="137"/>
      <c r="OE36" s="137"/>
      <c r="OF36" s="137"/>
      <c r="OG36" s="137"/>
      <c r="OH36" s="137"/>
      <c r="OI36" s="137"/>
      <c r="OJ36" s="137"/>
      <c r="OK36" s="137"/>
      <c r="OL36" s="137"/>
      <c r="OM36" s="137"/>
      <c r="ON36" s="137"/>
      <c r="OO36" s="137"/>
      <c r="OP36" s="137"/>
      <c r="OQ36" s="137"/>
      <c r="OR36" s="137"/>
      <c r="OS36" s="137"/>
      <c r="OT36" s="137"/>
      <c r="OU36" s="137"/>
      <c r="OV36" s="137"/>
      <c r="OW36" s="137"/>
      <c r="OX36" s="137"/>
      <c r="OY36" s="137"/>
      <c r="OZ36" s="137"/>
      <c r="PA36" s="137"/>
      <c r="PB36" s="137"/>
    </row>
    <row r="37" spans="1:418" ht="14.25" customHeight="1">
      <c r="GI37" s="137"/>
      <c r="GJ37" s="137"/>
      <c r="GK37" s="137"/>
      <c r="GL37" s="137"/>
      <c r="GM37" s="137"/>
      <c r="GN37" s="137"/>
      <c r="GO37" s="137"/>
      <c r="GP37" s="137"/>
      <c r="GQ37" s="137"/>
      <c r="GR37" s="137"/>
      <c r="GS37" s="137"/>
      <c r="GT37" s="137"/>
      <c r="GU37" s="137"/>
      <c r="GV37" s="137"/>
      <c r="GW37" s="137"/>
      <c r="GX37" s="137"/>
      <c r="GY37" s="137"/>
      <c r="GZ37" s="137"/>
      <c r="HA37" s="137"/>
      <c r="HB37" s="137"/>
      <c r="HC37" s="137"/>
      <c r="HD37" s="137"/>
      <c r="HE37" s="137"/>
      <c r="HF37" s="137"/>
      <c r="HG37" s="137"/>
      <c r="HH37" s="137"/>
      <c r="HI37" s="137"/>
      <c r="HJ37" s="137"/>
      <c r="HK37" s="137"/>
      <c r="HL37" s="137"/>
      <c r="HM37" s="137"/>
      <c r="HN37" s="137"/>
      <c r="HO37" s="137"/>
      <c r="HP37" s="137"/>
      <c r="HQ37" s="137"/>
      <c r="HR37" s="137"/>
      <c r="HS37" s="137"/>
      <c r="HT37" s="137"/>
      <c r="HU37" s="137"/>
      <c r="HV37" s="137"/>
      <c r="HW37" s="137"/>
      <c r="HX37" s="137"/>
      <c r="HY37" s="137"/>
      <c r="HZ37" s="137"/>
      <c r="IA37" s="137"/>
      <c r="IB37" s="137"/>
      <c r="IC37" s="137"/>
      <c r="ID37" s="137"/>
      <c r="IE37" s="137"/>
      <c r="IF37" s="137"/>
      <c r="IG37" s="137"/>
      <c r="IH37" s="137"/>
      <c r="II37" s="137"/>
      <c r="IJ37" s="137"/>
      <c r="IK37" s="137"/>
      <c r="IL37" s="137"/>
      <c r="IM37" s="137"/>
      <c r="IN37" s="137"/>
      <c r="IO37" s="137"/>
      <c r="IP37" s="137"/>
      <c r="IQ37" s="137"/>
      <c r="IR37" s="137"/>
      <c r="IS37" s="137"/>
      <c r="IT37" s="137"/>
      <c r="IU37" s="137"/>
      <c r="IV37" s="137"/>
      <c r="IW37" s="137"/>
      <c r="IX37" s="137"/>
      <c r="IY37" s="137"/>
      <c r="IZ37" s="137"/>
      <c r="JA37" s="137"/>
      <c r="JB37" s="137"/>
      <c r="JC37" s="137"/>
      <c r="JD37" s="137"/>
      <c r="JE37" s="137"/>
      <c r="JF37" s="137"/>
      <c r="JG37" s="137"/>
      <c r="JH37" s="137"/>
      <c r="JI37" s="137"/>
      <c r="JJ37" s="137"/>
      <c r="JK37" s="137"/>
      <c r="JL37" s="137"/>
      <c r="JM37" s="137"/>
      <c r="JN37" s="137"/>
      <c r="JO37" s="137"/>
      <c r="JP37" s="137"/>
      <c r="JQ37" s="137"/>
      <c r="JR37" s="137"/>
      <c r="JS37" s="137"/>
      <c r="JT37" s="137"/>
      <c r="JU37" s="137"/>
      <c r="JV37" s="137"/>
      <c r="JW37" s="137"/>
      <c r="JX37" s="137"/>
      <c r="JY37" s="137"/>
      <c r="JZ37" s="137"/>
      <c r="KA37" s="137"/>
      <c r="KB37" s="137"/>
      <c r="KC37" s="137"/>
      <c r="KD37" s="137"/>
      <c r="KE37" s="137"/>
      <c r="KF37" s="137"/>
      <c r="KG37" s="137"/>
      <c r="KH37" s="137"/>
      <c r="KI37" s="137"/>
      <c r="KJ37" s="137"/>
      <c r="KK37" s="137"/>
      <c r="KL37" s="137"/>
      <c r="KM37" s="137"/>
      <c r="KN37" s="137"/>
      <c r="KO37" s="137"/>
      <c r="KP37" s="137"/>
      <c r="KQ37" s="137"/>
      <c r="KR37" s="137"/>
      <c r="KS37" s="137"/>
      <c r="KT37" s="137"/>
      <c r="KU37" s="137"/>
      <c r="KV37" s="137"/>
      <c r="KW37" s="137"/>
      <c r="KX37" s="137"/>
      <c r="KY37" s="137"/>
      <c r="KZ37" s="137"/>
      <c r="LA37" s="137"/>
      <c r="LB37" s="137"/>
      <c r="LC37" s="137"/>
      <c r="LD37" s="137"/>
      <c r="LE37" s="137"/>
      <c r="LF37" s="137"/>
      <c r="LG37" s="137"/>
      <c r="LH37" s="137"/>
      <c r="LI37" s="137"/>
      <c r="LJ37" s="137"/>
      <c r="LK37" s="137"/>
      <c r="LL37" s="137"/>
      <c r="LM37" s="137"/>
      <c r="LN37" s="137"/>
      <c r="LO37" s="137"/>
      <c r="LP37" s="137"/>
      <c r="LQ37" s="137"/>
      <c r="LR37" s="137"/>
      <c r="LS37" s="137"/>
      <c r="LT37" s="137"/>
      <c r="LU37" s="137"/>
      <c r="LV37" s="137"/>
      <c r="LW37" s="137"/>
      <c r="LX37" s="137"/>
      <c r="LY37" s="137"/>
      <c r="LZ37" s="137"/>
      <c r="MA37" s="137"/>
      <c r="MB37" s="137"/>
      <c r="MC37" s="137"/>
      <c r="MD37" s="137"/>
      <c r="ME37" s="137"/>
      <c r="MF37" s="137"/>
      <c r="MG37" s="137"/>
      <c r="MH37" s="137"/>
      <c r="MI37" s="137"/>
      <c r="MJ37" s="137"/>
      <c r="MK37" s="137"/>
      <c r="ML37" s="137"/>
      <c r="MM37" s="137"/>
      <c r="MN37" s="137"/>
      <c r="MO37" s="137"/>
      <c r="MP37" s="137"/>
      <c r="MQ37" s="137"/>
      <c r="MR37" s="137"/>
      <c r="MS37" s="137"/>
      <c r="MT37" s="137"/>
      <c r="MU37" s="137"/>
      <c r="MV37" s="137"/>
      <c r="MW37" s="137"/>
      <c r="MX37" s="137"/>
      <c r="MY37" s="137"/>
      <c r="MZ37" s="137"/>
      <c r="NA37" s="137"/>
      <c r="NB37" s="137"/>
      <c r="NC37" s="137"/>
      <c r="ND37" s="137"/>
      <c r="NE37" s="137"/>
      <c r="NF37" s="137"/>
      <c r="NG37" s="137"/>
      <c r="NH37" s="137"/>
      <c r="NI37" s="137"/>
      <c r="NJ37" s="137"/>
      <c r="NK37" s="137"/>
      <c r="NL37" s="137"/>
      <c r="NM37" s="137"/>
      <c r="NN37" s="137"/>
      <c r="NO37" s="137"/>
      <c r="NP37" s="137"/>
      <c r="NQ37" s="137"/>
      <c r="NR37" s="137"/>
      <c r="NS37" s="137"/>
      <c r="NT37" s="137"/>
      <c r="NU37" s="137"/>
      <c r="NV37" s="137"/>
      <c r="NW37" s="137"/>
      <c r="NX37" s="137"/>
      <c r="NY37" s="137"/>
      <c r="NZ37" s="137"/>
      <c r="OA37" s="137"/>
      <c r="OB37" s="137"/>
      <c r="OC37" s="137"/>
      <c r="OD37" s="137"/>
      <c r="OE37" s="137"/>
      <c r="OF37" s="137"/>
      <c r="OG37" s="137"/>
      <c r="OH37" s="137"/>
      <c r="OI37" s="137"/>
      <c r="OJ37" s="137"/>
      <c r="OK37" s="137"/>
      <c r="OL37" s="137"/>
      <c r="OM37" s="137"/>
      <c r="ON37" s="137"/>
      <c r="OO37" s="137"/>
      <c r="OP37" s="137"/>
      <c r="OQ37" s="137"/>
      <c r="OR37" s="137"/>
      <c r="OS37" s="137"/>
      <c r="OT37" s="137"/>
      <c r="OU37" s="137"/>
      <c r="OV37" s="137"/>
      <c r="OW37" s="137"/>
      <c r="OX37" s="137"/>
      <c r="OY37" s="137"/>
      <c r="OZ37" s="137"/>
      <c r="PA37" s="137"/>
      <c r="PB37" s="137"/>
    </row>
    <row r="38" spans="1:418" ht="14.25" customHeight="1">
      <c r="GI38" s="137"/>
      <c r="GJ38" s="137"/>
      <c r="GK38" s="137"/>
      <c r="GL38" s="137"/>
      <c r="GM38" s="137"/>
      <c r="GN38" s="137"/>
      <c r="GO38" s="137"/>
      <c r="GP38" s="137"/>
      <c r="GQ38" s="137"/>
      <c r="GR38" s="137"/>
      <c r="GS38" s="137"/>
      <c r="GT38" s="137"/>
      <c r="GU38" s="137"/>
      <c r="GV38" s="137"/>
      <c r="GW38" s="137"/>
      <c r="GX38" s="137"/>
      <c r="GY38" s="137"/>
      <c r="GZ38" s="137"/>
      <c r="HA38" s="137"/>
      <c r="HB38" s="137"/>
      <c r="HC38" s="137"/>
      <c r="HD38" s="137"/>
      <c r="HE38" s="137"/>
      <c r="HF38" s="137"/>
      <c r="HG38" s="137"/>
      <c r="HH38" s="137"/>
      <c r="HI38" s="137"/>
      <c r="HJ38" s="137"/>
      <c r="HK38" s="137"/>
      <c r="HL38" s="137"/>
      <c r="HM38" s="137"/>
      <c r="HN38" s="137"/>
      <c r="HO38" s="137"/>
      <c r="HP38" s="137"/>
      <c r="HQ38" s="137"/>
      <c r="HR38" s="137"/>
      <c r="HS38" s="137"/>
      <c r="HT38" s="137"/>
      <c r="HU38" s="137"/>
      <c r="HV38" s="137"/>
      <c r="HW38" s="137"/>
      <c r="HX38" s="137"/>
      <c r="HY38" s="137"/>
      <c r="HZ38" s="137"/>
      <c r="IA38" s="137"/>
      <c r="IB38" s="137"/>
      <c r="IC38" s="137"/>
      <c r="ID38" s="137"/>
      <c r="IE38" s="137"/>
      <c r="IF38" s="137"/>
      <c r="IG38" s="137"/>
      <c r="IH38" s="137"/>
      <c r="II38" s="137"/>
      <c r="IJ38" s="137"/>
      <c r="IK38" s="137"/>
      <c r="IL38" s="137"/>
      <c r="IM38" s="137"/>
      <c r="IN38" s="137"/>
      <c r="IO38" s="137"/>
      <c r="IP38" s="137"/>
      <c r="IQ38" s="137"/>
      <c r="IR38" s="137"/>
      <c r="IS38" s="137"/>
      <c r="IT38" s="137"/>
      <c r="IU38" s="137"/>
      <c r="IV38" s="137"/>
      <c r="IW38" s="137"/>
      <c r="IX38" s="137"/>
      <c r="IY38" s="137"/>
      <c r="IZ38" s="137"/>
      <c r="JA38" s="137"/>
      <c r="JB38" s="137"/>
      <c r="JC38" s="137"/>
      <c r="JD38" s="137"/>
      <c r="JE38" s="137"/>
      <c r="JF38" s="137"/>
      <c r="JG38" s="137"/>
      <c r="JH38" s="137"/>
      <c r="JI38" s="137"/>
      <c r="JJ38" s="137"/>
      <c r="JK38" s="137"/>
      <c r="JL38" s="137"/>
      <c r="JM38" s="137"/>
      <c r="JN38" s="137"/>
      <c r="JO38" s="137"/>
      <c r="JP38" s="137"/>
      <c r="JQ38" s="137"/>
      <c r="JR38" s="137"/>
      <c r="JS38" s="137"/>
      <c r="JT38" s="137"/>
      <c r="JU38" s="137"/>
      <c r="JV38" s="137"/>
      <c r="JW38" s="137"/>
      <c r="JX38" s="137"/>
      <c r="JY38" s="137"/>
      <c r="JZ38" s="137"/>
      <c r="KA38" s="137"/>
      <c r="KB38" s="137"/>
      <c r="KC38" s="137"/>
      <c r="KD38" s="137"/>
      <c r="KE38" s="137"/>
      <c r="KF38" s="137"/>
      <c r="KG38" s="137"/>
      <c r="KH38" s="137"/>
      <c r="KI38" s="137"/>
      <c r="KJ38" s="137"/>
      <c r="KK38" s="137"/>
      <c r="KL38" s="137"/>
      <c r="KM38" s="137"/>
      <c r="KN38" s="137"/>
      <c r="KO38" s="137"/>
      <c r="KP38" s="137"/>
      <c r="KQ38" s="137"/>
      <c r="KR38" s="137"/>
      <c r="KS38" s="137"/>
      <c r="KT38" s="137"/>
      <c r="KU38" s="137"/>
      <c r="KV38" s="137"/>
      <c r="KW38" s="137"/>
      <c r="KX38" s="137"/>
      <c r="KY38" s="137"/>
      <c r="KZ38" s="137"/>
      <c r="LA38" s="137"/>
      <c r="LB38" s="137"/>
      <c r="LC38" s="137"/>
      <c r="LD38" s="137"/>
      <c r="LE38" s="137"/>
      <c r="LF38" s="137"/>
      <c r="LG38" s="137"/>
      <c r="LH38" s="137"/>
      <c r="LI38" s="137"/>
      <c r="LJ38" s="137"/>
      <c r="LK38" s="137"/>
      <c r="LL38" s="137"/>
      <c r="LM38" s="137"/>
      <c r="LN38" s="137"/>
      <c r="LO38" s="137"/>
      <c r="LP38" s="137"/>
      <c r="LQ38" s="137"/>
      <c r="LR38" s="137"/>
      <c r="LS38" s="137"/>
      <c r="LT38" s="137"/>
      <c r="LU38" s="137"/>
      <c r="LV38" s="137"/>
      <c r="LW38" s="137"/>
      <c r="LX38" s="137"/>
      <c r="LY38" s="137"/>
      <c r="LZ38" s="137"/>
      <c r="MA38" s="137"/>
      <c r="MB38" s="137"/>
      <c r="MC38" s="137"/>
      <c r="MD38" s="137"/>
      <c r="ME38" s="137"/>
      <c r="MF38" s="137"/>
      <c r="MG38" s="137"/>
      <c r="MH38" s="137"/>
      <c r="MI38" s="137"/>
      <c r="MJ38" s="137"/>
      <c r="MK38" s="137"/>
      <c r="ML38" s="137"/>
      <c r="MM38" s="137"/>
      <c r="MN38" s="137"/>
      <c r="MO38" s="137"/>
      <c r="MP38" s="137"/>
      <c r="MQ38" s="137"/>
      <c r="MR38" s="137"/>
      <c r="MS38" s="137"/>
      <c r="MT38" s="137"/>
      <c r="MU38" s="137"/>
      <c r="MV38" s="137"/>
      <c r="MW38" s="137"/>
      <c r="MX38" s="137"/>
      <c r="MY38" s="137"/>
      <c r="MZ38" s="137"/>
      <c r="NA38" s="137"/>
      <c r="NB38" s="137"/>
      <c r="NC38" s="137"/>
      <c r="ND38" s="137"/>
      <c r="NE38" s="137"/>
      <c r="NF38" s="137"/>
      <c r="NG38" s="137"/>
      <c r="NH38" s="137"/>
      <c r="NI38" s="137"/>
      <c r="NJ38" s="137"/>
      <c r="NK38" s="137"/>
      <c r="NL38" s="137"/>
      <c r="NM38" s="137"/>
      <c r="NN38" s="137"/>
      <c r="NO38" s="137"/>
      <c r="NP38" s="137"/>
      <c r="NQ38" s="137"/>
      <c r="NR38" s="137"/>
      <c r="NS38" s="137"/>
      <c r="NT38" s="137"/>
      <c r="NU38" s="137"/>
      <c r="NV38" s="137"/>
      <c r="NW38" s="137"/>
      <c r="NX38" s="137"/>
      <c r="NY38" s="137"/>
      <c r="NZ38" s="137"/>
      <c r="OA38" s="137"/>
      <c r="OB38" s="137"/>
      <c r="OC38" s="137"/>
      <c r="OD38" s="137"/>
      <c r="OE38" s="137"/>
      <c r="OF38" s="137"/>
      <c r="OG38" s="137"/>
      <c r="OH38" s="137"/>
      <c r="OI38" s="137"/>
      <c r="OJ38" s="137"/>
      <c r="OK38" s="137"/>
      <c r="OL38" s="137"/>
      <c r="OM38" s="137"/>
      <c r="ON38" s="137"/>
      <c r="OO38" s="137"/>
      <c r="OP38" s="137"/>
      <c r="OQ38" s="137"/>
      <c r="OR38" s="137"/>
      <c r="OS38" s="137"/>
      <c r="OT38" s="137"/>
      <c r="OU38" s="137"/>
      <c r="OV38" s="137"/>
      <c r="OW38" s="137"/>
      <c r="OX38" s="137"/>
      <c r="OY38" s="137"/>
      <c r="OZ38" s="137"/>
      <c r="PA38" s="137"/>
      <c r="PB38" s="137"/>
    </row>
    <row r="39" spans="1:418" ht="14.25" customHeight="1"/>
    <row r="40" spans="1:418" ht="14.25" customHeight="1"/>
    <row r="41" spans="1:418" ht="14.25" customHeight="1"/>
    <row r="42" spans="1:418" ht="14.25" customHeight="1"/>
    <row r="43" spans="1:418" ht="14.25" customHeight="1"/>
    <row r="44" spans="1:418" ht="14.25" customHeight="1"/>
    <row r="45" spans="1:418" ht="14.25" customHeight="1"/>
    <row r="46" spans="1:418" ht="14.25" customHeight="1"/>
    <row r="47" spans="1:418" ht="14.25" customHeight="1"/>
    <row r="48" spans="1:41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mergeCells count="21">
    <mergeCell ref="A6:GH6"/>
    <mergeCell ref="A9:GH9"/>
    <mergeCell ref="A32:GH32"/>
    <mergeCell ref="A28:GH28"/>
    <mergeCell ref="A19:GH19"/>
    <mergeCell ref="A10:GH10"/>
    <mergeCell ref="FF3:GB3"/>
    <mergeCell ref="GC3:GH3"/>
    <mergeCell ref="A1:S1"/>
    <mergeCell ref="A3:A4"/>
    <mergeCell ref="D3:D4"/>
    <mergeCell ref="BA3:BV3"/>
    <mergeCell ref="BW3:CQ3"/>
    <mergeCell ref="CR3:DN3"/>
    <mergeCell ref="DO3:EI3"/>
    <mergeCell ref="EJ3:FE3"/>
    <mergeCell ref="B3:B4"/>
    <mergeCell ref="C3:C4"/>
    <mergeCell ref="E3:I3"/>
    <mergeCell ref="J3:AC3"/>
    <mergeCell ref="AD3:AZ3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D844-1ED1-48F1-BBDC-D9697C4E0CF5}">
  <dimension ref="B2:G36"/>
  <sheetViews>
    <sheetView zoomScaleNormal="100" workbookViewId="0">
      <selection activeCell="E10" sqref="E10"/>
    </sheetView>
  </sheetViews>
  <sheetFormatPr defaultColWidth="11" defaultRowHeight="14.25"/>
  <cols>
    <col min="2" max="2" width="9" bestFit="1" customWidth="1"/>
    <col min="3" max="3" width="113.5" customWidth="1"/>
    <col min="4" max="4" width="11.5" customWidth="1"/>
    <col min="5" max="5" width="18.25" bestFit="1" customWidth="1"/>
    <col min="6" max="6" width="15.5" bestFit="1" customWidth="1"/>
  </cols>
  <sheetData>
    <row r="2" spans="2:7">
      <c r="B2" t="s">
        <v>65</v>
      </c>
      <c r="C2" t="s">
        <v>36</v>
      </c>
      <c r="D2" t="s">
        <v>37</v>
      </c>
      <c r="E2" s="146" t="s">
        <v>184</v>
      </c>
      <c r="F2" s="146" t="s">
        <v>185</v>
      </c>
      <c r="G2" s="146" t="s">
        <v>186</v>
      </c>
    </row>
    <row r="3" spans="2:7" ht="15">
      <c r="B3" s="149"/>
      <c r="C3" s="149" t="s">
        <v>77</v>
      </c>
      <c r="D3" s="149"/>
      <c r="E3" s="149"/>
      <c r="F3" s="149"/>
      <c r="G3" s="147"/>
    </row>
    <row r="4" spans="2:7" ht="15">
      <c r="D4">
        <v>5</v>
      </c>
      <c r="F4" s="155">
        <v>450000</v>
      </c>
      <c r="G4" s="137"/>
    </row>
    <row r="5" spans="2:7">
      <c r="B5" s="137" t="s">
        <v>78</v>
      </c>
      <c r="C5" s="137" t="s">
        <v>79</v>
      </c>
      <c r="D5" s="137">
        <v>2</v>
      </c>
      <c r="E5" s="137">
        <v>300000</v>
      </c>
      <c r="F5" s="137"/>
      <c r="G5" s="137">
        <v>300000</v>
      </c>
    </row>
    <row r="6" spans="2:7">
      <c r="B6" s="137" t="s">
        <v>83</v>
      </c>
      <c r="C6" s="137" t="s">
        <v>84</v>
      </c>
      <c r="D6" s="137">
        <v>3</v>
      </c>
      <c r="E6" s="137">
        <v>150000</v>
      </c>
      <c r="F6" s="137"/>
      <c r="G6" s="137">
        <v>150000</v>
      </c>
    </row>
    <row r="7" spans="2:7">
      <c r="B7" s="148"/>
      <c r="C7" s="148" t="s">
        <v>85</v>
      </c>
      <c r="D7" s="148"/>
      <c r="E7" s="148"/>
      <c r="F7" s="148"/>
      <c r="G7" s="147"/>
    </row>
    <row r="8" spans="2:7" ht="15">
      <c r="B8" s="151"/>
      <c r="C8" s="151" t="s">
        <v>86</v>
      </c>
      <c r="D8" s="151">
        <v>70</v>
      </c>
      <c r="E8" s="151"/>
      <c r="F8" s="154">
        <v>18032000</v>
      </c>
      <c r="G8" s="151"/>
    </row>
    <row r="9" spans="2:7">
      <c r="B9" s="150"/>
      <c r="C9" s="150" t="s">
        <v>87</v>
      </c>
      <c r="D9" s="150">
        <v>28</v>
      </c>
      <c r="E9" s="150"/>
      <c r="F9" s="152">
        <v>7616000</v>
      </c>
      <c r="G9" s="150"/>
    </row>
    <row r="10" spans="2:7">
      <c r="B10" s="137" t="s">
        <v>88</v>
      </c>
      <c r="C10" s="137"/>
      <c r="D10" s="137"/>
      <c r="E10" s="137"/>
      <c r="F10" s="153"/>
      <c r="G10" s="137"/>
    </row>
    <row r="11" spans="2:7">
      <c r="B11" s="137" t="s">
        <v>92</v>
      </c>
      <c r="C11" s="137"/>
      <c r="D11" s="137"/>
      <c r="E11" s="137"/>
      <c r="F11" s="153"/>
      <c r="G11" s="137"/>
    </row>
    <row r="12" spans="2:7">
      <c r="B12" s="137" t="s">
        <v>97</v>
      </c>
      <c r="C12" s="137"/>
      <c r="D12" s="137"/>
      <c r="E12" s="137"/>
      <c r="F12" s="153"/>
      <c r="G12" s="137"/>
    </row>
    <row r="13" spans="2:7">
      <c r="B13" s="150"/>
      <c r="C13" s="150" t="s">
        <v>102</v>
      </c>
      <c r="D13" s="150">
        <v>42</v>
      </c>
      <c r="E13" s="150"/>
      <c r="F13" s="152">
        <v>10416000</v>
      </c>
      <c r="G13" s="150"/>
    </row>
    <row r="14" spans="2:7">
      <c r="B14" s="137" t="s">
        <v>103</v>
      </c>
      <c r="C14" s="137"/>
      <c r="D14" s="137"/>
      <c r="E14" s="137"/>
      <c r="F14" s="137"/>
      <c r="G14" s="137"/>
    </row>
    <row r="15" spans="2:7">
      <c r="B15" s="137" t="s">
        <v>108</v>
      </c>
      <c r="C15" s="137"/>
      <c r="D15" s="137"/>
      <c r="E15" s="137"/>
      <c r="F15" s="137"/>
      <c r="G15" s="137"/>
    </row>
    <row r="16" spans="2:7">
      <c r="B16" s="137" t="s">
        <v>113</v>
      </c>
      <c r="C16" s="137"/>
      <c r="D16" s="137"/>
      <c r="E16" s="137"/>
      <c r="F16" s="137"/>
      <c r="G16" s="137"/>
    </row>
    <row r="17" spans="2:7" ht="15">
      <c r="C17" t="s">
        <v>119</v>
      </c>
      <c r="D17">
        <v>92</v>
      </c>
      <c r="F17" s="155">
        <v>37424000</v>
      </c>
    </row>
    <row r="18" spans="2:7">
      <c r="B18" s="150"/>
      <c r="C18" s="150" t="s">
        <v>120</v>
      </c>
      <c r="D18" s="150">
        <v>63</v>
      </c>
      <c r="E18" s="150"/>
      <c r="F18" s="152">
        <v>17472000</v>
      </c>
      <c r="G18" s="150"/>
    </row>
    <row r="19" spans="2:7">
      <c r="B19" s="137" t="s">
        <v>121</v>
      </c>
      <c r="C19" s="137"/>
      <c r="D19" s="137"/>
      <c r="E19" s="137"/>
      <c r="F19" s="153"/>
      <c r="G19" s="137"/>
    </row>
    <row r="20" spans="2:7">
      <c r="B20" s="137" t="s">
        <v>128</v>
      </c>
      <c r="C20" s="137"/>
      <c r="D20" s="137"/>
      <c r="E20" s="137"/>
      <c r="F20" s="153"/>
      <c r="G20" s="137"/>
    </row>
    <row r="21" spans="2:7">
      <c r="B21" s="137" t="s">
        <v>133</v>
      </c>
      <c r="C21" s="137"/>
      <c r="D21" s="137"/>
      <c r="E21" s="137"/>
      <c r="F21" s="153"/>
      <c r="G21" s="137"/>
    </row>
    <row r="22" spans="2:7">
      <c r="B22" s="150"/>
      <c r="C22" s="150" t="s">
        <v>138</v>
      </c>
      <c r="D22" s="150">
        <v>29</v>
      </c>
      <c r="E22" s="150"/>
      <c r="F22" s="152">
        <v>19952000</v>
      </c>
      <c r="G22" s="150"/>
    </row>
    <row r="23" spans="2:7">
      <c r="B23" s="137" t="s">
        <v>139</v>
      </c>
      <c r="C23" s="137"/>
      <c r="D23" s="137"/>
      <c r="E23" s="137"/>
      <c r="F23" s="153"/>
      <c r="G23" s="137"/>
    </row>
    <row r="24" spans="2:7">
      <c r="B24" s="137" t="s">
        <v>144</v>
      </c>
      <c r="C24" s="137"/>
      <c r="D24" s="137"/>
      <c r="E24" s="137"/>
      <c r="F24" s="153"/>
      <c r="G24" s="137"/>
    </row>
    <row r="25" spans="2:7">
      <c r="B25" s="137" t="s">
        <v>149</v>
      </c>
      <c r="C25" s="137"/>
      <c r="D25" s="137"/>
      <c r="E25" s="137"/>
      <c r="F25" s="153"/>
      <c r="G25" s="137"/>
    </row>
    <row r="26" spans="2:7" ht="15">
      <c r="B26" s="151"/>
      <c r="C26" s="151" t="s">
        <v>153</v>
      </c>
      <c r="D26" s="151">
        <v>34</v>
      </c>
      <c r="E26" s="151"/>
      <c r="F26" s="156">
        <v>9088000</v>
      </c>
      <c r="G26" s="151"/>
    </row>
    <row r="27" spans="2:7">
      <c r="B27" s="137" t="s">
        <v>154</v>
      </c>
      <c r="C27" s="137"/>
      <c r="D27" s="137"/>
      <c r="E27" s="137"/>
      <c r="F27" s="137"/>
      <c r="G27" s="137"/>
    </row>
    <row r="28" spans="2:7">
      <c r="B28" s="137" t="s">
        <v>159</v>
      </c>
      <c r="C28" s="137"/>
      <c r="D28" s="137"/>
      <c r="E28" s="137"/>
      <c r="F28" s="137"/>
      <c r="G28" s="137"/>
    </row>
    <row r="29" spans="2:7">
      <c r="B29" s="137" t="s">
        <v>163</v>
      </c>
      <c r="C29" s="137"/>
      <c r="D29" s="137"/>
      <c r="E29" s="137"/>
      <c r="F29" s="137"/>
      <c r="G29" s="137"/>
    </row>
    <row r="30" spans="2:7" ht="15">
      <c r="B30" s="149"/>
      <c r="C30" s="149" t="s">
        <v>168</v>
      </c>
      <c r="D30" s="149"/>
      <c r="E30" s="149"/>
      <c r="F30" s="149"/>
      <c r="G30" s="147"/>
    </row>
    <row r="31" spans="2:7" ht="15">
      <c r="D31">
        <v>6</v>
      </c>
      <c r="F31" s="155">
        <v>4080000</v>
      </c>
    </row>
    <row r="32" spans="2:7">
      <c r="B32" s="137" t="s">
        <v>187</v>
      </c>
      <c r="C32" s="137"/>
      <c r="D32" s="137"/>
      <c r="E32" s="137"/>
      <c r="F32" s="137"/>
    </row>
    <row r="34" spans="3:4">
      <c r="C34" t="s">
        <v>63</v>
      </c>
      <c r="D34">
        <v>207</v>
      </c>
    </row>
    <row r="35" spans="3:4">
      <c r="C35" t="s">
        <v>169</v>
      </c>
    </row>
    <row r="36" spans="3:4">
      <c r="C36" t="s">
        <v>170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Cañon</dc:creator>
  <cp:keywords/>
  <dc:description/>
  <cp:lastModifiedBy>BRITNEY MARENA MORA DIAZ</cp:lastModifiedBy>
  <cp:revision/>
  <dcterms:created xsi:type="dcterms:W3CDTF">2023-09-29T01:14:10Z</dcterms:created>
  <dcterms:modified xsi:type="dcterms:W3CDTF">2025-06-10T16:22:12Z</dcterms:modified>
  <cp:category/>
  <cp:contentStatus/>
</cp:coreProperties>
</file>