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D:\CICLO 10\TALLER DE PROYECTOS\Semana 5\"/>
    </mc:Choice>
  </mc:AlternateContent>
  <xr:revisionPtr revIDLastSave="0" documentId="13_ncr:1_{2E2A2042-13F5-4258-91B0-9A87D6E8B1DF}" xr6:coauthVersionLast="47" xr6:coauthVersionMax="47" xr10:uidLastSave="{00000000-0000-0000-0000-000000000000}"/>
  <bookViews>
    <workbookView xWindow="-108" yWindow="-108" windowWidth="23256" windowHeight="12456" tabRatio="522" xr2:uid="{00000000-000D-0000-FFFF-FFFF00000000}"/>
  </bookViews>
  <sheets>
    <sheet name="Sprint 1" sheetId="25" r:id="rId1"/>
    <sheet name="Sprint 2" sheetId="29" r:id="rId2"/>
    <sheet name="Sprint 3" sheetId="30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0">'Sprint 1'!$F$18</definedName>
    <definedName name="DoneDays" localSheetId="1">'Sprint 2'!$F$18</definedName>
    <definedName name="DoneDays" localSheetId="2">'Sprint 3'!$F$18</definedName>
    <definedName name="DoneDays">#REF!</definedName>
    <definedName name="ImplementationDays" localSheetId="0">'Sprint 1'!$D$16</definedName>
    <definedName name="ImplementationDays" localSheetId="1">'Sprint 2'!$D$16</definedName>
    <definedName name="ImplementationDays" localSheetId="2">'Sprint 3'!$D$16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0">OFFSET('Sprint 1'!$H$17,0,0,1,'Sprint 1'!DoneDays)</definedName>
    <definedName name="RealValues" localSheetId="1">OFFSET('Sprint 2'!$H$17,0,0,1,'Sprint 2'!DoneDays)</definedName>
    <definedName name="RealValues" localSheetId="2">OFFSET('Sprint 3'!$H$17,0,0,1,'Sprint 3'!DoneDays)</definedName>
    <definedName name="Sprint">#REF!</definedName>
    <definedName name="SprintCount">#REF!</definedName>
    <definedName name="SprintsInTrend">#REF!</definedName>
    <definedName name="SprintTasks" localSheetId="0">'Sprint 1'!$C$21:$AF$70</definedName>
    <definedName name="SprintTasks" localSheetId="1">'Sprint 2'!$C$21:$AF$70</definedName>
    <definedName name="SprintTasks" localSheetId="2">'Sprint 3'!$C$21:$AF$70</definedName>
    <definedName name="SprintTasks">#REF!</definedName>
    <definedName name="Status">#REF!</definedName>
    <definedName name="StoryName">#REF!</definedName>
    <definedName name="TaskRows" localSheetId="0">'Sprint 1'!$D$18</definedName>
    <definedName name="TaskRows" localSheetId="1">'Sprint 2'!$D$18</definedName>
    <definedName name="TaskRows" localSheetId="2">'Sprint 3'!$D$18</definedName>
    <definedName name="TaskRows">#REF!</definedName>
    <definedName name="TaskStatus" localSheetId="0">'Sprint 1'!$F$21:$F$65</definedName>
    <definedName name="TaskStatus" localSheetId="1">'Sprint 2'!$F$21:$F$65</definedName>
    <definedName name="TaskStatus" localSheetId="2">'Sprint 3'!$F$21:$F$65</definedName>
    <definedName name="TaskStatus">#REF!</definedName>
    <definedName name="TaskStoryID" localSheetId="0">'Sprint 1'!$D$21:$D$60</definedName>
    <definedName name="TaskStoryID" localSheetId="1">'Sprint 2'!$D$21:$D$60</definedName>
    <definedName name="TaskStoryID" localSheetId="2">'Sprint 3'!$D$21:$D$60</definedName>
    <definedName name="TaskStoryID">#REF!</definedName>
    <definedName name="TotalEffort" localSheetId="0">'Sprint 1'!$G$17</definedName>
    <definedName name="TotalEffort" localSheetId="1">'Sprint 2'!$G$17</definedName>
    <definedName name="TotalEffort" localSheetId="2">'Sprint 3'!$G$17</definedName>
    <definedName name="TotalEffort">#REF!</definedName>
    <definedName name="TrendDays" localSheetId="0">'Sprint 1'!$F$20</definedName>
    <definedName name="TrendDays" localSheetId="1">'Sprint 2'!$F$20</definedName>
    <definedName name="TrendDays" localSheetId="2">'Sprint 3'!$F$20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7" i="30" l="1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F71" i="30"/>
  <c r="H66" i="30"/>
  <c r="H65" i="30"/>
  <c r="H64" i="30"/>
  <c r="H63" i="30"/>
  <c r="F63" i="30"/>
  <c r="H62" i="30"/>
  <c r="F62" i="30"/>
  <c r="H61" i="30"/>
  <c r="F61" i="30"/>
  <c r="H60" i="30"/>
  <c r="F60" i="30"/>
  <c r="H59" i="30"/>
  <c r="F59" i="30"/>
  <c r="H58" i="30"/>
  <c r="F58" i="30"/>
  <c r="H57" i="30"/>
  <c r="F57" i="30"/>
  <c r="H56" i="30"/>
  <c r="F56" i="30"/>
  <c r="H55" i="30"/>
  <c r="F55" i="30"/>
  <c r="H54" i="30"/>
  <c r="F54" i="30"/>
  <c r="H53" i="30"/>
  <c r="F53" i="30"/>
  <c r="H52" i="30"/>
  <c r="F52" i="30"/>
  <c r="H51" i="30"/>
  <c r="F51" i="30"/>
  <c r="H50" i="30"/>
  <c r="F50" i="30"/>
  <c r="H49" i="30"/>
  <c r="F49" i="30"/>
  <c r="H48" i="30"/>
  <c r="F48" i="30"/>
  <c r="H47" i="30"/>
  <c r="F47" i="30"/>
  <c r="H46" i="30"/>
  <c r="F46" i="30"/>
  <c r="H45" i="30"/>
  <c r="F45" i="30"/>
  <c r="H44" i="30"/>
  <c r="F44" i="30"/>
  <c r="H43" i="30"/>
  <c r="F43" i="30"/>
  <c r="H42" i="30"/>
  <c r="F42" i="30"/>
  <c r="H41" i="30"/>
  <c r="F41" i="30"/>
  <c r="H40" i="30"/>
  <c r="F40" i="30"/>
  <c r="H39" i="30"/>
  <c r="F39" i="30"/>
  <c r="H38" i="30"/>
  <c r="F38" i="30"/>
  <c r="I21" i="30"/>
  <c r="I62" i="30" s="1"/>
  <c r="D18" i="30"/>
  <c r="Y17" i="30" s="1"/>
  <c r="F71" i="29"/>
  <c r="H66" i="29"/>
  <c r="H65" i="29"/>
  <c r="H64" i="29"/>
  <c r="H63" i="29"/>
  <c r="F63" i="29"/>
  <c r="H62" i="29"/>
  <c r="F62" i="29"/>
  <c r="H61" i="29"/>
  <c r="F61" i="29"/>
  <c r="H60" i="29"/>
  <c r="F60" i="29"/>
  <c r="H59" i="29"/>
  <c r="F59" i="29"/>
  <c r="H58" i="29"/>
  <c r="F58" i="29"/>
  <c r="H57" i="29"/>
  <c r="F57" i="29"/>
  <c r="H56" i="29"/>
  <c r="F56" i="29"/>
  <c r="H55" i="29"/>
  <c r="F55" i="29"/>
  <c r="H54" i="29"/>
  <c r="F54" i="29"/>
  <c r="H53" i="29"/>
  <c r="F53" i="29"/>
  <c r="H52" i="29"/>
  <c r="F52" i="29"/>
  <c r="H51" i="29"/>
  <c r="F51" i="29"/>
  <c r="H50" i="29"/>
  <c r="F50" i="29"/>
  <c r="H49" i="29"/>
  <c r="F49" i="29"/>
  <c r="H48" i="29"/>
  <c r="F48" i="29"/>
  <c r="H47" i="29"/>
  <c r="F47" i="29"/>
  <c r="H46" i="29"/>
  <c r="F46" i="29"/>
  <c r="H45" i="29"/>
  <c r="F45" i="29"/>
  <c r="H44" i="29"/>
  <c r="F44" i="29"/>
  <c r="H43" i="29"/>
  <c r="F43" i="29"/>
  <c r="H42" i="29"/>
  <c r="F42" i="29"/>
  <c r="H41" i="29"/>
  <c r="F41" i="29"/>
  <c r="H40" i="29"/>
  <c r="F40" i="29"/>
  <c r="H39" i="29"/>
  <c r="F39" i="29"/>
  <c r="H38" i="29"/>
  <c r="F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I21" i="29"/>
  <c r="I62" i="29" s="1"/>
  <c r="D18" i="29"/>
  <c r="Z17" i="29" s="1"/>
  <c r="H22" i="25"/>
  <c r="H23" i="25"/>
  <c r="H24" i="25"/>
  <c r="H25" i="25"/>
  <c r="F71" i="25"/>
  <c r="H66" i="25"/>
  <c r="H65" i="25"/>
  <c r="H64" i="25"/>
  <c r="H63" i="25"/>
  <c r="F63" i="25"/>
  <c r="H62" i="25"/>
  <c r="F62" i="25"/>
  <c r="H61" i="25"/>
  <c r="F61" i="25"/>
  <c r="H60" i="25"/>
  <c r="F60" i="25"/>
  <c r="H59" i="25"/>
  <c r="F59" i="25"/>
  <c r="H58" i="25"/>
  <c r="F58" i="25"/>
  <c r="H57" i="25"/>
  <c r="F57" i="25"/>
  <c r="H56" i="25"/>
  <c r="F56" i="25"/>
  <c r="H55" i="25"/>
  <c r="F55" i="25"/>
  <c r="H54" i="25"/>
  <c r="F54" i="25"/>
  <c r="H53" i="25"/>
  <c r="F53" i="25"/>
  <c r="H52" i="25"/>
  <c r="F52" i="25"/>
  <c r="H51" i="25"/>
  <c r="F51" i="25"/>
  <c r="H50" i="25"/>
  <c r="F50" i="25"/>
  <c r="H49" i="25"/>
  <c r="F49" i="25"/>
  <c r="H48" i="25"/>
  <c r="F48" i="25"/>
  <c r="H47" i="25"/>
  <c r="F47" i="25"/>
  <c r="H46" i="25"/>
  <c r="F46" i="25"/>
  <c r="H45" i="25"/>
  <c r="F45" i="25"/>
  <c r="H44" i="25"/>
  <c r="F44" i="25"/>
  <c r="H43" i="25"/>
  <c r="F43" i="25"/>
  <c r="H42" i="25"/>
  <c r="F42" i="25"/>
  <c r="H41" i="25"/>
  <c r="F41" i="25"/>
  <c r="H40" i="25"/>
  <c r="F40" i="25"/>
  <c r="H39" i="25"/>
  <c r="F39" i="25"/>
  <c r="H38" i="25"/>
  <c r="F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I21" i="25"/>
  <c r="I62" i="25"/>
  <c r="D18" i="25"/>
  <c r="O17" i="25" s="1"/>
  <c r="I63" i="25"/>
  <c r="J21" i="25"/>
  <c r="J62" i="25" s="1"/>
  <c r="K21" i="25"/>
  <c r="J63" i="25"/>
  <c r="I63" i="29" l="1"/>
  <c r="J21" i="29"/>
  <c r="J63" i="29" s="1"/>
  <c r="J21" i="30"/>
  <c r="K21" i="30" s="1"/>
  <c r="X17" i="30"/>
  <c r="L17" i="30"/>
  <c r="M17" i="30"/>
  <c r="T17" i="30"/>
  <c r="U17" i="30"/>
  <c r="K17" i="30"/>
  <c r="P17" i="30"/>
  <c r="Z17" i="30"/>
  <c r="Q17" i="30"/>
  <c r="AA17" i="30"/>
  <c r="H17" i="30"/>
  <c r="I17" i="30"/>
  <c r="R17" i="30"/>
  <c r="AB17" i="30"/>
  <c r="J17" i="30"/>
  <c r="S17" i="30"/>
  <c r="AC17" i="30"/>
  <c r="N17" i="30"/>
  <c r="Q17" i="29"/>
  <c r="S17" i="29"/>
  <c r="K17" i="29"/>
  <c r="Y17" i="29"/>
  <c r="AA17" i="29"/>
  <c r="I17" i="29"/>
  <c r="I63" i="30"/>
  <c r="V17" i="30"/>
  <c r="AD17" i="30"/>
  <c r="G17" i="30"/>
  <c r="O17" i="30"/>
  <c r="W17" i="30"/>
  <c r="L17" i="29"/>
  <c r="T17" i="29"/>
  <c r="AB17" i="29"/>
  <c r="M17" i="29"/>
  <c r="U17" i="29"/>
  <c r="AC17" i="29"/>
  <c r="N17" i="29"/>
  <c r="V17" i="29"/>
  <c r="AD17" i="29"/>
  <c r="G17" i="29"/>
  <c r="J18" i="29" s="1"/>
  <c r="O17" i="29"/>
  <c r="W17" i="29"/>
  <c r="H17" i="29"/>
  <c r="P17" i="29"/>
  <c r="X17" i="29"/>
  <c r="J17" i="29"/>
  <c r="R17" i="29"/>
  <c r="P17" i="25"/>
  <c r="AB17" i="25"/>
  <c r="L17" i="25"/>
  <c r="H17" i="25"/>
  <c r="M17" i="25"/>
  <c r="AD17" i="25"/>
  <c r="N17" i="25"/>
  <c r="J17" i="25"/>
  <c r="Z17" i="25"/>
  <c r="AC17" i="25"/>
  <c r="Q17" i="25"/>
  <c r="V17" i="25"/>
  <c r="R17" i="25"/>
  <c r="Y17" i="25"/>
  <c r="U17" i="25"/>
  <c r="AA17" i="25"/>
  <c r="W17" i="25"/>
  <c r="K17" i="25"/>
  <c r="L21" i="25"/>
  <c r="K63" i="25"/>
  <c r="K62" i="25"/>
  <c r="S17" i="25"/>
  <c r="I17" i="25"/>
  <c r="X17" i="25"/>
  <c r="G17" i="25"/>
  <c r="H18" i="25" s="1"/>
  <c r="T17" i="25"/>
  <c r="J62" i="30" l="1"/>
  <c r="J63" i="30"/>
  <c r="J62" i="29"/>
  <c r="K21" i="29"/>
  <c r="K18" i="29" s="1"/>
  <c r="I18" i="30"/>
  <c r="H18" i="30"/>
  <c r="J18" i="30"/>
  <c r="L21" i="30"/>
  <c r="K63" i="30"/>
  <c r="K18" i="30"/>
  <c r="K62" i="30"/>
  <c r="H18" i="29"/>
  <c r="I18" i="29"/>
  <c r="K18" i="25"/>
  <c r="M21" i="25"/>
  <c r="L63" i="25"/>
  <c r="L62" i="25"/>
  <c r="L18" i="25"/>
  <c r="I18" i="25"/>
  <c r="J18" i="25"/>
  <c r="L21" i="29" l="1"/>
  <c r="K62" i="29"/>
  <c r="K63" i="29"/>
  <c r="L18" i="30"/>
  <c r="L62" i="30"/>
  <c r="L63" i="30"/>
  <c r="M21" i="30"/>
  <c r="M63" i="25"/>
  <c r="M62" i="25"/>
  <c r="N21" i="25"/>
  <c r="M18" i="25"/>
  <c r="L62" i="29" l="1"/>
  <c r="L63" i="29"/>
  <c r="M21" i="29"/>
  <c r="L18" i="29"/>
  <c r="N21" i="30"/>
  <c r="M18" i="30"/>
  <c r="M63" i="30"/>
  <c r="M62" i="30"/>
  <c r="O21" i="25"/>
  <c r="N18" i="25"/>
  <c r="N62" i="25"/>
  <c r="N63" i="25"/>
  <c r="M63" i="29" l="1"/>
  <c r="M62" i="29"/>
  <c r="N21" i="29"/>
  <c r="M18" i="29"/>
  <c r="N18" i="30"/>
  <c r="N63" i="30"/>
  <c r="O21" i="30"/>
  <c r="N62" i="30"/>
  <c r="O62" i="25"/>
  <c r="O18" i="25"/>
  <c r="P21" i="25"/>
  <c r="O63" i="25"/>
  <c r="N63" i="29" l="1"/>
  <c r="N62" i="29"/>
  <c r="O21" i="29"/>
  <c r="N18" i="29"/>
  <c r="O18" i="30"/>
  <c r="O63" i="30"/>
  <c r="O62" i="30"/>
  <c r="P21" i="30"/>
  <c r="P62" i="25"/>
  <c r="P63" i="25"/>
  <c r="Q21" i="25"/>
  <c r="P18" i="25"/>
  <c r="O18" i="29" l="1"/>
  <c r="O63" i="29"/>
  <c r="O62" i="29"/>
  <c r="P21" i="29"/>
  <c r="P63" i="30"/>
  <c r="P62" i="30"/>
  <c r="Q21" i="30"/>
  <c r="P18" i="30"/>
  <c r="R21" i="25"/>
  <c r="Q18" i="25"/>
  <c r="Q62" i="25"/>
  <c r="Q63" i="25"/>
  <c r="P63" i="29" l="1"/>
  <c r="Q21" i="29"/>
  <c r="P62" i="29"/>
  <c r="P18" i="29"/>
  <c r="Q62" i="30"/>
  <c r="R21" i="30"/>
  <c r="Q63" i="30"/>
  <c r="Q18" i="30"/>
  <c r="R63" i="25"/>
  <c r="R62" i="25"/>
  <c r="S21" i="25"/>
  <c r="R18" i="25"/>
  <c r="Q62" i="29" l="1"/>
  <c r="R21" i="29"/>
  <c r="Q63" i="29"/>
  <c r="Q18" i="29"/>
  <c r="R62" i="30"/>
  <c r="S21" i="30"/>
  <c r="R63" i="30"/>
  <c r="R18" i="30"/>
  <c r="S63" i="25"/>
  <c r="S18" i="25"/>
  <c r="S62" i="25"/>
  <c r="T21" i="25"/>
  <c r="R62" i="29" l="1"/>
  <c r="S21" i="29"/>
  <c r="R18" i="29"/>
  <c r="R63" i="29"/>
  <c r="T21" i="30"/>
  <c r="S63" i="30"/>
  <c r="S18" i="30"/>
  <c r="S62" i="30"/>
  <c r="T62" i="25"/>
  <c r="U21" i="25"/>
  <c r="T63" i="25"/>
  <c r="T18" i="25"/>
  <c r="T21" i="29" l="1"/>
  <c r="S62" i="29"/>
  <c r="S18" i="29"/>
  <c r="S63" i="29"/>
  <c r="T18" i="30"/>
  <c r="T62" i="30"/>
  <c r="T63" i="30"/>
  <c r="U21" i="30"/>
  <c r="U63" i="25"/>
  <c r="U18" i="25"/>
  <c r="U62" i="25"/>
  <c r="V21" i="25"/>
  <c r="U21" i="29" l="1"/>
  <c r="T18" i="29"/>
  <c r="T62" i="29"/>
  <c r="T63" i="29"/>
  <c r="U62" i="30"/>
  <c r="U18" i="30"/>
  <c r="U63" i="30"/>
  <c r="V21" i="30"/>
  <c r="W21" i="25"/>
  <c r="V62" i="25"/>
  <c r="V18" i="25"/>
  <c r="V63" i="25"/>
  <c r="U18" i="29" l="1"/>
  <c r="U63" i="29"/>
  <c r="U62" i="29"/>
  <c r="V21" i="29"/>
  <c r="V18" i="30"/>
  <c r="V63" i="30"/>
  <c r="V62" i="30"/>
  <c r="W21" i="30"/>
  <c r="W62" i="25"/>
  <c r="X21" i="25"/>
  <c r="W18" i="25"/>
  <c r="W63" i="25"/>
  <c r="V62" i="29" l="1"/>
  <c r="V63" i="29"/>
  <c r="W21" i="29"/>
  <c r="V18" i="29"/>
  <c r="W18" i="30"/>
  <c r="W63" i="30"/>
  <c r="W62" i="30"/>
  <c r="X21" i="30"/>
  <c r="X18" i="25"/>
  <c r="X62" i="25"/>
  <c r="Y21" i="25"/>
  <c r="X63" i="25"/>
  <c r="W18" i="29" l="1"/>
  <c r="W63" i="29"/>
  <c r="X21" i="29"/>
  <c r="W62" i="29"/>
  <c r="X63" i="30"/>
  <c r="X62" i="30"/>
  <c r="Y21" i="30"/>
  <c r="X18" i="30"/>
  <c r="Y18" i="25"/>
  <c r="Z21" i="25"/>
  <c r="Y62" i="25"/>
  <c r="Y63" i="25"/>
  <c r="X62" i="29" l="1"/>
  <c r="X63" i="29"/>
  <c r="Y21" i="29"/>
  <c r="X18" i="29"/>
  <c r="Y62" i="30"/>
  <c r="Z21" i="30"/>
  <c r="Y18" i="30"/>
  <c r="Y63" i="30"/>
  <c r="Z63" i="25"/>
  <c r="AA21" i="25"/>
  <c r="Z62" i="25"/>
  <c r="Z18" i="25"/>
  <c r="Y62" i="29" l="1"/>
  <c r="Z21" i="29"/>
  <c r="Y63" i="29"/>
  <c r="Y18" i="29"/>
  <c r="Z62" i="30"/>
  <c r="AA21" i="30"/>
  <c r="Z18" i="30"/>
  <c r="Z63" i="30"/>
  <c r="AB21" i="25"/>
  <c r="AA18" i="25"/>
  <c r="AA63" i="25"/>
  <c r="AA62" i="25"/>
  <c r="Z62" i="29" l="1"/>
  <c r="AA21" i="29"/>
  <c r="Z18" i="29"/>
  <c r="Z63" i="29"/>
  <c r="AB21" i="30"/>
  <c r="AA18" i="30"/>
  <c r="AA62" i="30"/>
  <c r="AA63" i="30"/>
  <c r="AB62" i="25"/>
  <c r="AC21" i="25"/>
  <c r="AB18" i="25"/>
  <c r="AB63" i="25"/>
  <c r="AA62" i="29" l="1"/>
  <c r="AB21" i="29"/>
  <c r="AA63" i="29"/>
  <c r="AA18" i="29"/>
  <c r="AB18" i="30"/>
  <c r="AB63" i="30"/>
  <c r="AC21" i="30"/>
  <c r="AB62" i="30"/>
  <c r="AD21" i="25"/>
  <c r="AC62" i="25"/>
  <c r="AC63" i="25"/>
  <c r="AC18" i="25"/>
  <c r="AB62" i="29" l="1"/>
  <c r="AB18" i="29"/>
  <c r="AB63" i="29"/>
  <c r="AC21" i="29"/>
  <c r="AC18" i="30"/>
  <c r="AD21" i="30"/>
  <c r="AC63" i="30"/>
  <c r="AC62" i="30"/>
  <c r="AD18" i="25"/>
  <c r="AD63" i="25"/>
  <c r="AE21" i="25"/>
  <c r="AD62" i="25"/>
  <c r="AC18" i="29" l="1"/>
  <c r="AC63" i="29"/>
  <c r="AC62" i="29"/>
  <c r="AD21" i="29"/>
  <c r="AD18" i="30"/>
  <c r="AD63" i="30"/>
  <c r="AE21" i="30"/>
  <c r="AD62" i="30"/>
  <c r="AE35" i="25"/>
  <c r="AE61" i="25"/>
  <c r="AE50" i="25"/>
  <c r="AE51" i="25"/>
  <c r="AE40" i="25"/>
  <c r="AE48" i="25"/>
  <c r="AE49" i="25"/>
  <c r="AE55" i="25"/>
  <c r="AE23" i="25"/>
  <c r="AE36" i="25"/>
  <c r="AE43" i="25"/>
  <c r="AE59" i="25"/>
  <c r="AE46" i="25"/>
  <c r="AE32" i="25"/>
  <c r="AE57" i="25"/>
  <c r="AE54" i="25"/>
  <c r="AE30" i="25"/>
  <c r="AE25" i="25"/>
  <c r="AE22" i="25"/>
  <c r="AE26" i="25"/>
  <c r="AE62" i="25"/>
  <c r="AE64" i="25"/>
  <c r="AE60" i="25"/>
  <c r="AE42" i="25"/>
  <c r="AE47" i="25"/>
  <c r="AE24" i="25"/>
  <c r="AE58" i="25"/>
  <c r="AE45" i="25"/>
  <c r="AE38" i="25"/>
  <c r="AE56" i="25"/>
  <c r="AE44" i="25"/>
  <c r="AE63" i="25"/>
  <c r="AE28" i="25"/>
  <c r="AE27" i="25"/>
  <c r="AE18" i="25"/>
  <c r="AF21" i="25"/>
  <c r="AE41" i="25"/>
  <c r="AE31" i="25"/>
  <c r="AE65" i="25"/>
  <c r="AE34" i="25"/>
  <c r="AE39" i="25"/>
  <c r="AE53" i="25"/>
  <c r="AE37" i="25"/>
  <c r="AE29" i="25"/>
  <c r="AE33" i="25"/>
  <c r="AE52" i="25"/>
  <c r="AD18" i="29" l="1"/>
  <c r="AD62" i="29"/>
  <c r="AE21" i="29"/>
  <c r="AD63" i="29"/>
  <c r="AE36" i="30"/>
  <c r="AE28" i="30"/>
  <c r="AE18" i="30"/>
  <c r="AE61" i="30"/>
  <c r="AE59" i="30"/>
  <c r="AE53" i="30"/>
  <c r="AE49" i="30"/>
  <c r="AE45" i="30"/>
  <c r="AE41" i="30"/>
  <c r="AE37" i="30"/>
  <c r="AE34" i="30"/>
  <c r="AE63" i="30"/>
  <c r="AE60" i="30"/>
  <c r="AE58" i="30"/>
  <c r="AE56" i="30"/>
  <c r="AE54" i="30"/>
  <c r="AE52" i="30"/>
  <c r="AE50" i="30"/>
  <c r="AE48" i="30"/>
  <c r="AE46" i="30"/>
  <c r="AE44" i="30"/>
  <c r="AE42" i="30"/>
  <c r="AE40" i="30"/>
  <c r="AE38" i="30"/>
  <c r="AE33" i="30"/>
  <c r="AE25" i="30"/>
  <c r="AE30" i="30"/>
  <c r="AE22" i="30"/>
  <c r="AE26" i="30"/>
  <c r="AE65" i="30"/>
  <c r="AE62" i="30"/>
  <c r="AE35" i="30"/>
  <c r="AE27" i="30"/>
  <c r="AE32" i="30"/>
  <c r="AE24" i="30"/>
  <c r="AF21" i="30"/>
  <c r="AE57" i="30"/>
  <c r="AE55" i="30"/>
  <c r="AE51" i="30"/>
  <c r="AE47" i="30"/>
  <c r="AE43" i="30"/>
  <c r="AE39" i="30"/>
  <c r="AE29" i="30"/>
  <c r="AE31" i="30"/>
  <c r="AE23" i="30"/>
  <c r="AE64" i="30"/>
  <c r="AE17" i="25"/>
  <c r="AF26" i="25"/>
  <c r="AF35" i="25"/>
  <c r="AF44" i="25"/>
  <c r="AF32" i="25"/>
  <c r="AF24" i="25"/>
  <c r="AF50" i="25"/>
  <c r="AF27" i="25"/>
  <c r="AF39" i="25"/>
  <c r="AF57" i="25"/>
  <c r="AF30" i="25"/>
  <c r="AF48" i="25"/>
  <c r="AF52" i="25"/>
  <c r="AF18" i="25"/>
  <c r="AF31" i="25"/>
  <c r="AF22" i="25"/>
  <c r="AF37" i="25"/>
  <c r="AF59" i="25"/>
  <c r="AF47" i="25"/>
  <c r="AF51" i="25"/>
  <c r="AF43" i="25"/>
  <c r="AF60" i="25"/>
  <c r="AF62" i="25"/>
  <c r="AF49" i="25"/>
  <c r="AF55" i="25"/>
  <c r="AF33" i="25"/>
  <c r="AF38" i="25"/>
  <c r="AF45" i="25"/>
  <c r="AF61" i="25"/>
  <c r="AF58" i="25"/>
  <c r="AF53" i="25"/>
  <c r="AF64" i="25"/>
  <c r="AF46" i="25"/>
  <c r="AF41" i="25"/>
  <c r="AF65" i="25"/>
  <c r="AF56" i="25"/>
  <c r="AF28" i="25"/>
  <c r="AF54" i="25"/>
  <c r="AF63" i="25"/>
  <c r="AF29" i="25"/>
  <c r="AF36" i="25"/>
  <c r="AF25" i="25"/>
  <c r="AF34" i="25"/>
  <c r="AF42" i="25"/>
  <c r="AF40" i="25"/>
  <c r="AF23" i="25"/>
  <c r="AE60" i="29" l="1"/>
  <c r="AE33" i="29"/>
  <c r="AE59" i="29"/>
  <c r="AE29" i="29"/>
  <c r="AE63" i="29"/>
  <c r="AE58" i="29"/>
  <c r="AE25" i="29"/>
  <c r="AE57" i="29"/>
  <c r="AE23" i="29"/>
  <c r="AE56" i="29"/>
  <c r="AE30" i="29"/>
  <c r="AE55" i="29"/>
  <c r="AE64" i="29"/>
  <c r="AE54" i="29"/>
  <c r="AE22" i="29"/>
  <c r="AE53" i="29"/>
  <c r="AE50" i="29"/>
  <c r="AE49" i="29"/>
  <c r="AE31" i="29"/>
  <c r="AE46" i="29"/>
  <c r="AE45" i="29"/>
  <c r="AE36" i="29"/>
  <c r="AE32" i="29"/>
  <c r="AE41" i="29"/>
  <c r="AE40" i="29"/>
  <c r="AE39" i="29"/>
  <c r="AE38" i="29"/>
  <c r="AE37" i="29"/>
  <c r="AE34" i="29"/>
  <c r="AE52" i="29"/>
  <c r="AE65" i="29"/>
  <c r="AE51" i="29"/>
  <c r="AE26" i="29"/>
  <c r="AE62" i="29"/>
  <c r="AE48" i="29"/>
  <c r="AE35" i="29"/>
  <c r="AE47" i="29"/>
  <c r="AE27" i="29"/>
  <c r="AE44" i="29"/>
  <c r="AE43" i="29"/>
  <c r="AE28" i="29"/>
  <c r="AE42" i="29"/>
  <c r="AE24" i="29"/>
  <c r="AE61" i="29"/>
  <c r="AE18" i="29"/>
  <c r="AF21" i="29"/>
  <c r="AF63" i="30"/>
  <c r="AF60" i="30"/>
  <c r="AF58" i="30"/>
  <c r="AF56" i="30"/>
  <c r="AF54" i="30"/>
  <c r="AF52" i="30"/>
  <c r="AF50" i="30"/>
  <c r="AF48" i="30"/>
  <c r="AF46" i="30"/>
  <c r="AF44" i="30"/>
  <c r="AF42" i="30"/>
  <c r="AF40" i="30"/>
  <c r="AF38" i="30"/>
  <c r="AF33" i="30"/>
  <c r="AF25" i="30"/>
  <c r="AF30" i="30"/>
  <c r="AF22" i="30"/>
  <c r="AF65" i="30"/>
  <c r="AF62" i="30"/>
  <c r="AF35" i="30"/>
  <c r="AF27" i="30"/>
  <c r="AF32" i="30"/>
  <c r="AF24" i="30"/>
  <c r="AF61" i="30"/>
  <c r="AF59" i="30"/>
  <c r="AF57" i="30"/>
  <c r="AF55" i="30"/>
  <c r="AF53" i="30"/>
  <c r="AF51" i="30"/>
  <c r="AF49" i="30"/>
  <c r="AF47" i="30"/>
  <c r="AF45" i="30"/>
  <c r="AF43" i="30"/>
  <c r="AF41" i="30"/>
  <c r="AF39" i="30"/>
  <c r="AF37" i="30"/>
  <c r="AF29" i="30"/>
  <c r="AF64" i="30"/>
  <c r="AF34" i="30"/>
  <c r="AF26" i="30"/>
  <c r="AF31" i="30"/>
  <c r="AF36" i="30"/>
  <c r="AF28" i="30"/>
  <c r="AF18" i="30"/>
  <c r="AF23" i="30"/>
  <c r="AE17" i="30"/>
  <c r="AF17" i="25"/>
  <c r="F18" i="25" s="1"/>
  <c r="AF56" i="29" l="1"/>
  <c r="AF30" i="29"/>
  <c r="AF53" i="29"/>
  <c r="AF34" i="29"/>
  <c r="AF54" i="29"/>
  <c r="AF22" i="29"/>
  <c r="AF51" i="29"/>
  <c r="AF26" i="29"/>
  <c r="AF52" i="29"/>
  <c r="AF65" i="29"/>
  <c r="AF49" i="29"/>
  <c r="AF18" i="29"/>
  <c r="AF62" i="29"/>
  <c r="AF47" i="29"/>
  <c r="AF31" i="29"/>
  <c r="AF45" i="29"/>
  <c r="AF46" i="29"/>
  <c r="AF43" i="29"/>
  <c r="AF36" i="29"/>
  <c r="AF50" i="29"/>
  <c r="AF27" i="29"/>
  <c r="AF60" i="29"/>
  <c r="AF55" i="29"/>
  <c r="AF48" i="29"/>
  <c r="AF35" i="29"/>
  <c r="AF23" i="29"/>
  <c r="AF57" i="29"/>
  <c r="AF44" i="29"/>
  <c r="AF32" i="29"/>
  <c r="AF41" i="29"/>
  <c r="AF25" i="29"/>
  <c r="AF42" i="29"/>
  <c r="AF24" i="29"/>
  <c r="AF39" i="29"/>
  <c r="AF40" i="29"/>
  <c r="AF61" i="29"/>
  <c r="AF37" i="29"/>
  <c r="AF28" i="29"/>
  <c r="AF58" i="29"/>
  <c r="AF64" i="29"/>
  <c r="AF63" i="29"/>
  <c r="AF38" i="29"/>
  <c r="AF59" i="29"/>
  <c r="AF29" i="29"/>
  <c r="AF33" i="29"/>
  <c r="AE17" i="29"/>
  <c r="AF17" i="30"/>
  <c r="F18" i="30" s="1"/>
  <c r="F20" i="25"/>
  <c r="H20" i="25"/>
  <c r="AF17" i="29" l="1"/>
  <c r="F18" i="29" s="1"/>
  <c r="H20" i="30"/>
  <c r="F20" i="30"/>
  <c r="P19" i="25"/>
  <c r="O19" i="25"/>
  <c r="K19" i="25"/>
  <c r="N19" i="25"/>
  <c r="I19" i="25"/>
  <c r="Q19" i="25"/>
  <c r="S19" i="25"/>
  <c r="V19" i="25"/>
  <c r="H19" i="25"/>
  <c r="AB19" i="25"/>
  <c r="J19" i="25"/>
  <c r="M19" i="25"/>
  <c r="AD19" i="25"/>
  <c r="Y19" i="25"/>
  <c r="U19" i="25"/>
  <c r="W19" i="25"/>
  <c r="AC19" i="25"/>
  <c r="X19" i="25"/>
  <c r="Z19" i="25"/>
  <c r="AF19" i="25"/>
  <c r="L19" i="25"/>
  <c r="AA19" i="25"/>
  <c r="AE19" i="25"/>
  <c r="R19" i="25"/>
  <c r="T19" i="25"/>
  <c r="H20" i="29" l="1"/>
  <c r="F20" i="29"/>
  <c r="H19" i="29" s="1"/>
  <c r="J19" i="29"/>
  <c r="AD19" i="30"/>
  <c r="W19" i="30"/>
  <c r="AE19" i="30"/>
  <c r="AF19" i="30"/>
  <c r="AB19" i="30"/>
  <c r="Y19" i="30"/>
  <c r="U19" i="30"/>
  <c r="H19" i="30"/>
  <c r="I19" i="30"/>
  <c r="T19" i="30"/>
  <c r="M19" i="30"/>
  <c r="K19" i="30"/>
  <c r="S19" i="30"/>
  <c r="AC19" i="30"/>
  <c r="P19" i="30"/>
  <c r="J19" i="30"/>
  <c r="AA19" i="30"/>
  <c r="N19" i="30"/>
  <c r="Q19" i="30"/>
  <c r="R19" i="30"/>
  <c r="X19" i="30"/>
  <c r="V19" i="30"/>
  <c r="O19" i="30"/>
  <c r="Z19" i="30"/>
  <c r="L19" i="30"/>
  <c r="AA19" i="29" l="1"/>
  <c r="AB19" i="29"/>
  <c r="AC19" i="29"/>
  <c r="AF19" i="29"/>
  <c r="W19" i="29"/>
  <c r="N19" i="29"/>
  <c r="P19" i="29"/>
  <c r="R19" i="29"/>
  <c r="T19" i="29"/>
  <c r="S19" i="29"/>
  <c r="L19" i="29"/>
  <c r="Z19" i="29"/>
  <c r="V19" i="29"/>
  <c r="K19" i="29"/>
  <c r="M19" i="29"/>
  <c r="X19" i="29"/>
  <c r="O19" i="29"/>
  <c r="U19" i="29"/>
  <c r="Y19" i="29"/>
  <c r="I19" i="29"/>
  <c r="AE19" i="29"/>
  <c r="AD19" i="29"/>
  <c r="Q19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0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7A5AD458-1CF3-43F6-80E3-1162A097865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7134F7D5-9F63-4537-B94E-27861437E1E9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<sst xmlns="http://schemas.openxmlformats.org/spreadsheetml/2006/main" count="321" uniqueCount="112">
  <si>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</si>
  <si>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</si>
  <si>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</si>
  <si>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</si>
  <si>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</si>
  <si>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</si>
  <si>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</si>
  <si>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</si>
  <si>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</si>
  <si>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</si>
  <si>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</si>
  <si>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</si>
  <si>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</si>
  <si>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</si>
  <si>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</si>
  <si>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</si>
  <si>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</si>
  <si>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</si>
  <si>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</si>
  <si>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</si>
  <si>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</si>
  <si>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Terminado</t>
  </si>
  <si>
    <t>En Progreso</t>
  </si>
  <si>
    <t>Por Hacer</t>
  </si>
  <si>
    <t>Nombre del Proyecto:</t>
  </si>
  <si>
    <t>Dueño del Proyecto</t>
  </si>
  <si>
    <t>Gerente del Proyecto:</t>
  </si>
  <si>
    <t>Tutor virtual de lectura crítica</t>
  </si>
  <si>
    <t>Carlos Andres Narváez Ojeda</t>
  </si>
  <si>
    <t>Diego Marc Tovar Payano</t>
  </si>
  <si>
    <t>HU01</t>
  </si>
  <si>
    <t>HU02</t>
  </si>
  <si>
    <t>HU03</t>
  </si>
  <si>
    <t>HU04</t>
  </si>
  <si>
    <t>HU05</t>
  </si>
  <si>
    <t>HU06</t>
  </si>
  <si>
    <t>HU07</t>
  </si>
  <si>
    <t>HU08</t>
  </si>
  <si>
    <t>HU09</t>
  </si>
  <si>
    <t>HU10</t>
  </si>
  <si>
    <t>HU11</t>
  </si>
  <si>
    <t>HU12</t>
  </si>
  <si>
    <t>HU13</t>
  </si>
  <si>
    <t>HU14</t>
  </si>
  <si>
    <t>HU15</t>
  </si>
  <si>
    <t>HU16</t>
  </si>
  <si>
    <t>Britney</t>
  </si>
  <si>
    <t>Diego</t>
  </si>
  <si>
    <t>Carlos</t>
  </si>
  <si>
    <t>Nicolás</t>
  </si>
  <si>
    <t>SCRUM-5</t>
  </si>
  <si>
    <t>SCRUM-8</t>
  </si>
  <si>
    <t>SCRUM-9</t>
  </si>
  <si>
    <t>SCRUM-10</t>
  </si>
  <si>
    <t>SCRUM-17</t>
  </si>
  <si>
    <t>SCRUM-18</t>
  </si>
  <si>
    <t>SCRUM-19</t>
  </si>
  <si>
    <t>SCRUM-20</t>
  </si>
  <si>
    <t>SCRUM-21</t>
  </si>
  <si>
    <t>SCRUM-22</t>
  </si>
  <si>
    <t>SCRUM-23</t>
  </si>
  <si>
    <t>SCRUM-24</t>
  </si>
  <si>
    <t>SCRUM-27</t>
  </si>
  <si>
    <t>SCRUM-28</t>
  </si>
  <si>
    <t>SCRUM-29</t>
  </si>
  <si>
    <t>SCRUM-30</t>
  </si>
  <si>
    <t>Como estudiante, quiero que el tutor virtual me haga preguntas de opción múltiple sobre el texto, para reforzar lo que entendí.</t>
  </si>
  <si>
    <t>Como estudiante, quiero recibir preguntas abiertas que me ayuden a reflexionar más allá del contenido literal, para mejorar mi análisis crítico.</t>
  </si>
  <si>
    <t>Como estudiante, quiero que el sistema me dé retroalimentación automática de mis respuestas, para saber si estoy avanzando.</t>
  </si>
  <si>
    <t>Como estudiante, quiero comparar mis respuestas con ejemplos de buenas respuestas, para aprender a estructurar mejor mis ideas.</t>
  </si>
  <si>
    <t>Como docente, quiero subir un texto a la plataforma, para que el sistema lo asigne automáticamente a mis estudiantes.</t>
  </si>
  <si>
    <t>Como docente, quiero que se generen actividades basadas en el texto, para que mis estudiantes practiquen la comprensión crítica.</t>
  </si>
  <si>
    <t>Como usuario, quiero que se me dé un ejemplo alternativo de redacción sin sesgo, para aprender a escribir de forma objetiva.</t>
  </si>
  <si>
    <t>Como usuario, quiero que el sistema me haga preguntas específicas sobre el sesgo, para reforzar mi comprensión crítica.</t>
  </si>
  <si>
    <t>Como usuario, quiero que el sistema resalte frases con posibles sesgos en el texto, para identificarlos fácilmente.</t>
  </si>
  <si>
    <t>Como usuario, quiero que el sistema me explique qué tipo de falacia lógica detectó, para entender por qué es un error.</t>
  </si>
  <si>
    <t>Como administrador, quiero ver gráficos con el nivel de comprensión promedio de los estudiantes, para analizar el rendimiento general.</t>
  </si>
  <si>
    <t>Como administrador, quiero poder filtrar los datos por carrera o curso, para detectar qué grupos necesitan más apoyo.</t>
  </si>
  <si>
    <t>Como administrador, quiero exportar los resultados en un informe PDF, para compartirlo con directivos.</t>
  </si>
  <si>
    <t>Como administrador, quiero recibir alertas sobre estudiantes con bajo rendimiento, para proponer medidas de apoyo académico.</t>
  </si>
  <si>
    <t>Como estudiante, quiero que el sistema ajusta la dificultad según desempeño, muestra explicación para cada alternativa y permite marcar preguntas para repasar luego.</t>
  </si>
  <si>
    <t>Como estudiante, quiero recibir preguntas abiertas con guía de evaluación (rubrica breve) y ejemplos modelo para orientar la respuesta del estudiante.</t>
  </si>
  <si>
    <t>Como estudiante, quiero que el sistema me de retroalimentación automática con rubrica y enlaces a recursos (p. ej. micro-lección cuando la respuesta es débil).</t>
  </si>
  <si>
    <t>Como estudiante, quiero que el sistema me de una comparación con ejemplos de buenas respuestas desglosados (paso a paso) y sugerencias automáticas de mejora en la redacción.</t>
  </si>
  <si>
    <t>Como docente, quiero subir varios textos, asignar por grupos y programar fechas de entrega.</t>
  </si>
  <si>
    <t>Como docente, quiero que el sistema permita generar de actividades con variedad de formatos (MCQ, cloze, matching, debate) y generación automática de claves y rúbricas.</t>
  </si>
  <si>
    <t>Como usuario, quiero que se me dé un ejemplo alternativo de redacción en 2 tonos (neutral y formal) con explicación de los cambios para enseñar objetividad.</t>
  </si>
  <si>
    <t>Como usuario, quiero que el sistema me haga preguntas sobre sesgo que incluyen nivel de severidad y sugerencias de evidencia para refutar/contrastar.</t>
  </si>
  <si>
    <t>Como usuario, quiero que el sistema permita detectar y resaltar sesgos con nivel de confianza y enlace a una breve explicación al hacer clic.</t>
  </si>
  <si>
    <t>Como usuario, quiero que el sistema me explique la falacia detectada con ejemplo corto y una recomendación de corrección.</t>
  </si>
  <si>
    <t>Como usuario, quiero que el sistema pueda ofrecer 3 reescrituras alternativas sin sesgo (concisa, analítica, para público general) con razonamiento.</t>
  </si>
  <si>
    <t>Como usuario, quiero que el sistema me haga preguntas específicas sobre sesgo adaptativas según los errores que cometa el usuario.</t>
  </si>
  <si>
    <t>Como administrador, quiero ver gráficos con filtros (curso, fecha, cohorte).</t>
  </si>
  <si>
    <t>Como administrador, quiero poder ver un panel con análisis de tendencia (comparar periodos) y métricas básicas de progreso.</t>
  </si>
  <si>
    <t>Como administrador, quiero exportar un informe PDF personalizable (logo, comentarios, selección de gráficas) y opción de programarlo.</t>
  </si>
  <si>
    <t>Como administrador, quiero recibir alertas configurables por umbral (por ejemplo, % bajo de comprensión) enviadas por correo al tutor o coordinador.</t>
  </si>
  <si>
    <t>Como estudiante quiero responder preguntas gamificadas con logros y retos, para motivarme y reforzar lo aprendido.</t>
  </si>
  <si>
    <t>Como estudiante quiero recibir preguntas abiertas con seguimiento socrático automático, para profundizar mis ideas.</t>
  </si>
  <si>
    <t>Como estudiante quiero recibir retroalimentación en audio o video, para entender mejor mis errores y aciertos.</t>
  </si>
  <si>
    <t>Como estudiante quiero ver sugerencias de edición en tiempo real, para mejorar mi estructura mientras escribo.</t>
  </si>
  <si>
    <t>Como docente quiero integrar la plataforma con el LMS de la universidad, para automatizar la asignación de textos y calificaciones.</t>
  </si>
  <si>
    <t>Como docente quiero generar actividades colaborativas con multimedia, para enriquecer la experiencia de aprendizaje.</t>
  </si>
  <si>
    <t>Como docente quiero recibir reescrituras personalizadas según mi nivel, para mejorar mi redacción paso a paso.</t>
  </si>
  <si>
    <t>Como docente quiero que el sistema tenga un módulo interactivo de sesgos ajustable, para revisar y entrenar el detector.</t>
  </si>
  <si>
    <t>Como usuario quiero anotar y exportar frases sesgadas detectadas, para usarlas en mis estudios y entrenar el modelo.</t>
  </si>
  <si>
    <t>Como usuario quiero acceder a mini-cursos interactivos de falacias con evaluaciones, para dominar cada tipo de error lógico.</t>
  </si>
  <si>
    <t>Como usuario quiero reescribir textos y ver un puntaje de neutralidad antes y después, para medir mi progreso en objetividad.</t>
  </si>
  <si>
    <t>Como usuario quiero responder preguntas situacionales con casos reales, para aplicar la detección de sesgos en la práctica.</t>
  </si>
  <si>
    <t>Como administrador quiero ver métricas comparativas entre ciclos académicos, para analizar tendencias de mejora o retroceso.</t>
  </si>
  <si>
    <t>Como administrador quiero evaluar el impacto de actividades extra, para medir la efectividad de las intervenciones.</t>
  </si>
  <si>
    <t>Como administrador quiero exportar informes en varios formatos (PDF, PPTX) con resúmenes ejecutivos automáticos, para reportar fácilmente.</t>
  </si>
  <si>
    <t>Como administrador quiero activar intervenciones automáticas tras una alerta, para asignar actividades de refuerzo y dar seguimiento.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</si>
</sst>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161</c:v>
                </c:pt>
                <c:pt idx="1">
                  <c:v>142</c:v>
                </c:pt>
                <c:pt idx="2">
                  <c:v>124</c:v>
                </c:pt>
                <c:pt idx="3">
                  <c:v>104</c:v>
                </c:pt>
                <c:pt idx="4">
                  <c:v>87</c:v>
                </c:pt>
                <c:pt idx="5">
                  <c:v>71</c:v>
                </c:pt>
                <c:pt idx="6">
                  <c:v>55</c:v>
                </c:pt>
                <c:pt idx="7">
                  <c:v>38</c:v>
                </c:pt>
                <c:pt idx="8">
                  <c:v>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A-44CD-9063-FCCBE2D12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161</c:v>
                </c:pt>
                <c:pt idx="1">
                  <c:v>144.9</c:v>
                </c:pt>
                <c:pt idx="2">
                  <c:v>128.80000000000001</c:v>
                </c:pt>
                <c:pt idx="3">
                  <c:v>112.69999999999999</c:v>
                </c:pt>
                <c:pt idx="4">
                  <c:v>96.6</c:v>
                </c:pt>
                <c:pt idx="5">
                  <c:v>80.5</c:v>
                </c:pt>
                <c:pt idx="6">
                  <c:v>64.399999999999991</c:v>
                </c:pt>
                <c:pt idx="7">
                  <c:v>48.299999999999983</c:v>
                </c:pt>
                <c:pt idx="8">
                  <c:v>32.199999999999989</c:v>
                </c:pt>
                <c:pt idx="9">
                  <c:v>16.099999999999994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A-44CD-9063-FCCBE2D12CE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158.75555555555553</c:v>
                </c:pt>
                <c:pt idx="1">
                  <c:v>141.37222222222221</c:v>
                </c:pt>
                <c:pt idx="2">
                  <c:v>123.98888888888887</c:v>
                </c:pt>
                <c:pt idx="3">
                  <c:v>106.60555555555554</c:v>
                </c:pt>
                <c:pt idx="4">
                  <c:v>89.222222222222214</c:v>
                </c:pt>
                <c:pt idx="5">
                  <c:v>71.838888888888874</c:v>
                </c:pt>
                <c:pt idx="6">
                  <c:v>54.455555555555549</c:v>
                </c:pt>
                <c:pt idx="7">
                  <c:v>37.072222222222223</c:v>
                </c:pt>
                <c:pt idx="8">
                  <c:v>19.688888888888897</c:v>
                </c:pt>
                <c:pt idx="9">
                  <c:v>2.3055555555555713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A-44CD-9063-FCCBE2D12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182</c:v>
                </c:pt>
                <c:pt idx="1">
                  <c:v>161</c:v>
                </c:pt>
                <c:pt idx="2">
                  <c:v>139</c:v>
                </c:pt>
                <c:pt idx="3">
                  <c:v>122</c:v>
                </c:pt>
                <c:pt idx="4">
                  <c:v>103</c:v>
                </c:pt>
                <c:pt idx="5">
                  <c:v>84</c:v>
                </c:pt>
                <c:pt idx="6">
                  <c:v>67</c:v>
                </c:pt>
                <c:pt idx="7">
                  <c:v>44</c:v>
                </c:pt>
                <c:pt idx="8">
                  <c:v>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2-451E-9D8F-F82C395F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182</c:v>
                </c:pt>
                <c:pt idx="1">
                  <c:v>163.80000000000001</c:v>
                </c:pt>
                <c:pt idx="2">
                  <c:v>145.6</c:v>
                </c:pt>
                <c:pt idx="3">
                  <c:v>127.4</c:v>
                </c:pt>
                <c:pt idx="4">
                  <c:v>109.2</c:v>
                </c:pt>
                <c:pt idx="5">
                  <c:v>91</c:v>
                </c:pt>
                <c:pt idx="6">
                  <c:v>72.800000000000011</c:v>
                </c:pt>
                <c:pt idx="7">
                  <c:v>54.600000000000009</c:v>
                </c:pt>
                <c:pt idx="8">
                  <c:v>36.400000000000006</c:v>
                </c:pt>
                <c:pt idx="9">
                  <c:v>18.200000000000017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2-451E-9D8F-F82C395F4699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180.4</c:v>
                </c:pt>
                <c:pt idx="1">
                  <c:v>161.05000000000001</c:v>
                </c:pt>
                <c:pt idx="2">
                  <c:v>141.69999999999999</c:v>
                </c:pt>
                <c:pt idx="3">
                  <c:v>122.35000000000001</c:v>
                </c:pt>
                <c:pt idx="4">
                  <c:v>103.00000000000001</c:v>
                </c:pt>
                <c:pt idx="5">
                  <c:v>83.65</c:v>
                </c:pt>
                <c:pt idx="6">
                  <c:v>64.300000000000011</c:v>
                </c:pt>
                <c:pt idx="7">
                  <c:v>44.950000000000017</c:v>
                </c:pt>
                <c:pt idx="8">
                  <c:v>25.600000000000023</c:v>
                </c:pt>
                <c:pt idx="9">
                  <c:v>6.2500000000000284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2-451E-9D8F-F82C395F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3'!$H$17:$AF$17</c:f>
              <c:numCache>
                <c:formatCode>General</c:formatCode>
                <c:ptCount val="25"/>
                <c:pt idx="0">
                  <c:v>171</c:v>
                </c:pt>
                <c:pt idx="1">
                  <c:v>142</c:v>
                </c:pt>
                <c:pt idx="2">
                  <c:v>124</c:v>
                </c:pt>
                <c:pt idx="3">
                  <c:v>104</c:v>
                </c:pt>
                <c:pt idx="4">
                  <c:v>87</c:v>
                </c:pt>
                <c:pt idx="5">
                  <c:v>71</c:v>
                </c:pt>
                <c:pt idx="6">
                  <c:v>55</c:v>
                </c:pt>
                <c:pt idx="7">
                  <c:v>38</c:v>
                </c:pt>
                <c:pt idx="8">
                  <c:v>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A-4248-8918-8A0703D8A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3'!$H$18:$AF$18</c:f>
              <c:numCache>
                <c:formatCode>General</c:formatCode>
                <c:ptCount val="25"/>
                <c:pt idx="0">
                  <c:v>171</c:v>
                </c:pt>
                <c:pt idx="1">
                  <c:v>153.9</c:v>
                </c:pt>
                <c:pt idx="2">
                  <c:v>136.80000000000001</c:v>
                </c:pt>
                <c:pt idx="3">
                  <c:v>119.69999999999999</c:v>
                </c:pt>
                <c:pt idx="4">
                  <c:v>102.6</c:v>
                </c:pt>
                <c:pt idx="5">
                  <c:v>85.5</c:v>
                </c:pt>
                <c:pt idx="6">
                  <c:v>68.399999999999991</c:v>
                </c:pt>
                <c:pt idx="7">
                  <c:v>51.299999999999983</c:v>
                </c:pt>
                <c:pt idx="8">
                  <c:v>34.199999999999989</c:v>
                </c:pt>
                <c:pt idx="9">
                  <c:v>17.099999999999994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A-4248-8918-8A0703D8AA81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3'!$H$19:$AF$19</c:f>
              <c:numCache>
                <c:formatCode>General</c:formatCode>
                <c:ptCount val="25"/>
                <c:pt idx="0">
                  <c:v>162.5333333333333</c:v>
                </c:pt>
                <c:pt idx="1">
                  <c:v>144.48333333333332</c:v>
                </c:pt>
                <c:pt idx="2">
                  <c:v>126.43333333333332</c:v>
                </c:pt>
                <c:pt idx="3">
                  <c:v>108.38333333333333</c:v>
                </c:pt>
                <c:pt idx="4">
                  <c:v>90.333333333333329</c:v>
                </c:pt>
                <c:pt idx="5">
                  <c:v>72.283333333333331</c:v>
                </c:pt>
                <c:pt idx="6">
                  <c:v>54.233333333333334</c:v>
                </c:pt>
                <c:pt idx="7">
                  <c:v>36.183333333333337</c:v>
                </c:pt>
                <c:pt idx="8">
                  <c:v>18.133333333333326</c:v>
                </c:pt>
                <c:pt idx="9">
                  <c:v>8.3333333333342807E-2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A-4248-8918-8A0703D8A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>
          <a:extLst>
            <a:ext uri="{FF2B5EF4-FFF2-40B4-BE49-F238E27FC236}">
              <a16:creationId xmlns:a16="http://schemas.microsoft.com/office/drawing/2014/main" id="{00000000-0008-0000-0000-00000D6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0408C53-F1EF-4C73-9728-373E596A7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707024-3EA7-4390-8C15-AEFF76BA8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AF71"/>
  <sheetViews>
    <sheetView tabSelected="1" topLeftCell="A6" workbookViewId="0">
      <selection activeCell="B40" sqref="B40"/>
    </sheetView>
  </sheetViews>
  <sheetFormatPr baseColWidth="10" defaultColWidth="9.109375" defaultRowHeight="13.2" x14ac:dyDescent="0.25"/>
  <cols>
    <col min="1" max="1" width="3.33203125" customWidth="1"/>
    <col min="2" max="2" width="10.33203125" bestFit="1" customWidth="1"/>
    <col min="3" max="3" width="38.44140625" customWidth="1"/>
    <col min="4" max="4" width="10.6640625" style="1" customWidth="1"/>
    <col min="5" max="5" width="13.6640625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24</v>
      </c>
      <c r="D3" s="25" t="s">
        <v>27</v>
      </c>
      <c r="E3" s="25"/>
      <c r="F3" s="25"/>
      <c r="G3" s="25"/>
      <c r="H3" s="25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5">
      <c r="B4" s="17"/>
      <c r="C4" s="10" t="s">
        <v>25</v>
      </c>
      <c r="D4" s="25" t="s">
        <v>28</v>
      </c>
      <c r="E4" s="25"/>
      <c r="F4" s="25"/>
      <c r="G4" s="25"/>
      <c r="H4" s="25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26</v>
      </c>
      <c r="D5" s="25" t="s">
        <v>29</v>
      </c>
      <c r="E5" s="25"/>
      <c r="F5" s="25"/>
      <c r="G5" s="25"/>
      <c r="H5" s="25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7.399999999999999" x14ac:dyDescent="0.3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5">
      <c r="B16" s="4"/>
      <c r="C16" s="4" t="s">
        <v>11</v>
      </c>
      <c r="D16" s="1">
        <v>10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10</v>
      </c>
      <c r="E17" s="4" t="s">
        <v>13</v>
      </c>
      <c r="F17" s="4" t="s">
        <v>17</v>
      </c>
      <c r="G17" s="3">
        <f ca="1">SUM(OFFSET(G21,1,0,TaskRows,1))</f>
        <v>161</v>
      </c>
      <c r="H17" s="3">
        <f ca="1">IF(AND(SUM(OFFSET(H21,1,0,TaskRows,1))=0),0,SUM(OFFSET(H21,1,0,TaskRows,1)))</f>
        <v>161</v>
      </c>
      <c r="I17" s="3">
        <f t="shared" ref="I17:AF17" ca="1" si="0">IF(AND(SUM(OFFSET(I21,1,0,TaskRows,1))=0),"",SUM(OFFSET(I21,1,0,TaskRows,1)))</f>
        <v>142</v>
      </c>
      <c r="J17" s="3">
        <f t="shared" ca="1" si="0"/>
        <v>124</v>
      </c>
      <c r="K17" s="3">
        <f t="shared" ca="1" si="0"/>
        <v>104</v>
      </c>
      <c r="L17" s="3">
        <f t="shared" ca="1" si="0"/>
        <v>87</v>
      </c>
      <c r="M17" s="3">
        <f t="shared" ca="1" si="0"/>
        <v>71</v>
      </c>
      <c r="N17" s="3">
        <f t="shared" ca="1" si="0"/>
        <v>55</v>
      </c>
      <c r="O17" s="3">
        <f t="shared" ca="1" si="0"/>
        <v>38</v>
      </c>
      <c r="P17" s="3">
        <f t="shared" ca="1" si="0"/>
        <v>21</v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IF(COUNTA(C22:C249)=0,1,COUNTA(C22:C249))</f>
        <v>16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161</v>
      </c>
      <c r="I18" s="1">
        <f t="shared" ref="I18:AF18" ca="1" si="1">IF(I21="","",TotalEffort-TotalEffort/(ImplementationDays)*(I21-1))</f>
        <v>144.9</v>
      </c>
      <c r="J18" s="1">
        <f t="shared" ca="1" si="1"/>
        <v>128.80000000000001</v>
      </c>
      <c r="K18" s="1">
        <f t="shared" ca="1" si="1"/>
        <v>112.69999999999999</v>
      </c>
      <c r="L18" s="1">
        <f t="shared" ca="1" si="1"/>
        <v>96.6</v>
      </c>
      <c r="M18" s="1">
        <f t="shared" ca="1" si="1"/>
        <v>80.5</v>
      </c>
      <c r="N18" s="1">
        <f t="shared" ca="1" si="1"/>
        <v>64.399999999999991</v>
      </c>
      <c r="O18" s="1">
        <f t="shared" ca="1" si="1"/>
        <v>48.299999999999983</v>
      </c>
      <c r="P18" s="1">
        <f t="shared" ca="1" si="1"/>
        <v>32.199999999999989</v>
      </c>
      <c r="Q18" s="1">
        <f t="shared" ca="1" si="1"/>
        <v>16.099999999999994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158.75555555555553</v>
      </c>
      <c r="I19" s="1">
        <f t="shared" ca="1" si="2"/>
        <v>141.37222222222221</v>
      </c>
      <c r="J19" s="1">
        <f t="shared" ca="1" si="2"/>
        <v>123.98888888888887</v>
      </c>
      <c r="K19" s="1">
        <f t="shared" ca="1" si="2"/>
        <v>106.60555555555554</v>
      </c>
      <c r="L19" s="1">
        <f t="shared" ca="1" si="2"/>
        <v>89.222222222222214</v>
      </c>
      <c r="M19" s="1">
        <f t="shared" ca="1" si="2"/>
        <v>71.838888888888874</v>
      </c>
      <c r="N19" s="1">
        <f t="shared" ca="1" si="2"/>
        <v>54.455555555555549</v>
      </c>
      <c r="O19" s="1">
        <f t="shared" ca="1" si="2"/>
        <v>37.072222222222223</v>
      </c>
      <c r="P19" s="1">
        <f t="shared" ca="1" si="2"/>
        <v>19.688888888888897</v>
      </c>
      <c r="Q19" s="1">
        <f t="shared" ca="1" si="2"/>
        <v>2.3055555555555713</v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5">
      <c r="B22" t="s">
        <v>50</v>
      </c>
      <c r="C22" t="s">
        <v>66</v>
      </c>
      <c r="D22" s="1" t="s">
        <v>30</v>
      </c>
      <c r="E22" t="s">
        <v>46</v>
      </c>
      <c r="F22" t="s">
        <v>21</v>
      </c>
      <c r="G22" s="1">
        <v>9</v>
      </c>
      <c r="H22" s="1">
        <f t="shared" ref="H22:H66" si="4">IF(OR(H$21="",$G22=""),"",G22)</f>
        <v>9</v>
      </c>
      <c r="I22" s="1">
        <v>8</v>
      </c>
      <c r="J22" s="1">
        <v>7</v>
      </c>
      <c r="K22" s="1">
        <v>6</v>
      </c>
      <c r="L22" s="1">
        <v>5</v>
      </c>
      <c r="M22" s="1">
        <v>4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5">
      <c r="B23" t="s">
        <v>51</v>
      </c>
      <c r="C23" t="s">
        <v>67</v>
      </c>
      <c r="D23" s="1" t="s">
        <v>31</v>
      </c>
      <c r="E23" t="s">
        <v>46</v>
      </c>
      <c r="F23" t="s">
        <v>21</v>
      </c>
      <c r="G23" s="1">
        <v>10</v>
      </c>
      <c r="H23" s="1">
        <f t="shared" si="4"/>
        <v>10</v>
      </c>
      <c r="I23" s="1">
        <v>9</v>
      </c>
      <c r="J23" s="1">
        <v>8</v>
      </c>
      <c r="K23" s="1">
        <v>7</v>
      </c>
      <c r="L23" s="1">
        <v>6</v>
      </c>
      <c r="M23" s="1">
        <v>5</v>
      </c>
      <c r="N23" s="1">
        <v>4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5">
      <c r="B24" t="s">
        <v>52</v>
      </c>
      <c r="C24" t="s">
        <v>68</v>
      </c>
      <c r="D24" s="1" t="s">
        <v>32</v>
      </c>
      <c r="E24" t="s">
        <v>46</v>
      </c>
      <c r="F24" t="s">
        <v>21</v>
      </c>
      <c r="G24" s="1">
        <v>9</v>
      </c>
      <c r="H24" s="1">
        <f t="shared" si="4"/>
        <v>9</v>
      </c>
      <c r="I24" s="1">
        <v>8</v>
      </c>
      <c r="J24" s="1">
        <v>7</v>
      </c>
      <c r="K24" s="1">
        <v>6</v>
      </c>
      <c r="L24" s="1">
        <v>5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5">
      <c r="B25" t="s">
        <v>53</v>
      </c>
      <c r="C25" t="s">
        <v>69</v>
      </c>
      <c r="D25" s="1" t="s">
        <v>33</v>
      </c>
      <c r="E25" t="s">
        <v>46</v>
      </c>
      <c r="F25" t="s">
        <v>21</v>
      </c>
      <c r="G25" s="1">
        <v>12</v>
      </c>
      <c r="H25" s="1">
        <f t="shared" si="4"/>
        <v>12</v>
      </c>
      <c r="I25" s="1">
        <v>10</v>
      </c>
      <c r="J25" s="1">
        <v>9</v>
      </c>
      <c r="K25" s="1">
        <v>8</v>
      </c>
      <c r="L25" s="1">
        <v>7</v>
      </c>
      <c r="M25" s="1">
        <v>6</v>
      </c>
      <c r="N25" s="1">
        <v>5</v>
      </c>
      <c r="O25" s="1">
        <v>3</v>
      </c>
      <c r="P25" s="1">
        <v>1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5">
      <c r="B26" t="s">
        <v>54</v>
      </c>
      <c r="C26" t="s">
        <v>70</v>
      </c>
      <c r="D26" s="1" t="s">
        <v>34</v>
      </c>
      <c r="E26" t="s">
        <v>47</v>
      </c>
      <c r="F26" t="s">
        <v>21</v>
      </c>
      <c r="G26" s="1">
        <v>12</v>
      </c>
      <c r="H26" s="1">
        <f t="shared" si="4"/>
        <v>12</v>
      </c>
      <c r="I26" s="1">
        <v>11</v>
      </c>
      <c r="J26" s="1">
        <v>10</v>
      </c>
      <c r="K26" s="1">
        <v>7</v>
      </c>
      <c r="L26" s="1">
        <v>6</v>
      </c>
      <c r="M26" s="1">
        <v>5</v>
      </c>
      <c r="N26" s="1">
        <v>4</v>
      </c>
      <c r="O26" s="1">
        <v>3</v>
      </c>
      <c r="P26" s="1">
        <v>2</v>
      </c>
      <c r="Q26" s="1">
        <v>0</v>
      </c>
      <c r="AE26" s="1" t="str">
        <f t="shared" si="5"/>
        <v/>
      </c>
      <c r="AF26" s="1" t="str">
        <f t="shared" si="5"/>
        <v/>
      </c>
    </row>
    <row r="27" spans="2:32" x14ac:dyDescent="0.25">
      <c r="B27" t="s">
        <v>55</v>
      </c>
      <c r="C27" t="s">
        <v>71</v>
      </c>
      <c r="D27" s="1" t="s">
        <v>35</v>
      </c>
      <c r="E27" t="s">
        <v>47</v>
      </c>
      <c r="F27" t="s">
        <v>21</v>
      </c>
      <c r="G27" s="1">
        <v>10</v>
      </c>
      <c r="H27" s="1">
        <f t="shared" si="4"/>
        <v>10</v>
      </c>
      <c r="I27" s="1">
        <v>9</v>
      </c>
      <c r="J27" s="1">
        <v>8</v>
      </c>
      <c r="K27" s="1">
        <v>7</v>
      </c>
      <c r="L27" s="1">
        <v>6</v>
      </c>
      <c r="M27" s="1">
        <v>5</v>
      </c>
      <c r="N27" s="1">
        <v>4</v>
      </c>
      <c r="O27" s="1">
        <v>3</v>
      </c>
      <c r="P27" s="1">
        <v>2</v>
      </c>
      <c r="Q27" s="1">
        <v>0</v>
      </c>
      <c r="AE27" s="1" t="str">
        <f t="shared" si="5"/>
        <v/>
      </c>
      <c r="AF27" s="1" t="str">
        <f t="shared" si="5"/>
        <v/>
      </c>
    </row>
    <row r="28" spans="2:32" x14ac:dyDescent="0.25">
      <c r="B28" t="s">
        <v>56</v>
      </c>
      <c r="C28" t="s">
        <v>72</v>
      </c>
      <c r="D28" s="1" t="s">
        <v>36</v>
      </c>
      <c r="E28" t="s">
        <v>47</v>
      </c>
      <c r="F28" t="s">
        <v>21</v>
      </c>
      <c r="G28" s="1">
        <v>10</v>
      </c>
      <c r="H28" s="1">
        <f t="shared" si="4"/>
        <v>10</v>
      </c>
      <c r="I28" s="1">
        <v>9</v>
      </c>
      <c r="J28" s="1">
        <v>8</v>
      </c>
      <c r="K28" s="1">
        <v>7</v>
      </c>
      <c r="L28" s="1">
        <v>6</v>
      </c>
      <c r="M28" s="1">
        <v>5</v>
      </c>
      <c r="N28" s="1">
        <v>4</v>
      </c>
      <c r="O28" s="1">
        <v>3</v>
      </c>
      <c r="P28" s="1">
        <v>2</v>
      </c>
      <c r="Q28" s="1">
        <v>0</v>
      </c>
      <c r="AE28" s="1" t="str">
        <f t="shared" si="5"/>
        <v/>
      </c>
      <c r="AF28" s="1" t="str">
        <f t="shared" si="5"/>
        <v/>
      </c>
    </row>
    <row r="29" spans="2:32" x14ac:dyDescent="0.25">
      <c r="B29" t="s">
        <v>57</v>
      </c>
      <c r="C29" t="s">
        <v>73</v>
      </c>
      <c r="D29" s="1" t="s">
        <v>37</v>
      </c>
      <c r="E29" t="s">
        <v>47</v>
      </c>
      <c r="F29" t="s">
        <v>21</v>
      </c>
      <c r="G29" s="1">
        <v>12</v>
      </c>
      <c r="H29" s="1">
        <f t="shared" si="4"/>
        <v>12</v>
      </c>
      <c r="I29" s="1">
        <v>11</v>
      </c>
      <c r="J29" s="1">
        <v>9</v>
      </c>
      <c r="K29" s="1">
        <v>7</v>
      </c>
      <c r="L29" s="1">
        <v>5</v>
      </c>
      <c r="M29" s="1">
        <v>4</v>
      </c>
      <c r="N29" s="1">
        <v>3</v>
      </c>
      <c r="O29" s="1">
        <v>2</v>
      </c>
      <c r="P29" s="1">
        <v>1</v>
      </c>
      <c r="Q29" s="1">
        <v>0</v>
      </c>
      <c r="AE29" s="1" t="str">
        <f t="shared" si="5"/>
        <v/>
      </c>
      <c r="AF29" s="1" t="str">
        <f t="shared" si="5"/>
        <v/>
      </c>
    </row>
    <row r="30" spans="2:32" x14ac:dyDescent="0.25">
      <c r="B30" t="s">
        <v>58</v>
      </c>
      <c r="C30" t="s">
        <v>74</v>
      </c>
      <c r="D30" s="1" t="s">
        <v>38</v>
      </c>
      <c r="E30" t="s">
        <v>48</v>
      </c>
      <c r="F30" t="s">
        <v>21</v>
      </c>
      <c r="G30" s="1">
        <v>9</v>
      </c>
      <c r="H30" s="1">
        <f t="shared" si="4"/>
        <v>9</v>
      </c>
      <c r="I30" s="1">
        <v>8</v>
      </c>
      <c r="J30" s="1">
        <v>7</v>
      </c>
      <c r="K30" s="1">
        <v>6</v>
      </c>
      <c r="L30" s="1">
        <v>5</v>
      </c>
      <c r="M30" s="1">
        <v>4</v>
      </c>
      <c r="N30" s="1">
        <v>3</v>
      </c>
      <c r="O30" s="1">
        <v>2</v>
      </c>
      <c r="P30" s="1">
        <v>1</v>
      </c>
      <c r="Q30" s="1">
        <v>0</v>
      </c>
      <c r="AE30" s="1" t="str">
        <f t="shared" si="5"/>
        <v/>
      </c>
      <c r="AF30" s="1" t="str">
        <f t="shared" si="5"/>
        <v/>
      </c>
    </row>
    <row r="31" spans="2:32" x14ac:dyDescent="0.25">
      <c r="B31" t="s">
        <v>59</v>
      </c>
      <c r="C31" t="s">
        <v>75</v>
      </c>
      <c r="D31" s="1" t="s">
        <v>39</v>
      </c>
      <c r="E31" t="s">
        <v>48</v>
      </c>
      <c r="F31" t="s">
        <v>21</v>
      </c>
      <c r="G31" s="1">
        <v>12</v>
      </c>
      <c r="H31" s="1">
        <f t="shared" si="4"/>
        <v>12</v>
      </c>
      <c r="I31" s="1">
        <v>10</v>
      </c>
      <c r="J31" s="1">
        <v>8</v>
      </c>
      <c r="K31" s="1">
        <v>6</v>
      </c>
      <c r="L31" s="1">
        <v>5</v>
      </c>
      <c r="M31" s="1">
        <v>4</v>
      </c>
      <c r="N31" s="1">
        <v>3</v>
      </c>
      <c r="O31" s="1">
        <v>2</v>
      </c>
      <c r="P31" s="1">
        <v>1</v>
      </c>
      <c r="Q31" s="1">
        <v>0</v>
      </c>
      <c r="AE31" s="1" t="str">
        <f t="shared" si="5"/>
        <v/>
      </c>
      <c r="AF31" s="1" t="str">
        <f t="shared" si="5"/>
        <v/>
      </c>
    </row>
    <row r="32" spans="2:32" x14ac:dyDescent="0.25">
      <c r="B32" t="s">
        <v>60</v>
      </c>
      <c r="C32" t="s">
        <v>72</v>
      </c>
      <c r="D32" s="1" t="s">
        <v>40</v>
      </c>
      <c r="E32" t="s">
        <v>48</v>
      </c>
      <c r="F32" t="s">
        <v>21</v>
      </c>
      <c r="G32" s="1">
        <v>10</v>
      </c>
      <c r="H32" s="1">
        <f t="shared" si="4"/>
        <v>10</v>
      </c>
      <c r="I32" s="1">
        <v>8</v>
      </c>
      <c r="J32" s="1">
        <v>7</v>
      </c>
      <c r="K32" s="1">
        <v>6</v>
      </c>
      <c r="L32" s="1">
        <v>5</v>
      </c>
      <c r="M32" s="1">
        <v>4</v>
      </c>
      <c r="N32" s="1">
        <v>3</v>
      </c>
      <c r="O32" s="1">
        <v>2</v>
      </c>
      <c r="P32" s="1">
        <v>1</v>
      </c>
      <c r="Q32" s="1">
        <v>0</v>
      </c>
      <c r="AE32" s="1" t="str">
        <f t="shared" si="5"/>
        <v/>
      </c>
      <c r="AF32" s="1" t="str">
        <f t="shared" si="5"/>
        <v/>
      </c>
    </row>
    <row r="33" spans="2:32" x14ac:dyDescent="0.25">
      <c r="B33" t="s">
        <v>61</v>
      </c>
      <c r="C33" t="s">
        <v>73</v>
      </c>
      <c r="D33" s="1" t="s">
        <v>41</v>
      </c>
      <c r="E33" t="s">
        <v>48</v>
      </c>
      <c r="F33" t="s">
        <v>21</v>
      </c>
      <c r="G33" s="1">
        <v>9</v>
      </c>
      <c r="H33" s="1">
        <f t="shared" si="4"/>
        <v>9</v>
      </c>
      <c r="I33" s="1">
        <v>8</v>
      </c>
      <c r="J33" s="1">
        <v>7</v>
      </c>
      <c r="K33" s="1">
        <v>6</v>
      </c>
      <c r="L33" s="1">
        <v>5</v>
      </c>
      <c r="M33" s="1">
        <v>4</v>
      </c>
      <c r="N33" s="1">
        <v>3</v>
      </c>
      <c r="O33" s="1">
        <v>2</v>
      </c>
      <c r="P33" s="1">
        <v>1</v>
      </c>
      <c r="Q33" s="1">
        <v>0</v>
      </c>
      <c r="AE33" s="1" t="str">
        <f t="shared" si="5"/>
        <v/>
      </c>
      <c r="AF33" s="1" t="str">
        <f t="shared" si="5"/>
        <v/>
      </c>
    </row>
    <row r="34" spans="2:32" x14ac:dyDescent="0.25">
      <c r="B34" t="s">
        <v>62</v>
      </c>
      <c r="C34" t="s">
        <v>76</v>
      </c>
      <c r="D34" s="1" t="s">
        <v>42</v>
      </c>
      <c r="E34" t="s">
        <v>49</v>
      </c>
      <c r="F34" t="s">
        <v>21</v>
      </c>
      <c r="G34" s="1">
        <v>10</v>
      </c>
      <c r="H34" s="1">
        <f t="shared" si="4"/>
        <v>10</v>
      </c>
      <c r="I34" s="1">
        <v>9</v>
      </c>
      <c r="J34" s="1">
        <v>8</v>
      </c>
      <c r="K34" s="1">
        <v>7</v>
      </c>
      <c r="L34" s="1">
        <v>6</v>
      </c>
      <c r="M34" s="1">
        <v>5</v>
      </c>
      <c r="N34" s="1">
        <v>4</v>
      </c>
      <c r="O34" s="1">
        <v>3</v>
      </c>
      <c r="P34" s="1">
        <v>2</v>
      </c>
      <c r="Q34" s="1">
        <v>0</v>
      </c>
      <c r="AE34" s="1" t="str">
        <f t="shared" si="5"/>
        <v/>
      </c>
      <c r="AF34" s="1" t="str">
        <f t="shared" si="5"/>
        <v/>
      </c>
    </row>
    <row r="35" spans="2:32" x14ac:dyDescent="0.25">
      <c r="B35" t="s">
        <v>63</v>
      </c>
      <c r="C35" t="s">
        <v>77</v>
      </c>
      <c r="D35" s="1" t="s">
        <v>43</v>
      </c>
      <c r="E35" t="s">
        <v>49</v>
      </c>
      <c r="F35" t="s">
        <v>21</v>
      </c>
      <c r="G35" s="1">
        <v>9</v>
      </c>
      <c r="H35" s="1">
        <f t="shared" si="4"/>
        <v>9</v>
      </c>
      <c r="I35" s="1">
        <v>8</v>
      </c>
      <c r="J35" s="1">
        <v>7</v>
      </c>
      <c r="K35" s="1">
        <v>6</v>
      </c>
      <c r="L35" s="1">
        <v>5</v>
      </c>
      <c r="M35" s="1">
        <v>4</v>
      </c>
      <c r="N35" s="1">
        <v>3</v>
      </c>
      <c r="O35" s="1">
        <v>2</v>
      </c>
      <c r="P35" s="1">
        <v>1</v>
      </c>
      <c r="Q35" s="1">
        <v>0</v>
      </c>
      <c r="AE35" s="1" t="str">
        <f t="shared" si="5"/>
        <v/>
      </c>
      <c r="AF35" s="1" t="str">
        <f t="shared" si="5"/>
        <v/>
      </c>
    </row>
    <row r="36" spans="2:32" x14ac:dyDescent="0.25">
      <c r="B36" t="s">
        <v>64</v>
      </c>
      <c r="C36" t="s">
        <v>78</v>
      </c>
      <c r="D36" s="1" t="s">
        <v>44</v>
      </c>
      <c r="E36" t="s">
        <v>49</v>
      </c>
      <c r="F36" t="s">
        <v>21</v>
      </c>
      <c r="G36" s="1">
        <v>9</v>
      </c>
      <c r="H36" s="1">
        <f t="shared" si="4"/>
        <v>9</v>
      </c>
      <c r="I36" s="1">
        <v>8</v>
      </c>
      <c r="J36" s="1">
        <v>7</v>
      </c>
      <c r="K36" s="1">
        <v>6</v>
      </c>
      <c r="L36" s="1">
        <v>5</v>
      </c>
      <c r="M36" s="1">
        <v>4</v>
      </c>
      <c r="N36" s="1">
        <v>3</v>
      </c>
      <c r="O36" s="1">
        <v>2</v>
      </c>
      <c r="P36" s="1">
        <v>1</v>
      </c>
      <c r="Q36" s="1">
        <v>0</v>
      </c>
      <c r="AE36" s="1" t="str">
        <f t="shared" si="5"/>
        <v/>
      </c>
      <c r="AF36" s="1" t="str">
        <f t="shared" si="5"/>
        <v/>
      </c>
    </row>
    <row r="37" spans="2:32" x14ac:dyDescent="0.25">
      <c r="B37" t="s">
        <v>65</v>
      </c>
      <c r="C37" t="s">
        <v>79</v>
      </c>
      <c r="D37" s="1" t="s">
        <v>45</v>
      </c>
      <c r="E37" t="s">
        <v>49</v>
      </c>
      <c r="F37" t="s">
        <v>21</v>
      </c>
      <c r="G37" s="1">
        <v>9</v>
      </c>
      <c r="H37" s="1">
        <f t="shared" si="4"/>
        <v>9</v>
      </c>
      <c r="I37" s="1">
        <v>8</v>
      </c>
      <c r="J37" s="1">
        <v>7</v>
      </c>
      <c r="K37" s="1">
        <v>6</v>
      </c>
      <c r="L37" s="1">
        <v>5</v>
      </c>
      <c r="M37" s="1">
        <v>4</v>
      </c>
      <c r="N37" s="1">
        <v>3</v>
      </c>
      <c r="O37" s="1">
        <v>2</v>
      </c>
      <c r="P37" s="1">
        <v>1</v>
      </c>
      <c r="Q37" s="1">
        <v>0</v>
      </c>
      <c r="AE37" s="1" t="str">
        <f t="shared" si="5"/>
        <v/>
      </c>
      <c r="AF37" s="1" t="str">
        <f t="shared" si="5"/>
        <v/>
      </c>
    </row>
    <row r="38" spans="2:32" x14ac:dyDescent="0.25">
      <c r="F38" t="str">
        <f t="shared" ref="F38:F63" si="6">IF(C38&lt;&gt;"","Planned","")</f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2:32" x14ac:dyDescent="0.25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2:32" x14ac:dyDescent="0.25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2:32" x14ac:dyDescent="0.25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2:32" x14ac:dyDescent="0.25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2:32" x14ac:dyDescent="0.25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2:32" x14ac:dyDescent="0.25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2:32" x14ac:dyDescent="0.25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2:32" x14ac:dyDescent="0.25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2:32" x14ac:dyDescent="0.25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2:32" x14ac:dyDescent="0.25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5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5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5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5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5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5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5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5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5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5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5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5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5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5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5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5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6:32" x14ac:dyDescent="0.25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6:32" x14ac:dyDescent="0.25">
      <c r="F66" t="s">
        <v>9</v>
      </c>
      <c r="H66" s="1" t="str">
        <f t="shared" si="4"/>
        <v/>
      </c>
    </row>
    <row r="71" spans="6:32" x14ac:dyDescent="0.25"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L22:AF25 C27:AF65 D26:AF26">
    <cfRule type="expression" dxfId="19" priority="5" stopIfTrue="1">
      <formula>$F22="Done"</formula>
    </cfRule>
    <cfRule type="expression" dxfId="18" priority="6" stopIfTrue="1">
      <formula>$F22="Ongoing"</formula>
    </cfRule>
  </conditionalFormatting>
  <conditionalFormatting sqref="B22:AF25 B27:AF65 B26 D26:AF26">
    <cfRule type="expression" dxfId="17" priority="7" stopIfTrue="1">
      <formula>$F22="Terminado"</formula>
    </cfRule>
    <cfRule type="expression" dxfId="16" priority="8" stopIfTrue="1">
      <formula>$F22="En Progreso"</formula>
    </cfRule>
  </conditionalFormatting>
  <conditionalFormatting sqref="C26">
    <cfRule type="expression" dxfId="15" priority="1" stopIfTrue="1">
      <formula>$F26="Done"</formula>
    </cfRule>
    <cfRule type="expression" dxfId="14" priority="2" stopIfTrue="1">
      <formula>$F26="Ongoing"</formula>
    </cfRule>
  </conditionalFormatting>
  <conditionalFormatting sqref="C26">
    <cfRule type="expression" dxfId="13" priority="3" stopIfTrue="1">
      <formula>$F26="Terminado"</formula>
    </cfRule>
    <cfRule type="expression" dxfId="12" priority="4" stopIfTrue="1">
      <formula>$F26="En Progreso"</formula>
    </cfRule>
  </conditionalFormatting>
  <dataValidations count="1">
    <dataValidation type="list" allowBlank="1" showInputMessage="1" sqref="F22:F71 F10:F15" xr:uid="{00000000-0002-0000-00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AAB1-B0F1-427E-807D-82FABAB29BE6}">
  <dimension ref="B1:AF71"/>
  <sheetViews>
    <sheetView topLeftCell="A16" workbookViewId="0">
      <selection activeCell="P39" sqref="P39"/>
    </sheetView>
  </sheetViews>
  <sheetFormatPr baseColWidth="10" defaultColWidth="9.109375" defaultRowHeight="13.2" x14ac:dyDescent="0.25"/>
  <cols>
    <col min="1" max="1" width="3.33203125" customWidth="1"/>
    <col min="2" max="2" width="10.33203125" bestFit="1" customWidth="1"/>
    <col min="3" max="3" width="51.33203125" customWidth="1"/>
    <col min="4" max="4" width="10.6640625" style="1" customWidth="1"/>
    <col min="5" max="5" width="13.6640625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24</v>
      </c>
      <c r="D3" s="25" t="s">
        <v>27</v>
      </c>
      <c r="E3" s="25"/>
      <c r="F3" s="25"/>
      <c r="G3" s="25"/>
      <c r="H3" s="25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5">
      <c r="B4" s="17"/>
      <c r="C4" s="10" t="s">
        <v>25</v>
      </c>
      <c r="D4" s="25" t="s">
        <v>28</v>
      </c>
      <c r="E4" s="25"/>
      <c r="F4" s="25"/>
      <c r="G4" s="25"/>
      <c r="H4" s="25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26</v>
      </c>
      <c r="D5" s="25" t="s">
        <v>29</v>
      </c>
      <c r="E5" s="25"/>
      <c r="F5" s="25"/>
      <c r="G5" s="25"/>
      <c r="H5" s="25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7.399999999999999" x14ac:dyDescent="0.3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5">
      <c r="B16" s="4"/>
      <c r="C16" s="4" t="s">
        <v>11</v>
      </c>
      <c r="D16" s="1">
        <v>10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10</v>
      </c>
      <c r="E17" s="4" t="s">
        <v>13</v>
      </c>
      <c r="F17" s="4" t="s">
        <v>17</v>
      </c>
      <c r="G17" s="3">
        <f ca="1">SUM(OFFSET(G21,1,0,TaskRows,1))</f>
        <v>182</v>
      </c>
      <c r="H17" s="3">
        <f ca="1">IF(AND(SUM(OFFSET(H21,1,0,TaskRows,1))=0),0,SUM(OFFSET(H21,1,0,TaskRows,1)))</f>
        <v>182</v>
      </c>
      <c r="I17" s="3">
        <f t="shared" ref="I17:AF17" ca="1" si="0">IF(AND(SUM(OFFSET(I21,1,0,TaskRows,1))=0),"",SUM(OFFSET(I21,1,0,TaskRows,1)))</f>
        <v>161</v>
      </c>
      <c r="J17" s="3">
        <f t="shared" ca="1" si="0"/>
        <v>139</v>
      </c>
      <c r="K17" s="3">
        <f t="shared" ca="1" si="0"/>
        <v>122</v>
      </c>
      <c r="L17" s="3">
        <f t="shared" ca="1" si="0"/>
        <v>103</v>
      </c>
      <c r="M17" s="3">
        <f t="shared" ca="1" si="0"/>
        <v>84</v>
      </c>
      <c r="N17" s="3">
        <f t="shared" ca="1" si="0"/>
        <v>67</v>
      </c>
      <c r="O17" s="3">
        <f t="shared" ca="1" si="0"/>
        <v>44</v>
      </c>
      <c r="P17" s="3">
        <f t="shared" ca="1" si="0"/>
        <v>25</v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IF(COUNTA(C22:C249)=0,1,COUNTA(C22:C249))</f>
        <v>16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182</v>
      </c>
      <c r="I18" s="1">
        <f t="shared" ref="I18:AF18" ca="1" si="1">IF(I21="","",TotalEffort-TotalEffort/(ImplementationDays)*(I21-1))</f>
        <v>163.80000000000001</v>
      </c>
      <c r="J18" s="1">
        <f t="shared" ca="1" si="1"/>
        <v>145.6</v>
      </c>
      <c r="K18" s="1">
        <f t="shared" ca="1" si="1"/>
        <v>127.4</v>
      </c>
      <c r="L18" s="1">
        <f t="shared" ca="1" si="1"/>
        <v>109.2</v>
      </c>
      <c r="M18" s="1">
        <f t="shared" ca="1" si="1"/>
        <v>91</v>
      </c>
      <c r="N18" s="1">
        <f t="shared" ca="1" si="1"/>
        <v>72.800000000000011</v>
      </c>
      <c r="O18" s="1">
        <f t="shared" ca="1" si="1"/>
        <v>54.600000000000009</v>
      </c>
      <c r="P18" s="1">
        <f t="shared" ca="1" si="1"/>
        <v>36.400000000000006</v>
      </c>
      <c r="Q18" s="1">
        <f t="shared" ca="1" si="1"/>
        <v>18.200000000000017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180.4</v>
      </c>
      <c r="I19" s="1">
        <f t="shared" ca="1" si="2"/>
        <v>161.05000000000001</v>
      </c>
      <c r="J19" s="1">
        <f t="shared" ca="1" si="2"/>
        <v>141.69999999999999</v>
      </c>
      <c r="K19" s="1">
        <f t="shared" ca="1" si="2"/>
        <v>122.35000000000001</v>
      </c>
      <c r="L19" s="1">
        <f t="shared" ca="1" si="2"/>
        <v>103.00000000000001</v>
      </c>
      <c r="M19" s="1">
        <f t="shared" ca="1" si="2"/>
        <v>83.65</v>
      </c>
      <c r="N19" s="1">
        <f t="shared" ca="1" si="2"/>
        <v>64.300000000000011</v>
      </c>
      <c r="O19" s="1">
        <f t="shared" ca="1" si="2"/>
        <v>44.950000000000017</v>
      </c>
      <c r="P19" s="1">
        <f t="shared" ca="1" si="2"/>
        <v>25.600000000000023</v>
      </c>
      <c r="Q19" s="1">
        <f t="shared" ca="1" si="2"/>
        <v>6.2500000000000284</v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5">
      <c r="B22" t="s">
        <v>50</v>
      </c>
      <c r="C22" t="s">
        <v>80</v>
      </c>
      <c r="D22" s="1" t="s">
        <v>30</v>
      </c>
      <c r="E22" t="s">
        <v>46</v>
      </c>
      <c r="F22" t="s">
        <v>22</v>
      </c>
      <c r="G22" s="1">
        <v>10</v>
      </c>
      <c r="H22" s="1">
        <f t="shared" ref="H22:W66" si="4">IF(OR(H$21="",$G22=""),"",G22)</f>
        <v>10</v>
      </c>
      <c r="I22" s="1">
        <v>9</v>
      </c>
      <c r="J22" s="1">
        <v>8</v>
      </c>
      <c r="K22" s="1">
        <v>7</v>
      </c>
      <c r="L22" s="1">
        <v>6</v>
      </c>
      <c r="M22" s="1">
        <v>4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5">
      <c r="B23" t="s">
        <v>51</v>
      </c>
      <c r="C23" t="s">
        <v>81</v>
      </c>
      <c r="D23" s="1" t="s">
        <v>31</v>
      </c>
      <c r="E23" t="s">
        <v>46</v>
      </c>
      <c r="F23" t="s">
        <v>22</v>
      </c>
      <c r="G23" s="1">
        <v>11</v>
      </c>
      <c r="H23" s="1">
        <f t="shared" si="4"/>
        <v>11</v>
      </c>
      <c r="I23" s="1">
        <v>10</v>
      </c>
      <c r="J23" s="1">
        <v>9</v>
      </c>
      <c r="K23" s="1">
        <v>8</v>
      </c>
      <c r="L23" s="1">
        <v>7</v>
      </c>
      <c r="M23" s="1">
        <v>6</v>
      </c>
      <c r="N23" s="1">
        <v>5</v>
      </c>
      <c r="O23" s="1">
        <v>2</v>
      </c>
      <c r="P23" s="1">
        <v>1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5">
      <c r="B24" t="s">
        <v>52</v>
      </c>
      <c r="C24" t="s">
        <v>82</v>
      </c>
      <c r="D24" s="1" t="s">
        <v>32</v>
      </c>
      <c r="E24" t="s">
        <v>46</v>
      </c>
      <c r="F24" t="s">
        <v>22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5">
      <c r="B25" t="s">
        <v>53</v>
      </c>
      <c r="C25" t="s">
        <v>83</v>
      </c>
      <c r="D25" s="1" t="s">
        <v>33</v>
      </c>
      <c r="E25" t="s">
        <v>46</v>
      </c>
      <c r="F25" t="s">
        <v>22</v>
      </c>
      <c r="G25" s="1">
        <v>10</v>
      </c>
      <c r="H25" s="1">
        <f t="shared" si="4"/>
        <v>10</v>
      </c>
      <c r="I25" s="1">
        <v>9</v>
      </c>
      <c r="J25" s="1">
        <v>8</v>
      </c>
      <c r="K25" s="1">
        <v>7</v>
      </c>
      <c r="L25" s="1">
        <v>6</v>
      </c>
      <c r="M25" s="1">
        <v>5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5">
      <c r="B26" t="s">
        <v>54</v>
      </c>
      <c r="C26" t="s">
        <v>84</v>
      </c>
      <c r="D26" s="1" t="s">
        <v>34</v>
      </c>
      <c r="E26" t="s">
        <v>47</v>
      </c>
      <c r="F26" t="s">
        <v>22</v>
      </c>
      <c r="G26" s="1">
        <v>12</v>
      </c>
      <c r="H26" s="1">
        <f t="shared" si="4"/>
        <v>12</v>
      </c>
      <c r="I26" s="1">
        <v>11</v>
      </c>
      <c r="J26" s="1">
        <v>9</v>
      </c>
      <c r="K26" s="1">
        <v>8</v>
      </c>
      <c r="L26" s="1">
        <v>6</v>
      </c>
      <c r="M26" s="1">
        <v>5</v>
      </c>
      <c r="N26" s="1">
        <v>4</v>
      </c>
      <c r="O26" s="1">
        <v>3</v>
      </c>
      <c r="P26" s="1">
        <v>1</v>
      </c>
      <c r="Q26" s="1">
        <v>0</v>
      </c>
      <c r="AE26" s="1" t="str">
        <f t="shared" si="5"/>
        <v/>
      </c>
      <c r="AF26" s="1" t="str">
        <f t="shared" si="5"/>
        <v/>
      </c>
    </row>
    <row r="27" spans="2:32" x14ac:dyDescent="0.25">
      <c r="B27" t="s">
        <v>55</v>
      </c>
      <c r="C27" t="s">
        <v>85</v>
      </c>
      <c r="D27" s="1" t="s">
        <v>35</v>
      </c>
      <c r="E27" t="s">
        <v>47</v>
      </c>
      <c r="F27" t="s">
        <v>22</v>
      </c>
      <c r="G27" s="1">
        <v>11</v>
      </c>
      <c r="H27" s="1">
        <f t="shared" si="4"/>
        <v>11</v>
      </c>
      <c r="I27" s="1">
        <v>10</v>
      </c>
      <c r="J27" s="1">
        <v>8</v>
      </c>
      <c r="K27" s="1">
        <v>7</v>
      </c>
      <c r="L27" s="1">
        <v>6</v>
      </c>
      <c r="M27" s="1">
        <v>5</v>
      </c>
      <c r="N27" s="1">
        <v>4</v>
      </c>
      <c r="O27" s="1">
        <v>2</v>
      </c>
      <c r="P27" s="1">
        <v>1</v>
      </c>
      <c r="Q27" s="1">
        <v>0</v>
      </c>
      <c r="AE27" s="1" t="str">
        <f t="shared" si="5"/>
        <v/>
      </c>
      <c r="AF27" s="1" t="str">
        <f t="shared" si="5"/>
        <v/>
      </c>
    </row>
    <row r="28" spans="2:32" x14ac:dyDescent="0.25">
      <c r="B28" t="s">
        <v>56</v>
      </c>
      <c r="C28" t="s">
        <v>86</v>
      </c>
      <c r="D28" s="1" t="s">
        <v>36</v>
      </c>
      <c r="E28" t="s">
        <v>47</v>
      </c>
      <c r="F28" t="s">
        <v>22</v>
      </c>
      <c r="G28" s="1">
        <v>11</v>
      </c>
      <c r="H28" s="1">
        <f t="shared" si="4"/>
        <v>11</v>
      </c>
      <c r="I28" s="1">
        <v>10</v>
      </c>
      <c r="J28" s="1">
        <v>8</v>
      </c>
      <c r="K28" s="1">
        <v>7</v>
      </c>
      <c r="L28" s="1">
        <v>6</v>
      </c>
      <c r="M28" s="1">
        <v>5</v>
      </c>
      <c r="N28" s="1">
        <v>4</v>
      </c>
      <c r="O28" s="1">
        <v>3</v>
      </c>
      <c r="P28" s="1">
        <v>2</v>
      </c>
      <c r="Q28" s="1">
        <v>0</v>
      </c>
      <c r="AE28" s="1" t="str">
        <f t="shared" si="5"/>
        <v/>
      </c>
      <c r="AF28" s="1" t="str">
        <f t="shared" si="5"/>
        <v/>
      </c>
    </row>
    <row r="29" spans="2:32" x14ac:dyDescent="0.25">
      <c r="B29" t="s">
        <v>57</v>
      </c>
      <c r="C29" t="s">
        <v>87</v>
      </c>
      <c r="D29" s="1" t="s">
        <v>37</v>
      </c>
      <c r="E29" t="s">
        <v>47</v>
      </c>
      <c r="F29" t="s">
        <v>22</v>
      </c>
      <c r="G29" s="1">
        <v>10</v>
      </c>
      <c r="H29" s="1">
        <f t="shared" si="4"/>
        <v>10</v>
      </c>
      <c r="I29" s="1">
        <v>9</v>
      </c>
      <c r="J29" s="1">
        <v>8</v>
      </c>
      <c r="K29" s="1">
        <v>7</v>
      </c>
      <c r="L29" s="1">
        <v>6</v>
      </c>
      <c r="M29" s="1">
        <v>5</v>
      </c>
      <c r="N29" s="1">
        <v>4</v>
      </c>
      <c r="O29" s="1">
        <v>3</v>
      </c>
      <c r="P29" s="1">
        <v>2</v>
      </c>
      <c r="Q29" s="1">
        <v>0</v>
      </c>
      <c r="AE29" s="1" t="str">
        <f t="shared" si="5"/>
        <v/>
      </c>
      <c r="AF29" s="1" t="str">
        <f t="shared" si="5"/>
        <v/>
      </c>
    </row>
    <row r="30" spans="2:32" x14ac:dyDescent="0.25">
      <c r="B30" t="s">
        <v>58</v>
      </c>
      <c r="C30" t="s">
        <v>88</v>
      </c>
      <c r="D30" s="1" t="s">
        <v>38</v>
      </c>
      <c r="E30" t="s">
        <v>48</v>
      </c>
      <c r="F30" t="s">
        <v>22</v>
      </c>
      <c r="G30" s="1">
        <v>12</v>
      </c>
      <c r="H30" s="1">
        <f t="shared" si="4"/>
        <v>12</v>
      </c>
      <c r="I30" s="1">
        <v>10</v>
      </c>
      <c r="J30" s="1">
        <v>9</v>
      </c>
      <c r="K30" s="1">
        <v>8</v>
      </c>
      <c r="L30" s="1">
        <v>7</v>
      </c>
      <c r="M30" s="1">
        <v>6</v>
      </c>
      <c r="N30" s="1">
        <v>5</v>
      </c>
      <c r="O30" s="1">
        <v>4</v>
      </c>
      <c r="P30" s="1">
        <v>2</v>
      </c>
      <c r="Q30" s="1">
        <v>0</v>
      </c>
      <c r="AE30" s="1" t="str">
        <f t="shared" si="5"/>
        <v/>
      </c>
      <c r="AF30" s="1" t="str">
        <f t="shared" si="5"/>
        <v/>
      </c>
    </row>
    <row r="31" spans="2:32" x14ac:dyDescent="0.25">
      <c r="B31" t="s">
        <v>59</v>
      </c>
      <c r="C31" t="s">
        <v>89</v>
      </c>
      <c r="D31" s="1" t="s">
        <v>39</v>
      </c>
      <c r="E31" t="s">
        <v>48</v>
      </c>
      <c r="F31" t="s">
        <v>22</v>
      </c>
      <c r="G31" s="1">
        <v>12</v>
      </c>
      <c r="H31" s="1">
        <f t="shared" si="4"/>
        <v>12</v>
      </c>
      <c r="I31" s="1">
        <v>10</v>
      </c>
      <c r="J31" s="1">
        <v>8</v>
      </c>
      <c r="K31" s="1">
        <v>7</v>
      </c>
      <c r="L31" s="1">
        <v>6</v>
      </c>
      <c r="M31" s="1">
        <v>5</v>
      </c>
      <c r="N31" s="1">
        <v>4</v>
      </c>
      <c r="O31" s="1">
        <v>3</v>
      </c>
      <c r="P31" s="1">
        <v>2</v>
      </c>
      <c r="Q31" s="1">
        <v>0</v>
      </c>
      <c r="AE31" s="1" t="str">
        <f t="shared" si="5"/>
        <v/>
      </c>
      <c r="AF31" s="1" t="str">
        <f t="shared" si="5"/>
        <v/>
      </c>
    </row>
    <row r="32" spans="2:32" x14ac:dyDescent="0.25">
      <c r="B32" t="s">
        <v>60</v>
      </c>
      <c r="C32" t="s">
        <v>90</v>
      </c>
      <c r="D32" s="1" t="s">
        <v>40</v>
      </c>
      <c r="E32" t="s">
        <v>48</v>
      </c>
      <c r="F32" t="s">
        <v>22</v>
      </c>
      <c r="G32" s="1">
        <v>10</v>
      </c>
      <c r="H32" s="1">
        <f t="shared" si="4"/>
        <v>10</v>
      </c>
      <c r="I32" s="1">
        <v>9</v>
      </c>
      <c r="J32" s="1">
        <v>8</v>
      </c>
      <c r="K32" s="1">
        <v>7</v>
      </c>
      <c r="L32" s="1">
        <v>6</v>
      </c>
      <c r="M32" s="1">
        <v>5</v>
      </c>
      <c r="N32" s="1">
        <v>4</v>
      </c>
      <c r="O32" s="1">
        <v>3</v>
      </c>
      <c r="P32" s="1">
        <v>2</v>
      </c>
      <c r="Q32" s="1">
        <v>0</v>
      </c>
      <c r="AE32" s="1" t="str">
        <f t="shared" si="5"/>
        <v/>
      </c>
      <c r="AF32" s="1" t="str">
        <f t="shared" si="5"/>
        <v/>
      </c>
    </row>
    <row r="33" spans="2:32" x14ac:dyDescent="0.25">
      <c r="B33" t="s">
        <v>61</v>
      </c>
      <c r="C33" t="s">
        <v>91</v>
      </c>
      <c r="D33" s="1" t="s">
        <v>41</v>
      </c>
      <c r="E33" t="s">
        <v>48</v>
      </c>
      <c r="F33" t="s">
        <v>22</v>
      </c>
      <c r="G33" s="1">
        <v>11</v>
      </c>
      <c r="H33" s="1">
        <f t="shared" si="4"/>
        <v>11</v>
      </c>
      <c r="I33" s="1">
        <v>9</v>
      </c>
      <c r="J33" s="1">
        <v>8</v>
      </c>
      <c r="K33" s="1">
        <v>7</v>
      </c>
      <c r="L33" s="1">
        <v>6</v>
      </c>
      <c r="M33" s="1">
        <v>5</v>
      </c>
      <c r="N33" s="1">
        <v>4</v>
      </c>
      <c r="O33" s="1">
        <v>3</v>
      </c>
      <c r="P33" s="1">
        <v>2</v>
      </c>
      <c r="Q33" s="1">
        <v>0</v>
      </c>
      <c r="AE33" s="1" t="str">
        <f t="shared" si="5"/>
        <v/>
      </c>
      <c r="AF33" s="1" t="str">
        <f t="shared" si="5"/>
        <v/>
      </c>
    </row>
    <row r="34" spans="2:32" x14ac:dyDescent="0.25">
      <c r="B34" t="s">
        <v>62</v>
      </c>
      <c r="C34" t="s">
        <v>92</v>
      </c>
      <c r="D34" s="1" t="s">
        <v>42</v>
      </c>
      <c r="E34" t="s">
        <v>49</v>
      </c>
      <c r="F34" t="s">
        <v>22</v>
      </c>
      <c r="G34" s="1">
        <v>9</v>
      </c>
      <c r="H34" s="1">
        <f t="shared" si="4"/>
        <v>9</v>
      </c>
      <c r="I34" s="1">
        <v>8</v>
      </c>
      <c r="J34" s="1">
        <v>7</v>
      </c>
      <c r="K34" s="1">
        <v>6</v>
      </c>
      <c r="L34" s="1">
        <v>5</v>
      </c>
      <c r="M34" s="1">
        <v>4</v>
      </c>
      <c r="N34" s="1">
        <v>3</v>
      </c>
      <c r="O34" s="1">
        <v>2</v>
      </c>
      <c r="P34" s="1">
        <v>1</v>
      </c>
      <c r="Q34" s="1">
        <v>0</v>
      </c>
      <c r="AE34" s="1" t="str">
        <f t="shared" si="5"/>
        <v/>
      </c>
      <c r="AF34" s="1" t="str">
        <f t="shared" si="5"/>
        <v/>
      </c>
    </row>
    <row r="35" spans="2:32" x14ac:dyDescent="0.25">
      <c r="B35" t="s">
        <v>63</v>
      </c>
      <c r="C35" t="s">
        <v>93</v>
      </c>
      <c r="D35" s="1" t="s">
        <v>43</v>
      </c>
      <c r="E35" t="s">
        <v>49</v>
      </c>
      <c r="F35" t="s">
        <v>22</v>
      </c>
      <c r="G35" s="1">
        <v>13</v>
      </c>
      <c r="H35" s="1">
        <f t="shared" si="4"/>
        <v>13</v>
      </c>
      <c r="I35" s="1">
        <v>12</v>
      </c>
      <c r="J35" s="1">
        <v>11</v>
      </c>
      <c r="K35" s="1">
        <v>10</v>
      </c>
      <c r="L35" s="1">
        <v>9</v>
      </c>
      <c r="M35" s="1">
        <v>8</v>
      </c>
      <c r="N35" s="1">
        <v>7</v>
      </c>
      <c r="O35" s="1">
        <v>3</v>
      </c>
      <c r="P35" s="1">
        <v>2</v>
      </c>
      <c r="Q35" s="1">
        <v>0</v>
      </c>
      <c r="AE35" s="1" t="str">
        <f t="shared" si="5"/>
        <v/>
      </c>
      <c r="AF35" s="1" t="str">
        <f t="shared" si="5"/>
        <v/>
      </c>
    </row>
    <row r="36" spans="2:32" x14ac:dyDescent="0.25">
      <c r="B36" t="s">
        <v>64</v>
      </c>
      <c r="C36" t="s">
        <v>94</v>
      </c>
      <c r="D36" s="1" t="s">
        <v>44</v>
      </c>
      <c r="E36" t="s">
        <v>49</v>
      </c>
      <c r="F36" t="s">
        <v>22</v>
      </c>
      <c r="G36" s="1">
        <v>14</v>
      </c>
      <c r="H36" s="1">
        <f t="shared" si="4"/>
        <v>14</v>
      </c>
      <c r="I36" s="1">
        <v>12</v>
      </c>
      <c r="J36" s="1">
        <v>10</v>
      </c>
      <c r="K36" s="1">
        <v>8</v>
      </c>
      <c r="L36" s="1">
        <v>7</v>
      </c>
      <c r="M36" s="1">
        <v>6</v>
      </c>
      <c r="N36" s="1">
        <v>5</v>
      </c>
      <c r="O36" s="1">
        <v>4</v>
      </c>
      <c r="P36" s="1">
        <v>2</v>
      </c>
      <c r="Q36" s="1">
        <v>0</v>
      </c>
      <c r="AE36" s="1" t="str">
        <f t="shared" si="5"/>
        <v/>
      </c>
      <c r="AF36" s="1" t="str">
        <f t="shared" si="5"/>
        <v/>
      </c>
    </row>
    <row r="37" spans="2:32" x14ac:dyDescent="0.25">
      <c r="B37" t="s">
        <v>65</v>
      </c>
      <c r="C37" t="s">
        <v>95</v>
      </c>
      <c r="D37" s="1" t="s">
        <v>45</v>
      </c>
      <c r="E37" t="s">
        <v>49</v>
      </c>
      <c r="F37" t="s">
        <v>22</v>
      </c>
      <c r="G37" s="1">
        <v>14</v>
      </c>
      <c r="H37" s="1">
        <f t="shared" si="4"/>
        <v>14</v>
      </c>
      <c r="I37" s="1">
        <v>13</v>
      </c>
      <c r="J37" s="1">
        <v>11</v>
      </c>
      <c r="K37" s="1">
        <v>10</v>
      </c>
      <c r="L37" s="1">
        <v>8</v>
      </c>
      <c r="M37" s="1">
        <v>6</v>
      </c>
      <c r="N37" s="1">
        <v>4</v>
      </c>
      <c r="O37" s="1">
        <v>2</v>
      </c>
      <c r="P37" s="1">
        <v>1</v>
      </c>
      <c r="Q37" s="1">
        <v>0</v>
      </c>
      <c r="AE37" s="1" t="str">
        <f t="shared" si="5"/>
        <v/>
      </c>
      <c r="AF37" s="1" t="str">
        <f t="shared" si="5"/>
        <v/>
      </c>
    </row>
    <row r="38" spans="2:32" x14ac:dyDescent="0.25">
      <c r="F38" t="str">
        <f t="shared" ref="F38:F63" si="6">IF(C38&lt;&gt;"","Planned","")</f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2:32" x14ac:dyDescent="0.25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2:32" x14ac:dyDescent="0.25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2:32" x14ac:dyDescent="0.25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2:32" x14ac:dyDescent="0.25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2:32" x14ac:dyDescent="0.25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2:32" x14ac:dyDescent="0.25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2:32" x14ac:dyDescent="0.25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2:32" x14ac:dyDescent="0.25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2:32" x14ac:dyDescent="0.25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2:32" x14ac:dyDescent="0.25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5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5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5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5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5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5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5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5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5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5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5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5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5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5">
      <c r="F62" t="str">
        <f t="shared" si="6"/>
        <v/>
      </c>
      <c r="H62" s="1" t="str">
        <f t="shared" si="4"/>
        <v/>
      </c>
      <c r="I62" s="1" t="str">
        <f t="shared" si="4"/>
        <v/>
      </c>
      <c r="J62" s="1" t="str">
        <f t="shared" si="4"/>
        <v/>
      </c>
      <c r="K62" s="1" t="str">
        <f t="shared" si="4"/>
        <v/>
      </c>
      <c r="L62" s="1" t="str">
        <f t="shared" si="4"/>
        <v/>
      </c>
      <c r="M62" s="1" t="str">
        <f t="shared" si="4"/>
        <v/>
      </c>
      <c r="N62" s="1" t="str">
        <f t="shared" si="4"/>
        <v/>
      </c>
      <c r="O62" s="1" t="str">
        <f t="shared" si="4"/>
        <v/>
      </c>
      <c r="P62" s="1" t="str">
        <f t="shared" si="4"/>
        <v/>
      </c>
      <c r="Q62" s="1" t="str">
        <f t="shared" si="4"/>
        <v/>
      </c>
      <c r="R62" s="1" t="str">
        <f t="shared" si="4"/>
        <v/>
      </c>
      <c r="S62" s="1" t="str">
        <f t="shared" si="4"/>
        <v/>
      </c>
      <c r="T62" s="1" t="str">
        <f t="shared" si="4"/>
        <v/>
      </c>
      <c r="U62" s="1" t="str">
        <f t="shared" si="4"/>
        <v/>
      </c>
      <c r="V62" s="1" t="str">
        <f t="shared" si="4"/>
        <v/>
      </c>
      <c r="W62" s="1" t="str">
        <f t="shared" si="4"/>
        <v/>
      </c>
      <c r="X62" s="1" t="str">
        <f t="shared" ref="X62:AD63" si="9">IF(OR(X$21="",$G62=""),"",W62)</f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5">
      <c r="F63" t="str">
        <f t="shared" si="6"/>
        <v/>
      </c>
      <c r="H63" s="1" t="str">
        <f t="shared" si="4"/>
        <v/>
      </c>
      <c r="I63" s="1" t="str">
        <f t="shared" si="4"/>
        <v/>
      </c>
      <c r="J63" s="1" t="str">
        <f t="shared" si="4"/>
        <v/>
      </c>
      <c r="K63" s="1" t="str">
        <f t="shared" si="4"/>
        <v/>
      </c>
      <c r="L63" s="1" t="str">
        <f t="shared" si="4"/>
        <v/>
      </c>
      <c r="M63" s="1" t="str">
        <f t="shared" si="4"/>
        <v/>
      </c>
      <c r="N63" s="1" t="str">
        <f t="shared" si="4"/>
        <v/>
      </c>
      <c r="O63" s="1" t="str">
        <f t="shared" si="4"/>
        <v/>
      </c>
      <c r="P63" s="1" t="str">
        <f t="shared" si="4"/>
        <v/>
      </c>
      <c r="Q63" s="1" t="str">
        <f t="shared" si="4"/>
        <v/>
      </c>
      <c r="R63" s="1" t="str">
        <f t="shared" si="4"/>
        <v/>
      </c>
      <c r="S63" s="1" t="str">
        <f t="shared" si="4"/>
        <v/>
      </c>
      <c r="T63" s="1" t="str">
        <f t="shared" si="4"/>
        <v/>
      </c>
      <c r="U63" s="1" t="str">
        <f t="shared" si="4"/>
        <v/>
      </c>
      <c r="V63" s="1" t="str">
        <f t="shared" si="4"/>
        <v/>
      </c>
      <c r="W63" s="1" t="str">
        <f t="shared" si="4"/>
        <v/>
      </c>
      <c r="X63" s="1" t="str">
        <f t="shared" si="9"/>
        <v/>
      </c>
      <c r="Y63" s="1" t="str">
        <f t="shared" si="9"/>
        <v/>
      </c>
      <c r="Z63" s="1" t="str">
        <f t="shared" si="9"/>
        <v/>
      </c>
      <c r="AA63" s="1" t="str">
        <f t="shared" si="9"/>
        <v/>
      </c>
      <c r="AB63" s="1" t="str">
        <f t="shared" si="9"/>
        <v/>
      </c>
      <c r="AC63" s="1" t="str">
        <f t="shared" si="9"/>
        <v/>
      </c>
      <c r="AD63" s="1" t="str">
        <f t="shared" si="9"/>
        <v/>
      </c>
      <c r="AE63" s="1" t="str">
        <f t="shared" si="8"/>
        <v/>
      </c>
      <c r="AF63" s="1" t="str">
        <f t="shared" si="8"/>
        <v/>
      </c>
    </row>
    <row r="64" spans="6:32" x14ac:dyDescent="0.25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6:32" x14ac:dyDescent="0.25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6:32" x14ac:dyDescent="0.25">
      <c r="F66" t="s">
        <v>9</v>
      </c>
      <c r="H66" s="1" t="str">
        <f t="shared" si="4"/>
        <v/>
      </c>
    </row>
    <row r="71" spans="6:32" x14ac:dyDescent="0.25"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L22:AF25 C27:AF65 D26:AF26">
    <cfRule type="expression" dxfId="11" priority="1" stopIfTrue="1">
      <formula>$F22="Done"</formula>
    </cfRule>
    <cfRule type="expression" dxfId="10" priority="2" stopIfTrue="1">
      <formula>$F22="Ongoing"</formula>
    </cfRule>
  </conditionalFormatting>
  <conditionalFormatting sqref="B22:AF25 B27:AF65 B26 D26:AF26">
    <cfRule type="expression" dxfId="9" priority="3" stopIfTrue="1">
      <formula>$F22="Terminado"</formula>
    </cfRule>
    <cfRule type="expression" dxfId="8" priority="4" stopIfTrue="1">
      <formula>$F22="En Progreso"</formula>
    </cfRule>
  </conditionalFormatting>
  <dataValidations count="1">
    <dataValidation type="list" allowBlank="1" showInputMessage="1" sqref="F22:F71 F10:F15" xr:uid="{19989B87-9FDF-4CF1-9658-8A75707DFEF4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FA21-9875-4449-ADE0-30CE4D32BFD3}">
  <dimension ref="B1:AF71"/>
  <sheetViews>
    <sheetView topLeftCell="A10" zoomScale="93" zoomScaleNormal="93" workbookViewId="0">
      <selection activeCell="G37" sqref="G37"/>
    </sheetView>
  </sheetViews>
  <sheetFormatPr baseColWidth="10" defaultColWidth="9.109375" defaultRowHeight="13.2" x14ac:dyDescent="0.25"/>
  <cols>
    <col min="1" max="1" width="3.33203125" customWidth="1"/>
    <col min="2" max="2" width="10.33203125" bestFit="1" customWidth="1"/>
    <col min="3" max="3" width="38.44140625" customWidth="1"/>
    <col min="4" max="4" width="10.6640625" style="1" customWidth="1"/>
    <col min="5" max="5" width="13.6640625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24</v>
      </c>
      <c r="D3" s="25" t="s">
        <v>27</v>
      </c>
      <c r="E3" s="25"/>
      <c r="F3" s="25"/>
      <c r="G3" s="25"/>
      <c r="H3" s="25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5">
      <c r="B4" s="17"/>
      <c r="C4" s="10" t="s">
        <v>25</v>
      </c>
      <c r="D4" s="25" t="s">
        <v>28</v>
      </c>
      <c r="E4" s="25"/>
      <c r="F4" s="25"/>
      <c r="G4" s="25"/>
      <c r="H4" s="25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26</v>
      </c>
      <c r="D5" s="25" t="s">
        <v>29</v>
      </c>
      <c r="E5" s="25"/>
      <c r="F5" s="25"/>
      <c r="G5" s="25"/>
      <c r="H5" s="25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7.399999999999999" x14ac:dyDescent="0.3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5">
      <c r="B16" s="4"/>
      <c r="C16" s="4" t="s">
        <v>11</v>
      </c>
      <c r="D16" s="1">
        <v>10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10</v>
      </c>
      <c r="E17" s="4" t="s">
        <v>13</v>
      </c>
      <c r="F17" s="4" t="s">
        <v>17</v>
      </c>
      <c r="G17" s="3">
        <f ca="1">SUM(OFFSET(G21,1,0,TaskRows,1))</f>
        <v>171</v>
      </c>
      <c r="H17" s="3">
        <f ca="1">IF(AND(SUM(OFFSET(H21,1,0,TaskRows,1))=0),0,SUM(OFFSET(H21,1,0,TaskRows,1)))</f>
        <v>171</v>
      </c>
      <c r="I17" s="3">
        <f t="shared" ref="I17:AF17" ca="1" si="0">IF(AND(SUM(OFFSET(I21,1,0,TaskRows,1))=0),"",SUM(OFFSET(I21,1,0,TaskRows,1)))</f>
        <v>142</v>
      </c>
      <c r="J17" s="3">
        <f t="shared" ca="1" si="0"/>
        <v>124</v>
      </c>
      <c r="K17" s="3">
        <f t="shared" ca="1" si="0"/>
        <v>104</v>
      </c>
      <c r="L17" s="3">
        <f t="shared" ca="1" si="0"/>
        <v>87</v>
      </c>
      <c r="M17" s="3">
        <f t="shared" ca="1" si="0"/>
        <v>71</v>
      </c>
      <c r="N17" s="3">
        <f t="shared" ca="1" si="0"/>
        <v>55</v>
      </c>
      <c r="O17" s="3">
        <f t="shared" ca="1" si="0"/>
        <v>38</v>
      </c>
      <c r="P17" s="3">
        <f t="shared" ca="1" si="0"/>
        <v>21</v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IF(COUNTA(C22:C249)=0,1,COUNTA(C22:C249))</f>
        <v>16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171</v>
      </c>
      <c r="I18" s="1">
        <f t="shared" ref="I18:AF18" ca="1" si="1">IF(I21="","",TotalEffort-TotalEffort/(ImplementationDays)*(I21-1))</f>
        <v>153.9</v>
      </c>
      <c r="J18" s="1">
        <f t="shared" ca="1" si="1"/>
        <v>136.80000000000001</v>
      </c>
      <c r="K18" s="1">
        <f t="shared" ca="1" si="1"/>
        <v>119.69999999999999</v>
      </c>
      <c r="L18" s="1">
        <f t="shared" ca="1" si="1"/>
        <v>102.6</v>
      </c>
      <c r="M18" s="1">
        <f t="shared" ca="1" si="1"/>
        <v>85.5</v>
      </c>
      <c r="N18" s="1">
        <f t="shared" ca="1" si="1"/>
        <v>68.399999999999991</v>
      </c>
      <c r="O18" s="1">
        <f t="shared" ca="1" si="1"/>
        <v>51.299999999999983</v>
      </c>
      <c r="P18" s="1">
        <f t="shared" ca="1" si="1"/>
        <v>34.199999999999989</v>
      </c>
      <c r="Q18" s="1">
        <f t="shared" ca="1" si="1"/>
        <v>17.099999999999994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162.5333333333333</v>
      </c>
      <c r="I19" s="1">
        <f t="shared" ca="1" si="2"/>
        <v>144.48333333333332</v>
      </c>
      <c r="J19" s="1">
        <f t="shared" ca="1" si="2"/>
        <v>126.43333333333332</v>
      </c>
      <c r="K19" s="1">
        <f t="shared" ca="1" si="2"/>
        <v>108.38333333333333</v>
      </c>
      <c r="L19" s="1">
        <f t="shared" ca="1" si="2"/>
        <v>90.333333333333329</v>
      </c>
      <c r="M19" s="1">
        <f t="shared" ca="1" si="2"/>
        <v>72.283333333333331</v>
      </c>
      <c r="N19" s="1">
        <f t="shared" ca="1" si="2"/>
        <v>54.233333333333334</v>
      </c>
      <c r="O19" s="1">
        <f t="shared" ca="1" si="2"/>
        <v>36.183333333333337</v>
      </c>
      <c r="P19" s="1">
        <f t="shared" ca="1" si="2"/>
        <v>18.133333333333326</v>
      </c>
      <c r="Q19" s="1">
        <f t="shared" ca="1" si="2"/>
        <v>8.3333333333342807E-2</v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5">
      <c r="B22" t="s">
        <v>50</v>
      </c>
      <c r="C22" t="s">
        <v>96</v>
      </c>
      <c r="D22" s="1" t="s">
        <v>30</v>
      </c>
      <c r="E22" t="s">
        <v>46</v>
      </c>
      <c r="F22" t="s">
        <v>23</v>
      </c>
      <c r="G22" s="1">
        <v>11</v>
      </c>
      <c r="H22" s="1">
        <f t="shared" ref="H22:H37" si="4">IF(OR(H$21="",$G22=""),"",G22)</f>
        <v>11</v>
      </c>
      <c r="I22" s="1">
        <v>8</v>
      </c>
      <c r="J22" s="1">
        <v>7</v>
      </c>
      <c r="K22" s="1">
        <v>6</v>
      </c>
      <c r="L22" s="1">
        <v>5</v>
      </c>
      <c r="M22" s="1">
        <v>4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5">
      <c r="B23" t="s">
        <v>51</v>
      </c>
      <c r="C23" t="s">
        <v>97</v>
      </c>
      <c r="D23" s="1" t="s">
        <v>31</v>
      </c>
      <c r="E23" t="s">
        <v>46</v>
      </c>
      <c r="F23" t="s">
        <v>23</v>
      </c>
      <c r="G23" s="1">
        <v>10</v>
      </c>
      <c r="H23" s="1">
        <f t="shared" si="4"/>
        <v>10</v>
      </c>
      <c r="I23" s="1">
        <v>9</v>
      </c>
      <c r="J23" s="1">
        <v>8</v>
      </c>
      <c r="K23" s="1">
        <v>7</v>
      </c>
      <c r="L23" s="1">
        <v>6</v>
      </c>
      <c r="M23" s="1">
        <v>5</v>
      </c>
      <c r="N23" s="1">
        <v>4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5">
      <c r="B24" t="s">
        <v>52</v>
      </c>
      <c r="C24" t="s">
        <v>98</v>
      </c>
      <c r="D24" s="1" t="s">
        <v>32</v>
      </c>
      <c r="E24" t="s">
        <v>46</v>
      </c>
      <c r="F24" t="s">
        <v>23</v>
      </c>
      <c r="G24" s="1">
        <v>11</v>
      </c>
      <c r="H24" s="1">
        <f t="shared" si="4"/>
        <v>11</v>
      </c>
      <c r="I24" s="1">
        <v>8</v>
      </c>
      <c r="J24" s="1">
        <v>7</v>
      </c>
      <c r="K24" s="1">
        <v>6</v>
      </c>
      <c r="L24" s="1">
        <v>5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5">
      <c r="B25" t="s">
        <v>53</v>
      </c>
      <c r="C25" t="s">
        <v>99</v>
      </c>
      <c r="D25" s="1" t="s">
        <v>33</v>
      </c>
      <c r="E25" t="s">
        <v>46</v>
      </c>
      <c r="F25" t="s">
        <v>23</v>
      </c>
      <c r="G25" s="1">
        <v>12</v>
      </c>
      <c r="H25" s="1">
        <f t="shared" si="4"/>
        <v>12</v>
      </c>
      <c r="I25" s="1">
        <v>10</v>
      </c>
      <c r="J25" s="1">
        <v>9</v>
      </c>
      <c r="K25" s="1">
        <v>8</v>
      </c>
      <c r="L25" s="1">
        <v>7</v>
      </c>
      <c r="M25" s="1">
        <v>6</v>
      </c>
      <c r="N25" s="1">
        <v>5</v>
      </c>
      <c r="O25" s="1">
        <v>3</v>
      </c>
      <c r="P25" s="1">
        <v>1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5">
      <c r="B26" t="s">
        <v>54</v>
      </c>
      <c r="C26" t="s">
        <v>100</v>
      </c>
      <c r="D26" s="1" t="s">
        <v>34</v>
      </c>
      <c r="E26" t="s">
        <v>47</v>
      </c>
      <c r="F26" t="s">
        <v>23</v>
      </c>
      <c r="G26" s="1">
        <v>12</v>
      </c>
      <c r="H26" s="1">
        <f t="shared" si="4"/>
        <v>12</v>
      </c>
      <c r="I26" s="1">
        <v>11</v>
      </c>
      <c r="J26" s="1">
        <v>10</v>
      </c>
      <c r="K26" s="1">
        <v>7</v>
      </c>
      <c r="L26" s="1">
        <v>6</v>
      </c>
      <c r="M26" s="1">
        <v>5</v>
      </c>
      <c r="N26" s="1">
        <v>4</v>
      </c>
      <c r="O26" s="1">
        <v>3</v>
      </c>
      <c r="P26" s="1">
        <v>2</v>
      </c>
      <c r="Q26" s="1">
        <v>0</v>
      </c>
      <c r="AE26" s="1" t="str">
        <f t="shared" si="5"/>
        <v/>
      </c>
      <c r="AF26" s="1" t="str">
        <f t="shared" si="5"/>
        <v/>
      </c>
    </row>
    <row r="27" spans="2:32" x14ac:dyDescent="0.25">
      <c r="B27" t="s">
        <v>55</v>
      </c>
      <c r="C27" t="s">
        <v>101</v>
      </c>
      <c r="D27" s="1" t="s">
        <v>35</v>
      </c>
      <c r="E27" t="s">
        <v>47</v>
      </c>
      <c r="F27" t="s">
        <v>23</v>
      </c>
      <c r="G27" s="1">
        <v>10</v>
      </c>
      <c r="H27" s="1">
        <f t="shared" si="4"/>
        <v>10</v>
      </c>
      <c r="I27" s="1">
        <v>9</v>
      </c>
      <c r="J27" s="1">
        <v>8</v>
      </c>
      <c r="K27" s="1">
        <v>7</v>
      </c>
      <c r="L27" s="1">
        <v>6</v>
      </c>
      <c r="M27" s="1">
        <v>5</v>
      </c>
      <c r="N27" s="1">
        <v>4</v>
      </c>
      <c r="O27" s="1">
        <v>3</v>
      </c>
      <c r="P27" s="1">
        <v>2</v>
      </c>
      <c r="Q27" s="1">
        <v>0</v>
      </c>
      <c r="AE27" s="1" t="str">
        <f t="shared" si="5"/>
        <v/>
      </c>
      <c r="AF27" s="1" t="str">
        <f t="shared" si="5"/>
        <v/>
      </c>
    </row>
    <row r="28" spans="2:32" x14ac:dyDescent="0.25">
      <c r="B28" t="s">
        <v>56</v>
      </c>
      <c r="C28" t="s">
        <v>102</v>
      </c>
      <c r="D28" s="1" t="s">
        <v>36</v>
      </c>
      <c r="E28" t="s">
        <v>47</v>
      </c>
      <c r="F28" t="s">
        <v>23</v>
      </c>
      <c r="G28" s="1">
        <v>10</v>
      </c>
      <c r="H28" s="1">
        <f t="shared" si="4"/>
        <v>10</v>
      </c>
      <c r="I28" s="1">
        <v>9</v>
      </c>
      <c r="J28" s="1">
        <v>8</v>
      </c>
      <c r="K28" s="1">
        <v>7</v>
      </c>
      <c r="L28" s="1">
        <v>6</v>
      </c>
      <c r="M28" s="1">
        <v>5</v>
      </c>
      <c r="N28" s="1">
        <v>4</v>
      </c>
      <c r="O28" s="1">
        <v>3</v>
      </c>
      <c r="P28" s="1">
        <v>2</v>
      </c>
      <c r="Q28" s="1">
        <v>0</v>
      </c>
      <c r="AE28" s="1" t="str">
        <f t="shared" si="5"/>
        <v/>
      </c>
      <c r="AF28" s="1" t="str">
        <f t="shared" si="5"/>
        <v/>
      </c>
    </row>
    <row r="29" spans="2:32" x14ac:dyDescent="0.25">
      <c r="B29" t="s">
        <v>57</v>
      </c>
      <c r="C29" t="s">
        <v>103</v>
      </c>
      <c r="D29" s="1" t="s">
        <v>37</v>
      </c>
      <c r="E29" t="s">
        <v>47</v>
      </c>
      <c r="F29" t="s">
        <v>23</v>
      </c>
      <c r="G29" s="1">
        <v>13</v>
      </c>
      <c r="H29" s="1">
        <f t="shared" si="4"/>
        <v>13</v>
      </c>
      <c r="I29" s="1">
        <v>11</v>
      </c>
      <c r="J29" s="1">
        <v>9</v>
      </c>
      <c r="K29" s="1">
        <v>7</v>
      </c>
      <c r="L29" s="1">
        <v>5</v>
      </c>
      <c r="M29" s="1">
        <v>4</v>
      </c>
      <c r="N29" s="1">
        <v>3</v>
      </c>
      <c r="O29" s="1">
        <v>2</v>
      </c>
      <c r="P29" s="1">
        <v>1</v>
      </c>
      <c r="Q29" s="1">
        <v>0</v>
      </c>
      <c r="AE29" s="1" t="str">
        <f t="shared" si="5"/>
        <v/>
      </c>
      <c r="AF29" s="1" t="str">
        <f t="shared" si="5"/>
        <v/>
      </c>
    </row>
    <row r="30" spans="2:32" x14ac:dyDescent="0.25">
      <c r="B30" t="s">
        <v>58</v>
      </c>
      <c r="C30" t="s">
        <v>104</v>
      </c>
      <c r="D30" s="1" t="s">
        <v>38</v>
      </c>
      <c r="E30" t="s">
        <v>48</v>
      </c>
      <c r="F30" t="s">
        <v>23</v>
      </c>
      <c r="G30" s="1">
        <v>10</v>
      </c>
      <c r="H30" s="1">
        <f t="shared" si="4"/>
        <v>10</v>
      </c>
      <c r="I30" s="1">
        <v>8</v>
      </c>
      <c r="J30" s="1">
        <v>7</v>
      </c>
      <c r="K30" s="1">
        <v>6</v>
      </c>
      <c r="L30" s="1">
        <v>5</v>
      </c>
      <c r="M30" s="1">
        <v>4</v>
      </c>
      <c r="N30" s="1">
        <v>3</v>
      </c>
      <c r="O30" s="1">
        <v>2</v>
      </c>
      <c r="P30" s="1">
        <v>1</v>
      </c>
      <c r="Q30" s="1">
        <v>0</v>
      </c>
      <c r="AE30" s="1" t="str">
        <f t="shared" si="5"/>
        <v/>
      </c>
      <c r="AF30" s="1" t="str">
        <f t="shared" si="5"/>
        <v/>
      </c>
    </row>
    <row r="31" spans="2:32" x14ac:dyDescent="0.25">
      <c r="B31" t="s">
        <v>59</v>
      </c>
      <c r="C31" t="s">
        <v>105</v>
      </c>
      <c r="D31" s="1" t="s">
        <v>39</v>
      </c>
      <c r="E31" t="s">
        <v>48</v>
      </c>
      <c r="F31" t="s">
        <v>23</v>
      </c>
      <c r="G31" s="1">
        <v>12</v>
      </c>
      <c r="H31" s="1">
        <f t="shared" si="4"/>
        <v>12</v>
      </c>
      <c r="I31" s="1">
        <v>10</v>
      </c>
      <c r="J31" s="1">
        <v>8</v>
      </c>
      <c r="K31" s="1">
        <v>6</v>
      </c>
      <c r="L31" s="1">
        <v>5</v>
      </c>
      <c r="M31" s="1">
        <v>4</v>
      </c>
      <c r="N31" s="1">
        <v>3</v>
      </c>
      <c r="O31" s="1">
        <v>2</v>
      </c>
      <c r="P31" s="1">
        <v>1</v>
      </c>
      <c r="Q31" s="1">
        <v>0</v>
      </c>
      <c r="AE31" s="1" t="str">
        <f t="shared" si="5"/>
        <v/>
      </c>
      <c r="AF31" s="1" t="str">
        <f t="shared" si="5"/>
        <v/>
      </c>
    </row>
    <row r="32" spans="2:32" x14ac:dyDescent="0.25">
      <c r="B32" t="s">
        <v>60</v>
      </c>
      <c r="C32" t="s">
        <v>106</v>
      </c>
      <c r="D32" s="1" t="s">
        <v>40</v>
      </c>
      <c r="E32" t="s">
        <v>48</v>
      </c>
      <c r="F32" t="s">
        <v>23</v>
      </c>
      <c r="G32" s="1">
        <v>10</v>
      </c>
      <c r="H32" s="1">
        <f t="shared" si="4"/>
        <v>10</v>
      </c>
      <c r="I32" s="1">
        <v>8</v>
      </c>
      <c r="J32" s="1">
        <v>7</v>
      </c>
      <c r="K32" s="1">
        <v>6</v>
      </c>
      <c r="L32" s="1">
        <v>5</v>
      </c>
      <c r="M32" s="1">
        <v>4</v>
      </c>
      <c r="N32" s="1">
        <v>3</v>
      </c>
      <c r="O32" s="1">
        <v>2</v>
      </c>
      <c r="P32" s="1">
        <v>1</v>
      </c>
      <c r="Q32" s="1">
        <v>0</v>
      </c>
      <c r="AE32" s="1" t="str">
        <f t="shared" si="5"/>
        <v/>
      </c>
      <c r="AF32" s="1" t="str">
        <f t="shared" si="5"/>
        <v/>
      </c>
    </row>
    <row r="33" spans="2:32" x14ac:dyDescent="0.25">
      <c r="B33" t="s">
        <v>61</v>
      </c>
      <c r="C33" t="s">
        <v>107</v>
      </c>
      <c r="D33" s="1" t="s">
        <v>41</v>
      </c>
      <c r="E33" t="s">
        <v>48</v>
      </c>
      <c r="F33" t="s">
        <v>23</v>
      </c>
      <c r="G33" s="1">
        <v>9</v>
      </c>
      <c r="H33" s="1">
        <f t="shared" si="4"/>
        <v>9</v>
      </c>
      <c r="I33" s="1">
        <v>8</v>
      </c>
      <c r="J33" s="1">
        <v>7</v>
      </c>
      <c r="K33" s="1">
        <v>6</v>
      </c>
      <c r="L33" s="1">
        <v>5</v>
      </c>
      <c r="M33" s="1">
        <v>4</v>
      </c>
      <c r="N33" s="1">
        <v>3</v>
      </c>
      <c r="O33" s="1">
        <v>2</v>
      </c>
      <c r="P33" s="1">
        <v>1</v>
      </c>
      <c r="Q33" s="1">
        <v>0</v>
      </c>
      <c r="AE33" s="1" t="str">
        <f t="shared" si="5"/>
        <v/>
      </c>
      <c r="AF33" s="1" t="str">
        <f t="shared" si="5"/>
        <v/>
      </c>
    </row>
    <row r="34" spans="2:32" x14ac:dyDescent="0.25">
      <c r="B34" t="s">
        <v>62</v>
      </c>
      <c r="C34" t="s">
        <v>108</v>
      </c>
      <c r="D34" s="1" t="s">
        <v>42</v>
      </c>
      <c r="E34" t="s">
        <v>49</v>
      </c>
      <c r="F34" t="s">
        <v>23</v>
      </c>
      <c r="G34" s="1">
        <v>10</v>
      </c>
      <c r="H34" s="1">
        <f t="shared" si="4"/>
        <v>10</v>
      </c>
      <c r="I34" s="1">
        <v>9</v>
      </c>
      <c r="J34" s="1">
        <v>8</v>
      </c>
      <c r="K34" s="1">
        <v>7</v>
      </c>
      <c r="L34" s="1">
        <v>6</v>
      </c>
      <c r="M34" s="1">
        <v>5</v>
      </c>
      <c r="N34" s="1">
        <v>4</v>
      </c>
      <c r="O34" s="1">
        <v>3</v>
      </c>
      <c r="P34" s="1">
        <v>2</v>
      </c>
      <c r="Q34" s="1">
        <v>0</v>
      </c>
      <c r="AE34" s="1" t="str">
        <f t="shared" si="5"/>
        <v/>
      </c>
      <c r="AF34" s="1" t="str">
        <f t="shared" si="5"/>
        <v/>
      </c>
    </row>
    <row r="35" spans="2:32" x14ac:dyDescent="0.25">
      <c r="B35" t="s">
        <v>63</v>
      </c>
      <c r="C35" t="s">
        <v>109</v>
      </c>
      <c r="D35" s="1" t="s">
        <v>43</v>
      </c>
      <c r="E35" t="s">
        <v>49</v>
      </c>
      <c r="F35" t="s">
        <v>23</v>
      </c>
      <c r="G35" s="1">
        <v>9</v>
      </c>
      <c r="H35" s="1">
        <f t="shared" si="4"/>
        <v>9</v>
      </c>
      <c r="I35" s="1">
        <v>8</v>
      </c>
      <c r="J35" s="1">
        <v>7</v>
      </c>
      <c r="K35" s="1">
        <v>6</v>
      </c>
      <c r="L35" s="1">
        <v>5</v>
      </c>
      <c r="M35" s="1">
        <v>4</v>
      </c>
      <c r="N35" s="1">
        <v>3</v>
      </c>
      <c r="O35" s="1">
        <v>2</v>
      </c>
      <c r="P35" s="1">
        <v>1</v>
      </c>
      <c r="Q35" s="1">
        <v>0</v>
      </c>
      <c r="AE35" s="1" t="str">
        <f t="shared" si="5"/>
        <v/>
      </c>
      <c r="AF35" s="1" t="str">
        <f t="shared" si="5"/>
        <v/>
      </c>
    </row>
    <row r="36" spans="2:32" x14ac:dyDescent="0.25">
      <c r="B36" t="s">
        <v>64</v>
      </c>
      <c r="C36" t="s">
        <v>110</v>
      </c>
      <c r="D36" s="1" t="s">
        <v>44</v>
      </c>
      <c r="E36" t="s">
        <v>49</v>
      </c>
      <c r="F36" t="s">
        <v>23</v>
      </c>
      <c r="G36" s="1">
        <v>13</v>
      </c>
      <c r="H36" s="1">
        <f t="shared" si="4"/>
        <v>13</v>
      </c>
      <c r="I36" s="1">
        <v>8</v>
      </c>
      <c r="J36" s="1">
        <v>7</v>
      </c>
      <c r="K36" s="1">
        <v>6</v>
      </c>
      <c r="L36" s="1">
        <v>5</v>
      </c>
      <c r="M36" s="1">
        <v>4</v>
      </c>
      <c r="N36" s="1">
        <v>3</v>
      </c>
      <c r="O36" s="1">
        <v>2</v>
      </c>
      <c r="P36" s="1">
        <v>1</v>
      </c>
      <c r="Q36" s="1">
        <v>0</v>
      </c>
      <c r="AE36" s="1" t="str">
        <f t="shared" si="5"/>
        <v/>
      </c>
      <c r="AF36" s="1" t="str">
        <f t="shared" si="5"/>
        <v/>
      </c>
    </row>
    <row r="37" spans="2:32" x14ac:dyDescent="0.25">
      <c r="B37" t="s">
        <v>65</v>
      </c>
      <c r="C37" t="s">
        <v>111</v>
      </c>
      <c r="D37" s="1" t="s">
        <v>45</v>
      </c>
      <c r="E37" t="s">
        <v>49</v>
      </c>
      <c r="F37" t="s">
        <v>23</v>
      </c>
      <c r="G37" s="1">
        <v>9</v>
      </c>
      <c r="H37" s="1">
        <f t="shared" si="4"/>
        <v>9</v>
      </c>
      <c r="I37" s="1">
        <v>8</v>
      </c>
      <c r="J37" s="1">
        <v>7</v>
      </c>
      <c r="K37" s="1">
        <v>6</v>
      </c>
      <c r="L37" s="1">
        <v>5</v>
      </c>
      <c r="M37" s="1">
        <v>4</v>
      </c>
      <c r="N37" s="1">
        <v>3</v>
      </c>
      <c r="O37" s="1">
        <v>2</v>
      </c>
      <c r="P37" s="1">
        <v>1</v>
      </c>
      <c r="Q37" s="1">
        <v>0</v>
      </c>
      <c r="AE37" s="1" t="str">
        <f t="shared" si="5"/>
        <v/>
      </c>
      <c r="AF37" s="1" t="str">
        <f t="shared" si="5"/>
        <v/>
      </c>
    </row>
    <row r="38" spans="2:32" x14ac:dyDescent="0.25">
      <c r="F38" t="str">
        <f t="shared" ref="F38:F63" si="6">IF(C38&lt;&gt;"","Planned","")</f>
        <v/>
      </c>
      <c r="H38" s="1" t="str">
        <f t="shared" ref="H38:W66" si="7">IF(OR(H$21="",$G38=""),"",G38)</f>
        <v/>
      </c>
      <c r="AE38" s="1" t="str">
        <f t="shared" ref="AE38:AF53" si="8">IF(OR(AE$21="",$G38=""),"",AD38)</f>
        <v/>
      </c>
      <c r="AF38" s="1" t="str">
        <f t="shared" si="8"/>
        <v/>
      </c>
    </row>
    <row r="39" spans="2:32" x14ac:dyDescent="0.25">
      <c r="F39" t="str">
        <f t="shared" si="6"/>
        <v/>
      </c>
      <c r="H39" s="1" t="str">
        <f t="shared" si="7"/>
        <v/>
      </c>
      <c r="AE39" s="1" t="str">
        <f t="shared" si="8"/>
        <v/>
      </c>
      <c r="AF39" s="1" t="str">
        <f t="shared" si="8"/>
        <v/>
      </c>
    </row>
    <row r="40" spans="2:32" x14ac:dyDescent="0.25">
      <c r="F40" t="str">
        <f t="shared" si="6"/>
        <v/>
      </c>
      <c r="H40" s="1" t="str">
        <f t="shared" si="7"/>
        <v/>
      </c>
      <c r="AE40" s="1" t="str">
        <f t="shared" si="8"/>
        <v/>
      </c>
      <c r="AF40" s="1" t="str">
        <f t="shared" si="8"/>
        <v/>
      </c>
    </row>
    <row r="41" spans="2:32" x14ac:dyDescent="0.25">
      <c r="F41" t="str">
        <f t="shared" si="6"/>
        <v/>
      </c>
      <c r="H41" s="1" t="str">
        <f t="shared" si="7"/>
        <v/>
      </c>
      <c r="AE41" s="1" t="str">
        <f t="shared" si="8"/>
        <v/>
      </c>
      <c r="AF41" s="1" t="str">
        <f t="shared" si="8"/>
        <v/>
      </c>
    </row>
    <row r="42" spans="2:32" x14ac:dyDescent="0.25">
      <c r="F42" t="str">
        <f t="shared" si="6"/>
        <v/>
      </c>
      <c r="H42" s="1" t="str">
        <f t="shared" si="7"/>
        <v/>
      </c>
      <c r="AE42" s="1" t="str">
        <f t="shared" si="8"/>
        <v/>
      </c>
      <c r="AF42" s="1" t="str">
        <f t="shared" si="8"/>
        <v/>
      </c>
    </row>
    <row r="43" spans="2:32" x14ac:dyDescent="0.25">
      <c r="F43" t="str">
        <f t="shared" si="6"/>
        <v/>
      </c>
      <c r="H43" s="1" t="str">
        <f t="shared" si="7"/>
        <v/>
      </c>
      <c r="AE43" s="1" t="str">
        <f t="shared" si="8"/>
        <v/>
      </c>
      <c r="AF43" s="1" t="str">
        <f t="shared" si="8"/>
        <v/>
      </c>
    </row>
    <row r="44" spans="2:32" x14ac:dyDescent="0.25">
      <c r="F44" t="str">
        <f t="shared" si="6"/>
        <v/>
      </c>
      <c r="H44" s="1" t="str">
        <f t="shared" si="7"/>
        <v/>
      </c>
      <c r="AE44" s="1" t="str">
        <f t="shared" si="8"/>
        <v/>
      </c>
      <c r="AF44" s="1" t="str">
        <f t="shared" si="8"/>
        <v/>
      </c>
    </row>
    <row r="45" spans="2:32" x14ac:dyDescent="0.25">
      <c r="F45" t="str">
        <f t="shared" si="6"/>
        <v/>
      </c>
      <c r="H45" s="1" t="str">
        <f t="shared" si="7"/>
        <v/>
      </c>
      <c r="AE45" s="1" t="str">
        <f t="shared" si="8"/>
        <v/>
      </c>
      <c r="AF45" s="1" t="str">
        <f t="shared" si="8"/>
        <v/>
      </c>
    </row>
    <row r="46" spans="2:32" x14ac:dyDescent="0.25">
      <c r="F46" t="str">
        <f t="shared" si="6"/>
        <v/>
      </c>
      <c r="H46" s="1" t="str">
        <f t="shared" si="7"/>
        <v/>
      </c>
      <c r="AE46" s="1" t="str">
        <f t="shared" si="8"/>
        <v/>
      </c>
      <c r="AF46" s="1" t="str">
        <f t="shared" si="8"/>
        <v/>
      </c>
    </row>
    <row r="47" spans="2:32" x14ac:dyDescent="0.25">
      <c r="F47" t="str">
        <f t="shared" si="6"/>
        <v/>
      </c>
      <c r="H47" s="1" t="str">
        <f t="shared" si="7"/>
        <v/>
      </c>
      <c r="AE47" s="1" t="str">
        <f t="shared" si="8"/>
        <v/>
      </c>
      <c r="AF47" s="1" t="str">
        <f t="shared" si="8"/>
        <v/>
      </c>
    </row>
    <row r="48" spans="2:32" x14ac:dyDescent="0.25">
      <c r="F48" t="str">
        <f t="shared" si="6"/>
        <v/>
      </c>
      <c r="H48" s="1" t="str">
        <f t="shared" si="7"/>
        <v/>
      </c>
      <c r="AE48" s="1" t="str">
        <f t="shared" si="8"/>
        <v/>
      </c>
      <c r="AF48" s="1" t="str">
        <f t="shared" si="8"/>
        <v/>
      </c>
    </row>
    <row r="49" spans="6:32" x14ac:dyDescent="0.25">
      <c r="F49" t="str">
        <f t="shared" si="6"/>
        <v/>
      </c>
      <c r="H49" s="1" t="str">
        <f t="shared" si="7"/>
        <v/>
      </c>
      <c r="AE49" s="1" t="str">
        <f t="shared" si="8"/>
        <v/>
      </c>
      <c r="AF49" s="1" t="str">
        <f t="shared" si="8"/>
        <v/>
      </c>
    </row>
    <row r="50" spans="6:32" x14ac:dyDescent="0.25">
      <c r="F50" t="str">
        <f t="shared" si="6"/>
        <v/>
      </c>
      <c r="H50" s="1" t="str">
        <f t="shared" si="7"/>
        <v/>
      </c>
      <c r="AE50" s="1" t="str">
        <f t="shared" si="8"/>
        <v/>
      </c>
      <c r="AF50" s="1" t="str">
        <f t="shared" si="8"/>
        <v/>
      </c>
    </row>
    <row r="51" spans="6:32" x14ac:dyDescent="0.25">
      <c r="F51" t="str">
        <f t="shared" si="6"/>
        <v/>
      </c>
      <c r="H51" s="1" t="str">
        <f t="shared" si="7"/>
        <v/>
      </c>
      <c r="AE51" s="1" t="str">
        <f t="shared" si="8"/>
        <v/>
      </c>
      <c r="AF51" s="1" t="str">
        <f t="shared" si="8"/>
        <v/>
      </c>
    </row>
    <row r="52" spans="6:32" x14ac:dyDescent="0.25">
      <c r="F52" t="str">
        <f t="shared" si="6"/>
        <v/>
      </c>
      <c r="H52" s="1" t="str">
        <f t="shared" si="7"/>
        <v/>
      </c>
      <c r="AE52" s="1" t="str">
        <f t="shared" si="8"/>
        <v/>
      </c>
      <c r="AF52" s="1" t="str">
        <f t="shared" si="8"/>
        <v/>
      </c>
    </row>
    <row r="53" spans="6:32" x14ac:dyDescent="0.25">
      <c r="F53" t="str">
        <f t="shared" si="6"/>
        <v/>
      </c>
      <c r="H53" s="1" t="str">
        <f t="shared" si="7"/>
        <v/>
      </c>
      <c r="AE53" s="1" t="str">
        <f t="shared" si="8"/>
        <v/>
      </c>
      <c r="AF53" s="1" t="str">
        <f t="shared" si="8"/>
        <v/>
      </c>
    </row>
    <row r="54" spans="6:32" x14ac:dyDescent="0.25">
      <c r="F54" t="str">
        <f t="shared" si="6"/>
        <v/>
      </c>
      <c r="H54" s="1" t="str">
        <f t="shared" si="7"/>
        <v/>
      </c>
      <c r="AE54" s="1" t="str">
        <f t="shared" ref="AE54:AF65" si="9">IF(OR(AE$21="",$G54=""),"",AD54)</f>
        <v/>
      </c>
      <c r="AF54" s="1" t="str">
        <f t="shared" si="9"/>
        <v/>
      </c>
    </row>
    <row r="55" spans="6:32" x14ac:dyDescent="0.25">
      <c r="F55" t="str">
        <f t="shared" si="6"/>
        <v/>
      </c>
      <c r="H55" s="1" t="str">
        <f t="shared" si="7"/>
        <v/>
      </c>
      <c r="AE55" s="1" t="str">
        <f t="shared" si="9"/>
        <v/>
      </c>
      <c r="AF55" s="1" t="str">
        <f t="shared" si="9"/>
        <v/>
      </c>
    </row>
    <row r="56" spans="6:32" x14ac:dyDescent="0.25">
      <c r="F56" t="str">
        <f t="shared" si="6"/>
        <v/>
      </c>
      <c r="H56" s="1" t="str">
        <f t="shared" si="7"/>
        <v/>
      </c>
      <c r="AE56" s="1" t="str">
        <f t="shared" si="9"/>
        <v/>
      </c>
      <c r="AF56" s="1" t="str">
        <f t="shared" si="9"/>
        <v/>
      </c>
    </row>
    <row r="57" spans="6:32" x14ac:dyDescent="0.25">
      <c r="F57" t="str">
        <f t="shared" si="6"/>
        <v/>
      </c>
      <c r="H57" s="1" t="str">
        <f t="shared" si="7"/>
        <v/>
      </c>
      <c r="AE57" s="1" t="str">
        <f t="shared" si="9"/>
        <v/>
      </c>
      <c r="AF57" s="1" t="str">
        <f t="shared" si="9"/>
        <v/>
      </c>
    </row>
    <row r="58" spans="6:32" x14ac:dyDescent="0.25">
      <c r="F58" t="str">
        <f t="shared" si="6"/>
        <v/>
      </c>
      <c r="H58" s="1" t="str">
        <f t="shared" si="7"/>
        <v/>
      </c>
      <c r="AE58" s="1" t="str">
        <f t="shared" si="9"/>
        <v/>
      </c>
      <c r="AF58" s="1" t="str">
        <f t="shared" si="9"/>
        <v/>
      </c>
    </row>
    <row r="59" spans="6:32" x14ac:dyDescent="0.25">
      <c r="F59" t="str">
        <f t="shared" si="6"/>
        <v/>
      </c>
      <c r="H59" s="1" t="str">
        <f t="shared" si="7"/>
        <v/>
      </c>
      <c r="AE59" s="1" t="str">
        <f t="shared" si="9"/>
        <v/>
      </c>
      <c r="AF59" s="1" t="str">
        <f t="shared" si="9"/>
        <v/>
      </c>
    </row>
    <row r="60" spans="6:32" x14ac:dyDescent="0.25">
      <c r="F60" t="str">
        <f t="shared" si="6"/>
        <v/>
      </c>
      <c r="H60" s="1" t="str">
        <f t="shared" si="7"/>
        <v/>
      </c>
      <c r="AE60" s="1" t="str">
        <f t="shared" si="9"/>
        <v/>
      </c>
      <c r="AF60" s="1" t="str">
        <f t="shared" si="9"/>
        <v/>
      </c>
    </row>
    <row r="61" spans="6:32" x14ac:dyDescent="0.25">
      <c r="F61" t="str">
        <f t="shared" si="6"/>
        <v/>
      </c>
      <c r="H61" s="1" t="str">
        <f t="shared" si="7"/>
        <v/>
      </c>
      <c r="AE61" s="1" t="str">
        <f t="shared" si="9"/>
        <v/>
      </c>
      <c r="AF61" s="1" t="str">
        <f t="shared" si="9"/>
        <v/>
      </c>
    </row>
    <row r="62" spans="6:32" x14ac:dyDescent="0.25">
      <c r="F62" t="str">
        <f t="shared" si="6"/>
        <v/>
      </c>
      <c r="H62" s="1" t="str">
        <f t="shared" si="7"/>
        <v/>
      </c>
      <c r="I62" s="1" t="str">
        <f t="shared" si="7"/>
        <v/>
      </c>
      <c r="J62" s="1" t="str">
        <f t="shared" si="7"/>
        <v/>
      </c>
      <c r="K62" s="1" t="str">
        <f t="shared" si="7"/>
        <v/>
      </c>
      <c r="L62" s="1" t="str">
        <f t="shared" si="7"/>
        <v/>
      </c>
      <c r="M62" s="1" t="str">
        <f t="shared" si="7"/>
        <v/>
      </c>
      <c r="N62" s="1" t="str">
        <f t="shared" si="7"/>
        <v/>
      </c>
      <c r="O62" s="1" t="str">
        <f t="shared" si="7"/>
        <v/>
      </c>
      <c r="P62" s="1" t="str">
        <f t="shared" si="7"/>
        <v/>
      </c>
      <c r="Q62" s="1" t="str">
        <f t="shared" si="7"/>
        <v/>
      </c>
      <c r="R62" s="1" t="str">
        <f t="shared" si="7"/>
        <v/>
      </c>
      <c r="S62" s="1" t="str">
        <f t="shared" si="7"/>
        <v/>
      </c>
      <c r="T62" s="1" t="str">
        <f t="shared" si="7"/>
        <v/>
      </c>
      <c r="U62" s="1" t="str">
        <f t="shared" si="7"/>
        <v/>
      </c>
      <c r="V62" s="1" t="str">
        <f t="shared" si="7"/>
        <v/>
      </c>
      <c r="W62" s="1" t="str">
        <f t="shared" si="7"/>
        <v/>
      </c>
      <c r="X62" s="1" t="str">
        <f t="shared" ref="X62:AD63" si="10">IF(OR(X$21="",$G62=""),"",W62)</f>
        <v/>
      </c>
      <c r="Y62" s="1" t="str">
        <f t="shared" si="10"/>
        <v/>
      </c>
      <c r="Z62" s="1" t="str">
        <f t="shared" si="10"/>
        <v/>
      </c>
      <c r="AA62" s="1" t="str">
        <f t="shared" si="10"/>
        <v/>
      </c>
      <c r="AB62" s="1" t="str">
        <f t="shared" si="10"/>
        <v/>
      </c>
      <c r="AC62" s="1" t="str">
        <f t="shared" si="10"/>
        <v/>
      </c>
      <c r="AD62" s="1" t="str">
        <f t="shared" si="10"/>
        <v/>
      </c>
      <c r="AE62" s="1" t="str">
        <f t="shared" si="9"/>
        <v/>
      </c>
      <c r="AF62" s="1" t="str">
        <f t="shared" si="9"/>
        <v/>
      </c>
    </row>
    <row r="63" spans="6:32" x14ac:dyDescent="0.25">
      <c r="F63" t="str">
        <f t="shared" si="6"/>
        <v/>
      </c>
      <c r="H63" s="1" t="str">
        <f t="shared" si="7"/>
        <v/>
      </c>
      <c r="I63" s="1" t="str">
        <f t="shared" si="7"/>
        <v/>
      </c>
      <c r="J63" s="1" t="str">
        <f t="shared" si="7"/>
        <v/>
      </c>
      <c r="K63" s="1" t="str">
        <f t="shared" si="7"/>
        <v/>
      </c>
      <c r="L63" s="1" t="str">
        <f t="shared" si="7"/>
        <v/>
      </c>
      <c r="M63" s="1" t="str">
        <f t="shared" si="7"/>
        <v/>
      </c>
      <c r="N63" s="1" t="str">
        <f t="shared" si="7"/>
        <v/>
      </c>
      <c r="O63" s="1" t="str">
        <f t="shared" si="7"/>
        <v/>
      </c>
      <c r="P63" s="1" t="str">
        <f t="shared" si="7"/>
        <v/>
      </c>
      <c r="Q63" s="1" t="str">
        <f t="shared" si="7"/>
        <v/>
      </c>
      <c r="R63" s="1" t="str">
        <f t="shared" si="7"/>
        <v/>
      </c>
      <c r="S63" s="1" t="str">
        <f t="shared" si="7"/>
        <v/>
      </c>
      <c r="T63" s="1" t="str">
        <f t="shared" si="7"/>
        <v/>
      </c>
      <c r="U63" s="1" t="str">
        <f t="shared" si="7"/>
        <v/>
      </c>
      <c r="V63" s="1" t="str">
        <f t="shared" si="7"/>
        <v/>
      </c>
      <c r="W63" s="1" t="str">
        <f t="shared" si="7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9"/>
        <v/>
      </c>
      <c r="AF63" s="1" t="str">
        <f t="shared" si="9"/>
        <v/>
      </c>
    </row>
    <row r="64" spans="6:32" x14ac:dyDescent="0.25">
      <c r="F64" t="s">
        <v>7</v>
      </c>
      <c r="H64" s="1" t="str">
        <f t="shared" si="7"/>
        <v/>
      </c>
      <c r="AE64" s="1" t="str">
        <f t="shared" si="9"/>
        <v/>
      </c>
      <c r="AF64" s="1" t="str">
        <f t="shared" si="9"/>
        <v/>
      </c>
    </row>
    <row r="65" spans="6:32" x14ac:dyDescent="0.25">
      <c r="F65" t="s">
        <v>8</v>
      </c>
      <c r="H65" s="1" t="str">
        <f t="shared" si="7"/>
        <v/>
      </c>
      <c r="AE65" s="1" t="str">
        <f t="shared" si="9"/>
        <v/>
      </c>
      <c r="AF65" s="1" t="str">
        <f t="shared" si="9"/>
        <v/>
      </c>
    </row>
    <row r="66" spans="6:32" x14ac:dyDescent="0.25">
      <c r="F66" t="s">
        <v>9</v>
      </c>
      <c r="H66" s="1" t="str">
        <f t="shared" si="7"/>
        <v/>
      </c>
    </row>
    <row r="71" spans="6:32" x14ac:dyDescent="0.25"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38:AF65 D26:F26 C27:F37 R22:AF37">
    <cfRule type="expression" dxfId="7" priority="5" stopIfTrue="1">
      <formula>$F22="Done"</formula>
    </cfRule>
    <cfRule type="expression" dxfId="6" priority="6" stopIfTrue="1">
      <formula>$F22="Ongoing"</formula>
    </cfRule>
  </conditionalFormatting>
  <conditionalFormatting sqref="B22:F25 B38:AF65 B26 D26:F26 B27:F37 R22:AF37">
    <cfRule type="expression" dxfId="5" priority="7" stopIfTrue="1">
      <formula>$F22="Terminado"</formula>
    </cfRule>
    <cfRule type="expression" dxfId="4" priority="8" stopIfTrue="1">
      <formula>$F22="En Progreso"</formula>
    </cfRule>
  </conditionalFormatting>
  <conditionalFormatting sqref="L22:Q25 G26:Q37">
    <cfRule type="expression" dxfId="3" priority="1" stopIfTrue="1">
      <formula>$F22="Done"</formula>
    </cfRule>
    <cfRule type="expression" dxfId="2" priority="2" stopIfTrue="1">
      <formula>$F22="Ongoing"</formula>
    </cfRule>
  </conditionalFormatting>
  <conditionalFormatting sqref="G22:Q37">
    <cfRule type="expression" dxfId="1" priority="3" stopIfTrue="1">
      <formula>$F22="Terminado"</formula>
    </cfRule>
    <cfRule type="expression" dxfId="0" priority="4" stopIfTrue="1">
      <formula>$F22="En Progreso"</formula>
    </cfRule>
  </conditionalFormatting>
  <dataValidations count="1">
    <dataValidation type="list" allowBlank="1" showInputMessage="1" sqref="F22:F71 F10:F15" xr:uid="{63F3AB84-F548-4437-97CE-7F3A5C00BFCF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01eb4bd6-a8ff-4439-b7eb-fe0a650fb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D36031E8-9CA1-417E-B558-74DEFEC6B8F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24</vt:i4>
      </vt:variant>
    </vt:vector>
  </HeadingPairs>
  <TitlesOfParts>
    <vt:vector size="27" baseType="lpstr">
      <vt:lpstr>Sprint 1</vt:lpstr>
      <vt:lpstr>Sprint 2</vt:lpstr>
      <vt:lpstr>Sprint 3</vt:lpstr>
      <vt:lpstr>'Sprint 1'!DoneDays</vt:lpstr>
      <vt:lpstr>'Sprint 2'!DoneDays</vt:lpstr>
      <vt:lpstr>'Sprint 3'!DoneDays</vt:lpstr>
      <vt:lpstr>'Sprint 1'!ImplementationDays</vt:lpstr>
      <vt:lpstr>'Sprint 2'!ImplementationDays</vt:lpstr>
      <vt:lpstr>'Sprint 3'!ImplementationDays</vt:lpstr>
      <vt:lpstr>'Sprint 1'!SprintTasks</vt:lpstr>
      <vt:lpstr>'Sprint 2'!SprintTasks</vt:lpstr>
      <vt:lpstr>'Sprint 3'!SprintTasks</vt:lpstr>
      <vt:lpstr>'Sprint 1'!TaskRows</vt:lpstr>
      <vt:lpstr>'Sprint 2'!TaskRows</vt:lpstr>
      <vt:lpstr>'Sprint 3'!TaskRows</vt:lpstr>
      <vt:lpstr>'Sprint 1'!TaskStatus</vt:lpstr>
      <vt:lpstr>'Sprint 2'!TaskStatus</vt:lpstr>
      <vt:lpstr>'Sprint 3'!TaskStatus</vt:lpstr>
      <vt:lpstr>'Sprint 1'!TaskStoryID</vt:lpstr>
      <vt:lpstr>'Sprint 2'!TaskStoryID</vt:lpstr>
      <vt:lpstr>'Sprint 3'!TaskStoryID</vt:lpstr>
      <vt:lpstr>'Sprint 1'!TotalEffort</vt:lpstr>
      <vt:lpstr>'Sprint 2'!TotalEffort</vt:lpstr>
      <vt:lpstr>'Sprint 3'!TotalEffort</vt:lpstr>
      <vt:lpstr>'Sprint 1'!TrendDays</vt:lpstr>
      <vt:lpstr>'Sprint 2'!TrendDays</vt:lpstr>
      <vt:lpstr>'Sprint 3'!TrendDays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BRITNEY ELIZABETH TORRES SANABRIA</cp:lastModifiedBy>
  <cp:revision>1</cp:revision>
  <cp:lastPrinted>2006-09-01T14:59:00Z</cp:lastPrinted>
  <dcterms:created xsi:type="dcterms:W3CDTF">1998-06-05T11:20:44Z</dcterms:created>
  <dcterms:modified xsi:type="dcterms:W3CDTF">2025-09-30T16:58:36Z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