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0C74B2F-91DC-47EF-92DF-91D51974CD6F}" xr6:coauthVersionLast="47" xr6:coauthVersionMax="47" xr10:uidLastSave="{00000000-0000-0000-0000-000000000000}"/>
  <bookViews>
    <workbookView xWindow="-120" yWindow="-120" windowWidth="20730" windowHeight="110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Producto'!$B:$N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Producto'!$B$5:$N$192</definedName>
    <definedName name="RealizedSpeed">OFFSET(#REF!,1,0,#REF!,1)</definedName>
    <definedName name="Sprint">'Backlog del Producto'!$L$7:$L$192</definedName>
    <definedName name="SprintCount">#REF!</definedName>
    <definedName name="SprintsInTrend">#REF!</definedName>
    <definedName name="SprintTasks">#REF!</definedName>
    <definedName name="Status">'Backlog del Producto'!$M$7:$M$192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 Consultor GE</author>
    <author>Hector Bravo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I6" authorId="0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<sst xmlns="http://schemas.openxmlformats.org/spreadsheetml/2006/main" count="423" uniqueCount="223">
  <si>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</si>
  <si>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</si>
  <si>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</si>
  <si>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</si>
  <si>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</si>
  <si>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</si>
  <si>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</si>
  <si>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</si>
  <si>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</si>
  <si>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</si>
  <si>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</si>
  <si>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</si>
  <si>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</si>
  <si>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</si>
  <si>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</si>
  <si>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</si>
  <si>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</si>
  <si>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Criterios de Aceptación</t>
  </si>
  <si>
    <t>ID Historia de Usuario</t>
  </si>
  <si>
    <t>Dueño del Producto</t>
  </si>
  <si>
    <t>Como (Rol)</t>
  </si>
  <si>
    <t>Deseo…</t>
  </si>
  <si>
    <t>Para…</t>
  </si>
  <si>
    <t>HISTORIA DE USUARIO</t>
  </si>
  <si>
    <t>Dependencias</t>
  </si>
  <si>
    <t>Backlog Detallado del Producto</t>
  </si>
  <si>
    <t>Descrición de la Tarea</t>
  </si>
  <si>
    <t>TAREA</t>
  </si>
  <si>
    <t>ID Tarea</t>
  </si>
  <si>
    <t>OTROS DATOS DE LA HISTORIA DE USUARIO O TAREA</t>
  </si>
  <si>
    <t>EPICO01</t>
  </si>
  <si>
    <t>Estudiante de la UC</t>
  </si>
  <si>
    <t>Que el tutor virtual me haga preguntas sobre el texto que leí</t>
  </si>
  <si>
    <t>Desarrollar mi análisis crítico</t>
  </si>
  <si>
    <t>EPICO02</t>
  </si>
  <si>
    <t>Docente de la UC</t>
  </si>
  <si>
    <t>Asignar textos con actividades automáticas</t>
  </si>
  <si>
    <t>Evaluar el progreso de mis estudiantes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</si>
  <si>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</si>
  <si>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</si>
  <si>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</si>
  <si>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</si>
  <si>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</si>
  <si>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</si>
  <si>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</si>
  <si>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</si>
  <si>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</si>
  <si>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</si>
  <si>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</si>
  <si>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</si>
  <si>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</si>
  <si>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</si>
  <si>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</si>
  <si>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</si>
  <si>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Como docente, quiero subir un texto a la plataforma, para que el sistema lo asigne automáticamente a mis estudiantes.</t>
  </si>
  <si>
    <t>Como docente, quiero que se generen actividades basadas en el texto, para que mis estudiantes practiquen la comprensión crítica.</t>
  </si>
  <si>
    <t>Como estudiante, quiero que el tutor virtual me haga preguntas de opción múltiple sobre el texto, para reforzar lo que entendí.</t>
  </si>
  <si>
    <t>Como estudiante, quiero recibir preguntas abiertas que me ayuden a reflexionar más allá del contenido literal, para mejorar mi análisis crítico.</t>
  </si>
  <si>
    <t>Como estudiante, quiero que el sistema me dé retroalimentación automática de mis respuestas, para saber si estoy avanzando.</t>
  </si>
  <si>
    <t>Como estudiante, quiero comparar mis respuestas con ejemplos de buenas respuestas, para aprender a estructurar mejor mis ideas.</t>
  </si>
  <si>
    <t>Como usuario, quiero que se me dé un ejemplo alternativo de redacción sin sesgo, para aprender a escribir de forma objetiva.</t>
  </si>
  <si>
    <t>Como usuario, quiero que el sistema me haga preguntas específicas sobre el sesgo, para reforzar mi comprensión crítica.</t>
  </si>
  <si>
    <t>Como usuario, quiero que el sistema resalte frases con posibles sesgos en el texto, para identificarlos fácilmente.</t>
  </si>
  <si>
    <t>Como usuario, quiero que el sistema me explique qué tipo de falacia lógica detectó, para entender por qué es un error.</t>
  </si>
  <si>
    <t>Como administrador, quiero ver gráficos con el nivel de comprensión promedio de los estudiantes, para analizar el rendimiento general.</t>
  </si>
  <si>
    <t>Como administrador, quiero exportar los resultados en un informe PDF, para compartirlo con directivos.</t>
  </si>
  <si>
    <t>Como administrador, quiero recibir alertas sobre estudiantes con bajo rendimiento, para proponer medidas de apoyo académico.</t>
  </si>
  <si>
    <t>EPICO03</t>
  </si>
  <si>
    <t>Que el sistema detecte sesgos o falacias lógicas en un artículo</t>
  </si>
  <si>
    <t>Usuario de la UC</t>
  </si>
  <si>
    <t>Desarrollar mi capacidad crítica al leer</t>
  </si>
  <si>
    <t>EPICO04</t>
  </si>
  <si>
    <t>Administrador de la UC</t>
  </si>
  <si>
    <t>Automatizar el envío de textos diarios y el registro de respuestas</t>
  </si>
  <si>
    <t>Crear hábitos de lectura crítica en los estudiantes</t>
  </si>
  <si>
    <t>El sistema genera mínimo 5 preguntas de opción múltiple por texto; las respuestas correctas se validan.</t>
  </si>
  <si>
    <t>Se generan mínimo 2 preguntas abiertas por texto y el sistema las registra para retroalimentación.</t>
  </si>
  <si>
    <t>El sistema despliega ejemplos predefinidos por docentes al finalizar cada actividad.</t>
  </si>
  <si>
    <t>El texto se guarda y queda disponible para todos los estudiantes asignados.</t>
  </si>
  <si>
    <t>Al menos 1 actividad objetiva y 1 subjetiva por texto subido.</t>
  </si>
  <si>
    <t>El sistema muestra al menos un ejemplo alternativo por cada sesgo detectado.</t>
  </si>
  <si>
    <t>Se generan mínimo 3 preguntas de sesgo por texto.</t>
  </si>
  <si>
    <t>Frases con sesgo aparecen subrayadas y destacadas con explicación emergente.</t>
  </si>
  <si>
    <t>Explicación breve y correcta del tipo de falacia detectada.</t>
  </si>
  <si>
    <t>El sistema muestra una versión corregida de la frase con sesgo.</t>
  </si>
  <si>
    <t>Preguntas enfocadas en identificar y corregir sesgos.</t>
  </si>
  <si>
    <t>Los gráficos muestran promedios por curso, mes y estudiante.</t>
  </si>
  <si>
    <t>(Posible duplicado de HU13, se puede fusionar).</t>
  </si>
  <si>
    <t>Exportación con logo institucional y métricas clave</t>
  </si>
  <si>
    <t>Se envían alertas automáticas al detectar bajo promedio (&lt;60%).</t>
  </si>
  <si>
    <t>Requiere banco de preguntas</t>
  </si>
  <si>
    <t>Revisión manual de docente opcional</t>
  </si>
  <si>
    <t>Necesita módulo de retroalimentación</t>
  </si>
  <si>
    <t>Requiere repositorio de respuestas modelo</t>
  </si>
  <si>
    <t>Validar formato de archivo</t>
  </si>
  <si>
    <t>Ligado al motor de preguntas</t>
  </si>
  <si>
    <t>Conexión con EPICO03</t>
  </si>
  <si>
    <t>Complemento del análisis de sesgos</t>
  </si>
  <si>
    <t>Requiere módulo NLP</t>
  </si>
  <si>
    <t>Validación con docente experto</t>
  </si>
  <si>
    <t>Complementa HU08</t>
  </si>
  <si>
    <t>Validar diseño gráfico</t>
  </si>
  <si>
    <t>Revisar redundancia</t>
  </si>
  <si>
    <t>Integrar librería de exportación</t>
  </si>
  <si>
    <t>Notificaciones vía correo o sistema</t>
  </si>
  <si>
    <t>5 SP ≈ 12 hrs</t>
  </si>
  <si>
    <t>8 SP ≈ 20 hrs</t>
  </si>
  <si>
    <t>13 SP ≈ 32 hrs</t>
  </si>
  <si>
    <t>3 SP ≈ 8 hrs</t>
  </si>
  <si>
    <t>HU13, HU14</t>
  </si>
  <si>
    <t>HU01–HU03</t>
  </si>
  <si>
    <t>HU09, HU10</t>
  </si>
  <si>
    <t>HU02, HU03</t>
  </si>
  <si>
    <t>HU01, HU02</t>
  </si>
  <si>
    <t>Carlos Narvez Ojeda</t>
  </si>
  <si>
    <t xml:space="preserve">Tutor Virtual de lectura Critica </t>
  </si>
  <si>
    <t xml:space="preserve"> Que el tutor virtual me haga preguntas sobre el texto que leí</t>
  </si>
  <si>
    <t>Como estudiante, quiero que el sistema ajusta la dificultad según desempeño, muestra explicación para cada alternativa y permite marcar preguntas para repasar luego.</t>
  </si>
  <si>
    <t>Como estudiante, quiero recibir preguntas abiertas con guía de evaluación (rubrica breve) y ejemplos modelo para orientar la respuesta del estudiante.</t>
  </si>
  <si>
    <t>Como estudiante, quiero que el sistema me de retroalimentación automática con rubrica y enlaces a recursos (p. ej. micro-lección cuando la respuesta es débil).</t>
  </si>
  <si>
    <t>Como estudiante, quiero que el sistema me de una comparación con ejemplos de buenas respuestas desglosados (paso a paso) y sugerencias automáticas de mejora en la redacción.</t>
  </si>
  <si>
    <t>Como docente, quiero subir varios textos, asignar por grupos y programar fechas de entrega.</t>
  </si>
  <si>
    <t>Como docente, quiero que el sistema permita generar de actividades con variedad de formatos (MCQ, cloze, matching, debate) y generación automática de claves y rúbricas.</t>
  </si>
  <si>
    <t>Como usuario, quiero que se me dé un ejemplo alternativo de redacción en 2 tonos (neutral y formal) con explicación de los cambios para enseñar objetividad.</t>
  </si>
  <si>
    <t>Como usuario, quiero que el sistema me haga preguntas sobre sesgo que incluyen nivel de severidad y sugerencias de evidencia para refutar/contrastar.</t>
  </si>
  <si>
    <t xml:space="preserve">Usuario de la UC </t>
  </si>
  <si>
    <t>Como usuario, quiero que el sistema permita detectar y resaltar sesgos con nivel de confianza y enlace a una breve explicación al hacer clic.</t>
  </si>
  <si>
    <t>Como usuario, quiero que el sistema me explique la falacia detectada con ejemplo corto y una recomendación de corrección.</t>
  </si>
  <si>
    <t>Como usuario, quiero que el sistema pueda ofrecer 3 reescrituras alternativas sin sesgo (concisa, analítica, para público general) con razonamiento.</t>
  </si>
  <si>
    <t>Como usuario, quiero que el sistema me haga preguntas específicas sobre sesgo adaptativas según los errores que cometa el usuario.</t>
  </si>
  <si>
    <t xml:space="preserve">EPICO04 </t>
  </si>
  <si>
    <t>Como administrador, quiero ver gráficos con filtros (curso, fecha, cohorte).</t>
  </si>
  <si>
    <t>Como administrador, quiero poder ver un panel con análisis de tendencia (comparar periodos) y métricas básicas de progreso.</t>
  </si>
  <si>
    <t>Como administrador, quiero exportar un informe PDF personalizable (logo, comentarios, selección de gráficas) y opción de programarlo.</t>
  </si>
  <si>
    <t>Como administrador, quiero recibir alertas configurables por umbral (por ejemplo, % bajo de comprensión) enviadas por correo al tutor o coordinador.</t>
  </si>
  <si>
    <t>Como estudiante quiero recibir preguntas abiertas con seguimiento socrático automático, para profundizar mis ideas.</t>
  </si>
  <si>
    <t>Como estudiante quiero recibir retroalimentación en audio o video, para entender mejor mis errores y aciertos.</t>
  </si>
  <si>
    <t>Como estudiante quiero ver sugerencias de edición en tiempo real, para mejorar mi estructura mientras escribo.</t>
  </si>
  <si>
    <t>Como docente quiero generar actividades colaborativas con multimedia, para enriquecer la experiencia de aprendizaje.</t>
  </si>
  <si>
    <t>Como usuario quiero recibir reescrituras personalizadas según mi nivel, para mejorar mi redacción paso a paso.</t>
  </si>
  <si>
    <t>Como usuario quiero que el sistema tenga un módulo interactivo de sesgos ajustable, para revisar y entrenar el detector.</t>
  </si>
  <si>
    <t>Como usuario quiero anotar y exportar frases sesgadas detectadas, para usarlas en mis estudios y entrenar el modelo.</t>
  </si>
  <si>
    <t>Como usuario quiero acceder a mini-cursos interactivos de falacias con evaluaciones, para dominar cada tipo de error lógico.</t>
  </si>
  <si>
    <t>Como usuario quiero reescribir textos y ver un puntaje de neutralidad antes y después, para medir mi progreso en objetividad.</t>
  </si>
  <si>
    <t>Como usuario quiero responder preguntas situacionales con casos reales, para aplicar la detección de sesgos en la práctica.</t>
  </si>
  <si>
    <t>Como administrador quiero ver métricas comparativas entre ciclos académicos, para analizar tendencias de mejora o retroceso.</t>
  </si>
  <si>
    <t>Como administrador quiero evaluar el impacto de actividades extra, para medir la efectividad de las intervenciones.</t>
  </si>
  <si>
    <t>Como administrador quiero exportar informes en varios formatos (PDF, PPTX) con resúmenes ejecutivos automáticos, para reportar fácilmente.</t>
  </si>
  <si>
    <t>Como administrador quiero activar intervenciones automáticas tras una alerta, para asignar actividades de refuerzo y dar seguimiento.</t>
  </si>
  <si>
    <t>Sistema adapta dificultad según desempeño, muestra explicación por alternativa, permite marcar preguntas.</t>
  </si>
  <si>
    <t>Pregunta abierta incluye rúbrica breve y ejemplo modelo visible.</t>
  </si>
  <si>
    <t>El sistema genera retroalimentación automática con rúbrica y enlaces a recursos.</t>
  </si>
  <si>
    <t>Sistema muestra ejemplos desglosados y sugerencias de redacción.</t>
  </si>
  <si>
    <t>Docente puede subir múltiples textos, asignar por grupo y programar entregas.</t>
  </si>
  <si>
    <t>Sistema permite crear MCQ, cloze, matching, debates y rúbricas.</t>
  </si>
  <si>
    <t>Muestra redacción en neutral y formal, explica diferencias.</t>
  </si>
  <si>
    <t>Preguntas indican severidad y sugieren evidencia.</t>
  </si>
  <si>
    <t>Sistema resalta sesgo, nivel de confianza y breve explicación al clic.</t>
  </si>
  <si>
    <t>Explicación incluye ejemplo corto y recomendación de corrección.</t>
  </si>
  <si>
    <t>Ofrece 3 versiones (concisa, analítica, público general) con razonamiento.</t>
  </si>
  <si>
    <t>Preguntas cambian según errores del usuario.</t>
  </si>
  <si>
    <t>Gráficos filtrables por curso, cohorte, fecha.</t>
  </si>
  <si>
    <t>Panel muestra comparaciones entre periodos.</t>
  </si>
  <si>
    <t>Informe incluye logo, comentarios, gráficas, programable.</t>
  </si>
  <si>
    <t>Alertas automáticas por % bajo enviadas a correo.</t>
  </si>
  <si>
    <t>8 SP ≈ 5 días</t>
  </si>
  <si>
    <t>5 SP ≈ 3 días</t>
  </si>
  <si>
    <t>13 SP ≈ 8 días</t>
  </si>
  <si>
    <t>3 SP ≈ 2 días</t>
  </si>
  <si>
    <t>Ninguna</t>
  </si>
  <si>
    <t>EPICA01</t>
  </si>
  <si>
    <t>EPICA02</t>
  </si>
  <si>
    <t>Base del aprendizaje adaptativo.</t>
  </si>
  <si>
    <t>Refuerza parte evaluativa.</t>
  </si>
  <si>
    <t>Fundamental para avance del alumno.</t>
  </si>
  <si>
    <t>Mejora de redacción.</t>
  </si>
  <si>
    <t>Clave para docentes.</t>
  </si>
  <si>
    <t>Depende del contenido cargado.</t>
  </si>
  <si>
    <t>Apoyo didáctico en escritura.</t>
  </si>
  <si>
    <t>Introduce pensamiento crítico.</t>
  </si>
  <si>
    <t>Requiere motor NLP.</t>
  </si>
  <si>
    <t>Refuerza lógica argumentativa.</t>
  </si>
  <si>
    <t>Variabilidad textual.</t>
  </si>
  <si>
    <t>Motor adaptativo avanzado.</t>
  </si>
  <si>
    <t>Necesario para administración.</t>
  </si>
  <si>
    <t>Complementa análisis académico.</t>
  </si>
  <si>
    <t>Reportes oficiales.</t>
  </si>
  <si>
    <t>Apoyo al seguimiento académico.</t>
  </si>
  <si>
    <t>El sistema debe guiar al estudiante con contra-preguntas automáticas.</t>
  </si>
  <si>
    <t>El sistema debe permitir reproducir feedback en formato multimedia.</t>
  </si>
  <si>
    <t>Mientras el estudiante escribe, el sistema debe marcar errores de estructura.</t>
  </si>
  <si>
    <t>El sistema debe permitir que varios estudiantes trabajen en una misma tarea.</t>
  </si>
  <si>
    <t>El usuario selecciona su nivel (básico, intermedio, avanzado).</t>
  </si>
  <si>
    <t>El sistema debe permitir practicar con ejemplos dinámicos.</t>
  </si>
  <si>
    <t>El usuario debe obtener retroalimentación inmediata al responder.</t>
  </si>
  <si>
    <t>El sistema presenta un caso real con opciones o preguntas abiertas.</t>
  </si>
  <si>
    <t>El sistema calcula un puntaje del texto original y del reescrito.</t>
  </si>
  <si>
    <t>El sistema debe exportar estas frases en CSV o PDF.</t>
  </si>
  <si>
    <t>El sistema muestra gráficos comparativos de varios periodos académicos.</t>
  </si>
  <si>
    <t>El sistema registra estudiantes que participaron en actividades extra.</t>
  </si>
  <si>
    <t>El administrador debe poder exportar informes en PDF y PPTX.</t>
  </si>
  <si>
    <t>El sistema asigna actividades extra automáticamente al detectar bajo rendimiento.</t>
  </si>
  <si>
    <t>14 SP ≈ 8 días</t>
  </si>
  <si>
    <t>Clave para motivación del estudiante.</t>
  </si>
  <si>
    <t>Profundiza en el pensamiento crítico.</t>
  </si>
  <si>
    <t>Complemento inclusivo de retroalimentación.</t>
  </si>
  <si>
    <t>Avanzado, requiere procesar texto en tiempo real.</t>
  </si>
  <si>
    <t>Esencial para docentes y escalabilidad.</t>
  </si>
  <si>
    <t>Incrementa la interacción y motivación.</t>
  </si>
  <si>
    <t>Enfocado en apoyo progresivo.</t>
  </si>
  <si>
    <t>Requiere diseño interactivo y NLP.</t>
  </si>
  <si>
    <t>Facilita entrenamiento y evidencia de estudio.</t>
  </si>
  <si>
    <t>Valor pedagógico alto.</t>
  </si>
  <si>
    <t>Permite medir progreso objetivamente.</t>
  </si>
  <si>
    <t>Vincula teoría con práctica real.</t>
  </si>
  <si>
    <t>Base para análisis longitudinal.</t>
  </si>
  <si>
    <t>Refuerzo de estrategia educativa.</t>
  </si>
  <si>
    <t>Útil para rendición de cuentas.</t>
  </si>
  <si>
    <t>Impacto directo en mejora académica.</t>
  </si>
  <si>
    <t>El sistema debe permitir dar retroalimentación con ia.</t>
  </si>
  <si>
    <t>Como docente quiero que el sistema me ayude a generar textos con ia.</t>
  </si>
  <si>
    <t>El sistema debe generar textos con ia.</t>
  </si>
  <si>
    <t>Como estudiante quiero que haya un apartado en el sistema que me permita recibir retroalimentacion con 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</si>
</sst>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vertical="top" wrapText="1"/>
    </xf>
    <xf numFmtId="0" fontId="0" fillId="11" borderId="1" xfId="0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wrapText="1"/>
    </xf>
    <xf numFmtId="0" fontId="1" fillId="8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Q85"/>
  <sheetViews>
    <sheetView showGridLines="0" tabSelected="1" topLeftCell="A41" zoomScale="80" zoomScaleNormal="80" workbookViewId="0">
      <selection activeCell="G47" sqref="G47"/>
    </sheetView>
  </sheetViews>
  <sheetFormatPr baseColWidth="10" defaultColWidth="9.140625" defaultRowHeight="12.75" x14ac:dyDescent="0.2"/>
  <cols>
    <col min="1" max="1" width="3.42578125" style="6" customWidth="1"/>
    <col min="2" max="2" width="12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56.42578125" style="4" customWidth="1"/>
    <col min="8" max="8" width="53.140625" style="4" customWidth="1"/>
    <col min="9" max="9" width="10.28515625" style="5" customWidth="1"/>
    <col min="10" max="11" width="15" style="5" customWidth="1"/>
    <col min="12" max="12" width="11.42578125" style="5" customWidth="1"/>
    <col min="13" max="13" width="12.5703125" style="5" customWidth="1"/>
    <col min="14" max="14" width="39.5703125" style="4" customWidth="1"/>
    <col min="15" max="15" width="6" style="6" customWidth="1"/>
    <col min="16" max="16384" width="9.140625" style="6"/>
  </cols>
  <sheetData>
    <row r="1" spans="2:17" ht="18" x14ac:dyDescent="0.2">
      <c r="B1" s="28" t="s">
        <v>25</v>
      </c>
      <c r="C1" s="28"/>
      <c r="D1" s="28"/>
      <c r="E1" s="28"/>
      <c r="P1" s="11"/>
      <c r="Q1" s="9" t="s">
        <v>11</v>
      </c>
    </row>
    <row r="2" spans="2:17" customFormat="1" ht="18" customHeight="1" x14ac:dyDescent="0.2">
      <c r="B2" s="53" t="s">
        <v>15</v>
      </c>
      <c r="C2" s="53"/>
      <c r="D2" s="54" t="s">
        <v>115</v>
      </c>
      <c r="E2" s="54"/>
      <c r="F2" s="35"/>
      <c r="G2" s="35"/>
      <c r="H2" s="30"/>
      <c r="I2" s="30"/>
      <c r="J2" s="30"/>
      <c r="K2" s="30"/>
      <c r="L2" s="30"/>
      <c r="M2" s="5"/>
      <c r="N2" s="22"/>
      <c r="O2" s="22"/>
      <c r="P2" s="12"/>
      <c r="Q2" s="9" t="s">
        <v>10</v>
      </c>
    </row>
    <row r="3" spans="2:17" customFormat="1" ht="18" customHeight="1" x14ac:dyDescent="0.2">
      <c r="B3" s="53" t="s">
        <v>19</v>
      </c>
      <c r="C3" s="53"/>
      <c r="D3" s="54" t="s">
        <v>114</v>
      </c>
      <c r="E3" s="54"/>
      <c r="F3" s="35"/>
      <c r="G3" s="35"/>
      <c r="H3" s="30"/>
      <c r="I3" s="30"/>
      <c r="J3" s="30"/>
      <c r="K3" s="30"/>
      <c r="L3" s="30"/>
      <c r="M3" s="5"/>
      <c r="N3" s="22"/>
      <c r="O3" s="22"/>
      <c r="P3" s="10"/>
      <c r="Q3" s="9" t="s">
        <v>9</v>
      </c>
    </row>
    <row r="4" spans="2:17" customFormat="1" ht="18" x14ac:dyDescent="0.2">
      <c r="B4" s="27"/>
      <c r="C4" s="27"/>
      <c r="D4" s="27"/>
      <c r="E4" s="27"/>
      <c r="F4" s="27"/>
      <c r="G4" s="29"/>
      <c r="H4" s="29"/>
      <c r="I4" s="2"/>
      <c r="J4" s="2"/>
      <c r="K4" s="2"/>
      <c r="L4" s="22"/>
      <c r="M4" s="27"/>
      <c r="N4" s="22"/>
      <c r="O4" s="22"/>
      <c r="P4" s="24"/>
      <c r="Q4" s="9" t="s">
        <v>12</v>
      </c>
    </row>
    <row r="5" spans="2:17" ht="12.75" customHeight="1" x14ac:dyDescent="0.2">
      <c r="B5" s="47" t="s">
        <v>23</v>
      </c>
      <c r="C5" s="48"/>
      <c r="D5" s="48"/>
      <c r="E5" s="49"/>
      <c r="F5" s="55" t="s">
        <v>27</v>
      </c>
      <c r="G5" s="56"/>
      <c r="H5" s="50" t="s">
        <v>29</v>
      </c>
      <c r="I5" s="51"/>
      <c r="J5" s="51"/>
      <c r="K5" s="51"/>
      <c r="L5" s="51"/>
      <c r="M5" s="51"/>
      <c r="N5" s="52"/>
    </row>
    <row r="6" spans="2:17" ht="25.5" x14ac:dyDescent="0.2">
      <c r="B6" s="32" t="s">
        <v>18</v>
      </c>
      <c r="C6" s="39" t="s">
        <v>20</v>
      </c>
      <c r="D6" s="39" t="s">
        <v>21</v>
      </c>
      <c r="E6" s="39" t="s">
        <v>22</v>
      </c>
      <c r="F6" s="38" t="s">
        <v>28</v>
      </c>
      <c r="G6" s="38" t="s">
        <v>26</v>
      </c>
      <c r="H6" s="33" t="s">
        <v>17</v>
      </c>
      <c r="I6" s="34" t="s">
        <v>2</v>
      </c>
      <c r="J6" s="34" t="s">
        <v>16</v>
      </c>
      <c r="K6" s="34" t="s">
        <v>24</v>
      </c>
      <c r="L6" s="34" t="s">
        <v>0</v>
      </c>
      <c r="M6" s="34" t="s">
        <v>1</v>
      </c>
      <c r="N6" s="33" t="s">
        <v>3</v>
      </c>
    </row>
    <row r="7" spans="2:17" ht="25.5" x14ac:dyDescent="0.2">
      <c r="B7" s="36" t="s">
        <v>30</v>
      </c>
      <c r="C7" s="36" t="s">
        <v>31</v>
      </c>
      <c r="D7" s="36" t="s">
        <v>32</v>
      </c>
      <c r="E7" s="36" t="s">
        <v>33</v>
      </c>
      <c r="F7" s="36" t="s">
        <v>38</v>
      </c>
      <c r="G7" s="36" t="s">
        <v>56</v>
      </c>
      <c r="H7" s="23" t="s">
        <v>75</v>
      </c>
      <c r="I7" s="7">
        <v>8</v>
      </c>
      <c r="J7" s="40" t="s">
        <v>105</v>
      </c>
      <c r="K7" s="40" t="s">
        <v>30</v>
      </c>
      <c r="L7" s="7">
        <v>1</v>
      </c>
      <c r="M7" s="7" t="s">
        <v>9</v>
      </c>
      <c r="N7" s="23" t="s">
        <v>90</v>
      </c>
    </row>
    <row r="8" spans="2:17" ht="38.25" x14ac:dyDescent="0.2">
      <c r="B8" s="36"/>
      <c r="C8" s="36"/>
      <c r="D8" s="36"/>
      <c r="E8" s="36"/>
      <c r="F8" s="36" t="s">
        <v>39</v>
      </c>
      <c r="G8" s="36" t="s">
        <v>57</v>
      </c>
      <c r="H8" s="23" t="s">
        <v>76</v>
      </c>
      <c r="I8" s="7">
        <v>7</v>
      </c>
      <c r="J8" s="40" t="s">
        <v>106</v>
      </c>
      <c r="K8" s="40" t="s">
        <v>38</v>
      </c>
      <c r="L8" s="7">
        <v>1</v>
      </c>
      <c r="M8" s="7" t="s">
        <v>9</v>
      </c>
      <c r="N8" s="23" t="s">
        <v>91</v>
      </c>
    </row>
    <row r="9" spans="2:17" ht="25.5" x14ac:dyDescent="0.2">
      <c r="B9" s="36"/>
      <c r="C9" s="36"/>
      <c r="D9" s="36"/>
      <c r="E9" s="36"/>
      <c r="F9" s="36" t="s">
        <v>40</v>
      </c>
      <c r="G9" s="36" t="s">
        <v>58</v>
      </c>
      <c r="H9" s="23" t="s">
        <v>75</v>
      </c>
      <c r="I9" s="7">
        <v>8</v>
      </c>
      <c r="J9" s="40" t="s">
        <v>106</v>
      </c>
      <c r="K9" s="40" t="s">
        <v>113</v>
      </c>
      <c r="L9" s="7">
        <v>1</v>
      </c>
      <c r="M9" s="7" t="s">
        <v>9</v>
      </c>
      <c r="N9" s="8" t="s">
        <v>92</v>
      </c>
    </row>
    <row r="10" spans="2:17" ht="26.45" customHeight="1" x14ac:dyDescent="0.2">
      <c r="B10" s="36"/>
      <c r="C10" s="36"/>
      <c r="D10" s="36"/>
      <c r="E10" s="36"/>
      <c r="F10" s="36" t="s">
        <v>41</v>
      </c>
      <c r="G10" s="36" t="s">
        <v>59</v>
      </c>
      <c r="H10" s="23" t="s">
        <v>77</v>
      </c>
      <c r="I10" s="7">
        <v>6</v>
      </c>
      <c r="J10" s="40" t="s">
        <v>105</v>
      </c>
      <c r="K10" s="40" t="s">
        <v>112</v>
      </c>
      <c r="L10" s="7">
        <v>1</v>
      </c>
      <c r="M10" s="7" t="s">
        <v>9</v>
      </c>
      <c r="N10" s="8" t="s">
        <v>93</v>
      </c>
    </row>
    <row r="11" spans="2:17" ht="25.5" x14ac:dyDescent="0.2">
      <c r="B11" s="36" t="s">
        <v>34</v>
      </c>
      <c r="C11" s="36" t="s">
        <v>35</v>
      </c>
      <c r="D11" s="36" t="s">
        <v>36</v>
      </c>
      <c r="E11" s="36" t="s">
        <v>37</v>
      </c>
      <c r="F11" s="36" t="s">
        <v>42</v>
      </c>
      <c r="G11" s="36" t="s">
        <v>54</v>
      </c>
      <c r="H11" s="23" t="s">
        <v>78</v>
      </c>
      <c r="I11" s="7">
        <v>8</v>
      </c>
      <c r="J11" s="40" t="s">
        <v>105</v>
      </c>
      <c r="K11" s="40" t="s">
        <v>34</v>
      </c>
      <c r="L11" s="7">
        <v>1</v>
      </c>
      <c r="M11" s="7" t="s">
        <v>9</v>
      </c>
      <c r="N11" s="8" t="s">
        <v>94</v>
      </c>
    </row>
    <row r="12" spans="2:17" ht="38.25" x14ac:dyDescent="0.2">
      <c r="B12" s="37"/>
      <c r="C12" s="37"/>
      <c r="D12" s="37"/>
      <c r="E12" s="37"/>
      <c r="F12" s="36" t="s">
        <v>43</v>
      </c>
      <c r="G12" s="36" t="s">
        <v>55</v>
      </c>
      <c r="H12" s="23" t="s">
        <v>79</v>
      </c>
      <c r="I12" s="7">
        <v>7</v>
      </c>
      <c r="J12" s="40" t="s">
        <v>106</v>
      </c>
      <c r="K12" s="40" t="s">
        <v>42</v>
      </c>
      <c r="L12" s="7">
        <v>1</v>
      </c>
      <c r="M12" s="7" t="s">
        <v>9</v>
      </c>
      <c r="N12" s="8" t="s">
        <v>95</v>
      </c>
    </row>
    <row r="13" spans="2:17" ht="25.5" x14ac:dyDescent="0.2">
      <c r="B13" s="37"/>
      <c r="C13" s="37"/>
      <c r="D13" s="37"/>
      <c r="E13" s="37"/>
      <c r="F13" s="36" t="s">
        <v>44</v>
      </c>
      <c r="G13" s="36" t="s">
        <v>60</v>
      </c>
      <c r="H13" s="23" t="s">
        <v>80</v>
      </c>
      <c r="I13" s="7">
        <v>5</v>
      </c>
      <c r="J13" s="40" t="s">
        <v>105</v>
      </c>
      <c r="K13" s="40" t="s">
        <v>111</v>
      </c>
      <c r="L13" s="7">
        <v>1</v>
      </c>
      <c r="M13" s="7" t="s">
        <v>9</v>
      </c>
      <c r="N13" s="8" t="s">
        <v>96</v>
      </c>
    </row>
    <row r="14" spans="2:17" ht="25.5" x14ac:dyDescent="0.2">
      <c r="B14" s="37"/>
      <c r="C14" s="37"/>
      <c r="D14" s="37"/>
      <c r="E14" s="37"/>
      <c r="F14" s="36" t="s">
        <v>45</v>
      </c>
      <c r="G14" s="37" t="s">
        <v>61</v>
      </c>
      <c r="H14" s="23" t="s">
        <v>81</v>
      </c>
      <c r="I14" s="7">
        <v>6</v>
      </c>
      <c r="J14" s="40" t="s">
        <v>106</v>
      </c>
      <c r="K14" s="40" t="s">
        <v>46</v>
      </c>
      <c r="L14" s="7">
        <v>1</v>
      </c>
      <c r="M14" s="7" t="s">
        <v>9</v>
      </c>
      <c r="N14" s="8" t="s">
        <v>97</v>
      </c>
    </row>
    <row r="15" spans="2:17" ht="25.5" x14ac:dyDescent="0.2">
      <c r="B15" s="36" t="s">
        <v>67</v>
      </c>
      <c r="C15" s="36" t="s">
        <v>69</v>
      </c>
      <c r="D15" s="37" t="s">
        <v>68</v>
      </c>
      <c r="E15" s="37" t="s">
        <v>70</v>
      </c>
      <c r="F15" s="36" t="s">
        <v>46</v>
      </c>
      <c r="G15" s="36" t="s">
        <v>62</v>
      </c>
      <c r="H15" s="23" t="s">
        <v>82</v>
      </c>
      <c r="I15" s="7">
        <v>8</v>
      </c>
      <c r="J15" s="40" t="s">
        <v>107</v>
      </c>
      <c r="K15" s="40" t="s">
        <v>42</v>
      </c>
      <c r="L15" s="7">
        <v>1</v>
      </c>
      <c r="M15" s="7" t="s">
        <v>9</v>
      </c>
      <c r="N15" s="8" t="s">
        <v>98</v>
      </c>
    </row>
    <row r="16" spans="2:17" ht="25.5" x14ac:dyDescent="0.2">
      <c r="B16" s="37"/>
      <c r="C16" s="37"/>
      <c r="D16" s="37"/>
      <c r="E16" s="37"/>
      <c r="F16" s="36" t="s">
        <v>47</v>
      </c>
      <c r="G16" s="36" t="s">
        <v>63</v>
      </c>
      <c r="H16" s="23" t="s">
        <v>83</v>
      </c>
      <c r="I16" s="7">
        <v>7</v>
      </c>
      <c r="J16" s="40" t="s">
        <v>106</v>
      </c>
      <c r="K16" s="40" t="s">
        <v>46</v>
      </c>
      <c r="L16" s="7">
        <v>1</v>
      </c>
      <c r="M16" s="7" t="s">
        <v>9</v>
      </c>
      <c r="N16" s="8" t="s">
        <v>99</v>
      </c>
    </row>
    <row r="17" spans="2:14" ht="25.5" x14ac:dyDescent="0.2">
      <c r="B17" s="37"/>
      <c r="C17" s="37"/>
      <c r="D17" s="37"/>
      <c r="E17" s="37"/>
      <c r="F17" s="36" t="s">
        <v>48</v>
      </c>
      <c r="G17" s="36" t="s">
        <v>60</v>
      </c>
      <c r="H17" s="23" t="s">
        <v>84</v>
      </c>
      <c r="I17" s="7">
        <v>5</v>
      </c>
      <c r="J17" s="40" t="s">
        <v>105</v>
      </c>
      <c r="K17" s="40" t="s">
        <v>46</v>
      </c>
      <c r="L17" s="7">
        <v>1</v>
      </c>
      <c r="M17" s="7" t="s">
        <v>9</v>
      </c>
      <c r="N17" s="23" t="s">
        <v>96</v>
      </c>
    </row>
    <row r="18" spans="2:14" ht="25.5" x14ac:dyDescent="0.2">
      <c r="B18" s="37"/>
      <c r="C18" s="37"/>
      <c r="D18" s="37"/>
      <c r="E18" s="37"/>
      <c r="F18" s="36" t="s">
        <v>49</v>
      </c>
      <c r="G18" s="36" t="s">
        <v>61</v>
      </c>
      <c r="H18" s="23" t="s">
        <v>85</v>
      </c>
      <c r="I18" s="7">
        <v>6</v>
      </c>
      <c r="J18" s="40" t="s">
        <v>105</v>
      </c>
      <c r="K18" s="40" t="s">
        <v>111</v>
      </c>
      <c r="L18" s="7">
        <v>1</v>
      </c>
      <c r="M18" s="7" t="s">
        <v>9</v>
      </c>
      <c r="N18" s="8" t="s">
        <v>100</v>
      </c>
    </row>
    <row r="19" spans="2:14" ht="38.25" x14ac:dyDescent="0.2">
      <c r="B19" s="36" t="s">
        <v>71</v>
      </c>
      <c r="C19" s="36" t="s">
        <v>72</v>
      </c>
      <c r="D19" s="37" t="s">
        <v>73</v>
      </c>
      <c r="E19" s="37" t="s">
        <v>74</v>
      </c>
      <c r="F19" s="36" t="s">
        <v>50</v>
      </c>
      <c r="G19" s="37" t="s">
        <v>64</v>
      </c>
      <c r="H19" s="23" t="s">
        <v>86</v>
      </c>
      <c r="I19" s="7">
        <v>8</v>
      </c>
      <c r="J19" s="40" t="s">
        <v>106</v>
      </c>
      <c r="K19" s="40" t="s">
        <v>110</v>
      </c>
      <c r="L19" s="7">
        <v>1</v>
      </c>
      <c r="M19" s="7" t="s">
        <v>9</v>
      </c>
      <c r="N19" s="23" t="s">
        <v>101</v>
      </c>
    </row>
    <row r="20" spans="2:14" ht="38.25" x14ac:dyDescent="0.2">
      <c r="B20" s="37"/>
      <c r="C20" s="37"/>
      <c r="D20" s="37"/>
      <c r="E20" s="37"/>
      <c r="F20" s="36" t="s">
        <v>51</v>
      </c>
      <c r="G20" s="36" t="s">
        <v>64</v>
      </c>
      <c r="H20" s="23" t="s">
        <v>87</v>
      </c>
      <c r="I20" s="7">
        <v>3</v>
      </c>
      <c r="J20" s="40" t="s">
        <v>108</v>
      </c>
      <c r="K20" s="40" t="s">
        <v>50</v>
      </c>
      <c r="L20" s="7">
        <v>1</v>
      </c>
      <c r="M20" s="7" t="s">
        <v>9</v>
      </c>
      <c r="N20" s="23" t="s">
        <v>102</v>
      </c>
    </row>
    <row r="21" spans="2:14" ht="25.5" x14ac:dyDescent="0.2">
      <c r="B21" s="37"/>
      <c r="C21" s="37"/>
      <c r="D21" s="37"/>
      <c r="E21" s="37"/>
      <c r="F21" s="36" t="s">
        <v>52</v>
      </c>
      <c r="G21" s="37" t="s">
        <v>65</v>
      </c>
      <c r="H21" s="23" t="s">
        <v>88</v>
      </c>
      <c r="I21" s="7">
        <v>7</v>
      </c>
      <c r="J21" s="40" t="s">
        <v>105</v>
      </c>
      <c r="K21" s="40" t="s">
        <v>109</v>
      </c>
      <c r="L21" s="7">
        <v>1</v>
      </c>
      <c r="M21" s="7" t="s">
        <v>9</v>
      </c>
      <c r="N21" s="23" t="s">
        <v>103</v>
      </c>
    </row>
    <row r="22" spans="2:14" ht="25.5" x14ac:dyDescent="0.2">
      <c r="B22" s="37"/>
      <c r="C22" s="37"/>
      <c r="D22" s="37"/>
      <c r="E22" s="37"/>
      <c r="F22" s="36" t="s">
        <v>53</v>
      </c>
      <c r="G22" s="37" t="s">
        <v>66</v>
      </c>
      <c r="H22" s="23" t="s">
        <v>89</v>
      </c>
      <c r="I22" s="7">
        <v>8</v>
      </c>
      <c r="J22" s="40" t="s">
        <v>106</v>
      </c>
      <c r="K22" s="40" t="s">
        <v>50</v>
      </c>
      <c r="L22" s="7">
        <v>1</v>
      </c>
      <c r="M22" s="7" t="s">
        <v>9</v>
      </c>
      <c r="N22" s="23" t="s">
        <v>104</v>
      </c>
    </row>
    <row r="23" spans="2:14" x14ac:dyDescent="0.2">
      <c r="B23" s="37"/>
      <c r="C23" s="37"/>
      <c r="D23" s="37"/>
      <c r="E23" s="37"/>
      <c r="F23" s="36"/>
      <c r="G23" s="37"/>
      <c r="H23" s="8"/>
      <c r="I23" s="7"/>
      <c r="J23" s="7"/>
      <c r="K23" s="7"/>
      <c r="L23" s="7"/>
      <c r="M23" s="7"/>
      <c r="N23" s="8"/>
    </row>
    <row r="24" spans="2:14" x14ac:dyDescent="0.2">
      <c r="B24" s="41"/>
      <c r="C24" s="41"/>
      <c r="D24" s="41"/>
      <c r="E24" s="41"/>
      <c r="F24" s="42"/>
      <c r="G24" s="41"/>
      <c r="H24" s="43"/>
      <c r="I24" s="44"/>
      <c r="J24" s="44"/>
      <c r="K24" s="44"/>
      <c r="L24" s="44"/>
      <c r="M24" s="44"/>
      <c r="N24" s="43"/>
    </row>
    <row r="25" spans="2:14" ht="38.25" x14ac:dyDescent="0.2">
      <c r="B25" s="37" t="s">
        <v>30</v>
      </c>
      <c r="C25" s="37" t="s">
        <v>31</v>
      </c>
      <c r="D25" s="37" t="s">
        <v>116</v>
      </c>
      <c r="E25" s="37" t="s">
        <v>33</v>
      </c>
      <c r="F25" s="36" t="s">
        <v>38</v>
      </c>
      <c r="G25" s="36" t="s">
        <v>117</v>
      </c>
      <c r="H25" s="23" t="s">
        <v>149</v>
      </c>
      <c r="I25" s="7">
        <v>8</v>
      </c>
      <c r="J25" s="7" t="s">
        <v>165</v>
      </c>
      <c r="K25" s="40" t="s">
        <v>170</v>
      </c>
      <c r="L25" s="7">
        <v>2</v>
      </c>
      <c r="M25" s="7" t="s">
        <v>10</v>
      </c>
      <c r="N25" s="23" t="s">
        <v>172</v>
      </c>
    </row>
    <row r="26" spans="2:14" ht="38.25" x14ac:dyDescent="0.2">
      <c r="B26" s="37"/>
      <c r="C26" s="37"/>
      <c r="D26" s="37"/>
      <c r="E26" s="37"/>
      <c r="F26" s="36" t="s">
        <v>39</v>
      </c>
      <c r="G26" s="37" t="s">
        <v>118</v>
      </c>
      <c r="H26" s="23" t="s">
        <v>150</v>
      </c>
      <c r="I26" s="7">
        <v>7</v>
      </c>
      <c r="J26" s="7" t="s">
        <v>166</v>
      </c>
      <c r="K26" s="7" t="s">
        <v>38</v>
      </c>
      <c r="L26" s="7">
        <v>2</v>
      </c>
      <c r="M26" s="7" t="s">
        <v>10</v>
      </c>
      <c r="N26" s="8" t="s">
        <v>173</v>
      </c>
    </row>
    <row r="27" spans="2:14" ht="38.25" x14ac:dyDescent="0.2">
      <c r="B27" s="37"/>
      <c r="C27" s="37"/>
      <c r="D27" s="37"/>
      <c r="E27" s="37"/>
      <c r="F27" s="36" t="s">
        <v>40</v>
      </c>
      <c r="G27" s="37" t="s">
        <v>119</v>
      </c>
      <c r="H27" s="46" t="s">
        <v>151</v>
      </c>
      <c r="I27" s="7">
        <v>8</v>
      </c>
      <c r="J27" s="7" t="s">
        <v>165</v>
      </c>
      <c r="K27" s="7" t="s">
        <v>113</v>
      </c>
      <c r="L27" s="7">
        <v>2</v>
      </c>
      <c r="M27" s="7" t="s">
        <v>10</v>
      </c>
      <c r="N27" s="8" t="s">
        <v>174</v>
      </c>
    </row>
    <row r="28" spans="2:14" ht="38.25" x14ac:dyDescent="0.2">
      <c r="B28" s="37"/>
      <c r="C28" s="37"/>
      <c r="D28" s="37"/>
      <c r="E28" s="37"/>
      <c r="F28" s="36" t="s">
        <v>41</v>
      </c>
      <c r="G28" s="37" t="s">
        <v>120</v>
      </c>
      <c r="H28" s="23" t="s">
        <v>152</v>
      </c>
      <c r="I28" s="7">
        <v>6</v>
      </c>
      <c r="J28" s="7" t="s">
        <v>166</v>
      </c>
      <c r="K28" s="7" t="s">
        <v>39</v>
      </c>
      <c r="L28" s="7">
        <v>2</v>
      </c>
      <c r="M28" s="7" t="s">
        <v>10</v>
      </c>
      <c r="N28" s="8" t="s">
        <v>175</v>
      </c>
    </row>
    <row r="29" spans="2:14" ht="25.5" x14ac:dyDescent="0.2">
      <c r="B29" s="37" t="s">
        <v>34</v>
      </c>
      <c r="C29" s="37" t="s">
        <v>35</v>
      </c>
      <c r="D29" s="37" t="s">
        <v>36</v>
      </c>
      <c r="E29" s="37" t="s">
        <v>37</v>
      </c>
      <c r="F29" s="36" t="s">
        <v>42</v>
      </c>
      <c r="G29" s="37" t="s">
        <v>121</v>
      </c>
      <c r="H29" s="23" t="s">
        <v>153</v>
      </c>
      <c r="I29" s="7">
        <v>8</v>
      </c>
      <c r="J29" s="7" t="s">
        <v>165</v>
      </c>
      <c r="K29" s="40" t="s">
        <v>171</v>
      </c>
      <c r="L29" s="7">
        <v>2</v>
      </c>
      <c r="M29" s="7" t="s">
        <v>10</v>
      </c>
      <c r="N29" s="23" t="s">
        <v>176</v>
      </c>
    </row>
    <row r="30" spans="2:14" ht="38.25" x14ac:dyDescent="0.2">
      <c r="B30" s="37"/>
      <c r="C30" s="37"/>
      <c r="D30" s="37"/>
      <c r="E30" s="37"/>
      <c r="F30" s="36" t="s">
        <v>43</v>
      </c>
      <c r="G30" s="37" t="s">
        <v>122</v>
      </c>
      <c r="H30" s="23" t="s">
        <v>154</v>
      </c>
      <c r="I30" s="7">
        <v>8</v>
      </c>
      <c r="J30" s="7" t="s">
        <v>167</v>
      </c>
      <c r="K30" s="40" t="s">
        <v>42</v>
      </c>
      <c r="L30" s="7">
        <v>2</v>
      </c>
      <c r="M30" s="7" t="s">
        <v>10</v>
      </c>
      <c r="N30" s="23" t="s">
        <v>177</v>
      </c>
    </row>
    <row r="31" spans="2:14" ht="38.25" x14ac:dyDescent="0.2">
      <c r="B31" s="37"/>
      <c r="C31" s="37"/>
      <c r="D31" s="37"/>
      <c r="E31" s="37"/>
      <c r="F31" s="36" t="s">
        <v>44</v>
      </c>
      <c r="G31" s="37" t="s">
        <v>123</v>
      </c>
      <c r="H31" s="23" t="s">
        <v>155</v>
      </c>
      <c r="I31" s="7">
        <v>5</v>
      </c>
      <c r="J31" s="40" t="s">
        <v>168</v>
      </c>
      <c r="K31" s="7" t="s">
        <v>41</v>
      </c>
      <c r="L31" s="7">
        <v>2</v>
      </c>
      <c r="M31" s="7" t="s">
        <v>10</v>
      </c>
      <c r="N31" s="8" t="s">
        <v>178</v>
      </c>
    </row>
    <row r="32" spans="2:14" ht="38.25" x14ac:dyDescent="0.2">
      <c r="B32" s="37"/>
      <c r="C32" s="37"/>
      <c r="D32" s="37"/>
      <c r="E32" s="37"/>
      <c r="F32" s="36" t="s">
        <v>45</v>
      </c>
      <c r="G32" s="37" t="s">
        <v>124</v>
      </c>
      <c r="H32" s="23" t="s">
        <v>156</v>
      </c>
      <c r="I32" s="7">
        <v>7</v>
      </c>
      <c r="J32" s="7" t="s">
        <v>165</v>
      </c>
      <c r="K32" s="40" t="s">
        <v>43</v>
      </c>
      <c r="L32" s="7">
        <v>2</v>
      </c>
      <c r="M32" s="7" t="s">
        <v>10</v>
      </c>
      <c r="N32" s="8" t="s">
        <v>179</v>
      </c>
    </row>
    <row r="33" spans="2:14" ht="38.25" x14ac:dyDescent="0.2">
      <c r="B33" s="37" t="s">
        <v>67</v>
      </c>
      <c r="C33" s="37" t="s">
        <v>125</v>
      </c>
      <c r="D33" s="37" t="s">
        <v>68</v>
      </c>
      <c r="E33" s="37" t="s">
        <v>70</v>
      </c>
      <c r="F33" s="36" t="s">
        <v>46</v>
      </c>
      <c r="G33" s="37" t="s">
        <v>126</v>
      </c>
      <c r="H33" s="23" t="s">
        <v>157</v>
      </c>
      <c r="I33" s="7">
        <v>8</v>
      </c>
      <c r="J33" s="7" t="s">
        <v>165</v>
      </c>
      <c r="K33" s="7" t="s">
        <v>45</v>
      </c>
      <c r="L33" s="7">
        <v>2</v>
      </c>
      <c r="M33" s="7" t="s">
        <v>10</v>
      </c>
      <c r="N33" s="8" t="s">
        <v>180</v>
      </c>
    </row>
    <row r="34" spans="2:14" ht="25.5" x14ac:dyDescent="0.2">
      <c r="B34" s="37"/>
      <c r="C34" s="37"/>
      <c r="D34" s="37"/>
      <c r="E34" s="37"/>
      <c r="F34" s="36" t="s">
        <v>47</v>
      </c>
      <c r="G34" s="37" t="s">
        <v>127</v>
      </c>
      <c r="H34" s="23" t="s">
        <v>158</v>
      </c>
      <c r="I34" s="7">
        <v>6</v>
      </c>
      <c r="J34" s="45" t="s">
        <v>166</v>
      </c>
      <c r="K34" s="7" t="s">
        <v>46</v>
      </c>
      <c r="L34" s="7">
        <v>2</v>
      </c>
      <c r="M34" s="7" t="s">
        <v>10</v>
      </c>
      <c r="N34" s="23" t="s">
        <v>181</v>
      </c>
    </row>
    <row r="35" spans="2:14" ht="38.25" x14ac:dyDescent="0.2">
      <c r="B35" s="37"/>
      <c r="C35" s="37"/>
      <c r="D35" s="37"/>
      <c r="E35" s="37"/>
      <c r="F35" s="36" t="s">
        <v>48</v>
      </c>
      <c r="G35" s="37" t="s">
        <v>128</v>
      </c>
      <c r="H35" s="23" t="s">
        <v>159</v>
      </c>
      <c r="I35" s="7">
        <v>6</v>
      </c>
      <c r="J35" s="40" t="s">
        <v>165</v>
      </c>
      <c r="K35" s="7" t="s">
        <v>47</v>
      </c>
      <c r="L35" s="7">
        <v>2</v>
      </c>
      <c r="M35" s="7" t="s">
        <v>10</v>
      </c>
      <c r="N35" s="8" t="s">
        <v>182</v>
      </c>
    </row>
    <row r="36" spans="2:14" ht="38.25" x14ac:dyDescent="0.2">
      <c r="B36" s="37"/>
      <c r="C36" s="37"/>
      <c r="D36" s="37"/>
      <c r="E36" s="37"/>
      <c r="F36" s="36" t="s">
        <v>49</v>
      </c>
      <c r="G36" s="37" t="s">
        <v>129</v>
      </c>
      <c r="H36" s="23" t="s">
        <v>160</v>
      </c>
      <c r="I36" s="7">
        <v>8</v>
      </c>
      <c r="J36" s="7" t="s">
        <v>165</v>
      </c>
      <c r="K36" s="40" t="s">
        <v>46</v>
      </c>
      <c r="L36" s="7">
        <v>2</v>
      </c>
      <c r="M36" s="7" t="s">
        <v>10</v>
      </c>
      <c r="N36" s="23" t="s">
        <v>183</v>
      </c>
    </row>
    <row r="37" spans="2:14" ht="25.5" x14ac:dyDescent="0.2">
      <c r="B37" s="37" t="s">
        <v>130</v>
      </c>
      <c r="C37" s="37" t="s">
        <v>72</v>
      </c>
      <c r="D37" s="37" t="s">
        <v>73</v>
      </c>
      <c r="E37" s="37" t="s">
        <v>74</v>
      </c>
      <c r="F37" s="36" t="s">
        <v>50</v>
      </c>
      <c r="G37" s="37" t="s">
        <v>131</v>
      </c>
      <c r="H37" s="23" t="s">
        <v>161</v>
      </c>
      <c r="I37" s="7">
        <v>7</v>
      </c>
      <c r="J37" s="7" t="s">
        <v>166</v>
      </c>
      <c r="K37" s="7" t="s">
        <v>42</v>
      </c>
      <c r="L37" s="7">
        <v>2</v>
      </c>
      <c r="M37" s="7" t="s">
        <v>10</v>
      </c>
      <c r="N37" s="23" t="s">
        <v>184</v>
      </c>
    </row>
    <row r="38" spans="2:14" ht="25.5" x14ac:dyDescent="0.2">
      <c r="B38" s="37"/>
      <c r="C38" s="37"/>
      <c r="D38" s="37"/>
      <c r="E38" s="37"/>
      <c r="F38" s="36" t="s">
        <v>51</v>
      </c>
      <c r="G38" s="37" t="s">
        <v>132</v>
      </c>
      <c r="H38" s="23" t="s">
        <v>162</v>
      </c>
      <c r="I38" s="7">
        <v>6</v>
      </c>
      <c r="J38" s="7" t="s">
        <v>166</v>
      </c>
      <c r="K38" s="7" t="s">
        <v>50</v>
      </c>
      <c r="L38" s="7">
        <v>2</v>
      </c>
      <c r="M38" s="7" t="s">
        <v>10</v>
      </c>
      <c r="N38" s="23" t="s">
        <v>185</v>
      </c>
    </row>
    <row r="39" spans="2:14" ht="38.25" x14ac:dyDescent="0.2">
      <c r="B39" s="37"/>
      <c r="C39" s="37"/>
      <c r="D39" s="37"/>
      <c r="E39" s="37"/>
      <c r="F39" s="36" t="s">
        <v>52</v>
      </c>
      <c r="G39" s="37" t="s">
        <v>133</v>
      </c>
      <c r="H39" s="8" t="s">
        <v>163</v>
      </c>
      <c r="I39" s="7">
        <v>7</v>
      </c>
      <c r="J39" s="40" t="s">
        <v>165</v>
      </c>
      <c r="K39" s="7" t="s">
        <v>109</v>
      </c>
      <c r="L39" s="7">
        <v>2</v>
      </c>
      <c r="M39" s="7" t="s">
        <v>10</v>
      </c>
      <c r="N39" s="23" t="s">
        <v>186</v>
      </c>
    </row>
    <row r="40" spans="2:14" ht="38.25" x14ac:dyDescent="0.2">
      <c r="B40" s="37"/>
      <c r="C40" s="37"/>
      <c r="D40" s="37"/>
      <c r="E40" s="37"/>
      <c r="F40" s="36" t="s">
        <v>53</v>
      </c>
      <c r="G40" s="37" t="s">
        <v>134</v>
      </c>
      <c r="H40" s="8" t="s">
        <v>164</v>
      </c>
      <c r="I40" s="7">
        <v>7</v>
      </c>
      <c r="J40" s="40" t="s">
        <v>166</v>
      </c>
      <c r="K40" s="40" t="s">
        <v>50</v>
      </c>
      <c r="L40" s="7">
        <v>2</v>
      </c>
      <c r="M40" s="7" t="s">
        <v>10</v>
      </c>
      <c r="N40" s="23" t="s">
        <v>187</v>
      </c>
    </row>
    <row r="41" spans="2:14" x14ac:dyDescent="0.2">
      <c r="B41" s="37"/>
      <c r="C41" s="37"/>
      <c r="D41" s="37"/>
      <c r="E41" s="37"/>
      <c r="F41" s="37"/>
      <c r="G41" s="37"/>
      <c r="H41" s="8"/>
      <c r="I41" s="7"/>
      <c r="J41" s="7"/>
      <c r="K41" s="7"/>
      <c r="L41" s="7"/>
      <c r="M41" s="7"/>
      <c r="N41" s="8"/>
    </row>
    <row r="42" spans="2:14" x14ac:dyDescent="0.2">
      <c r="B42" s="41"/>
      <c r="C42" s="41"/>
      <c r="D42" s="41"/>
      <c r="E42" s="41"/>
      <c r="F42" s="41"/>
      <c r="G42" s="41"/>
      <c r="H42" s="43"/>
      <c r="I42" s="44"/>
      <c r="J42" s="44"/>
      <c r="K42" s="44"/>
      <c r="L42" s="44"/>
      <c r="M42" s="44"/>
      <c r="N42" s="43"/>
    </row>
    <row r="43" spans="2:14" ht="25.5" x14ac:dyDescent="0.2">
      <c r="B43" s="37" t="s">
        <v>30</v>
      </c>
      <c r="C43" s="37" t="s">
        <v>31</v>
      </c>
      <c r="D43" s="37" t="s">
        <v>116</v>
      </c>
      <c r="E43" s="37" t="s">
        <v>33</v>
      </c>
      <c r="F43" s="36" t="s">
        <v>38</v>
      </c>
      <c r="G43" s="36" t="s">
        <v>222</v>
      </c>
      <c r="H43" s="8" t="s">
        <v>219</v>
      </c>
      <c r="I43" s="7">
        <v>8</v>
      </c>
      <c r="J43" s="7" t="s">
        <v>165</v>
      </c>
      <c r="K43" s="7" t="s">
        <v>169</v>
      </c>
      <c r="L43" s="7">
        <v>3</v>
      </c>
      <c r="M43" s="7" t="s">
        <v>11</v>
      </c>
      <c r="N43" s="8" t="s">
        <v>203</v>
      </c>
    </row>
    <row r="44" spans="2:14" ht="25.5" x14ac:dyDescent="0.2">
      <c r="B44" s="37"/>
      <c r="C44" s="37"/>
      <c r="D44" s="37"/>
      <c r="E44" s="37"/>
      <c r="F44" s="36" t="s">
        <v>39</v>
      </c>
      <c r="G44" s="36" t="s">
        <v>135</v>
      </c>
      <c r="H44" s="8" t="s">
        <v>188</v>
      </c>
      <c r="I44" s="7">
        <v>7</v>
      </c>
      <c r="J44" t="s">
        <v>166</v>
      </c>
      <c r="K44" s="7" t="s">
        <v>38</v>
      </c>
      <c r="L44" s="7">
        <v>3</v>
      </c>
      <c r="M44" s="7" t="s">
        <v>11</v>
      </c>
      <c r="N44" s="8" t="s">
        <v>204</v>
      </c>
    </row>
    <row r="45" spans="2:14" ht="25.5" x14ac:dyDescent="0.2">
      <c r="B45" s="37"/>
      <c r="C45" s="37"/>
      <c r="D45" s="37"/>
      <c r="E45" s="37"/>
      <c r="F45" s="36" t="s">
        <v>40</v>
      </c>
      <c r="G45" s="36" t="s">
        <v>136</v>
      </c>
      <c r="H45" s="8" t="s">
        <v>189</v>
      </c>
      <c r="I45" s="7">
        <v>6</v>
      </c>
      <c r="J45" s="7" t="s">
        <v>166</v>
      </c>
      <c r="K45" s="7" t="s">
        <v>38</v>
      </c>
      <c r="L45" s="7">
        <v>3</v>
      </c>
      <c r="M45" s="7" t="s">
        <v>11</v>
      </c>
      <c r="N45" s="8" t="s">
        <v>205</v>
      </c>
    </row>
    <row r="46" spans="2:14" ht="25.5" x14ac:dyDescent="0.2">
      <c r="B46" s="37"/>
      <c r="C46" s="37"/>
      <c r="D46" s="37"/>
      <c r="E46" s="37"/>
      <c r="F46" s="36" t="s">
        <v>41</v>
      </c>
      <c r="G46" s="36" t="s">
        <v>137</v>
      </c>
      <c r="H46" s="8" t="s">
        <v>190</v>
      </c>
      <c r="I46" s="7">
        <v>8</v>
      </c>
      <c r="J46" s="7" t="s">
        <v>167</v>
      </c>
      <c r="K46" s="7" t="s">
        <v>39</v>
      </c>
      <c r="L46" s="7">
        <v>3</v>
      </c>
      <c r="M46" s="7" t="s">
        <v>11</v>
      </c>
      <c r="N46" s="8" t="s">
        <v>206</v>
      </c>
    </row>
    <row r="47" spans="2:14" ht="25.5" x14ac:dyDescent="0.2">
      <c r="B47" s="37" t="s">
        <v>34</v>
      </c>
      <c r="C47" s="37" t="s">
        <v>35</v>
      </c>
      <c r="D47" s="37" t="s">
        <v>36</v>
      </c>
      <c r="E47" s="37" t="s">
        <v>37</v>
      </c>
      <c r="F47" s="36" t="s">
        <v>42</v>
      </c>
      <c r="G47" s="36" t="s">
        <v>220</v>
      </c>
      <c r="H47" s="23" t="s">
        <v>221</v>
      </c>
      <c r="I47" s="7">
        <v>8</v>
      </c>
      <c r="J47" s="7" t="s">
        <v>202</v>
      </c>
      <c r="K47" s="7" t="s">
        <v>169</v>
      </c>
      <c r="L47" s="7">
        <v>3</v>
      </c>
      <c r="M47" s="7" t="s">
        <v>11</v>
      </c>
      <c r="N47" s="8" t="s">
        <v>207</v>
      </c>
    </row>
    <row r="48" spans="2:14" ht="25.5" x14ac:dyDescent="0.2">
      <c r="B48" s="37"/>
      <c r="C48" s="37"/>
      <c r="D48" s="37"/>
      <c r="E48" s="37"/>
      <c r="F48" s="36" t="s">
        <v>43</v>
      </c>
      <c r="G48" s="36" t="s">
        <v>138</v>
      </c>
      <c r="H48" s="23" t="s">
        <v>191</v>
      </c>
      <c r="I48" s="7">
        <v>7</v>
      </c>
      <c r="J48" s="7" t="s">
        <v>165</v>
      </c>
      <c r="K48" s="7" t="s">
        <v>42</v>
      </c>
      <c r="L48" s="7">
        <v>3</v>
      </c>
      <c r="M48" s="7" t="s">
        <v>11</v>
      </c>
      <c r="N48" s="8" t="s">
        <v>208</v>
      </c>
    </row>
    <row r="49" spans="2:14" ht="25.5" x14ac:dyDescent="0.2">
      <c r="B49" s="37"/>
      <c r="C49" s="37"/>
      <c r="D49" s="37"/>
      <c r="E49" s="37"/>
      <c r="F49" s="36" t="s">
        <v>44</v>
      </c>
      <c r="G49" s="36" t="s">
        <v>139</v>
      </c>
      <c r="H49" s="23" t="s">
        <v>192</v>
      </c>
      <c r="I49" s="7">
        <v>6</v>
      </c>
      <c r="J49" s="7" t="s">
        <v>166</v>
      </c>
      <c r="K49" s="7" t="s">
        <v>41</v>
      </c>
      <c r="L49" s="7">
        <v>3</v>
      </c>
      <c r="M49" s="7" t="s">
        <v>11</v>
      </c>
      <c r="N49" s="8" t="s">
        <v>209</v>
      </c>
    </row>
    <row r="50" spans="2:14" ht="25.5" x14ac:dyDescent="0.2">
      <c r="B50" s="37"/>
      <c r="C50" s="37"/>
      <c r="D50" s="37"/>
      <c r="E50" s="37"/>
      <c r="F50" s="36" t="s">
        <v>45</v>
      </c>
      <c r="G50" s="36" t="s">
        <v>140</v>
      </c>
      <c r="H50" s="23" t="s">
        <v>193</v>
      </c>
      <c r="I50" s="7">
        <v>7</v>
      </c>
      <c r="J50" s="7" t="s">
        <v>165</v>
      </c>
      <c r="K50" s="7" t="s">
        <v>43</v>
      </c>
      <c r="L50" s="7">
        <v>3</v>
      </c>
      <c r="M50" s="7" t="s">
        <v>11</v>
      </c>
      <c r="N50" s="8" t="s">
        <v>210</v>
      </c>
    </row>
    <row r="51" spans="2:14" ht="25.5" x14ac:dyDescent="0.2">
      <c r="B51" s="37" t="s">
        <v>67</v>
      </c>
      <c r="C51" s="37" t="s">
        <v>125</v>
      </c>
      <c r="D51" s="37" t="s">
        <v>68</v>
      </c>
      <c r="E51" s="37" t="s">
        <v>70</v>
      </c>
      <c r="F51" s="36" t="s">
        <v>46</v>
      </c>
      <c r="G51" s="36" t="s">
        <v>141</v>
      </c>
      <c r="H51" s="23" t="s">
        <v>197</v>
      </c>
      <c r="I51" s="7">
        <v>6</v>
      </c>
      <c r="J51" s="7" t="s">
        <v>166</v>
      </c>
      <c r="K51" s="7" t="s">
        <v>45</v>
      </c>
      <c r="L51" s="7">
        <v>3</v>
      </c>
      <c r="M51" s="7" t="s">
        <v>11</v>
      </c>
      <c r="N51" s="8" t="s">
        <v>211</v>
      </c>
    </row>
    <row r="52" spans="2:14" ht="25.5" x14ac:dyDescent="0.2">
      <c r="B52" s="37"/>
      <c r="C52" s="37"/>
      <c r="D52" s="37"/>
      <c r="E52" s="37"/>
      <c r="F52" s="36" t="s">
        <v>47</v>
      </c>
      <c r="G52" s="36" t="s">
        <v>142</v>
      </c>
      <c r="H52" s="23" t="s">
        <v>194</v>
      </c>
      <c r="I52" s="7">
        <v>7</v>
      </c>
      <c r="J52" s="7" t="s">
        <v>165</v>
      </c>
      <c r="K52" s="7" t="s">
        <v>45</v>
      </c>
      <c r="L52" s="7">
        <v>3</v>
      </c>
      <c r="M52" s="7" t="s">
        <v>11</v>
      </c>
      <c r="N52" s="8" t="s">
        <v>212</v>
      </c>
    </row>
    <row r="53" spans="2:14" ht="38.25" x14ac:dyDescent="0.2">
      <c r="B53" s="37"/>
      <c r="C53" s="37"/>
      <c r="D53" s="37"/>
      <c r="E53" s="37"/>
      <c r="F53" s="36" t="s">
        <v>48</v>
      </c>
      <c r="G53" s="36" t="s">
        <v>143</v>
      </c>
      <c r="H53" s="23" t="s">
        <v>196</v>
      </c>
      <c r="I53" s="7">
        <v>7</v>
      </c>
      <c r="J53" s="7" t="s">
        <v>165</v>
      </c>
      <c r="K53" s="7" t="s">
        <v>46</v>
      </c>
      <c r="L53" s="7">
        <v>3</v>
      </c>
      <c r="M53" s="7" t="s">
        <v>11</v>
      </c>
      <c r="N53" s="8" t="s">
        <v>213</v>
      </c>
    </row>
    <row r="54" spans="2:14" ht="25.5" x14ac:dyDescent="0.2">
      <c r="B54" s="37"/>
      <c r="C54" s="37"/>
      <c r="D54" s="37"/>
      <c r="E54" s="37"/>
      <c r="F54" s="36" t="s">
        <v>49</v>
      </c>
      <c r="G54" s="36" t="s">
        <v>144</v>
      </c>
      <c r="H54" s="8" t="s">
        <v>195</v>
      </c>
      <c r="I54" s="7">
        <v>6</v>
      </c>
      <c r="J54" s="7" t="s">
        <v>166</v>
      </c>
      <c r="K54" s="7" t="s">
        <v>47</v>
      </c>
      <c r="L54" s="7">
        <v>3</v>
      </c>
      <c r="M54" s="7" t="s">
        <v>11</v>
      </c>
      <c r="N54" s="8" t="s">
        <v>214</v>
      </c>
    </row>
    <row r="55" spans="2:14" ht="25.5" x14ac:dyDescent="0.2">
      <c r="B55" s="37" t="s">
        <v>130</v>
      </c>
      <c r="C55" s="37" t="s">
        <v>72</v>
      </c>
      <c r="D55" s="37" t="s">
        <v>73</v>
      </c>
      <c r="E55" s="37" t="s">
        <v>74</v>
      </c>
      <c r="F55" s="36" t="s">
        <v>50</v>
      </c>
      <c r="G55" s="36" t="s">
        <v>145</v>
      </c>
      <c r="H55" s="8" t="s">
        <v>198</v>
      </c>
      <c r="I55" s="7">
        <v>7</v>
      </c>
      <c r="J55" s="7" t="s">
        <v>166</v>
      </c>
      <c r="K55" s="7" t="s">
        <v>42</v>
      </c>
      <c r="L55" s="7">
        <v>3</v>
      </c>
      <c r="M55" s="7" t="s">
        <v>11</v>
      </c>
      <c r="N55" s="8" t="s">
        <v>215</v>
      </c>
    </row>
    <row r="56" spans="2:14" ht="25.5" x14ac:dyDescent="0.2">
      <c r="B56" s="37"/>
      <c r="C56" s="37"/>
      <c r="D56" s="37"/>
      <c r="E56" s="37"/>
      <c r="F56" s="36" t="s">
        <v>51</v>
      </c>
      <c r="G56" s="36" t="s">
        <v>146</v>
      </c>
      <c r="H56" s="8" t="s">
        <v>199</v>
      </c>
      <c r="I56" s="7">
        <v>6</v>
      </c>
      <c r="J56" s="7" t="s">
        <v>166</v>
      </c>
      <c r="K56" s="7" t="s">
        <v>50</v>
      </c>
      <c r="L56" s="7">
        <v>3</v>
      </c>
      <c r="M56" s="7" t="s">
        <v>11</v>
      </c>
      <c r="N56" s="8" t="s">
        <v>216</v>
      </c>
    </row>
    <row r="57" spans="2:14" ht="38.25" x14ac:dyDescent="0.2">
      <c r="B57" s="37"/>
      <c r="C57" s="37"/>
      <c r="D57" s="37"/>
      <c r="E57" s="37"/>
      <c r="F57" s="36" t="s">
        <v>52</v>
      </c>
      <c r="G57" s="36" t="s">
        <v>147</v>
      </c>
      <c r="H57" s="23" t="s">
        <v>200</v>
      </c>
      <c r="I57" s="7">
        <v>7</v>
      </c>
      <c r="J57" s="7" t="s">
        <v>165</v>
      </c>
      <c r="K57" s="7" t="s">
        <v>109</v>
      </c>
      <c r="L57" s="7">
        <v>3</v>
      </c>
      <c r="M57" s="7" t="s">
        <v>11</v>
      </c>
      <c r="N57" s="8" t="s">
        <v>217</v>
      </c>
    </row>
    <row r="58" spans="2:14" ht="26.45" customHeight="1" x14ac:dyDescent="0.2">
      <c r="B58" s="37"/>
      <c r="C58" s="37"/>
      <c r="D58" s="37"/>
      <c r="E58" s="37"/>
      <c r="F58" s="36" t="s">
        <v>53</v>
      </c>
      <c r="G58" s="36" t="s">
        <v>148</v>
      </c>
      <c r="H58" s="8" t="s">
        <v>201</v>
      </c>
      <c r="I58" s="7">
        <v>8</v>
      </c>
      <c r="J58" t="s">
        <v>165</v>
      </c>
      <c r="K58" s="7" t="s">
        <v>50</v>
      </c>
      <c r="L58" s="7">
        <v>3</v>
      </c>
      <c r="M58" s="7" t="s">
        <v>11</v>
      </c>
      <c r="N58" s="8" t="s">
        <v>218</v>
      </c>
    </row>
    <row r="59" spans="2:14" x14ac:dyDescent="0.2">
      <c r="B59" s="37"/>
      <c r="C59" s="37"/>
      <c r="D59" s="37"/>
      <c r="E59" s="37"/>
      <c r="F59" s="37"/>
      <c r="G59" s="37"/>
      <c r="H59" s="8"/>
      <c r="I59" s="7"/>
      <c r="J59" s="7"/>
      <c r="K59" s="7"/>
      <c r="L59" s="7"/>
      <c r="M59" s="7"/>
      <c r="N59" s="8"/>
    </row>
    <row r="60" spans="2:14" x14ac:dyDescent="0.2">
      <c r="B60" s="37"/>
      <c r="C60" s="37"/>
      <c r="D60" s="37"/>
      <c r="E60" s="37"/>
      <c r="F60" s="37"/>
      <c r="G60" s="37"/>
      <c r="H60" s="8"/>
      <c r="I60" s="7"/>
      <c r="J60" s="7"/>
      <c r="K60" s="7"/>
      <c r="L60" s="7"/>
      <c r="M60" s="7"/>
      <c r="N60" s="8"/>
    </row>
    <row r="61" spans="2:14" x14ac:dyDescent="0.2">
      <c r="B61" s="37"/>
      <c r="C61" s="37"/>
      <c r="D61" s="37"/>
      <c r="E61" s="37"/>
      <c r="F61" s="37"/>
      <c r="G61" s="37"/>
      <c r="H61" s="8"/>
      <c r="I61" s="7"/>
      <c r="J61" s="7"/>
      <c r="K61" s="7"/>
      <c r="L61" s="7"/>
      <c r="M61" s="7"/>
      <c r="N61" s="8"/>
    </row>
    <row r="62" spans="2:14" x14ac:dyDescent="0.2">
      <c r="B62" s="37"/>
      <c r="C62" s="37"/>
      <c r="D62" s="37"/>
      <c r="E62" s="37"/>
      <c r="F62" s="37"/>
      <c r="G62" s="37"/>
      <c r="H62" s="8"/>
      <c r="I62" s="7"/>
      <c r="J62" s="7"/>
      <c r="K62" s="7"/>
      <c r="L62" s="7"/>
      <c r="M62" s="7"/>
      <c r="N62" s="8"/>
    </row>
    <row r="63" spans="2:14" x14ac:dyDescent="0.2">
      <c r="B63" s="37"/>
      <c r="C63" s="37"/>
      <c r="D63" s="37"/>
      <c r="E63" s="37"/>
      <c r="F63" s="37"/>
      <c r="G63" s="37"/>
      <c r="H63" s="8"/>
      <c r="I63" s="7"/>
      <c r="J63" s="7"/>
      <c r="K63" s="7"/>
      <c r="L63" s="7"/>
      <c r="M63" s="7"/>
      <c r="N63" s="8"/>
    </row>
    <row r="64" spans="2:14" x14ac:dyDescent="0.2">
      <c r="B64" s="37"/>
      <c r="C64" s="37"/>
      <c r="D64" s="37"/>
      <c r="E64" s="37"/>
      <c r="F64" s="37"/>
      <c r="G64" s="37"/>
      <c r="H64" s="8"/>
      <c r="I64" s="7"/>
      <c r="J64" s="7"/>
      <c r="K64" s="7"/>
      <c r="L64" s="7"/>
      <c r="M64" s="7"/>
      <c r="N64" s="8"/>
    </row>
    <row r="65" spans="2:14" x14ac:dyDescent="0.2">
      <c r="B65" s="37"/>
      <c r="C65" s="37"/>
      <c r="D65" s="37"/>
      <c r="E65" s="37"/>
      <c r="F65" s="37"/>
      <c r="G65" s="37"/>
      <c r="H65" s="8"/>
      <c r="I65" s="7"/>
      <c r="J65" s="7"/>
      <c r="K65" s="7"/>
      <c r="L65" s="7"/>
      <c r="M65" s="7"/>
      <c r="N65" s="8"/>
    </row>
    <row r="66" spans="2:14" x14ac:dyDescent="0.2">
      <c r="B66" s="37"/>
      <c r="C66" s="37"/>
      <c r="D66" s="37"/>
      <c r="E66" s="37"/>
      <c r="F66" s="37"/>
      <c r="G66" s="37"/>
      <c r="H66" s="8"/>
      <c r="I66" s="7"/>
      <c r="J66" s="7"/>
      <c r="K66" s="7"/>
      <c r="L66" s="7"/>
      <c r="M66" s="7"/>
      <c r="N66" s="8"/>
    </row>
    <row r="67" spans="2:14" x14ac:dyDescent="0.2">
      <c r="B67" s="37"/>
      <c r="C67" s="37"/>
      <c r="D67" s="37"/>
      <c r="E67" s="37"/>
      <c r="F67" s="37"/>
      <c r="G67" s="37"/>
      <c r="H67" s="8"/>
      <c r="I67" s="7"/>
      <c r="J67" s="7"/>
      <c r="K67" s="7"/>
      <c r="L67" s="7"/>
      <c r="M67" s="7"/>
      <c r="N67" s="8"/>
    </row>
    <row r="68" spans="2:14" x14ac:dyDescent="0.2">
      <c r="B68" s="37"/>
      <c r="C68" s="37"/>
      <c r="D68" s="37"/>
      <c r="E68" s="37"/>
      <c r="F68" s="37"/>
      <c r="G68" s="37"/>
      <c r="H68" s="8"/>
      <c r="I68" s="7"/>
      <c r="J68" s="7"/>
      <c r="K68" s="7"/>
      <c r="L68" s="7"/>
      <c r="M68" s="7"/>
      <c r="N68" s="8"/>
    </row>
    <row r="69" spans="2:14" x14ac:dyDescent="0.2">
      <c r="B69" s="37"/>
      <c r="C69" s="37"/>
      <c r="D69" s="37"/>
      <c r="E69" s="37"/>
      <c r="F69" s="37"/>
      <c r="G69" s="37"/>
      <c r="H69" s="8"/>
      <c r="I69" s="7"/>
      <c r="J69" s="7"/>
      <c r="K69" s="7"/>
      <c r="L69" s="7"/>
      <c r="M69" s="7"/>
      <c r="N69" s="8"/>
    </row>
    <row r="70" spans="2:14" x14ac:dyDescent="0.2">
      <c r="B70" s="37"/>
      <c r="C70" s="37"/>
      <c r="D70" s="37"/>
      <c r="E70" s="37"/>
      <c r="F70" s="37"/>
      <c r="G70" s="37"/>
      <c r="H70" s="8"/>
      <c r="I70" s="7"/>
      <c r="J70" s="7"/>
      <c r="K70" s="7"/>
      <c r="L70" s="7"/>
      <c r="M70" s="7"/>
      <c r="N70" s="8"/>
    </row>
    <row r="71" spans="2:14" x14ac:dyDescent="0.2">
      <c r="B71" s="37"/>
      <c r="C71" s="37"/>
      <c r="D71" s="37"/>
      <c r="E71" s="37"/>
      <c r="F71" s="37"/>
      <c r="G71" s="37"/>
      <c r="H71" s="8"/>
      <c r="I71" s="7"/>
      <c r="J71" s="7"/>
      <c r="K71" s="7"/>
      <c r="L71" s="7"/>
      <c r="M71" s="7"/>
      <c r="N71" s="8"/>
    </row>
    <row r="72" spans="2:14" x14ac:dyDescent="0.2">
      <c r="B72" s="37"/>
      <c r="C72" s="37"/>
      <c r="D72" s="37"/>
      <c r="E72" s="37"/>
      <c r="F72" s="37"/>
      <c r="G72" s="37"/>
      <c r="H72" s="8"/>
      <c r="I72" s="7"/>
      <c r="J72" s="7"/>
      <c r="K72" s="7"/>
      <c r="L72" s="7"/>
      <c r="M72" s="7"/>
      <c r="N72" s="8"/>
    </row>
    <row r="73" spans="2:14" x14ac:dyDescent="0.2">
      <c r="B73" s="37"/>
      <c r="C73" s="37"/>
      <c r="D73" s="37"/>
      <c r="E73" s="37"/>
      <c r="F73" s="37"/>
      <c r="G73" s="37"/>
      <c r="H73" s="8"/>
      <c r="I73" s="7"/>
      <c r="J73" s="7"/>
      <c r="K73" s="7"/>
      <c r="L73" s="7"/>
      <c r="M73" s="7"/>
      <c r="N73" s="8"/>
    </row>
    <row r="74" spans="2:14" x14ac:dyDescent="0.2">
      <c r="B74" s="37"/>
      <c r="C74" s="37"/>
      <c r="D74" s="37"/>
      <c r="E74" s="37"/>
      <c r="F74" s="37"/>
      <c r="G74" s="37"/>
      <c r="H74" s="8"/>
      <c r="I74" s="7"/>
      <c r="J74" s="7"/>
      <c r="K74" s="7"/>
      <c r="L74" s="7"/>
      <c r="M74" s="7"/>
      <c r="N74" s="8"/>
    </row>
    <row r="75" spans="2:14" x14ac:dyDescent="0.2">
      <c r="B75" s="37"/>
      <c r="C75" s="37"/>
      <c r="D75" s="37"/>
      <c r="E75" s="37"/>
      <c r="F75" s="37"/>
      <c r="G75" s="37"/>
      <c r="H75" s="8"/>
      <c r="I75" s="7"/>
      <c r="J75" s="7"/>
      <c r="K75" s="7"/>
      <c r="L75" s="7"/>
      <c r="M75" s="7"/>
      <c r="N75" s="8"/>
    </row>
    <row r="76" spans="2:14" x14ac:dyDescent="0.2">
      <c r="B76" s="37"/>
      <c r="C76" s="37"/>
      <c r="D76" s="37"/>
      <c r="E76" s="37"/>
      <c r="F76" s="37"/>
      <c r="G76" s="37"/>
      <c r="H76" s="8"/>
      <c r="I76" s="7"/>
      <c r="J76" s="7"/>
      <c r="K76" s="7"/>
      <c r="L76" s="7"/>
      <c r="M76" s="7"/>
      <c r="N76" s="8"/>
    </row>
    <row r="77" spans="2:14" x14ac:dyDescent="0.2">
      <c r="B77" s="37"/>
      <c r="C77" s="37"/>
      <c r="D77" s="37"/>
      <c r="E77" s="37"/>
      <c r="F77" s="37"/>
      <c r="G77" s="37"/>
      <c r="H77" s="8"/>
      <c r="I77" s="7"/>
      <c r="J77" s="7"/>
      <c r="K77" s="7"/>
      <c r="L77" s="7"/>
      <c r="M77" s="7"/>
      <c r="N77" s="8"/>
    </row>
    <row r="78" spans="2:14" x14ac:dyDescent="0.2">
      <c r="B78" s="37"/>
      <c r="C78" s="37"/>
      <c r="D78" s="37"/>
      <c r="E78" s="37"/>
      <c r="F78" s="37"/>
      <c r="G78" s="37"/>
      <c r="H78" s="8"/>
      <c r="I78" s="7"/>
      <c r="J78" s="7"/>
      <c r="K78" s="7"/>
      <c r="L78" s="7"/>
      <c r="M78" s="7"/>
      <c r="N78" s="8"/>
    </row>
    <row r="79" spans="2:14" x14ac:dyDescent="0.2">
      <c r="B79" s="37"/>
      <c r="C79" s="37"/>
      <c r="D79" s="37"/>
      <c r="E79" s="37"/>
      <c r="F79" s="37"/>
      <c r="G79" s="37"/>
      <c r="H79" s="8"/>
      <c r="I79" s="7"/>
      <c r="J79" s="7"/>
      <c r="K79" s="7"/>
      <c r="L79" s="7"/>
      <c r="M79" s="7"/>
      <c r="N79" s="8"/>
    </row>
    <row r="80" spans="2:14" x14ac:dyDescent="0.2">
      <c r="B80" s="37"/>
      <c r="C80" s="37"/>
      <c r="D80" s="37"/>
      <c r="E80" s="37"/>
      <c r="F80" s="37"/>
      <c r="G80" s="37"/>
      <c r="H80" s="8"/>
      <c r="I80" s="7"/>
      <c r="J80" s="7"/>
      <c r="K80" s="7"/>
      <c r="L80" s="7"/>
      <c r="M80" s="7"/>
      <c r="N80" s="8"/>
    </row>
    <row r="81" spans="2:14" x14ac:dyDescent="0.2">
      <c r="B81" s="37"/>
      <c r="C81" s="37"/>
      <c r="D81" s="37"/>
      <c r="E81" s="37"/>
      <c r="F81" s="37"/>
      <c r="G81" s="37"/>
      <c r="H81" s="8"/>
      <c r="I81" s="7"/>
      <c r="J81" s="7"/>
      <c r="K81" s="7"/>
      <c r="L81" s="7"/>
      <c r="M81" s="7"/>
      <c r="N81" s="8"/>
    </row>
    <row r="82" spans="2:14" x14ac:dyDescent="0.2">
      <c r="B82" s="37"/>
      <c r="C82" s="37"/>
      <c r="D82" s="37"/>
      <c r="E82" s="37"/>
      <c r="F82" s="37"/>
      <c r="G82" s="37"/>
      <c r="H82" s="8"/>
      <c r="I82" s="7"/>
      <c r="J82" s="7"/>
      <c r="K82" s="7"/>
      <c r="L82" s="7"/>
      <c r="M82" s="7"/>
      <c r="N82" s="8"/>
    </row>
    <row r="83" spans="2:14" x14ac:dyDescent="0.2">
      <c r="B83" s="37"/>
      <c r="C83" s="37"/>
      <c r="D83" s="37"/>
      <c r="E83" s="37"/>
      <c r="F83" s="37"/>
      <c r="G83" s="37"/>
      <c r="H83" s="8"/>
      <c r="I83" s="7"/>
      <c r="J83" s="7"/>
      <c r="K83" s="7"/>
      <c r="L83" s="7"/>
      <c r="M83" s="7"/>
      <c r="N83" s="8"/>
    </row>
    <row r="84" spans="2:14" x14ac:dyDescent="0.2">
      <c r="B84" s="37"/>
      <c r="C84" s="37"/>
      <c r="D84" s="37"/>
      <c r="E84" s="37"/>
      <c r="F84" s="37"/>
      <c r="G84" s="37"/>
      <c r="H84" s="8"/>
      <c r="I84" s="7"/>
      <c r="J84" s="7"/>
      <c r="K84" s="7"/>
      <c r="L84" s="7"/>
      <c r="M84" s="7"/>
      <c r="N84" s="8"/>
    </row>
    <row r="85" spans="2:14" x14ac:dyDescent="0.2">
      <c r="B85" s="37"/>
      <c r="C85" s="37"/>
      <c r="D85" s="37"/>
      <c r="E85" s="37"/>
      <c r="F85" s="37"/>
      <c r="G85" s="37"/>
      <c r="H85" s="8"/>
      <c r="I85" s="7"/>
      <c r="J85" s="7"/>
      <c r="K85" s="7"/>
      <c r="L85" s="7"/>
      <c r="M85" s="7"/>
      <c r="N85" s="8"/>
    </row>
  </sheetData>
  <mergeCells count="7">
    <mergeCell ref="B5:E5"/>
    <mergeCell ref="H5:N5"/>
    <mergeCell ref="B2:C2"/>
    <mergeCell ref="B3:C3"/>
    <mergeCell ref="D2:E2"/>
    <mergeCell ref="D3:E3"/>
    <mergeCell ref="F5:G5"/>
  </mergeCells>
  <phoneticPr fontId="2" type="noConversion"/>
  <conditionalFormatting sqref="N26">
    <cfRule type="expression" dxfId="36" priority="46" stopIfTrue="1">
      <formula>#REF!="Done"</formula>
    </cfRule>
    <cfRule type="expression" dxfId="35" priority="47" stopIfTrue="1">
      <formula>#REF!="Ongoing"</formula>
    </cfRule>
    <cfRule type="expression" dxfId="34" priority="48" stopIfTrue="1">
      <formula>#REF!="Removed"</formula>
    </cfRule>
  </conditionalFormatting>
  <conditionalFormatting sqref="G23:H25 B7:F25 G10:G22 B26:H26 F43:H58 B28:H42 B27:G27 I41:N43 I34 K34 I26:K33 I35:K40 I44 K44 I45:K57 B59:N127 I58 K58 I7:N25 L26:N40 L44:N58">
    <cfRule type="expression" dxfId="33" priority="49" stopIfTrue="1">
      <formula>$M7="Terminado"</formula>
    </cfRule>
    <cfRule type="expression" dxfId="32" priority="50" stopIfTrue="1">
      <formula>$M7="En Progreso"</formula>
    </cfRule>
    <cfRule type="expression" dxfId="31" priority="51" stopIfTrue="1">
      <formula>$M7="Eliminado"</formula>
    </cfRule>
  </conditionalFormatting>
  <conditionalFormatting sqref="P3">
    <cfRule type="expression" dxfId="30" priority="97" stopIfTrue="1">
      <formula>$M13="Done"</formula>
    </cfRule>
    <cfRule type="expression" dxfId="29" priority="98" stopIfTrue="1">
      <formula>$M13="In Progress"</formula>
    </cfRule>
    <cfRule type="expression" dxfId="28" priority="99" stopIfTrue="1">
      <formula>$M13="Removed"</formula>
    </cfRule>
  </conditionalFormatting>
  <conditionalFormatting sqref="P1">
    <cfRule type="expression" dxfId="27" priority="100" stopIfTrue="1">
      <formula>$M11="Done"</formula>
    </cfRule>
    <cfRule type="expression" dxfId="26" priority="101" stopIfTrue="1">
      <formula>$M11="In Progress"</formula>
    </cfRule>
    <cfRule type="expression" dxfId="25" priority="102" stopIfTrue="1">
      <formula>$M11="Removed"</formula>
    </cfRule>
  </conditionalFormatting>
  <conditionalFormatting sqref="G7">
    <cfRule type="expression" dxfId="24" priority="16" stopIfTrue="1">
      <formula>$M7="Terminado"</formula>
    </cfRule>
    <cfRule type="expression" dxfId="23" priority="17" stopIfTrue="1">
      <formula>$M7="En Progreso"</formula>
    </cfRule>
    <cfRule type="expression" dxfId="22" priority="18" stopIfTrue="1">
      <formula>$M7="Eliminado"</formula>
    </cfRule>
  </conditionalFormatting>
  <conditionalFormatting sqref="G8">
    <cfRule type="expression" dxfId="21" priority="13" stopIfTrue="1">
      <formula>$M8="Terminado"</formula>
    </cfRule>
    <cfRule type="expression" dxfId="20" priority="14" stopIfTrue="1">
      <formula>$M8="En Progreso"</formula>
    </cfRule>
    <cfRule type="expression" dxfId="19" priority="15" stopIfTrue="1">
      <formula>$M8="Eliminado"</formula>
    </cfRule>
  </conditionalFormatting>
  <conditionalFormatting sqref="G9">
    <cfRule type="expression" dxfId="18" priority="10" stopIfTrue="1">
      <formula>$M9="Terminado"</formula>
    </cfRule>
    <cfRule type="expression" dxfId="17" priority="11" stopIfTrue="1">
      <formula>$M9="En Progreso"</formula>
    </cfRule>
    <cfRule type="expression" dxfId="16" priority="12" stopIfTrue="1">
      <formula>$M9="Eliminado"</formula>
    </cfRule>
  </conditionalFormatting>
  <conditionalFormatting sqref="H7:H22">
    <cfRule type="expression" dxfId="15" priority="7" stopIfTrue="1">
      <formula>$M7="Terminado"</formula>
    </cfRule>
    <cfRule type="expression" dxfId="14" priority="8" stopIfTrue="1">
      <formula>$M7="En Progreso"</formula>
    </cfRule>
    <cfRule type="expression" dxfId="13" priority="9" stopIfTrue="1">
      <formula>$M7="Eliminado"</formula>
    </cfRule>
  </conditionalFormatting>
  <conditionalFormatting sqref="B43:C58">
    <cfRule type="expression" dxfId="12" priority="4" stopIfTrue="1">
      <formula>$M43="Terminado"</formula>
    </cfRule>
    <cfRule type="expression" dxfId="11" priority="5" stopIfTrue="1">
      <formula>$M43="En Progreso"</formula>
    </cfRule>
    <cfRule type="expression" dxfId="10" priority="6" stopIfTrue="1">
      <formula>$M43="Eliminado"</formula>
    </cfRule>
  </conditionalFormatting>
  <conditionalFormatting sqref="D43:E58">
    <cfRule type="expression" dxfId="9" priority="1" stopIfTrue="1">
      <formula>$M43="Terminado"</formula>
    </cfRule>
    <cfRule type="expression" dxfId="8" priority="2" stopIfTrue="1">
      <formula>$M43="En Progreso"</formula>
    </cfRule>
    <cfRule type="expression" dxfId="7" priority="3" stopIfTrue="1">
      <formula>$M43="Eliminado"</formula>
    </cfRule>
  </conditionalFormatting>
  <dataValidations count="2">
    <dataValidation type="list" allowBlank="1" showInputMessage="1" sqref="M6:M192" xr:uid="{00000000-0002-0000-0000-000000000000}">
      <formula1>"Por Hacer,En Progreso,Terminado,Eliminado"</formula1>
    </dataValidation>
    <dataValidation type="list" allowBlank="1" showInputMessage="1" showErrorMessage="1" sqref="I7:I85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5" t="s">
        <v>0</v>
      </c>
      <c r="C2" s="25" t="s">
        <v>4</v>
      </c>
      <c r="D2" s="25" t="s">
        <v>5</v>
      </c>
      <c r="E2" s="25" t="s">
        <v>6</v>
      </c>
      <c r="F2" s="25" t="s">
        <v>16</v>
      </c>
      <c r="G2" s="26" t="s">
        <v>1</v>
      </c>
      <c r="H2" s="25" t="s">
        <v>7</v>
      </c>
      <c r="I2" s="26" t="s">
        <v>8</v>
      </c>
      <c r="J2" s="1"/>
    </row>
    <row r="3" spans="2:10" x14ac:dyDescent="0.2">
      <c r="B3" s="16">
        <v>1</v>
      </c>
      <c r="C3" s="31">
        <v>43332</v>
      </c>
      <c r="D3" s="19">
        <v>30</v>
      </c>
      <c r="E3" s="20">
        <v>43362</v>
      </c>
      <c r="F3" s="16">
        <f>IF(B3="","",SUMIF('Backlog del Producto'!L$7:L$132,Sprints!B3,'Backlog del Producto'!J$7:J$132))</f>
        <v>0</v>
      </c>
      <c r="G3" s="17" t="s">
        <v>13</v>
      </c>
      <c r="H3" s="19"/>
      <c r="I3" s="14"/>
    </row>
    <row r="4" spans="2:10" x14ac:dyDescent="0.2">
      <c r="B4" s="16">
        <v>2</v>
      </c>
      <c r="C4" s="18">
        <f>IF(AND(C3&lt;&gt;"",D3&lt;&gt;"",D4&lt;&gt;""),C3+D3,"")</f>
        <v>43362</v>
      </c>
      <c r="D4" s="19">
        <v>15</v>
      </c>
      <c r="E4" s="20">
        <f>IF(AND(C4&lt;&gt;"",D4&lt;&gt;""),C4+D4-1,"")</f>
        <v>43376</v>
      </c>
      <c r="F4" s="16">
        <f>IF(B4="","",SUMIF('Backlog del Producto'!L$7:L$132,Sprints!B4,'Backlog del Producto'!J$7:J$132))</f>
        <v>0</v>
      </c>
      <c r="G4" s="17" t="s">
        <v>13</v>
      </c>
      <c r="H4" s="19"/>
      <c r="I4" s="14"/>
    </row>
    <row r="5" spans="2:10" x14ac:dyDescent="0.2">
      <c r="B5" s="16">
        <v>3</v>
      </c>
      <c r="C5" s="18">
        <f>IF(AND(C4&lt;&gt;"",D4&lt;&gt;"",D5&lt;&gt;""),C4+D4,"")</f>
        <v>43377</v>
      </c>
      <c r="D5" s="19">
        <v>30</v>
      </c>
      <c r="E5" s="20">
        <f>IF(AND(C5&lt;&gt;"",D5&lt;&gt;""),C5+D5-1,"")</f>
        <v>43406</v>
      </c>
      <c r="F5" s="16">
        <f>IF(B5="","",SUMIF('Backlog del Producto'!L$7:L$132,Sprints!B5,'Backlog del Producto'!J$7:J$132))</f>
        <v>0</v>
      </c>
      <c r="G5" s="17" t="s">
        <v>13</v>
      </c>
      <c r="H5" s="19"/>
      <c r="I5" s="14"/>
    </row>
    <row r="6" spans="2:10" x14ac:dyDescent="0.2">
      <c r="B6" s="16">
        <v>4</v>
      </c>
      <c r="C6" s="18">
        <f>IF(AND(C5&lt;&gt;"",D5&lt;&gt;"",D6&lt;&gt;""),C5+D5,"")</f>
        <v>43407</v>
      </c>
      <c r="D6" s="19">
        <v>30</v>
      </c>
      <c r="E6" s="20">
        <f>IF(AND(C6&lt;&gt;"",D6&lt;&gt;""),C6+D6-1,"")</f>
        <v>43436</v>
      </c>
      <c r="F6" s="16">
        <f>IF(B6="","",SUMIF('Backlog del Producto'!L$7:L$132,Sprints!B6,'Backlog del Producto'!J$7:J$132))</f>
        <v>0</v>
      </c>
      <c r="G6" s="17" t="s">
        <v>13</v>
      </c>
      <c r="H6" s="19"/>
      <c r="I6" s="14"/>
    </row>
    <row r="7" spans="2:10" x14ac:dyDescent="0.2">
      <c r="B7" s="16">
        <v>5</v>
      </c>
      <c r="C7" s="18">
        <f>IF(AND(C6&lt;&gt;"",D6&lt;&gt;"",D7&lt;&gt;""),C6+D6,"")</f>
        <v>43437</v>
      </c>
      <c r="D7" s="19">
        <v>30</v>
      </c>
      <c r="E7" s="20">
        <f>IF(AND(C7&lt;&gt;"",D7&lt;&gt;""),C7+D7-1,"")</f>
        <v>43466</v>
      </c>
      <c r="F7" s="16">
        <f>IF(B7="","",SUMIF('Backlog del Producto'!L$7:L$132,Sprints!B7,'Backlog del Producto'!J$7:J$132))</f>
        <v>0</v>
      </c>
      <c r="G7" s="17" t="s">
        <v>13</v>
      </c>
      <c r="H7" s="19"/>
      <c r="I7" s="14"/>
    </row>
    <row r="8" spans="2:10" x14ac:dyDescent="0.2">
      <c r="B8" s="16"/>
      <c r="C8" s="18"/>
      <c r="D8" s="19"/>
      <c r="E8" s="20"/>
      <c r="F8" s="16"/>
      <c r="G8" s="17"/>
      <c r="H8" s="19"/>
      <c r="I8" s="14"/>
    </row>
    <row r="9" spans="2:10" x14ac:dyDescent="0.2">
      <c r="B9" s="16" t="str">
        <f t="shared" ref="B9:B17" si="0">IF(AND(C9&lt;&gt;"",D9&lt;&gt;""),B8+1,"")</f>
        <v/>
      </c>
      <c r="C9" s="18" t="str">
        <f t="shared" ref="C9:C17" si="1">IF(AND(C8&lt;&gt;"",D8&lt;&gt;"",D9&lt;&gt;""),C8+D8,"")</f>
        <v/>
      </c>
      <c r="D9" s="19"/>
      <c r="E9" s="20" t="str">
        <f t="shared" ref="E9:E17" si="2">IF(AND(C9&lt;&gt;"",D9&lt;&gt;""),C9+D9-1,"")</f>
        <v/>
      </c>
      <c r="F9" s="16" t="str">
        <f>IF(B9="","",SUMIF('Backlog del Producto'!L$10:L$132,Sprints!B9,'Backlog del Producto'!J$10:J$132))</f>
        <v/>
      </c>
      <c r="G9" s="17" t="str">
        <f t="shared" ref="G9:G17" si="3">IF(AND(OR(G8="Planned",G8="Ongoing"),D9&lt;&gt;""),"Planned","Unplanned")</f>
        <v>Unplanned</v>
      </c>
      <c r="H9" s="19"/>
      <c r="I9" s="14"/>
    </row>
    <row r="10" spans="2:10" x14ac:dyDescent="0.2">
      <c r="B10" s="16" t="str">
        <f t="shared" si="0"/>
        <v/>
      </c>
      <c r="C10" s="18" t="str">
        <f t="shared" si="1"/>
        <v/>
      </c>
      <c r="D10" s="19"/>
      <c r="E10" s="20" t="str">
        <f t="shared" si="2"/>
        <v/>
      </c>
      <c r="F10" s="16" t="str">
        <f>IF(B10="","",SUMIF('Backlog del Producto'!L$10:L$132,Sprints!B10,'Backlog del Producto'!J$10:J$132))</f>
        <v/>
      </c>
      <c r="G10" s="17" t="str">
        <f t="shared" si="3"/>
        <v>Unplanned</v>
      </c>
      <c r="H10" s="19"/>
      <c r="I10" s="14"/>
    </row>
    <row r="11" spans="2:10" x14ac:dyDescent="0.2">
      <c r="B11" s="16" t="str">
        <f t="shared" si="0"/>
        <v/>
      </c>
      <c r="C11" s="18" t="str">
        <f t="shared" si="1"/>
        <v/>
      </c>
      <c r="D11" s="19"/>
      <c r="E11" s="20" t="str">
        <f t="shared" si="2"/>
        <v/>
      </c>
      <c r="F11" s="16" t="str">
        <f>IF(B11="","",SUMIF('Backlog del Producto'!L$10:L$132,Sprints!B11,'Backlog del Producto'!J$10:J$132))</f>
        <v/>
      </c>
      <c r="G11" s="17" t="str">
        <f t="shared" si="3"/>
        <v>Unplanned</v>
      </c>
      <c r="H11" s="19"/>
      <c r="I11" s="14"/>
    </row>
    <row r="12" spans="2:10" x14ac:dyDescent="0.2">
      <c r="B12" s="16" t="str">
        <f t="shared" si="0"/>
        <v/>
      </c>
      <c r="C12" s="18" t="str">
        <f t="shared" si="1"/>
        <v/>
      </c>
      <c r="D12" s="19"/>
      <c r="E12" s="20" t="str">
        <f t="shared" si="2"/>
        <v/>
      </c>
      <c r="F12" s="16" t="str">
        <f>IF(B12="","",SUMIF('Backlog del Producto'!L$10:L$132,Sprints!B12,'Backlog del Producto'!J$10:J$132))</f>
        <v/>
      </c>
      <c r="G12" s="17" t="str">
        <f t="shared" si="3"/>
        <v>Unplanned</v>
      </c>
      <c r="H12" s="19"/>
      <c r="I12" s="14"/>
    </row>
    <row r="13" spans="2:10" x14ac:dyDescent="0.2">
      <c r="B13" s="16" t="str">
        <f t="shared" si="0"/>
        <v/>
      </c>
      <c r="C13" s="18" t="str">
        <f t="shared" si="1"/>
        <v/>
      </c>
      <c r="D13" s="19"/>
      <c r="E13" s="20" t="str">
        <f t="shared" si="2"/>
        <v/>
      </c>
      <c r="F13" s="16" t="str">
        <f>IF(B13="","",SUMIF('Backlog del Producto'!L$10:L$132,Sprints!B13,'Backlog del Producto'!J$10:J$132))</f>
        <v/>
      </c>
      <c r="G13" s="17" t="str">
        <f t="shared" si="3"/>
        <v>Unplanned</v>
      </c>
      <c r="H13" s="19"/>
      <c r="I13" s="14"/>
    </row>
    <row r="14" spans="2:10" x14ac:dyDescent="0.2">
      <c r="B14" s="16" t="str">
        <f t="shared" si="0"/>
        <v/>
      </c>
      <c r="C14" s="18" t="str">
        <f t="shared" si="1"/>
        <v/>
      </c>
      <c r="D14" s="19"/>
      <c r="E14" s="20" t="str">
        <f t="shared" si="2"/>
        <v/>
      </c>
      <c r="F14" s="16" t="str">
        <f>IF(B14="","",SUMIF('Backlog del Producto'!L$10:L$132,Sprints!B14,'Backlog del Producto'!J$10:J$132))</f>
        <v/>
      </c>
      <c r="G14" s="17" t="str">
        <f t="shared" si="3"/>
        <v>Unplanned</v>
      </c>
      <c r="H14" s="19"/>
      <c r="I14" s="14"/>
    </row>
    <row r="15" spans="2:10" x14ac:dyDescent="0.2">
      <c r="B15" s="16" t="str">
        <f t="shared" si="0"/>
        <v/>
      </c>
      <c r="C15" s="18" t="str">
        <f t="shared" si="1"/>
        <v/>
      </c>
      <c r="D15" s="19"/>
      <c r="E15" s="20" t="str">
        <f t="shared" si="2"/>
        <v/>
      </c>
      <c r="F15" s="16" t="str">
        <f>IF(B15="","",SUMIF('Backlog del Producto'!L$10:L$132,Sprints!B15,'Backlog del Producto'!J$10:J$132))</f>
        <v/>
      </c>
      <c r="G15" s="17" t="str">
        <f t="shared" si="3"/>
        <v>Unplanned</v>
      </c>
      <c r="H15" s="19"/>
      <c r="I15" s="14"/>
    </row>
    <row r="16" spans="2:10" x14ac:dyDescent="0.2">
      <c r="B16" s="16" t="str">
        <f t="shared" si="0"/>
        <v/>
      </c>
      <c r="C16" s="18" t="str">
        <f t="shared" si="1"/>
        <v/>
      </c>
      <c r="D16" s="19"/>
      <c r="E16" s="20" t="str">
        <f t="shared" si="2"/>
        <v/>
      </c>
      <c r="F16" s="16" t="str">
        <f>IF(B16="","",SUMIF('Backlog del Producto'!L$10:L$132,Sprints!B16,'Backlog del Producto'!J$10:J$132))</f>
        <v/>
      </c>
      <c r="G16" s="17" t="str">
        <f t="shared" si="3"/>
        <v>Unplanned</v>
      </c>
      <c r="H16" s="19"/>
      <c r="I16" s="14"/>
    </row>
    <row r="17" spans="2:9" x14ac:dyDescent="0.2">
      <c r="B17" s="16" t="str">
        <f t="shared" si="0"/>
        <v/>
      </c>
      <c r="C17" s="18" t="str">
        <f t="shared" si="1"/>
        <v/>
      </c>
      <c r="D17" s="19"/>
      <c r="E17" s="20" t="str">
        <f t="shared" si="2"/>
        <v/>
      </c>
      <c r="F17" s="16" t="str">
        <f>IF(B17="","",SUMIF('Backlog del Producto'!L$10:L$132,Sprints!B17,'Backlog del Producto'!J$10:J$132))</f>
        <v/>
      </c>
      <c r="G17" s="17" t="str">
        <f t="shared" si="3"/>
        <v>Unplanned</v>
      </c>
      <c r="H17" s="19"/>
      <c r="I17" s="14"/>
    </row>
    <row r="18" spans="2:9" x14ac:dyDescent="0.2">
      <c r="B18" s="17"/>
      <c r="C18" s="17"/>
      <c r="D18" s="13"/>
      <c r="E18" s="21" t="s">
        <v>14</v>
      </c>
      <c r="F18" s="16">
        <f>SUMIF('Backlog del Producto'!L$10:L$132,"",'Backlog del Producto'!J$10:J$132)-SUMIF('Backlog del Producto'!M$10:M$132,"Eliminado",'Backlog del Producto'!J$10:J$132)</f>
        <v>0</v>
      </c>
      <c r="G18" s="17"/>
      <c r="H18" s="19"/>
      <c r="I18" s="15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User</cp:lastModifiedBy>
  <cp:revision>1</cp:revision>
  <cp:lastPrinted>2006-09-01T14:59:00Z</cp:lastPrinted>
  <dcterms:created xsi:type="dcterms:W3CDTF">1998-06-05T11:20:44Z</dcterms:created>
  <dcterms:modified xsi:type="dcterms:W3CDTF">2025-10-09T00:08:00Z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