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<sst xmlns="http://schemas.openxmlformats.org/spreadsheetml/2006/main" count="30" uniqueCount="25">
  <si>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i</t>
  </si>
  <si>
    <r>
      <t>x</t>
    </r>
    <r>
      <rPr>
        <i/>
        <vertAlign val="subscript"/>
        <sz val="14"/>
        <color theme="1"/>
        <rFont val="Times New Roman"/>
        <charset val="134"/>
      </rPr>
      <t>i</t>
    </r>
    <r>
      <rPr>
        <sz val="12"/>
        <color theme="1"/>
        <rFont val="Times New Roman"/>
        <charset val="134"/>
      </rPr>
      <t>（mm</t>
    </r>
    <r>
      <rPr>
        <sz val="12"/>
        <color theme="1"/>
        <rFont val="宋体"/>
        <charset val="134"/>
      </rPr>
      <t>）</t>
    </r>
  </si>
  <si>
    <r>
      <t>x</t>
    </r>
    <r>
      <rPr>
        <i/>
        <sz val="12"/>
        <color theme="1"/>
        <rFont val="宋体"/>
        <charset val="134"/>
      </rPr>
      <t>'</t>
    </r>
    <r>
      <rPr>
        <i/>
        <vertAlign val="subscript"/>
        <sz val="12"/>
        <color theme="1"/>
        <rFont val="Times New Roman"/>
        <charset val="134"/>
      </rPr>
      <t>i</t>
    </r>
    <r>
      <rPr>
        <sz val="12"/>
        <color theme="1"/>
        <rFont val="Times New Roman"/>
        <charset val="134"/>
      </rPr>
      <t>（mm</t>
    </r>
    <r>
      <rPr>
        <sz val="12"/>
        <color theme="1"/>
        <rFont val="宋体"/>
        <charset val="134"/>
      </rPr>
      <t>）</t>
    </r>
  </si>
  <si>
    <r>
      <t>`</t>
    </r>
    <r>
      <rPr>
        <i/>
        <sz val="12"/>
        <color theme="1"/>
        <rFont val="宋体"/>
        <charset val="134"/>
      </rPr>
      <t>x</t>
    </r>
    <r>
      <rPr>
        <i/>
        <vertAlign val="subscript"/>
        <sz val="14"/>
        <color theme="1"/>
        <rFont val="Times New Roman"/>
        <charset val="134"/>
      </rPr>
      <t>i</t>
    </r>
    <r>
      <rPr>
        <sz val="12"/>
        <color theme="1"/>
        <rFont val="宋体"/>
        <charset val="134"/>
      </rPr>
      <t>=（</t>
    </r>
    <r>
      <rPr>
        <i/>
        <sz val="12"/>
        <color theme="1"/>
        <rFont val="宋体"/>
        <charset val="134"/>
      </rPr>
      <t>x</t>
    </r>
    <r>
      <rPr>
        <i/>
        <vertAlign val="subscript"/>
        <sz val="14"/>
        <color theme="1"/>
        <rFont val="Times New Roman"/>
        <charset val="134"/>
      </rPr>
      <t>i</t>
    </r>
    <r>
      <rPr>
        <i/>
        <vertAlign val="subscript"/>
        <sz val="14"/>
        <color theme="1"/>
        <rFont val="宋体"/>
        <charset val="134"/>
      </rPr>
      <t xml:space="preserve">  </t>
    </r>
    <r>
      <rPr>
        <i/>
        <sz val="14"/>
        <color theme="1"/>
        <rFont val="宋体"/>
        <charset val="134"/>
      </rPr>
      <t>+</t>
    </r>
    <r>
      <rPr>
        <i/>
        <sz val="12"/>
        <color theme="1"/>
        <rFont val="Times New Roman"/>
        <charset val="134"/>
      </rPr>
      <t>x</t>
    </r>
    <r>
      <rPr>
        <i/>
        <sz val="12"/>
        <color theme="1"/>
        <rFont val="宋体"/>
        <charset val="134"/>
      </rPr>
      <t>'</t>
    </r>
    <r>
      <rPr>
        <i/>
        <vertAlign val="subscript"/>
        <sz val="12"/>
        <color theme="1"/>
        <rFont val="Times New Roman"/>
        <charset val="134"/>
      </rPr>
      <t>i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charset val="134"/>
      </rPr>
      <t xml:space="preserve">/2 </t>
    </r>
    <r>
      <rPr>
        <sz val="12"/>
        <color theme="1"/>
        <rFont val="Times New Roman"/>
        <charset val="134"/>
      </rPr>
      <t>（mm</t>
    </r>
    <r>
      <rPr>
        <sz val="12"/>
        <color theme="1"/>
        <rFont val="宋体"/>
        <charset val="134"/>
      </rPr>
      <t>）</t>
    </r>
  </si>
  <si>
    <r>
      <t>Δ</t>
    </r>
    <r>
      <rPr>
        <i/>
        <sz val="12"/>
        <color theme="1"/>
        <rFont val="Symbol"/>
        <charset val="134"/>
      </rPr>
      <t>`</t>
    </r>
    <r>
      <rPr>
        <i/>
        <sz val="12"/>
        <color theme="1"/>
        <rFont val="Times New Roman"/>
        <charset val="134"/>
      </rPr>
      <t>x</t>
    </r>
    <r>
      <rPr>
        <i/>
        <vertAlign val="subscript"/>
        <sz val="12"/>
        <color theme="1"/>
        <rFont val="Times New Roman"/>
        <charset val="134"/>
      </rPr>
      <t>i</t>
    </r>
    <r>
      <rPr>
        <vertAlign val="subscript"/>
        <sz val="12"/>
        <color theme="1"/>
        <rFont val="Times New Roman"/>
        <charset val="134"/>
      </rPr>
      <t>+</t>
    </r>
    <r>
      <rPr>
        <vertAlign val="subscript"/>
        <sz val="12"/>
        <color theme="1"/>
        <rFont val="宋体"/>
        <charset val="134"/>
      </rPr>
      <t xml:space="preserve">5 </t>
    </r>
    <r>
      <rPr>
        <sz val="12"/>
        <color theme="1"/>
        <rFont val="宋体"/>
        <charset val="134"/>
      </rPr>
      <t>=</t>
    </r>
    <r>
      <rPr>
        <i/>
        <sz val="12"/>
        <color theme="1"/>
        <rFont val="Symbol"/>
        <charset val="134"/>
      </rPr>
      <t>`</t>
    </r>
    <r>
      <rPr>
        <i/>
        <sz val="12"/>
        <color theme="1"/>
        <rFont val="Times New Roman"/>
        <charset val="134"/>
      </rPr>
      <t>x</t>
    </r>
    <r>
      <rPr>
        <i/>
        <vertAlign val="subscript"/>
        <sz val="12"/>
        <color theme="1"/>
        <rFont val="Times New Roman"/>
        <charset val="134"/>
      </rPr>
      <t>i</t>
    </r>
    <r>
      <rPr>
        <vertAlign val="subscript"/>
        <sz val="12"/>
        <color theme="1"/>
        <rFont val="Times New Roman"/>
        <charset val="134"/>
      </rPr>
      <t>+</t>
    </r>
    <r>
      <rPr>
        <vertAlign val="subscript"/>
        <sz val="12"/>
        <color theme="1"/>
        <rFont val="宋体"/>
        <charset val="134"/>
      </rPr>
      <t xml:space="preserve">5 </t>
    </r>
    <r>
      <rPr>
        <sz val="12"/>
        <color theme="1"/>
        <rFont val="Times New Roman"/>
        <charset val="134"/>
      </rPr>
      <t>−</t>
    </r>
    <r>
      <rPr>
        <sz val="12"/>
        <color theme="1"/>
        <rFont val="Symbol"/>
        <charset val="134"/>
      </rPr>
      <t>`</t>
    </r>
    <r>
      <rPr>
        <i/>
        <sz val="12"/>
        <color theme="1"/>
        <rFont val="Times New Roman"/>
        <charset val="134"/>
      </rPr>
      <t>x</t>
    </r>
    <r>
      <rPr>
        <i/>
        <vertAlign val="subscript"/>
        <sz val="12"/>
        <color theme="1"/>
        <rFont val="Times New Roman"/>
        <charset val="134"/>
      </rPr>
      <t>i</t>
    </r>
    <r>
      <rPr>
        <sz val="12"/>
        <color theme="1"/>
        <rFont val="Times New Roman"/>
        <charset val="134"/>
      </rPr>
      <t>（mm</t>
    </r>
    <r>
      <rPr>
        <sz val="12"/>
        <color theme="1"/>
        <rFont val="宋体"/>
        <charset val="134"/>
      </rPr>
      <t>）</t>
    </r>
  </si>
  <si>
    <t>---</t>
  </si>
  <si>
    <t>▲x(mm)</t>
  </si>
  <si>
    <t>Ua</t>
  </si>
  <si>
    <t>U(▲x(mm))</t>
  </si>
  <si>
    <t>波长λ(mm)</t>
  </si>
  <si>
    <t>u(λ)(mm)</t>
  </si>
  <si>
    <t>最终λ(mm)</t>
  </si>
  <si>
    <t>±</t>
  </si>
  <si>
    <t>频率f(Hz)</t>
  </si>
  <si>
    <t>▲f</t>
  </si>
  <si>
    <t>Made By 王飞</t>
  </si>
  <si>
    <t>V(m/s)</t>
  </si>
  <si>
    <t>Uf</t>
  </si>
  <si>
    <t>注意：黄色部分输入，输入注意单位换算</t>
  </si>
  <si>
    <t>u(v)/v</t>
  </si>
  <si>
    <t>u(v)</t>
  </si>
  <si>
    <t>Vt</t>
  </si>
  <si>
    <t>最终V</t>
  </si>
  <si>
    <t>如有错误还请联系：qq2101055795</t>
  </si>
  <si>
    <t>相对误差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</si>
</sst>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i/>
      <sz val="12"/>
      <color theme="1"/>
      <name val="Times New Roman"/>
      <charset val="134"/>
    </font>
    <font>
      <sz val="10.5"/>
      <color theme="1"/>
      <name val="Times New Roman"/>
      <charset val="134"/>
    </font>
    <font>
      <i/>
      <sz val="12"/>
      <color theme="1"/>
      <name val="宋体"/>
      <charset val="134"/>
    </font>
    <font>
      <sz val="10.5"/>
      <color rgb="FF0000FF"/>
      <name val="宋体"/>
      <charset val="134"/>
    </font>
    <font>
      <i/>
      <sz val="12"/>
      <color theme="1"/>
      <name val="Symbol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vertAlign val="subscript"/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i/>
      <vertAlign val="subscript"/>
      <sz val="12"/>
      <color theme="1"/>
      <name val="Times New Roman"/>
      <charset val="134"/>
    </font>
    <font>
      <i/>
      <vertAlign val="subscript"/>
      <sz val="14"/>
      <color theme="1"/>
      <name val="宋体"/>
      <charset val="134"/>
    </font>
    <font>
      <i/>
      <sz val="14"/>
      <color theme="1"/>
      <name val="宋体"/>
      <charset val="134"/>
    </font>
    <font>
      <vertAlign val="subscript"/>
      <sz val="12"/>
      <color theme="1"/>
      <name val="Times New Roman"/>
      <charset val="134"/>
    </font>
    <font>
      <vertAlign val="subscript"/>
      <sz val="12"/>
      <color theme="1"/>
      <name val="宋体"/>
      <charset val="134"/>
    </font>
    <font>
      <sz val="12"/>
      <color theme="1"/>
      <name val="Symbo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auto="1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15" borderId="15" applyNumberFormat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I18" sqref="I18"/>
    </sheetView>
  </sheetViews>
  <sheetFormatPr defaultColWidth="8.88888888888889" defaultRowHeight="14.4"/>
  <cols>
    <col min="2" max="2" width="12.8888888888889"/>
    <col min="4" max="4" width="12.8888888888889"/>
  </cols>
  <sheetData>
    <row r="1" ht="16.35" spans="1:1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ht="37.95" spans="1:11">
      <c r="A2" s="3" t="s">
        <v>1</v>
      </c>
      <c r="B2" s="4">
        <v>50.52</v>
      </c>
      <c r="C2" s="5">
        <v>55.4</v>
      </c>
      <c r="D2" s="5">
        <v>60.2</v>
      </c>
      <c r="E2" s="5">
        <v>65.02</v>
      </c>
      <c r="F2" s="5">
        <v>69.8</v>
      </c>
      <c r="G2" s="5">
        <v>74.7</v>
      </c>
      <c r="H2" s="5">
        <v>79.5</v>
      </c>
      <c r="I2" s="5">
        <v>84.4</v>
      </c>
      <c r="J2" s="5">
        <v>89.1</v>
      </c>
      <c r="K2" s="5">
        <v>93.96</v>
      </c>
    </row>
    <row r="3" ht="35.55" spans="1:11">
      <c r="A3" s="6" t="s">
        <v>2</v>
      </c>
      <c r="B3" s="7">
        <v>50.54</v>
      </c>
      <c r="C3" s="8">
        <v>55.38</v>
      </c>
      <c r="D3" s="8">
        <v>60.18</v>
      </c>
      <c r="E3" s="8">
        <v>65.04</v>
      </c>
      <c r="F3" s="8">
        <v>69.76</v>
      </c>
      <c r="G3" s="8">
        <v>74.68</v>
      </c>
      <c r="H3" s="8">
        <v>79.5</v>
      </c>
      <c r="I3" s="8">
        <v>84.38</v>
      </c>
      <c r="J3" s="8">
        <v>89.08</v>
      </c>
      <c r="K3" s="8">
        <v>93.96</v>
      </c>
    </row>
    <row r="4" ht="94.35" spans="1:11">
      <c r="A4" s="9" t="s">
        <v>3</v>
      </c>
      <c r="B4" s="10">
        <f>(B2+B3)/2</f>
        <v>50.53</v>
      </c>
      <c r="C4" s="10">
        <f>(C2+C3)/2</f>
        <v>55.39</v>
      </c>
      <c r="D4" s="10">
        <f>(D2+D3)/2</f>
        <v>60.19</v>
      </c>
      <c r="E4" s="10">
        <f>(E2+E3)/2</f>
        <v>65.03</v>
      </c>
      <c r="F4" s="10">
        <f>(F2+F3)/2</f>
        <v>69.78</v>
      </c>
      <c r="G4" s="11">
        <f>(G2+G3)/2</f>
        <v>74.69</v>
      </c>
      <c r="H4" s="11">
        <f>(H2+H3)/2</f>
        <v>79.5</v>
      </c>
      <c r="I4" s="11">
        <f>(I2+I3)/2</f>
        <v>84.39</v>
      </c>
      <c r="J4" s="11">
        <f>(J2+J3)/2</f>
        <v>89.09</v>
      </c>
      <c r="K4" s="11">
        <f>(K2+K3)/2</f>
        <v>93.96</v>
      </c>
    </row>
    <row r="5" ht="73.95" spans="1:11">
      <c r="A5" s="12" t="s">
        <v>4</v>
      </c>
      <c r="B5" s="13">
        <f>G4-B4</f>
        <v>24.16</v>
      </c>
      <c r="C5" s="13">
        <f>H4-C4</f>
        <v>24.11</v>
      </c>
      <c r="D5" s="13">
        <f>I4-D4</f>
        <v>24.2</v>
      </c>
      <c r="E5" s="13">
        <f>J4-E4</f>
        <v>24.06</v>
      </c>
      <c r="F5" s="10">
        <f>K4-F4</f>
        <v>24.18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</row>
    <row r="6" spans="1:5">
      <c r="A6" s="15" t="s">
        <v>6</v>
      </c>
      <c r="B6" s="15">
        <f>(B5+C5+D5+E5+F5)/5</f>
        <v>24.142</v>
      </c>
      <c r="C6" s="15"/>
      <c r="D6" s="15"/>
      <c r="E6" s="15"/>
    </row>
    <row r="7" spans="1:5">
      <c r="A7" s="15" t="s">
        <v>7</v>
      </c>
      <c r="B7" s="15">
        <f>SQRT((POWER((B5-B6),2)+POWER((C5-B6),2)+POWER((D5-B6),2)+POWER((E5-B6),2)+POWER((F5-B6),2))/20)</f>
        <v>0.0253771550808984</v>
      </c>
      <c r="C7" s="15"/>
      <c r="D7" s="15"/>
      <c r="E7" s="15"/>
    </row>
    <row r="8" spans="1:5">
      <c r="A8" s="15" t="s">
        <v>8</v>
      </c>
      <c r="B8" s="15">
        <f>SQRT(POWER((2.78*B7),2)+POWER((1.96*0.0115),2))</f>
        <v>0.0740617391100137</v>
      </c>
      <c r="C8" s="15"/>
      <c r="D8" s="15"/>
      <c r="E8" s="15"/>
    </row>
    <row r="9" spans="1:11">
      <c r="A9" s="15" t="s">
        <v>9</v>
      </c>
      <c r="B9" s="15">
        <f>0.4*B6</f>
        <v>9.6568</v>
      </c>
      <c r="C9" s="15"/>
      <c r="D9" s="15"/>
      <c r="E9" s="15"/>
      <c r="G9" s="16"/>
      <c r="H9" s="16"/>
      <c r="I9" s="16"/>
      <c r="J9" s="16"/>
      <c r="K9" s="16"/>
    </row>
    <row r="10" spans="1:11">
      <c r="A10" s="15" t="s">
        <v>10</v>
      </c>
      <c r="B10" s="15">
        <f>0.4*B8</f>
        <v>0.0296246956440055</v>
      </c>
      <c r="C10" s="15"/>
      <c r="D10" s="15"/>
      <c r="E10" s="15"/>
      <c r="G10" s="16"/>
      <c r="H10" s="16"/>
      <c r="I10" s="16"/>
      <c r="J10" s="16"/>
      <c r="K10" s="16"/>
    </row>
    <row r="11" spans="1:11">
      <c r="A11" s="15" t="s">
        <v>11</v>
      </c>
      <c r="B11" s="15">
        <f>B9</f>
        <v>9.6568</v>
      </c>
      <c r="C11" s="15" t="s">
        <v>12</v>
      </c>
      <c r="D11" s="15">
        <f>B10</f>
        <v>0.0296246956440055</v>
      </c>
      <c r="E11" s="15"/>
      <c r="G11" s="16"/>
      <c r="H11" s="16"/>
      <c r="I11" s="16"/>
      <c r="J11" s="16"/>
      <c r="K11" s="16"/>
    </row>
    <row r="12" spans="1:11">
      <c r="A12" s="17" t="s">
        <v>13</v>
      </c>
      <c r="B12" s="17">
        <v>35200</v>
      </c>
      <c r="C12" s="17" t="s">
        <v>14</v>
      </c>
      <c r="D12" s="17">
        <v>0.352</v>
      </c>
      <c r="E12" s="15"/>
      <c r="G12" s="16"/>
      <c r="H12" s="16" t="s">
        <v>15</v>
      </c>
      <c r="I12" s="16"/>
      <c r="J12" s="16"/>
      <c r="K12" s="16"/>
    </row>
    <row r="13" spans="1:11">
      <c r="A13" s="15" t="s">
        <v>16</v>
      </c>
      <c r="B13" s="15">
        <f>(B10/2+B9)*B12/1000</f>
        <v>340.440754643335</v>
      </c>
      <c r="C13" s="15"/>
      <c r="D13" s="15"/>
      <c r="E13" s="15"/>
      <c r="G13" s="16"/>
      <c r="H13" s="16"/>
      <c r="I13" s="16"/>
      <c r="J13" s="16"/>
      <c r="K13" s="16"/>
    </row>
    <row r="14" spans="1:11">
      <c r="A14" s="15" t="s">
        <v>17</v>
      </c>
      <c r="B14" s="15">
        <f>(1.96*D12)/3</f>
        <v>0.229973333333333</v>
      </c>
      <c r="C14" s="15"/>
      <c r="D14" s="15"/>
      <c r="E14" s="15"/>
      <c r="G14" s="16"/>
      <c r="H14" s="16" t="s">
        <v>18</v>
      </c>
      <c r="I14" s="16"/>
      <c r="J14" s="16"/>
      <c r="K14" s="16"/>
    </row>
    <row r="15" spans="1:11">
      <c r="A15" s="15" t="s">
        <v>19</v>
      </c>
      <c r="B15" s="15">
        <f>SQRT(POWER((B14/B12),2)+POWER((B10/(B10/2+B9)),2))</f>
        <v>0.00306306352722515</v>
      </c>
      <c r="C15" s="15"/>
      <c r="D15" s="15"/>
      <c r="E15" s="15"/>
      <c r="G15" s="16"/>
      <c r="H15" s="16"/>
      <c r="I15" s="16"/>
      <c r="J15" s="16"/>
      <c r="K15" s="16"/>
    </row>
    <row r="16" spans="1:11">
      <c r="A16" s="15" t="s">
        <v>20</v>
      </c>
      <c r="B16" s="15">
        <f>B15*B13</f>
        <v>1.042791658729</v>
      </c>
      <c r="C16" s="15"/>
      <c r="D16" s="17" t="s">
        <v>21</v>
      </c>
      <c r="E16" s="17">
        <v>340.429</v>
      </c>
      <c r="G16" s="16"/>
      <c r="H16" s="16"/>
      <c r="I16" s="16"/>
      <c r="J16" s="16"/>
      <c r="K16" s="16"/>
    </row>
    <row r="17" spans="1:11">
      <c r="A17" s="15" t="s">
        <v>22</v>
      </c>
      <c r="B17" s="15">
        <f>B13</f>
        <v>340.440754643335</v>
      </c>
      <c r="C17" s="15" t="s">
        <v>12</v>
      </c>
      <c r="D17" s="15">
        <f>B16</f>
        <v>1.042791658729</v>
      </c>
      <c r="E17" s="15"/>
      <c r="G17" s="16"/>
      <c r="H17" s="16" t="s">
        <v>23</v>
      </c>
      <c r="I17" s="16"/>
      <c r="J17" s="16"/>
      <c r="K17" s="16"/>
    </row>
    <row r="18" spans="1:11">
      <c r="A18" s="15" t="s">
        <v>24</v>
      </c>
      <c r="B18" s="15">
        <f>ABS(B13+B16/2-E16)/E16</f>
        <v>0.00156611355877158</v>
      </c>
      <c r="C18" s="15"/>
      <c r="D18" s="15"/>
      <c r="E18" s="15"/>
      <c r="G18" s="16"/>
      <c r="H18" s="16"/>
      <c r="I18" s="16"/>
      <c r="J18" s="16"/>
      <c r="K18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王飞</dc:creator>
  <cp:lastModifiedBy>王飞</cp:lastModifiedBy>
  <dcterms:created xsi:type="dcterms:W3CDTF">2020-03-23T02:56:19Z</dcterms:created>
  <dcterms:modified xsi:type="dcterms:W3CDTF">2020-03-23T04:15:32Z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