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Users\Admin\Desktop\lung_particle_deposition_analysis\Paper Draft\response to reviewers\"/>
    </mc:Choice>
  </mc:AlternateContent>
  <xr:revisionPtr revIDLastSave="0" documentId="13_ncr:1_{4C8A3539-BEB9-4ACE-BE18-851EB25FF73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Final Summary Table" sheetId="2" r:id="rId1"/>
    <sheet name="Intermediate" sheetId="1" r:id="rId2"/>
    <sheet name="Latex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3" i="1" l="1"/>
  <c r="P3" i="1"/>
  <c r="Q3" i="1"/>
  <c r="R3" i="1"/>
  <c r="S3" i="1"/>
  <c r="O10" i="1"/>
  <c r="P10" i="1"/>
  <c r="Q10" i="1"/>
  <c r="R10" i="1"/>
  <c r="S10" i="1"/>
  <c r="O28" i="1"/>
  <c r="P28" i="1"/>
  <c r="Q28" i="1"/>
  <c r="R28" i="1"/>
  <c r="S28" i="1"/>
  <c r="O29" i="1"/>
  <c r="P29" i="1"/>
  <c r="Q29" i="1"/>
  <c r="R29" i="1"/>
  <c r="S29" i="1"/>
  <c r="O4" i="1"/>
  <c r="P4" i="1"/>
  <c r="Q4" i="1"/>
  <c r="R4" i="1"/>
  <c r="S4" i="1"/>
  <c r="O20" i="1"/>
  <c r="P20" i="1"/>
  <c r="Q20" i="1"/>
  <c r="R20" i="1"/>
  <c r="S20" i="1"/>
  <c r="O21" i="1"/>
  <c r="P21" i="1"/>
  <c r="Q21" i="1"/>
  <c r="R21" i="1"/>
  <c r="S21" i="1"/>
  <c r="O11" i="1"/>
  <c r="P11" i="1"/>
  <c r="Q11" i="1"/>
  <c r="R11" i="1"/>
  <c r="S11" i="1"/>
  <c r="O12" i="1"/>
  <c r="P12" i="1"/>
  <c r="Q12" i="1"/>
  <c r="R12" i="1"/>
  <c r="S12" i="1"/>
  <c r="O5" i="1"/>
  <c r="P5" i="1"/>
  <c r="Q5" i="1"/>
  <c r="R5" i="1"/>
  <c r="S5" i="1"/>
  <c r="O30" i="1"/>
  <c r="P30" i="1"/>
  <c r="Q30" i="1"/>
  <c r="R30" i="1"/>
  <c r="S30" i="1"/>
  <c r="O31" i="1"/>
  <c r="P31" i="1"/>
  <c r="Q31" i="1"/>
  <c r="R31" i="1"/>
  <c r="S31" i="1"/>
  <c r="O22" i="1"/>
  <c r="P22" i="1"/>
  <c r="Q22" i="1"/>
  <c r="R22" i="1"/>
  <c r="S22" i="1"/>
  <c r="O6" i="1"/>
  <c r="P6" i="1"/>
  <c r="Q6" i="1"/>
  <c r="R6" i="1"/>
  <c r="S6" i="1"/>
  <c r="O23" i="1"/>
  <c r="P23" i="1"/>
  <c r="Q23" i="1"/>
  <c r="R23" i="1"/>
  <c r="S23" i="1"/>
  <c r="O24" i="1"/>
  <c r="P24" i="1"/>
  <c r="Q24" i="1"/>
  <c r="R24" i="1"/>
  <c r="S24" i="1"/>
  <c r="O32" i="1"/>
  <c r="P32" i="1"/>
  <c r="Q32" i="1"/>
  <c r="R32" i="1"/>
  <c r="S32" i="1"/>
  <c r="O25" i="1"/>
  <c r="P25" i="1"/>
  <c r="Q25" i="1"/>
  <c r="R25" i="1"/>
  <c r="S25" i="1"/>
  <c r="O7" i="1"/>
  <c r="P7" i="1"/>
  <c r="Q7" i="1"/>
  <c r="R7" i="1"/>
  <c r="S7" i="1"/>
  <c r="O33" i="1"/>
  <c r="P33" i="1"/>
  <c r="Q33" i="1"/>
  <c r="R33" i="1"/>
  <c r="S33" i="1"/>
  <c r="O8" i="1"/>
  <c r="P8" i="1"/>
  <c r="Q8" i="1"/>
  <c r="R8" i="1"/>
  <c r="S8" i="1"/>
  <c r="O26" i="1"/>
  <c r="P26" i="1"/>
  <c r="Q26" i="1"/>
  <c r="R26" i="1"/>
  <c r="S26" i="1"/>
  <c r="O9" i="1"/>
  <c r="P9" i="1"/>
  <c r="Q9" i="1"/>
  <c r="R9" i="1"/>
  <c r="S9" i="1"/>
  <c r="O13" i="1"/>
  <c r="P13" i="1"/>
  <c r="Q13" i="1"/>
  <c r="R13" i="1"/>
  <c r="S13" i="1"/>
  <c r="O14" i="1"/>
  <c r="P14" i="1"/>
  <c r="Q14" i="1"/>
  <c r="R14" i="1"/>
  <c r="S14" i="1"/>
  <c r="O15" i="1"/>
  <c r="P15" i="1"/>
  <c r="Q15" i="1"/>
  <c r="R15" i="1"/>
  <c r="S15" i="1"/>
  <c r="O34" i="1"/>
  <c r="P34" i="1"/>
  <c r="Q34" i="1"/>
  <c r="R34" i="1"/>
  <c r="S34" i="1"/>
  <c r="O16" i="1"/>
  <c r="P16" i="1"/>
  <c r="Q16" i="1"/>
  <c r="R16" i="1"/>
  <c r="S16" i="1"/>
  <c r="O27" i="1"/>
  <c r="P27" i="1"/>
  <c r="Q27" i="1"/>
  <c r="R27" i="1"/>
  <c r="S27" i="1"/>
  <c r="O17" i="1"/>
  <c r="P17" i="1"/>
  <c r="Q17" i="1"/>
  <c r="R17" i="1"/>
  <c r="S17" i="1"/>
  <c r="O18" i="1"/>
  <c r="P18" i="1"/>
  <c r="Q18" i="1"/>
  <c r="R18" i="1"/>
  <c r="S18" i="1"/>
  <c r="O19" i="1"/>
  <c r="P19" i="1"/>
  <c r="Q19" i="1"/>
  <c r="R19" i="1"/>
  <c r="S19" i="1"/>
  <c r="S2" i="1"/>
  <c r="R2" i="1"/>
  <c r="AD9" i="1" s="1"/>
  <c r="Q2" i="1"/>
  <c r="P2" i="1"/>
  <c r="O2" i="1"/>
  <c r="U19" i="1" l="1"/>
  <c r="U9" i="1"/>
  <c r="U34" i="1"/>
  <c r="AD27" i="1"/>
  <c r="AC27" i="1"/>
  <c r="AE34" i="1"/>
  <c r="AD34" i="1"/>
  <c r="AC34" i="1"/>
  <c r="AB27" i="1"/>
  <c r="AA27" i="1"/>
  <c r="X9" i="1"/>
  <c r="AB34" i="1"/>
  <c r="X27" i="1"/>
  <c r="V34" i="1"/>
  <c r="W34" i="1"/>
  <c r="W27" i="1"/>
  <c r="X19" i="1"/>
  <c r="Y27" i="1"/>
  <c r="AE19" i="1"/>
  <c r="AE9" i="1"/>
  <c r="Y19" i="1"/>
  <c r="AB9" i="1"/>
  <c r="AD19" i="1"/>
  <c r="V27" i="1"/>
  <c r="Y34" i="1"/>
  <c r="W19" i="1"/>
  <c r="Y9" i="1"/>
  <c r="U27" i="1"/>
  <c r="AC9" i="1"/>
  <c r="X34" i="1"/>
  <c r="V19" i="1"/>
  <c r="AE27" i="1"/>
  <c r="AA19" i="1"/>
  <c r="W9" i="1"/>
  <c r="AC19" i="1"/>
  <c r="V9" i="1"/>
  <c r="AB19" i="1"/>
  <c r="AA9" i="1"/>
  <c r="AA34" i="1"/>
</calcChain>
</file>

<file path=xl/sharedStrings.xml><?xml version="1.0" encoding="utf-8"?>
<sst xmlns="http://schemas.openxmlformats.org/spreadsheetml/2006/main" count="146" uniqueCount="82">
  <si>
    <t>Name</t>
  </si>
  <si>
    <t>Strain</t>
  </si>
  <si>
    <t>m01</t>
  </si>
  <si>
    <t>B6C3F1</t>
  </si>
  <si>
    <t>m02</t>
  </si>
  <si>
    <t>m03</t>
  </si>
  <si>
    <t>BALB/c</t>
  </si>
  <si>
    <t>m04</t>
  </si>
  <si>
    <t>CD-1</t>
  </si>
  <si>
    <t>m05</t>
  </si>
  <si>
    <t>m06</t>
  </si>
  <si>
    <t>m07</t>
  </si>
  <si>
    <t>C57BL/6</t>
  </si>
  <si>
    <t>m08</t>
  </si>
  <si>
    <t>m09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</si>
  <si>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</si>
  <si>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</si>
  <si>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</si>
  <si>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</si>
  <si>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</si>
  <si>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</si>
  <si>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</si>
  <si>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</si>
  <si>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</si>
  <si>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</si>
  <si>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</si>
  <si>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</si>
  <si>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</si>
  <si>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</si>
  <si>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</si>
  <si>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m26</t>
  </si>
  <si>
    <t>m27</t>
  </si>
  <si>
    <t>m28</t>
  </si>
  <si>
    <t>m29</t>
  </si>
  <si>
    <t>m30</t>
  </si>
  <si>
    <t>m31</t>
  </si>
  <si>
    <t>m32</t>
  </si>
  <si>
    <t>m33</t>
  </si>
  <si>
    <t>m34</t>
  </si>
  <si>
    <t>LV</t>
  </si>
  <si>
    <t>RR_P1</t>
  </si>
  <si>
    <t>RR_P2</t>
  </si>
  <si>
    <t>RR_Pre</t>
  </si>
  <si>
    <t>RR_Avg</t>
  </si>
  <si>
    <t>pre_vt</t>
  </si>
  <si>
    <t>post_vt</t>
  </si>
  <si>
    <t>pre_ve</t>
  </si>
  <si>
    <t>post_ve</t>
  </si>
  <si>
    <t>pre_ie</t>
  </si>
  <si>
    <t>post_ie</t>
  </si>
  <si>
    <t>NA</t>
  </si>
  <si>
    <t>I:E</t>
  </si>
  <si>
    <t>Tidal Volume (ml)</t>
  </si>
  <si>
    <t>Ventilation (ml/min)</t>
  </si>
  <si>
    <t>Lung Volume (mm3)</t>
  </si>
  <si>
    <t>Breathing Rate (bpm)</t>
  </si>
  <si>
    <t>mean</t>
  </si>
  <si>
    <t>std</t>
  </si>
  <si>
    <t>1105$\pm$39</t>
  </si>
  <si>
    <t>189$\pm$26</t>
  </si>
  <si>
    <t>0.22$\pm$0.03</t>
  </si>
  <si>
    <t>0.95$\pm$0.11</t>
  </si>
  <si>
    <t>42$\pm$11</t>
  </si>
  <si>
    <t>1131$\pm$41</t>
  </si>
  <si>
    <t>223$\pm$23</t>
  </si>
  <si>
    <t>0.23$\pm$0.04</t>
  </si>
  <si>
    <t>0.78$\pm$0.11</t>
  </si>
  <si>
    <t>51$\pm$10</t>
  </si>
  <si>
    <t>1156$\pm$124</t>
  </si>
  <si>
    <t>233$\pm$25</t>
  </si>
  <si>
    <t>0.24$\pm$0.03</t>
  </si>
  <si>
    <t>0.81$\pm$0.12</t>
  </si>
  <si>
    <t>55$\pm$9</t>
  </si>
  <si>
    <t>1196$\pm$30</t>
  </si>
  <si>
    <t>163$\pm$48</t>
  </si>
  <si>
    <t>0.3$\pm$0.04</t>
  </si>
  <si>
    <t>0.8$\pm$0.1</t>
  </si>
  <si>
    <t>50$\pm$16</t>
  </si>
  <si>
    <t>Averages</t>
  </si>
  <si>
    <t>Standard Deviations</t>
  </si>
  <si>
    <t>table of measured values during/post aerosol exposure (summary per strain)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</si>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</sst>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D8B33-1EC4-4C3F-9663-56E7032CC5DE}">
  <dimension ref="B1:I10"/>
  <sheetViews>
    <sheetView tabSelected="1" workbookViewId="0">
      <selection activeCell="J16" sqref="J16"/>
    </sheetView>
  </sheetViews>
  <sheetFormatPr defaultRowHeight="15" x14ac:dyDescent="0.25"/>
  <cols>
    <col min="2" max="2" width="8" bestFit="1" customWidth="1"/>
    <col min="3" max="3" width="8" customWidth="1"/>
    <col min="4" max="4" width="6" bestFit="1" customWidth="1"/>
    <col min="5" max="5" width="19.140625" bestFit="1" customWidth="1"/>
    <col min="6" max="6" width="20.140625" bestFit="1" customWidth="1"/>
    <col min="7" max="7" width="17" bestFit="1" customWidth="1"/>
    <col min="8" max="8" width="5" bestFit="1" customWidth="1"/>
    <col min="9" max="9" width="19.7109375" bestFit="1" customWidth="1"/>
    <col min="18" max="18" width="19.140625" bestFit="1" customWidth="1"/>
    <col min="19" max="19" width="20.140625" bestFit="1" customWidth="1"/>
    <col min="20" max="20" width="17" bestFit="1" customWidth="1"/>
    <col min="21" max="21" width="14" bestFit="1" customWidth="1"/>
    <col min="22" max="22" width="19.7109375" bestFit="1" customWidth="1"/>
  </cols>
  <sheetData>
    <row r="1" spans="2:9" x14ac:dyDescent="0.25">
      <c r="B1" s="3" t="s">
        <v>80</v>
      </c>
      <c r="C1" s="3"/>
      <c r="D1" s="3"/>
      <c r="E1" s="3"/>
      <c r="F1" s="3"/>
      <c r="G1" s="3"/>
      <c r="H1" s="3"/>
      <c r="I1" s="3"/>
    </row>
    <row r="2" spans="2:9" x14ac:dyDescent="0.25">
      <c r="B2" t="s">
        <v>1</v>
      </c>
      <c r="C2" t="s">
        <v>81</v>
      </c>
      <c r="E2" t="s">
        <v>54</v>
      </c>
      <c r="F2" t="s">
        <v>55</v>
      </c>
      <c r="G2" t="s">
        <v>52</v>
      </c>
      <c r="H2" t="s">
        <v>51</v>
      </c>
      <c r="I2" t="s">
        <v>53</v>
      </c>
    </row>
    <row r="3" spans="2:9" x14ac:dyDescent="0.25">
      <c r="B3" s="3" t="s">
        <v>3</v>
      </c>
      <c r="C3" s="2"/>
      <c r="D3" t="s">
        <v>56</v>
      </c>
      <c r="E3">
        <v>1105</v>
      </c>
      <c r="F3">
        <v>189</v>
      </c>
      <c r="G3">
        <v>0.22</v>
      </c>
      <c r="H3">
        <v>0.95</v>
      </c>
      <c r="I3">
        <v>42</v>
      </c>
    </row>
    <row r="4" spans="2:9" x14ac:dyDescent="0.25">
      <c r="B4" s="3"/>
      <c r="C4" s="2"/>
      <c r="D4" t="s">
        <v>57</v>
      </c>
      <c r="E4">
        <v>39</v>
      </c>
      <c r="F4">
        <v>26</v>
      </c>
      <c r="G4">
        <v>0.03</v>
      </c>
      <c r="H4">
        <v>0.11</v>
      </c>
      <c r="I4">
        <v>11</v>
      </c>
    </row>
    <row r="5" spans="2:9" x14ac:dyDescent="0.25">
      <c r="B5" s="3" t="s">
        <v>6</v>
      </c>
      <c r="C5" s="2"/>
      <c r="D5" t="s">
        <v>56</v>
      </c>
      <c r="E5">
        <v>1131</v>
      </c>
      <c r="F5">
        <v>223</v>
      </c>
      <c r="G5">
        <v>0.23</v>
      </c>
      <c r="H5">
        <v>0.78</v>
      </c>
      <c r="I5">
        <v>51</v>
      </c>
    </row>
    <row r="6" spans="2:9" x14ac:dyDescent="0.25">
      <c r="B6" s="3"/>
      <c r="C6" s="2"/>
      <c r="D6" t="s">
        <v>57</v>
      </c>
      <c r="E6">
        <v>41</v>
      </c>
      <c r="F6">
        <v>23</v>
      </c>
      <c r="G6">
        <v>0.04</v>
      </c>
      <c r="H6">
        <v>0.11</v>
      </c>
      <c r="I6">
        <v>10</v>
      </c>
    </row>
    <row r="7" spans="2:9" x14ac:dyDescent="0.25">
      <c r="B7" s="3" t="s">
        <v>12</v>
      </c>
      <c r="C7" s="2"/>
      <c r="D7" t="s">
        <v>56</v>
      </c>
      <c r="E7">
        <v>1156</v>
      </c>
      <c r="F7">
        <v>233</v>
      </c>
      <c r="G7">
        <v>0.24</v>
      </c>
      <c r="H7">
        <v>0.81</v>
      </c>
      <c r="I7">
        <v>55</v>
      </c>
    </row>
    <row r="8" spans="2:9" x14ac:dyDescent="0.25">
      <c r="B8" s="3"/>
      <c r="C8" s="2"/>
      <c r="D8" t="s">
        <v>57</v>
      </c>
      <c r="E8">
        <v>124</v>
      </c>
      <c r="F8">
        <v>25</v>
      </c>
      <c r="G8">
        <v>0.03</v>
      </c>
      <c r="H8">
        <v>0.12</v>
      </c>
      <c r="I8">
        <v>9</v>
      </c>
    </row>
    <row r="9" spans="2:9" x14ac:dyDescent="0.25">
      <c r="B9" s="3" t="s">
        <v>8</v>
      </c>
      <c r="C9" s="2"/>
      <c r="D9" t="s">
        <v>56</v>
      </c>
      <c r="E9">
        <v>1196</v>
      </c>
      <c r="F9">
        <v>163</v>
      </c>
      <c r="G9">
        <v>0.3</v>
      </c>
      <c r="H9">
        <v>0.8</v>
      </c>
      <c r="I9">
        <v>50</v>
      </c>
    </row>
    <row r="10" spans="2:9" x14ac:dyDescent="0.25">
      <c r="B10" s="3"/>
      <c r="C10" s="2"/>
      <c r="D10" t="s">
        <v>57</v>
      </c>
      <c r="E10">
        <v>30</v>
      </c>
      <c r="F10">
        <v>48</v>
      </c>
      <c r="G10">
        <v>0.04</v>
      </c>
      <c r="H10">
        <v>0.1</v>
      </c>
      <c r="I10">
        <v>16</v>
      </c>
    </row>
  </sheetData>
  <mergeCells count="5">
    <mergeCell ref="B3:B4"/>
    <mergeCell ref="B5:B6"/>
    <mergeCell ref="B7:B8"/>
    <mergeCell ref="B9:B10"/>
    <mergeCell ref="B1:I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34"/>
  <sheetViews>
    <sheetView workbookViewId="0">
      <selection activeCell="K1" sqref="K1"/>
    </sheetView>
  </sheetViews>
  <sheetFormatPr defaultRowHeight="15" x14ac:dyDescent="0.25"/>
  <cols>
    <col min="3" max="3" width="8" bestFit="1" customWidth="1"/>
    <col min="4" max="4" width="7.28515625" bestFit="1" customWidth="1"/>
    <col min="5" max="6" width="6.42578125" bestFit="1" customWidth="1"/>
    <col min="7" max="7" width="7.5703125" bestFit="1" customWidth="1"/>
    <col min="8" max="8" width="6.7109375" bestFit="1" customWidth="1"/>
    <col min="9" max="9" width="7.5703125" bestFit="1" customWidth="1"/>
    <col min="10" max="10" width="7.140625" bestFit="1" customWidth="1"/>
    <col min="11" max="11" width="8" bestFit="1" customWidth="1"/>
    <col min="12" max="12" width="6.7109375" bestFit="1" customWidth="1"/>
    <col min="13" max="13" width="7.5703125" bestFit="1" customWidth="1"/>
    <col min="15" max="15" width="12.5703125" bestFit="1" customWidth="1"/>
    <col min="16" max="16" width="14.140625" bestFit="1" customWidth="1"/>
    <col min="17" max="17" width="12.7109375" bestFit="1" customWidth="1"/>
    <col min="19" max="19" width="19.7109375" bestFit="1" customWidth="1"/>
    <col min="34" max="34" width="19.140625" bestFit="1" customWidth="1"/>
    <col min="35" max="35" width="20.140625" bestFit="1" customWidth="1"/>
    <col min="36" max="36" width="17" bestFit="1" customWidth="1"/>
    <col min="37" max="37" width="12" bestFit="1" customWidth="1"/>
    <col min="38" max="38" width="19.7109375" bestFit="1" customWidth="1"/>
  </cols>
  <sheetData>
    <row r="1" spans="1:43" x14ac:dyDescent="0.25">
      <c r="A1" t="s">
        <v>0</v>
      </c>
      <c r="B1" t="s">
        <v>1</v>
      </c>
      <c r="C1" t="s">
        <v>39</v>
      </c>
      <c r="D1" t="s">
        <v>42</v>
      </c>
      <c r="E1" t="s">
        <v>40</v>
      </c>
      <c r="F1" t="s">
        <v>41</v>
      </c>
      <c r="G1" t="s">
        <v>43</v>
      </c>
      <c r="H1" t="s">
        <v>44</v>
      </c>
      <c r="I1" t="s">
        <v>45</v>
      </c>
      <c r="J1" t="s">
        <v>46</v>
      </c>
      <c r="K1" t="s">
        <v>47</v>
      </c>
      <c r="L1" t="s">
        <v>48</v>
      </c>
      <c r="M1" t="s">
        <v>49</v>
      </c>
      <c r="O1" t="s">
        <v>54</v>
      </c>
      <c r="P1" t="s">
        <v>55</v>
      </c>
      <c r="Q1" t="s">
        <v>52</v>
      </c>
      <c r="R1" t="s">
        <v>51</v>
      </c>
      <c r="S1" t="s">
        <v>53</v>
      </c>
    </row>
    <row r="2" spans="1:43" x14ac:dyDescent="0.25">
      <c r="A2" s="1" t="s">
        <v>2</v>
      </c>
      <c r="B2" s="1" t="s">
        <v>3</v>
      </c>
      <c r="C2" s="1">
        <v>1154.3499999999999</v>
      </c>
      <c r="D2" s="1">
        <v>166</v>
      </c>
      <c r="E2" s="1">
        <v>168.2</v>
      </c>
      <c r="F2" s="1">
        <v>159.1</v>
      </c>
      <c r="G2" s="1">
        <v>163.64999999999998</v>
      </c>
      <c r="H2" s="1">
        <v>0.2</v>
      </c>
      <c r="I2" s="1">
        <v>0.21</v>
      </c>
      <c r="J2" s="1">
        <v>33</v>
      </c>
      <c r="K2" s="1">
        <v>35.5</v>
      </c>
      <c r="L2" s="1">
        <v>0.91</v>
      </c>
      <c r="M2" s="1">
        <v>0.83499999999999996</v>
      </c>
      <c r="N2" s="1"/>
      <c r="O2" s="1">
        <f t="shared" ref="O2:O34" si="0">C2</f>
        <v>1154.3499999999999</v>
      </c>
      <c r="P2" s="1">
        <f t="shared" ref="P2:P34" si="1">G2</f>
        <v>163.64999999999998</v>
      </c>
      <c r="Q2" s="1">
        <f t="shared" ref="Q2:Q34" si="2">I2</f>
        <v>0.21</v>
      </c>
      <c r="R2" s="1">
        <f t="shared" ref="R2:R34" si="3">M2</f>
        <v>0.83499999999999996</v>
      </c>
      <c r="S2" s="1">
        <f t="shared" ref="S2:S34" si="4">K2</f>
        <v>35.5</v>
      </c>
    </row>
    <row r="3" spans="1:43" x14ac:dyDescent="0.25">
      <c r="A3" s="1" t="s">
        <v>4</v>
      </c>
      <c r="B3" s="1" t="s">
        <v>3</v>
      </c>
      <c r="C3" s="1">
        <v>1067.1400000000001</v>
      </c>
      <c r="D3" s="1">
        <v>158.4</v>
      </c>
      <c r="E3" s="1">
        <v>140.1</v>
      </c>
      <c r="F3" s="1">
        <v>158.5</v>
      </c>
      <c r="G3" s="1">
        <v>149.30000000000001</v>
      </c>
      <c r="H3" s="1">
        <v>0.19</v>
      </c>
      <c r="I3" s="1">
        <v>0.16500000000000001</v>
      </c>
      <c r="J3" s="1">
        <v>37.5</v>
      </c>
      <c r="K3" s="1">
        <v>24.2</v>
      </c>
      <c r="L3" s="1">
        <v>1.01</v>
      </c>
      <c r="M3" s="1">
        <v>1.0649999999999999</v>
      </c>
      <c r="N3" s="1"/>
      <c r="O3" s="1">
        <f t="shared" si="0"/>
        <v>1067.1400000000001</v>
      </c>
      <c r="P3" s="1">
        <f t="shared" si="1"/>
        <v>149.30000000000001</v>
      </c>
      <c r="Q3" s="1">
        <f t="shared" si="2"/>
        <v>0.16500000000000001</v>
      </c>
      <c r="R3" s="1">
        <f t="shared" si="3"/>
        <v>1.0649999999999999</v>
      </c>
      <c r="S3" s="1">
        <f t="shared" si="4"/>
        <v>24.2</v>
      </c>
    </row>
    <row r="4" spans="1:43" x14ac:dyDescent="0.25">
      <c r="A4" s="1" t="s">
        <v>10</v>
      </c>
      <c r="B4" s="1" t="s">
        <v>3</v>
      </c>
      <c r="C4" s="1">
        <v>1103.3499999999999</v>
      </c>
      <c r="D4" s="1">
        <v>132.69999999999999</v>
      </c>
      <c r="E4" s="1">
        <v>133.69999999999999</v>
      </c>
      <c r="F4" s="1">
        <v>203.1</v>
      </c>
      <c r="G4" s="1">
        <v>168.39999999999998</v>
      </c>
      <c r="H4" s="1">
        <v>0.16</v>
      </c>
      <c r="I4" s="1">
        <v>0.215</v>
      </c>
      <c r="J4" s="1">
        <v>20.9</v>
      </c>
      <c r="K4" s="1">
        <v>40.5</v>
      </c>
      <c r="L4" s="1">
        <v>1</v>
      </c>
      <c r="M4" s="1">
        <v>0.95</v>
      </c>
      <c r="N4" s="1"/>
      <c r="O4" s="1">
        <f t="shared" si="0"/>
        <v>1103.3499999999999</v>
      </c>
      <c r="P4" s="1">
        <f t="shared" si="1"/>
        <v>168.39999999999998</v>
      </c>
      <c r="Q4" s="1">
        <f t="shared" si="2"/>
        <v>0.215</v>
      </c>
      <c r="R4" s="1">
        <f t="shared" si="3"/>
        <v>0.95</v>
      </c>
      <c r="S4" s="1">
        <f t="shared" si="4"/>
        <v>40.5</v>
      </c>
    </row>
    <row r="5" spans="1:43" x14ac:dyDescent="0.25">
      <c r="A5" s="1" t="s">
        <v>16</v>
      </c>
      <c r="B5" s="1" t="s">
        <v>3</v>
      </c>
      <c r="C5" s="1">
        <v>1097.3</v>
      </c>
      <c r="D5" s="1">
        <v>259.10000000000002</v>
      </c>
      <c r="E5" s="1">
        <v>203.1</v>
      </c>
      <c r="F5" s="1">
        <v>231.5</v>
      </c>
      <c r="G5" s="1">
        <v>217.3</v>
      </c>
      <c r="H5" s="1">
        <v>0.2</v>
      </c>
      <c r="I5" s="1">
        <v>0.20499999999999999</v>
      </c>
      <c r="J5" s="1">
        <v>53</v>
      </c>
      <c r="K5" s="1">
        <v>47.85</v>
      </c>
      <c r="L5" s="1">
        <v>1.1000000000000001</v>
      </c>
      <c r="M5" s="1">
        <v>1.1399999999999999</v>
      </c>
      <c r="N5" s="1"/>
      <c r="O5" s="1">
        <f t="shared" si="0"/>
        <v>1097.3</v>
      </c>
      <c r="P5" s="1">
        <f t="shared" si="1"/>
        <v>217.3</v>
      </c>
      <c r="Q5" s="1">
        <f t="shared" si="2"/>
        <v>0.20499999999999999</v>
      </c>
      <c r="R5" s="1">
        <f t="shared" si="3"/>
        <v>1.1399999999999999</v>
      </c>
      <c r="S5" s="1">
        <f t="shared" si="4"/>
        <v>47.85</v>
      </c>
    </row>
    <row r="6" spans="1:43" x14ac:dyDescent="0.25">
      <c r="A6" s="1" t="s">
        <v>20</v>
      </c>
      <c r="B6" s="1" t="s">
        <v>3</v>
      </c>
      <c r="C6" s="1">
        <v>1075.8399999999999</v>
      </c>
      <c r="D6" s="1">
        <v>221.9</v>
      </c>
      <c r="E6" s="1">
        <v>182</v>
      </c>
      <c r="F6" s="1">
        <v>190.9</v>
      </c>
      <c r="G6" s="1">
        <v>186.45</v>
      </c>
      <c r="H6" s="1">
        <v>0.25</v>
      </c>
      <c r="I6" s="1">
        <v>0.25</v>
      </c>
      <c r="J6" s="1">
        <v>55.9</v>
      </c>
      <c r="K6" s="1">
        <v>47.3</v>
      </c>
      <c r="L6" s="1">
        <v>0.91</v>
      </c>
      <c r="M6" s="1">
        <v>0.83499999999999996</v>
      </c>
      <c r="N6" s="1"/>
      <c r="O6" s="1">
        <f t="shared" si="0"/>
        <v>1075.8399999999999</v>
      </c>
      <c r="P6" s="1">
        <f t="shared" si="1"/>
        <v>186.45</v>
      </c>
      <c r="Q6" s="1">
        <f t="shared" si="2"/>
        <v>0.25</v>
      </c>
      <c r="R6" s="1">
        <f t="shared" si="3"/>
        <v>0.83499999999999996</v>
      </c>
      <c r="S6" s="1">
        <f t="shared" si="4"/>
        <v>47.3</v>
      </c>
    </row>
    <row r="7" spans="1:43" x14ac:dyDescent="0.25">
      <c r="A7" s="1" t="s">
        <v>25</v>
      </c>
      <c r="B7" s="1" t="s">
        <v>3</v>
      </c>
      <c r="C7" s="1">
        <v>1078.04</v>
      </c>
      <c r="D7" s="1">
        <v>165.8</v>
      </c>
      <c r="E7" s="1">
        <v>189</v>
      </c>
      <c r="F7" s="1">
        <v>219.2</v>
      </c>
      <c r="G7" s="1">
        <v>204.1</v>
      </c>
      <c r="H7" s="1" t="s">
        <v>50</v>
      </c>
      <c r="I7" s="1" t="s">
        <v>50</v>
      </c>
      <c r="J7" s="1" t="s">
        <v>50</v>
      </c>
      <c r="K7" s="1" t="s">
        <v>50</v>
      </c>
      <c r="L7" s="1" t="s">
        <v>50</v>
      </c>
      <c r="M7" s="1" t="s">
        <v>50</v>
      </c>
      <c r="N7" s="1"/>
      <c r="O7" s="1">
        <f t="shared" si="0"/>
        <v>1078.04</v>
      </c>
      <c r="P7" s="1">
        <f t="shared" si="1"/>
        <v>204.1</v>
      </c>
      <c r="Q7" s="1" t="str">
        <f t="shared" si="2"/>
        <v>NA</v>
      </c>
      <c r="R7" s="1" t="str">
        <f t="shared" si="3"/>
        <v>NA</v>
      </c>
      <c r="S7" s="1" t="str">
        <f t="shared" si="4"/>
        <v>NA</v>
      </c>
      <c r="U7" t="s">
        <v>78</v>
      </c>
      <c r="AA7" t="s">
        <v>79</v>
      </c>
    </row>
    <row r="8" spans="1:43" x14ac:dyDescent="0.25">
      <c r="A8" s="1" t="s">
        <v>27</v>
      </c>
      <c r="B8" s="1" t="s">
        <v>3</v>
      </c>
      <c r="C8" s="1">
        <v>1085.74</v>
      </c>
      <c r="D8" s="1">
        <v>202.5</v>
      </c>
      <c r="E8" s="1">
        <v>196.4</v>
      </c>
      <c r="F8" s="1">
        <v>203.7</v>
      </c>
      <c r="G8" s="1">
        <v>200.05</v>
      </c>
      <c r="H8" s="1">
        <v>0.19</v>
      </c>
      <c r="I8" s="1">
        <v>0.2</v>
      </c>
      <c r="J8" s="1">
        <v>38.6</v>
      </c>
      <c r="K8" s="1">
        <v>39.799999999999997</v>
      </c>
      <c r="L8" s="1">
        <v>0.97</v>
      </c>
      <c r="M8" s="1">
        <v>0.92</v>
      </c>
      <c r="N8" s="1"/>
      <c r="O8" s="1">
        <f t="shared" si="0"/>
        <v>1085.74</v>
      </c>
      <c r="P8" s="1">
        <f t="shared" si="1"/>
        <v>200.05</v>
      </c>
      <c r="Q8" s="1">
        <f t="shared" si="2"/>
        <v>0.2</v>
      </c>
      <c r="R8" s="1">
        <f t="shared" si="3"/>
        <v>0.92</v>
      </c>
      <c r="S8" s="1">
        <f t="shared" si="4"/>
        <v>39.799999999999997</v>
      </c>
      <c r="AQ8" s="1"/>
    </row>
    <row r="9" spans="1:43" x14ac:dyDescent="0.25">
      <c r="A9" s="1" t="s">
        <v>29</v>
      </c>
      <c r="B9" s="1" t="s">
        <v>3</v>
      </c>
      <c r="C9" s="1">
        <v>1175.21</v>
      </c>
      <c r="D9" s="1">
        <v>252.2</v>
      </c>
      <c r="E9" s="1">
        <v>232</v>
      </c>
      <c r="F9" s="1">
        <v>211.3</v>
      </c>
      <c r="G9" s="1">
        <v>221.65</v>
      </c>
      <c r="H9" s="1">
        <v>0.19</v>
      </c>
      <c r="I9" s="1">
        <v>0.26500000000000001</v>
      </c>
      <c r="J9" s="1">
        <v>46.8</v>
      </c>
      <c r="K9" s="1">
        <v>58.45</v>
      </c>
      <c r="L9" s="1">
        <v>1.2</v>
      </c>
      <c r="M9" s="1">
        <v>0.91</v>
      </c>
      <c r="N9" s="1"/>
      <c r="O9" s="1">
        <f t="shared" si="0"/>
        <v>1175.21</v>
      </c>
      <c r="P9" s="1">
        <f t="shared" si="1"/>
        <v>221.65</v>
      </c>
      <c r="Q9" s="1">
        <f t="shared" si="2"/>
        <v>0.26500000000000001</v>
      </c>
      <c r="R9" s="1">
        <f t="shared" si="3"/>
        <v>0.91</v>
      </c>
      <c r="S9" s="1">
        <f t="shared" si="4"/>
        <v>58.45</v>
      </c>
      <c r="U9">
        <f>AVERAGE(O2:O9)</f>
        <v>1104.6212499999999</v>
      </c>
      <c r="V9">
        <f t="shared" ref="V9:Y9" si="5">AVERAGE(P2:P9)</f>
        <v>188.86249999999998</v>
      </c>
      <c r="W9">
        <f t="shared" si="5"/>
        <v>0.21571428571428569</v>
      </c>
      <c r="X9">
        <f t="shared" si="5"/>
        <v>0.95071428571428562</v>
      </c>
      <c r="Y9">
        <f t="shared" si="5"/>
        <v>41.942857142857143</v>
      </c>
      <c r="AA9">
        <f>STDEV(O2:O9)</f>
        <v>39.292321837187764</v>
      </c>
      <c r="AB9">
        <f t="shared" ref="AB9:AE9" si="6">STDEV(P2:P9)</f>
        <v>26.366777662158867</v>
      </c>
      <c r="AC9">
        <f t="shared" si="6"/>
        <v>3.3094381626464837E-2</v>
      </c>
      <c r="AD9">
        <f t="shared" si="6"/>
        <v>0.11421575239536057</v>
      </c>
      <c r="AE9">
        <f t="shared" si="6"/>
        <v>10.794073550311003</v>
      </c>
    </row>
    <row r="10" spans="1:43" x14ac:dyDescent="0.25">
      <c r="A10" t="s">
        <v>5</v>
      </c>
      <c r="B10" t="s">
        <v>6</v>
      </c>
      <c r="C10">
        <v>1142.07</v>
      </c>
      <c r="D10">
        <v>278.5</v>
      </c>
      <c r="E10">
        <v>303.7</v>
      </c>
      <c r="F10">
        <v>178.7</v>
      </c>
      <c r="G10">
        <v>241.2</v>
      </c>
      <c r="H10">
        <v>0.19</v>
      </c>
      <c r="I10">
        <v>0.155</v>
      </c>
      <c r="J10">
        <v>54.1</v>
      </c>
      <c r="K10">
        <v>39.75</v>
      </c>
      <c r="L10">
        <v>0.94</v>
      </c>
      <c r="M10">
        <v>0.81499999999999995</v>
      </c>
      <c r="O10">
        <f t="shared" si="0"/>
        <v>1142.07</v>
      </c>
      <c r="P10">
        <f t="shared" si="1"/>
        <v>241.2</v>
      </c>
      <c r="Q10">
        <f t="shared" si="2"/>
        <v>0.155</v>
      </c>
      <c r="R10">
        <f t="shared" si="3"/>
        <v>0.81499999999999995</v>
      </c>
      <c r="S10">
        <f t="shared" si="4"/>
        <v>39.75</v>
      </c>
      <c r="AQ10" s="1"/>
    </row>
    <row r="11" spans="1:43" x14ac:dyDescent="0.25">
      <c r="A11" t="s">
        <v>14</v>
      </c>
      <c r="B11" t="s">
        <v>6</v>
      </c>
      <c r="C11">
        <v>1128.4000000000001</v>
      </c>
      <c r="D11">
        <v>221.7</v>
      </c>
      <c r="E11">
        <v>216</v>
      </c>
      <c r="F11">
        <v>234.5</v>
      </c>
      <c r="G11">
        <v>225.25</v>
      </c>
      <c r="H11">
        <v>0.24</v>
      </c>
      <c r="I11">
        <v>0.25</v>
      </c>
      <c r="J11">
        <v>53.6</v>
      </c>
      <c r="K11">
        <v>57.05</v>
      </c>
      <c r="L11">
        <v>0.9</v>
      </c>
      <c r="M11">
        <v>0.77500000000000002</v>
      </c>
      <c r="O11">
        <f t="shared" si="0"/>
        <v>1128.4000000000001</v>
      </c>
      <c r="P11">
        <f t="shared" si="1"/>
        <v>225.25</v>
      </c>
      <c r="Q11">
        <f t="shared" si="2"/>
        <v>0.25</v>
      </c>
      <c r="R11">
        <f t="shared" si="3"/>
        <v>0.77500000000000002</v>
      </c>
      <c r="S11">
        <f t="shared" si="4"/>
        <v>57.05</v>
      </c>
    </row>
    <row r="12" spans="1:43" x14ac:dyDescent="0.25">
      <c r="A12" t="s">
        <v>15</v>
      </c>
      <c r="B12" t="s">
        <v>6</v>
      </c>
      <c r="C12">
        <v>1144.6600000000001</v>
      </c>
      <c r="D12">
        <v>236.4</v>
      </c>
      <c r="E12">
        <v>228.8</v>
      </c>
      <c r="F12">
        <v>229.8</v>
      </c>
      <c r="G12">
        <v>229.3</v>
      </c>
      <c r="H12">
        <v>0.27</v>
      </c>
      <c r="I12">
        <v>0.20499999999999999</v>
      </c>
      <c r="J12">
        <v>63.4</v>
      </c>
      <c r="K12">
        <v>46.75</v>
      </c>
      <c r="L12">
        <v>0.82</v>
      </c>
      <c r="M12">
        <v>0.73499999999999999</v>
      </c>
      <c r="O12">
        <f t="shared" si="0"/>
        <v>1144.6600000000001</v>
      </c>
      <c r="P12">
        <f t="shared" si="1"/>
        <v>229.3</v>
      </c>
      <c r="Q12">
        <f t="shared" si="2"/>
        <v>0.20499999999999999</v>
      </c>
      <c r="R12">
        <f t="shared" si="3"/>
        <v>0.73499999999999999</v>
      </c>
      <c r="S12">
        <f t="shared" si="4"/>
        <v>46.75</v>
      </c>
    </row>
    <row r="13" spans="1:43" x14ac:dyDescent="0.25">
      <c r="A13" t="s">
        <v>30</v>
      </c>
      <c r="B13" t="s">
        <v>6</v>
      </c>
      <c r="C13">
        <v>1166.22</v>
      </c>
      <c r="D13">
        <v>220.8</v>
      </c>
      <c r="E13">
        <v>190.9</v>
      </c>
      <c r="F13">
        <v>240.9</v>
      </c>
      <c r="G13">
        <v>215.9</v>
      </c>
      <c r="H13">
        <v>0.23</v>
      </c>
      <c r="I13">
        <v>0.215</v>
      </c>
      <c r="J13">
        <v>51</v>
      </c>
      <c r="K13">
        <v>46.85</v>
      </c>
      <c r="L13">
        <v>0.89</v>
      </c>
      <c r="M13">
        <v>0.92500000000000004</v>
      </c>
      <c r="O13">
        <f t="shared" si="0"/>
        <v>1166.22</v>
      </c>
      <c r="P13">
        <f t="shared" si="1"/>
        <v>215.9</v>
      </c>
      <c r="Q13">
        <f t="shared" si="2"/>
        <v>0.215</v>
      </c>
      <c r="R13">
        <f t="shared" si="3"/>
        <v>0.92500000000000004</v>
      </c>
      <c r="S13">
        <f t="shared" si="4"/>
        <v>46.85</v>
      </c>
    </row>
    <row r="14" spans="1:43" x14ac:dyDescent="0.25">
      <c r="A14" t="s">
        <v>31</v>
      </c>
      <c r="B14" t="s">
        <v>6</v>
      </c>
      <c r="C14">
        <v>1123.0899999999999</v>
      </c>
      <c r="D14">
        <v>277.3</v>
      </c>
      <c r="E14">
        <v>237.1</v>
      </c>
      <c r="F14">
        <v>231.2</v>
      </c>
      <c r="G14">
        <v>234.14999999999998</v>
      </c>
      <c r="H14">
        <v>0.37</v>
      </c>
      <c r="I14">
        <v>0.28000000000000003</v>
      </c>
      <c r="J14">
        <v>103.3</v>
      </c>
      <c r="K14">
        <v>64.5</v>
      </c>
      <c r="L14">
        <v>0.89</v>
      </c>
      <c r="M14">
        <v>0.85</v>
      </c>
      <c r="O14">
        <f t="shared" si="0"/>
        <v>1123.0899999999999</v>
      </c>
      <c r="P14">
        <f t="shared" si="1"/>
        <v>234.14999999999998</v>
      </c>
      <c r="Q14">
        <f t="shared" si="2"/>
        <v>0.28000000000000003</v>
      </c>
      <c r="R14">
        <f t="shared" si="3"/>
        <v>0.85</v>
      </c>
      <c r="S14">
        <f t="shared" si="4"/>
        <v>64.5</v>
      </c>
    </row>
    <row r="15" spans="1:43" x14ac:dyDescent="0.25">
      <c r="A15" t="s">
        <v>32</v>
      </c>
      <c r="B15" t="s">
        <v>6</v>
      </c>
      <c r="C15">
        <v>1120.26</v>
      </c>
      <c r="D15">
        <v>260.5</v>
      </c>
      <c r="E15">
        <v>231.9</v>
      </c>
      <c r="F15">
        <v>226.2</v>
      </c>
      <c r="G15">
        <v>229.05</v>
      </c>
      <c r="H15">
        <v>0.39</v>
      </c>
      <c r="I15">
        <v>0.27500000000000002</v>
      </c>
      <c r="J15">
        <v>100.5</v>
      </c>
      <c r="K15">
        <v>63.7</v>
      </c>
      <c r="L15">
        <v>0.85</v>
      </c>
      <c r="M15">
        <v>0.83499999999999996</v>
      </c>
      <c r="O15">
        <f t="shared" si="0"/>
        <v>1120.26</v>
      </c>
      <c r="P15">
        <f t="shared" si="1"/>
        <v>229.05</v>
      </c>
      <c r="Q15">
        <f t="shared" si="2"/>
        <v>0.27500000000000002</v>
      </c>
      <c r="R15">
        <f t="shared" si="3"/>
        <v>0.83499999999999996</v>
      </c>
      <c r="S15">
        <f t="shared" si="4"/>
        <v>63.7</v>
      </c>
    </row>
    <row r="16" spans="1:43" x14ac:dyDescent="0.25">
      <c r="A16" t="s">
        <v>34</v>
      </c>
      <c r="B16" t="s">
        <v>6</v>
      </c>
      <c r="C16">
        <v>1163.07</v>
      </c>
      <c r="D16" t="s">
        <v>50</v>
      </c>
      <c r="E16">
        <v>257.5</v>
      </c>
      <c r="F16">
        <v>234.9</v>
      </c>
      <c r="G16">
        <v>246.2</v>
      </c>
      <c r="H16" t="s">
        <v>50</v>
      </c>
      <c r="I16">
        <v>0.25</v>
      </c>
      <c r="J16" t="s">
        <v>50</v>
      </c>
      <c r="K16">
        <v>62.15</v>
      </c>
      <c r="L16" t="s">
        <v>50</v>
      </c>
      <c r="M16">
        <v>0.83499999999999996</v>
      </c>
      <c r="O16">
        <f t="shared" si="0"/>
        <v>1163.07</v>
      </c>
      <c r="P16">
        <f t="shared" si="1"/>
        <v>246.2</v>
      </c>
      <c r="Q16">
        <f t="shared" si="2"/>
        <v>0.25</v>
      </c>
      <c r="R16">
        <f t="shared" si="3"/>
        <v>0.83499999999999996</v>
      </c>
      <c r="S16">
        <f t="shared" si="4"/>
        <v>62.15</v>
      </c>
    </row>
    <row r="17" spans="1:31" x14ac:dyDescent="0.25">
      <c r="A17" t="s">
        <v>36</v>
      </c>
      <c r="B17" t="s">
        <v>6</v>
      </c>
      <c r="C17">
        <v>1100.77</v>
      </c>
      <c r="D17">
        <v>237.2</v>
      </c>
      <c r="E17">
        <v>243.8</v>
      </c>
      <c r="F17">
        <v>232.3</v>
      </c>
      <c r="G17">
        <v>238.05</v>
      </c>
      <c r="H17">
        <v>0.24</v>
      </c>
      <c r="I17">
        <v>0.2</v>
      </c>
      <c r="J17">
        <v>55.8</v>
      </c>
      <c r="K17">
        <v>47.6</v>
      </c>
      <c r="L17">
        <v>0.93</v>
      </c>
      <c r="M17">
        <v>0.85499999999999998</v>
      </c>
      <c r="O17">
        <f t="shared" si="0"/>
        <v>1100.77</v>
      </c>
      <c r="P17">
        <f t="shared" si="1"/>
        <v>238.05</v>
      </c>
      <c r="Q17">
        <f t="shared" si="2"/>
        <v>0.2</v>
      </c>
      <c r="R17">
        <f t="shared" si="3"/>
        <v>0.85499999999999998</v>
      </c>
      <c r="S17">
        <f t="shared" si="4"/>
        <v>47.6</v>
      </c>
    </row>
    <row r="18" spans="1:31" x14ac:dyDescent="0.25">
      <c r="A18" t="s">
        <v>37</v>
      </c>
      <c r="B18" t="s">
        <v>6</v>
      </c>
      <c r="C18">
        <v>1040.31</v>
      </c>
      <c r="D18">
        <v>232.7</v>
      </c>
      <c r="E18">
        <v>222</v>
      </c>
      <c r="F18">
        <v>195.1</v>
      </c>
      <c r="G18">
        <v>208.55</v>
      </c>
      <c r="H18">
        <v>0.24</v>
      </c>
      <c r="I18">
        <v>0.2</v>
      </c>
      <c r="J18">
        <v>56.3</v>
      </c>
      <c r="K18">
        <v>41.7</v>
      </c>
      <c r="L18">
        <v>0.85</v>
      </c>
      <c r="M18">
        <v>0.70499999999999996</v>
      </c>
      <c r="O18">
        <f t="shared" si="0"/>
        <v>1040.31</v>
      </c>
      <c r="P18">
        <f t="shared" si="1"/>
        <v>208.55</v>
      </c>
      <c r="Q18">
        <f t="shared" si="2"/>
        <v>0.2</v>
      </c>
      <c r="R18">
        <f t="shared" si="3"/>
        <v>0.70499999999999996</v>
      </c>
      <c r="S18">
        <f t="shared" si="4"/>
        <v>41.7</v>
      </c>
    </row>
    <row r="19" spans="1:31" x14ac:dyDescent="0.25">
      <c r="A19" t="s">
        <v>38</v>
      </c>
      <c r="B19" t="s">
        <v>6</v>
      </c>
      <c r="C19">
        <v>1185.52</v>
      </c>
      <c r="D19">
        <v>235.2</v>
      </c>
      <c r="E19">
        <v>167.7</v>
      </c>
      <c r="F19">
        <v>163.80000000000001</v>
      </c>
      <c r="G19">
        <v>165.75</v>
      </c>
      <c r="H19">
        <v>0.32</v>
      </c>
      <c r="I19">
        <v>0.23499999999999999</v>
      </c>
      <c r="J19">
        <v>75.400000000000006</v>
      </c>
      <c r="K19">
        <v>38.700000000000003</v>
      </c>
      <c r="L19">
        <v>0.77</v>
      </c>
      <c r="M19">
        <v>0.51500000000000001</v>
      </c>
      <c r="O19">
        <f t="shared" si="0"/>
        <v>1185.52</v>
      </c>
      <c r="P19">
        <f t="shared" si="1"/>
        <v>165.75</v>
      </c>
      <c r="Q19">
        <f t="shared" si="2"/>
        <v>0.23499999999999999</v>
      </c>
      <c r="R19">
        <f t="shared" si="3"/>
        <v>0.51500000000000001</v>
      </c>
      <c r="S19">
        <f t="shared" si="4"/>
        <v>38.700000000000003</v>
      </c>
      <c r="U19">
        <f>AVERAGE(O10:O19)</f>
        <v>1131.4370000000001</v>
      </c>
      <c r="V19">
        <f>AVERAGE(P10:P19)</f>
        <v>223.34</v>
      </c>
      <c r="W19">
        <f>AVERAGE(Q10:Q19)</f>
        <v>0.22649999999999998</v>
      </c>
      <c r="X19">
        <f>AVERAGE(R10:R19)</f>
        <v>0.78449999999999998</v>
      </c>
      <c r="Y19">
        <f>AVERAGE(S10:S19)</f>
        <v>50.875</v>
      </c>
      <c r="AA19">
        <f>STDEV(O10:O19)</f>
        <v>40.649995503621462</v>
      </c>
      <c r="AB19">
        <f>STDEV(P10:P19)</f>
        <v>23.183516653960076</v>
      </c>
      <c r="AC19">
        <f>STDEV(Q10:Q19)</f>
        <v>3.8733419391757805E-2</v>
      </c>
      <c r="AD19">
        <f>STDEV(R10:R19)</f>
        <v>0.1137846406350364</v>
      </c>
      <c r="AE19">
        <f>STDEV(S10:S19)</f>
        <v>10.085722857364045</v>
      </c>
    </row>
    <row r="20" spans="1:31" x14ac:dyDescent="0.25">
      <c r="A20" s="1" t="s">
        <v>11</v>
      </c>
      <c r="B20" s="1" t="s">
        <v>12</v>
      </c>
      <c r="C20" s="1">
        <v>1116.76</v>
      </c>
      <c r="D20" s="1">
        <v>272.3</v>
      </c>
      <c r="E20" s="1">
        <v>218.9</v>
      </c>
      <c r="F20" s="1">
        <v>224.6</v>
      </c>
      <c r="G20" s="1">
        <v>221.75</v>
      </c>
      <c r="H20" s="1">
        <v>0.26</v>
      </c>
      <c r="I20" s="1">
        <v>0.22500000000000001</v>
      </c>
      <c r="J20" s="1">
        <v>71.900000000000006</v>
      </c>
      <c r="K20" s="1">
        <v>49.95</v>
      </c>
      <c r="L20" s="1">
        <v>0.78</v>
      </c>
      <c r="M20" s="1">
        <v>0.72</v>
      </c>
      <c r="N20" s="1"/>
      <c r="O20" s="1">
        <f t="shared" si="0"/>
        <v>1116.76</v>
      </c>
      <c r="P20" s="1">
        <f t="shared" si="1"/>
        <v>221.75</v>
      </c>
      <c r="Q20" s="1">
        <f t="shared" si="2"/>
        <v>0.22500000000000001</v>
      </c>
      <c r="R20" s="1">
        <f t="shared" si="3"/>
        <v>0.72</v>
      </c>
      <c r="S20" s="1">
        <f t="shared" si="4"/>
        <v>49.95</v>
      </c>
    </row>
    <row r="21" spans="1:31" x14ac:dyDescent="0.25">
      <c r="A21" s="1" t="s">
        <v>13</v>
      </c>
      <c r="B21" s="1" t="s">
        <v>12</v>
      </c>
      <c r="C21" s="1">
        <v>1055.43</v>
      </c>
      <c r="D21" s="1">
        <v>240.6</v>
      </c>
      <c r="E21" s="1">
        <v>210.6</v>
      </c>
      <c r="F21" s="1">
        <v>178</v>
      </c>
      <c r="G21" s="1">
        <v>194.3</v>
      </c>
      <c r="H21" s="1">
        <v>0.3</v>
      </c>
      <c r="I21" s="1">
        <v>0.255</v>
      </c>
      <c r="J21" s="1">
        <v>71.3</v>
      </c>
      <c r="K21" s="1">
        <v>49.15</v>
      </c>
      <c r="L21" s="1">
        <v>0.81</v>
      </c>
      <c r="M21" s="1">
        <v>0.63500000000000001</v>
      </c>
      <c r="N21" s="1"/>
      <c r="O21" s="1">
        <f t="shared" si="0"/>
        <v>1055.43</v>
      </c>
      <c r="P21" s="1">
        <f t="shared" si="1"/>
        <v>194.3</v>
      </c>
      <c r="Q21" s="1">
        <f t="shared" si="2"/>
        <v>0.255</v>
      </c>
      <c r="R21" s="1">
        <f t="shared" si="3"/>
        <v>0.63500000000000001</v>
      </c>
      <c r="S21" s="1">
        <f t="shared" si="4"/>
        <v>49.15</v>
      </c>
    </row>
    <row r="22" spans="1:31" x14ac:dyDescent="0.25">
      <c r="A22" s="1" t="s">
        <v>19</v>
      </c>
      <c r="B22" s="1" t="s">
        <v>12</v>
      </c>
      <c r="C22" s="1">
        <v>1444.02</v>
      </c>
      <c r="D22" s="1">
        <v>259.2</v>
      </c>
      <c r="E22" s="1">
        <v>253.3</v>
      </c>
      <c r="F22" s="1">
        <v>215.3</v>
      </c>
      <c r="G22" s="1">
        <v>234.3</v>
      </c>
      <c r="H22" s="1">
        <v>0.31</v>
      </c>
      <c r="I22" s="1">
        <v>0.26</v>
      </c>
      <c r="J22" s="1">
        <v>68.8</v>
      </c>
      <c r="K22" s="1">
        <v>63.05</v>
      </c>
      <c r="L22" s="1">
        <v>0.87</v>
      </c>
      <c r="M22" s="1">
        <v>0.81499999999999995</v>
      </c>
      <c r="N22" s="1"/>
      <c r="O22" s="1">
        <f t="shared" si="0"/>
        <v>1444.02</v>
      </c>
      <c r="P22" s="1">
        <f t="shared" si="1"/>
        <v>234.3</v>
      </c>
      <c r="Q22" s="1">
        <f t="shared" si="2"/>
        <v>0.26</v>
      </c>
      <c r="R22" s="1">
        <f t="shared" si="3"/>
        <v>0.81499999999999995</v>
      </c>
      <c r="S22" s="1">
        <f t="shared" si="4"/>
        <v>63.05</v>
      </c>
    </row>
    <row r="23" spans="1:31" x14ac:dyDescent="0.25">
      <c r="A23" s="1" t="s">
        <v>21</v>
      </c>
      <c r="B23" s="1" t="s">
        <v>12</v>
      </c>
      <c r="C23" s="1">
        <v>1122.8399999999999</v>
      </c>
      <c r="D23" s="1">
        <v>285.60000000000002</v>
      </c>
      <c r="E23" s="1">
        <v>281.2</v>
      </c>
      <c r="F23" s="1">
        <v>270.10000000000002</v>
      </c>
      <c r="G23" s="1">
        <v>275.64999999999998</v>
      </c>
      <c r="H23" s="1">
        <v>0.23</v>
      </c>
      <c r="I23" s="1">
        <v>0.24</v>
      </c>
      <c r="J23" s="1">
        <v>64.900000000000006</v>
      </c>
      <c r="K23" s="1">
        <v>66.55</v>
      </c>
      <c r="L23" s="1">
        <v>0.8</v>
      </c>
      <c r="M23" s="1">
        <v>0.79</v>
      </c>
      <c r="N23" s="1"/>
      <c r="O23" s="1">
        <f t="shared" si="0"/>
        <v>1122.8399999999999</v>
      </c>
      <c r="P23" s="1">
        <f t="shared" si="1"/>
        <v>275.64999999999998</v>
      </c>
      <c r="Q23" s="1">
        <f t="shared" si="2"/>
        <v>0.24</v>
      </c>
      <c r="R23" s="1">
        <f t="shared" si="3"/>
        <v>0.79</v>
      </c>
      <c r="S23" s="1">
        <f t="shared" si="4"/>
        <v>66.55</v>
      </c>
    </row>
    <row r="24" spans="1:31" x14ac:dyDescent="0.25">
      <c r="A24" s="1" t="s">
        <v>22</v>
      </c>
      <c r="B24" s="1" t="s">
        <v>12</v>
      </c>
      <c r="C24" s="1">
        <v>1062.17</v>
      </c>
      <c r="D24" s="1">
        <v>280.89999999999998</v>
      </c>
      <c r="E24" s="1">
        <v>238.9</v>
      </c>
      <c r="F24" s="1">
        <v>197.2</v>
      </c>
      <c r="G24" s="1">
        <v>218.05</v>
      </c>
      <c r="H24" s="1">
        <v>0.24</v>
      </c>
      <c r="I24" s="1">
        <v>0.19500000000000001</v>
      </c>
      <c r="J24" s="1">
        <v>67.5</v>
      </c>
      <c r="K24" s="1">
        <v>42.55</v>
      </c>
      <c r="L24" s="1">
        <v>0.92</v>
      </c>
      <c r="M24" s="1">
        <v>0.90500000000000003</v>
      </c>
      <c r="N24" s="1"/>
      <c r="O24" s="1">
        <f t="shared" si="0"/>
        <v>1062.17</v>
      </c>
      <c r="P24" s="1">
        <f t="shared" si="1"/>
        <v>218.05</v>
      </c>
      <c r="Q24" s="1">
        <f t="shared" si="2"/>
        <v>0.19500000000000001</v>
      </c>
      <c r="R24" s="1">
        <f t="shared" si="3"/>
        <v>0.90500000000000003</v>
      </c>
      <c r="S24" s="1">
        <f t="shared" si="4"/>
        <v>42.55</v>
      </c>
    </row>
    <row r="25" spans="1:31" x14ac:dyDescent="0.25">
      <c r="A25" s="1" t="s">
        <v>24</v>
      </c>
      <c r="B25" s="1" t="s">
        <v>12</v>
      </c>
      <c r="C25" s="1">
        <v>1140.6500000000001</v>
      </c>
      <c r="D25" s="1">
        <v>275.8</v>
      </c>
      <c r="E25" s="1">
        <v>264.39999999999998</v>
      </c>
      <c r="F25" s="1">
        <v>232.8</v>
      </c>
      <c r="G25" s="1">
        <v>248.6</v>
      </c>
      <c r="H25" s="1">
        <v>0.28999999999999998</v>
      </c>
      <c r="I25" s="1">
        <v>0.27</v>
      </c>
      <c r="J25" s="1">
        <v>80.3</v>
      </c>
      <c r="K25" s="1">
        <v>66.7</v>
      </c>
      <c r="L25" s="1">
        <v>0.88</v>
      </c>
      <c r="M25" s="1">
        <v>0.72499999999999998</v>
      </c>
      <c r="N25" s="1"/>
      <c r="O25" s="1">
        <f t="shared" si="0"/>
        <v>1140.6500000000001</v>
      </c>
      <c r="P25" s="1">
        <f t="shared" si="1"/>
        <v>248.6</v>
      </c>
      <c r="Q25" s="1">
        <f t="shared" si="2"/>
        <v>0.27</v>
      </c>
      <c r="R25" s="1">
        <f t="shared" si="3"/>
        <v>0.72499999999999998</v>
      </c>
      <c r="S25" s="1">
        <f t="shared" si="4"/>
        <v>66.7</v>
      </c>
    </row>
    <row r="26" spans="1:31" x14ac:dyDescent="0.25">
      <c r="A26" s="1" t="s">
        <v>28</v>
      </c>
      <c r="B26" s="1" t="s">
        <v>12</v>
      </c>
      <c r="C26" s="1">
        <v>1186.47</v>
      </c>
      <c r="D26" s="1">
        <v>257.7</v>
      </c>
      <c r="E26" s="1">
        <v>231.3</v>
      </c>
      <c r="F26" s="1">
        <v>208.7</v>
      </c>
      <c r="G26" s="1">
        <v>220</v>
      </c>
      <c r="H26" s="1">
        <v>0.24</v>
      </c>
      <c r="I26" s="1">
        <v>0.23</v>
      </c>
      <c r="J26" s="1">
        <v>61.2</v>
      </c>
      <c r="K26" s="1">
        <v>50.6</v>
      </c>
      <c r="L26" s="1">
        <v>0.95</v>
      </c>
      <c r="M26" s="1">
        <v>1.01</v>
      </c>
      <c r="N26" s="1"/>
      <c r="O26" s="1">
        <f t="shared" si="0"/>
        <v>1186.47</v>
      </c>
      <c r="P26" s="1">
        <f t="shared" si="1"/>
        <v>220</v>
      </c>
      <c r="Q26" s="1">
        <f t="shared" si="2"/>
        <v>0.23</v>
      </c>
      <c r="R26" s="1">
        <f t="shared" si="3"/>
        <v>1.01</v>
      </c>
      <c r="S26" s="1">
        <f t="shared" si="4"/>
        <v>50.6</v>
      </c>
    </row>
    <row r="27" spans="1:31" x14ac:dyDescent="0.25">
      <c r="A27" s="1" t="s">
        <v>35</v>
      </c>
      <c r="B27" s="1" t="s">
        <v>12</v>
      </c>
      <c r="C27" s="1">
        <v>1118.92</v>
      </c>
      <c r="D27" s="1">
        <v>254.1</v>
      </c>
      <c r="E27" s="1">
        <v>244.4</v>
      </c>
      <c r="F27" s="1">
        <v>257.39999999999998</v>
      </c>
      <c r="G27" s="1">
        <v>250.89999999999998</v>
      </c>
      <c r="H27" s="1">
        <v>0.21</v>
      </c>
      <c r="I27" s="1">
        <v>0.215</v>
      </c>
      <c r="J27" s="1">
        <v>52.9</v>
      </c>
      <c r="K27" s="1">
        <v>54.05</v>
      </c>
      <c r="L27" s="1">
        <v>1</v>
      </c>
      <c r="M27" s="1">
        <v>0.86</v>
      </c>
      <c r="N27" s="1"/>
      <c r="O27" s="1">
        <f t="shared" si="0"/>
        <v>1118.92</v>
      </c>
      <c r="P27" s="1">
        <f t="shared" si="1"/>
        <v>250.89999999999998</v>
      </c>
      <c r="Q27" s="1">
        <f t="shared" si="2"/>
        <v>0.215</v>
      </c>
      <c r="R27" s="1">
        <f t="shared" si="3"/>
        <v>0.86</v>
      </c>
      <c r="S27" s="1">
        <f t="shared" si="4"/>
        <v>54.05</v>
      </c>
      <c r="U27">
        <f>AVERAGE(O20:O27)</f>
        <v>1155.9075000000003</v>
      </c>
      <c r="V27">
        <f t="shared" ref="V27:Y27" si="7">AVERAGE(P20:P27)</f>
        <v>232.94374999999997</v>
      </c>
      <c r="W27">
        <f t="shared" si="7"/>
        <v>0.23625000000000002</v>
      </c>
      <c r="X27">
        <f t="shared" si="7"/>
        <v>0.8075</v>
      </c>
      <c r="Y27">
        <f t="shared" si="7"/>
        <v>55.325000000000003</v>
      </c>
      <c r="AA27">
        <f>STDEV(O20:O27)</f>
        <v>123.66555055009108</v>
      </c>
      <c r="AB27">
        <f t="shared" ref="AB27:AE27" si="8">STDEV(P20:P27)</f>
        <v>25.074780122950362</v>
      </c>
      <c r="AC27">
        <f t="shared" si="8"/>
        <v>2.5035688811888408E-2</v>
      </c>
      <c r="AD27">
        <f t="shared" si="8"/>
        <v>0.11823100874377863</v>
      </c>
      <c r="AE27">
        <f t="shared" si="8"/>
        <v>9.0177602540764106</v>
      </c>
    </row>
    <row r="28" spans="1:31" x14ac:dyDescent="0.25">
      <c r="A28" t="s">
        <v>7</v>
      </c>
      <c r="B28" t="s">
        <v>8</v>
      </c>
      <c r="C28">
        <v>1224.19</v>
      </c>
      <c r="D28">
        <v>135</v>
      </c>
      <c r="E28">
        <v>96.6</v>
      </c>
      <c r="F28">
        <v>98.6</v>
      </c>
      <c r="G28">
        <v>97.6</v>
      </c>
      <c r="H28">
        <v>0.32</v>
      </c>
      <c r="I28">
        <v>0.3</v>
      </c>
      <c r="J28">
        <v>40.9</v>
      </c>
      <c r="K28">
        <v>29.6</v>
      </c>
      <c r="L28">
        <v>0.86</v>
      </c>
      <c r="M28">
        <v>0.81</v>
      </c>
      <c r="O28">
        <f t="shared" si="0"/>
        <v>1224.19</v>
      </c>
      <c r="P28">
        <f t="shared" si="1"/>
        <v>97.6</v>
      </c>
      <c r="Q28">
        <f t="shared" si="2"/>
        <v>0.3</v>
      </c>
      <c r="R28">
        <f t="shared" si="3"/>
        <v>0.81</v>
      </c>
      <c r="S28">
        <f t="shared" si="4"/>
        <v>29.6</v>
      </c>
    </row>
    <row r="29" spans="1:31" x14ac:dyDescent="0.25">
      <c r="A29" t="s">
        <v>9</v>
      </c>
      <c r="B29" t="s">
        <v>8</v>
      </c>
      <c r="C29">
        <v>1211.21</v>
      </c>
      <c r="D29">
        <v>135.4</v>
      </c>
      <c r="E29">
        <v>122.5</v>
      </c>
      <c r="F29">
        <v>137.4</v>
      </c>
      <c r="G29">
        <v>129.94999999999999</v>
      </c>
      <c r="H29">
        <v>0.31</v>
      </c>
      <c r="I29">
        <v>0.29499999999999998</v>
      </c>
      <c r="J29">
        <v>39.1</v>
      </c>
      <c r="K29">
        <v>35.75</v>
      </c>
      <c r="L29">
        <v>0.85</v>
      </c>
      <c r="M29">
        <v>0.69499999999999995</v>
      </c>
      <c r="O29">
        <f t="shared" si="0"/>
        <v>1211.21</v>
      </c>
      <c r="P29">
        <f t="shared" si="1"/>
        <v>129.94999999999999</v>
      </c>
      <c r="Q29">
        <f t="shared" si="2"/>
        <v>0.29499999999999998</v>
      </c>
      <c r="R29">
        <f t="shared" si="3"/>
        <v>0.69499999999999995</v>
      </c>
      <c r="S29">
        <f t="shared" si="4"/>
        <v>35.75</v>
      </c>
    </row>
    <row r="30" spans="1:31" x14ac:dyDescent="0.25">
      <c r="A30" t="s">
        <v>17</v>
      </c>
      <c r="B30" t="s">
        <v>8</v>
      </c>
      <c r="C30">
        <v>1197.04</v>
      </c>
      <c r="D30">
        <v>219.2</v>
      </c>
      <c r="E30">
        <v>241.6</v>
      </c>
      <c r="F30">
        <v>188.8</v>
      </c>
      <c r="G30">
        <v>215.2</v>
      </c>
      <c r="H30">
        <v>0.36</v>
      </c>
      <c r="I30">
        <v>0.36</v>
      </c>
      <c r="J30">
        <v>77.8</v>
      </c>
      <c r="K30">
        <v>77.95</v>
      </c>
      <c r="L30">
        <v>0.95</v>
      </c>
      <c r="M30">
        <v>0.92500000000000004</v>
      </c>
      <c r="O30">
        <f t="shared" si="0"/>
        <v>1197.04</v>
      </c>
      <c r="P30">
        <f t="shared" si="1"/>
        <v>215.2</v>
      </c>
      <c r="Q30">
        <f t="shared" si="2"/>
        <v>0.36</v>
      </c>
      <c r="R30">
        <f t="shared" si="3"/>
        <v>0.92500000000000004</v>
      </c>
      <c r="S30">
        <f t="shared" si="4"/>
        <v>77.95</v>
      </c>
    </row>
    <row r="31" spans="1:31" x14ac:dyDescent="0.25">
      <c r="A31" t="s">
        <v>18</v>
      </c>
      <c r="B31" t="s">
        <v>8</v>
      </c>
      <c r="C31">
        <v>1202.26</v>
      </c>
      <c r="D31">
        <v>160.5</v>
      </c>
      <c r="E31">
        <v>119.9</v>
      </c>
      <c r="F31">
        <v>114.2</v>
      </c>
      <c r="G31">
        <v>117.05000000000001</v>
      </c>
      <c r="H31">
        <v>0.27</v>
      </c>
      <c r="I31">
        <v>0.29499999999999998</v>
      </c>
      <c r="J31">
        <v>43.2</v>
      </c>
      <c r="K31">
        <v>46.6</v>
      </c>
      <c r="L31">
        <v>0.86</v>
      </c>
      <c r="M31">
        <v>0.67</v>
      </c>
      <c r="O31">
        <f t="shared" si="0"/>
        <v>1202.26</v>
      </c>
      <c r="P31">
        <f t="shared" si="1"/>
        <v>117.05000000000001</v>
      </c>
      <c r="Q31">
        <f t="shared" si="2"/>
        <v>0.29499999999999998</v>
      </c>
      <c r="R31">
        <f t="shared" si="3"/>
        <v>0.67</v>
      </c>
      <c r="S31">
        <f t="shared" si="4"/>
        <v>46.6</v>
      </c>
    </row>
    <row r="32" spans="1:31" x14ac:dyDescent="0.25">
      <c r="A32" t="s">
        <v>23</v>
      </c>
      <c r="B32" t="s">
        <v>8</v>
      </c>
      <c r="C32">
        <v>1143.7</v>
      </c>
      <c r="D32">
        <v>243.9</v>
      </c>
      <c r="E32">
        <v>198.9</v>
      </c>
      <c r="F32">
        <v>201.2</v>
      </c>
      <c r="G32">
        <v>200.05</v>
      </c>
      <c r="H32">
        <v>0.28999999999999998</v>
      </c>
      <c r="I32">
        <v>0.24</v>
      </c>
      <c r="J32">
        <v>71</v>
      </c>
      <c r="K32">
        <v>48.15</v>
      </c>
      <c r="L32">
        <v>0.98</v>
      </c>
      <c r="M32">
        <v>0.91</v>
      </c>
      <c r="O32">
        <f t="shared" si="0"/>
        <v>1143.7</v>
      </c>
      <c r="P32">
        <f t="shared" si="1"/>
        <v>200.05</v>
      </c>
      <c r="Q32">
        <f t="shared" si="2"/>
        <v>0.24</v>
      </c>
      <c r="R32">
        <f t="shared" si="3"/>
        <v>0.91</v>
      </c>
      <c r="S32">
        <f t="shared" si="4"/>
        <v>48.15</v>
      </c>
    </row>
    <row r="33" spans="1:31" x14ac:dyDescent="0.25">
      <c r="A33" t="s">
        <v>26</v>
      </c>
      <c r="B33" t="s">
        <v>8</v>
      </c>
      <c r="C33">
        <v>1224.76</v>
      </c>
      <c r="D33">
        <v>196.6</v>
      </c>
      <c r="E33">
        <v>173.9</v>
      </c>
      <c r="F33">
        <v>166.5</v>
      </c>
      <c r="G33">
        <v>170.2</v>
      </c>
      <c r="H33">
        <v>0.32</v>
      </c>
      <c r="I33">
        <v>0.3</v>
      </c>
      <c r="J33">
        <v>63.2</v>
      </c>
      <c r="K33">
        <v>52.25</v>
      </c>
      <c r="L33">
        <v>0.81</v>
      </c>
      <c r="M33">
        <v>0.75</v>
      </c>
      <c r="O33">
        <f t="shared" si="0"/>
        <v>1224.76</v>
      </c>
      <c r="P33">
        <f t="shared" si="1"/>
        <v>170.2</v>
      </c>
      <c r="Q33">
        <f t="shared" si="2"/>
        <v>0.3</v>
      </c>
      <c r="R33">
        <f t="shared" si="3"/>
        <v>0.75</v>
      </c>
      <c r="S33">
        <f t="shared" si="4"/>
        <v>52.25</v>
      </c>
    </row>
    <row r="34" spans="1:31" x14ac:dyDescent="0.25">
      <c r="A34" t="s">
        <v>33</v>
      </c>
      <c r="B34" t="s">
        <v>8</v>
      </c>
      <c r="C34">
        <v>1165.83</v>
      </c>
      <c r="D34">
        <v>242.5</v>
      </c>
      <c r="E34">
        <v>220.3</v>
      </c>
      <c r="F34">
        <v>196.1</v>
      </c>
      <c r="G34">
        <v>208.2</v>
      </c>
      <c r="H34">
        <v>0.34</v>
      </c>
      <c r="I34">
        <v>0.27500000000000002</v>
      </c>
      <c r="J34">
        <v>84.2</v>
      </c>
      <c r="K34">
        <v>57.6</v>
      </c>
      <c r="L34">
        <v>0.99</v>
      </c>
      <c r="M34">
        <v>0.81499999999999995</v>
      </c>
      <c r="O34">
        <f t="shared" si="0"/>
        <v>1165.83</v>
      </c>
      <c r="P34">
        <f t="shared" si="1"/>
        <v>208.2</v>
      </c>
      <c r="Q34">
        <f t="shared" si="2"/>
        <v>0.27500000000000002</v>
      </c>
      <c r="R34">
        <f t="shared" si="3"/>
        <v>0.81499999999999995</v>
      </c>
      <c r="S34">
        <f t="shared" si="4"/>
        <v>57.6</v>
      </c>
      <c r="U34">
        <f>AVERAGE(O28:O34)</f>
        <v>1195.57</v>
      </c>
      <c r="V34">
        <f t="shared" ref="V34:Y34" si="9">AVERAGE(P28:P34)</f>
        <v>162.60714285714286</v>
      </c>
      <c r="W34">
        <f t="shared" si="9"/>
        <v>0.29499999999999998</v>
      </c>
      <c r="X34">
        <f t="shared" si="9"/>
        <v>0.79642857142857137</v>
      </c>
      <c r="Y34">
        <f t="shared" si="9"/>
        <v>49.7</v>
      </c>
      <c r="AA34">
        <f>STDEV(O28:O34)</f>
        <v>30.379959403088971</v>
      </c>
      <c r="AB34">
        <f t="shared" ref="AB34:AE34" si="10">STDEV(P28:P34)</f>
        <v>47.735743321710039</v>
      </c>
      <c r="AC34">
        <f t="shared" si="10"/>
        <v>3.5823642100341224E-2</v>
      </c>
      <c r="AD34">
        <f t="shared" si="10"/>
        <v>9.8645589769399022E-2</v>
      </c>
      <c r="AE34">
        <f t="shared" si="10"/>
        <v>15.692885861646539</v>
      </c>
    </row>
  </sheetData>
  <sortState xmlns:xlrd2="http://schemas.microsoft.com/office/spreadsheetml/2017/richdata2" ref="A2:S35">
    <sortCondition ref="B2:B35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F66D6-7A89-4E81-BD29-6324E35DA2F5}">
  <dimension ref="B2:G6"/>
  <sheetViews>
    <sheetView workbookViewId="0">
      <selection activeCell="C3" sqref="C3"/>
    </sheetView>
  </sheetViews>
  <sheetFormatPr defaultRowHeight="15" x14ac:dyDescent="0.25"/>
  <sheetData>
    <row r="2" spans="2:7" x14ac:dyDescent="0.25">
      <c r="B2" t="s">
        <v>1</v>
      </c>
      <c r="C2" t="s">
        <v>54</v>
      </c>
      <c r="D2" t="s">
        <v>55</v>
      </c>
      <c r="E2" t="s">
        <v>52</v>
      </c>
      <c r="F2" t="s">
        <v>51</v>
      </c>
      <c r="G2" t="s">
        <v>53</v>
      </c>
    </row>
    <row r="3" spans="2:7" x14ac:dyDescent="0.25">
      <c r="B3" t="s">
        <v>3</v>
      </c>
      <c r="C3" t="s">
        <v>58</v>
      </c>
      <c r="D3" t="s">
        <v>59</v>
      </c>
      <c r="E3" t="s">
        <v>60</v>
      </c>
      <c r="F3" t="s">
        <v>61</v>
      </c>
      <c r="G3" t="s">
        <v>62</v>
      </c>
    </row>
    <row r="4" spans="2:7" x14ac:dyDescent="0.25">
      <c r="B4" t="s">
        <v>6</v>
      </c>
      <c r="C4" t="s">
        <v>63</v>
      </c>
      <c r="D4" t="s">
        <v>64</v>
      </c>
      <c r="E4" t="s">
        <v>65</v>
      </c>
      <c r="F4" t="s">
        <v>66</v>
      </c>
      <c r="G4" t="s">
        <v>67</v>
      </c>
    </row>
    <row r="5" spans="2:7" x14ac:dyDescent="0.25">
      <c r="B5" t="s">
        <v>12</v>
      </c>
      <c r="C5" t="s">
        <v>68</v>
      </c>
      <c r="D5" t="s">
        <v>69</v>
      </c>
      <c r="E5" t="s">
        <v>70</v>
      </c>
      <c r="F5" t="s">
        <v>71</v>
      </c>
      <c r="G5" t="s">
        <v>72</v>
      </c>
    </row>
    <row r="6" spans="2:7" x14ac:dyDescent="0.25">
      <c r="B6" t="s">
        <v>8</v>
      </c>
      <c r="C6" t="s">
        <v>73</v>
      </c>
      <c r="D6" t="s">
        <v>74</v>
      </c>
      <c r="E6" t="s">
        <v>75</v>
      </c>
      <c r="F6" t="s">
        <v>76</v>
      </c>
      <c r="G6" t="s">
        <v>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Final Summary Table</vt:lpstr>
      <vt:lpstr>Intermediate</vt:lpstr>
      <vt:lpstr>Latex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Wanjun</dc:creator>
  <cp:lastModifiedBy>Admin</cp:lastModifiedBy>
  <dcterms:created xsi:type="dcterms:W3CDTF">2015-06-05T18:17:20Z</dcterms:created>
  <dcterms:modified xsi:type="dcterms:W3CDTF">2020-07-17T18:55:06Z</dcterms:modified>
</cp:coreProperties>
</file>