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ag001\Desktop\Tatum_Group_Training\"/>
    </mc:Choice>
  </mc:AlternateContent>
  <bookViews>
    <workbookView xWindow="0" yWindow="0" windowWidth="11940" windowHeight="5415"/>
  </bookViews>
  <sheets>
    <sheet name="4200" sheetId="2" r:id="rId1"/>
    <sheet name="Sheet1" sheetId="3" r:id="rId2"/>
  </sheets>
  <calcPr calcId="152511" concurrentCalc="0"/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5" i="2"/>
  <c r="AB17" i="2"/>
  <c r="AB18" i="2"/>
  <c r="AB19" i="2"/>
  <c r="AB20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A4" i="2"/>
  <c r="AA5" i="2"/>
  <c r="AA6" i="2"/>
  <c r="AA7" i="2"/>
  <c r="AA8" i="2"/>
  <c r="AA9" i="2"/>
  <c r="AA10" i="2"/>
  <c r="AA11" i="2"/>
  <c r="AA12" i="2"/>
  <c r="AA13" i="2"/>
  <c r="AA15" i="2"/>
  <c r="AA17" i="2"/>
  <c r="AA18" i="2"/>
  <c r="AA19" i="2"/>
  <c r="AA20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B3" i="2"/>
  <c r="AA3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2" i="2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Y136" i="2"/>
  <c r="P136" i="2"/>
  <c r="Y135" i="2"/>
  <c r="P135" i="2"/>
  <c r="Y134" i="2"/>
  <c r="P134" i="2"/>
  <c r="Y133" i="2"/>
  <c r="P133" i="2"/>
  <c r="Y132" i="2"/>
  <c r="P132" i="2"/>
  <c r="Y131" i="2"/>
  <c r="P131" i="2"/>
  <c r="Y130" i="2"/>
  <c r="P130" i="2"/>
  <c r="Y129" i="2"/>
  <c r="P129" i="2"/>
  <c r="Y128" i="2"/>
  <c r="P128" i="2"/>
  <c r="Y127" i="2"/>
  <c r="P127" i="2"/>
  <c r="Y126" i="2"/>
  <c r="P126" i="2"/>
  <c r="Y125" i="2"/>
  <c r="P125" i="2"/>
  <c r="Y124" i="2"/>
  <c r="P124" i="2"/>
  <c r="Y123" i="2"/>
  <c r="P123" i="2"/>
  <c r="Y122" i="2"/>
  <c r="P122" i="2"/>
  <c r="Y121" i="2"/>
  <c r="P121" i="2"/>
  <c r="Y120" i="2"/>
  <c r="P120" i="2"/>
  <c r="Y119" i="2"/>
  <c r="P119" i="2"/>
  <c r="Y118" i="2"/>
  <c r="P118" i="2"/>
  <c r="Y117" i="2"/>
  <c r="P117" i="2"/>
  <c r="Y116" i="2"/>
  <c r="P116" i="2"/>
  <c r="Y115" i="2"/>
  <c r="P115" i="2"/>
  <c r="Y114" i="2"/>
  <c r="P114" i="2"/>
  <c r="Y113" i="2"/>
  <c r="P113" i="2"/>
  <c r="Y112" i="2"/>
  <c r="P112" i="2"/>
  <c r="Y111" i="2"/>
  <c r="P111" i="2"/>
  <c r="Y110" i="2"/>
  <c r="P110" i="2"/>
  <c r="Y109" i="2"/>
  <c r="P109" i="2"/>
  <c r="Y108" i="2"/>
  <c r="P108" i="2"/>
  <c r="Y107" i="2"/>
  <c r="P107" i="2"/>
  <c r="Y106" i="2"/>
  <c r="P106" i="2"/>
  <c r="Y105" i="2"/>
  <c r="P105" i="2"/>
  <c r="Y104" i="2"/>
  <c r="P104" i="2"/>
  <c r="Y103" i="2"/>
  <c r="P103" i="2"/>
  <c r="Y102" i="2"/>
  <c r="P102" i="2"/>
  <c r="Y101" i="2"/>
  <c r="P101" i="2"/>
  <c r="Y100" i="2"/>
  <c r="P100" i="2"/>
  <c r="Y99" i="2"/>
  <c r="P99" i="2"/>
  <c r="Y98" i="2"/>
  <c r="P98" i="2"/>
  <c r="Y97" i="2"/>
  <c r="P97" i="2"/>
  <c r="Y96" i="2"/>
  <c r="P96" i="2"/>
  <c r="Y95" i="2"/>
  <c r="P95" i="2"/>
  <c r="Y94" i="2"/>
  <c r="P94" i="2"/>
  <c r="Y93" i="2"/>
  <c r="P93" i="2"/>
  <c r="Y92" i="2"/>
  <c r="P92" i="2"/>
  <c r="Y91" i="2"/>
  <c r="P91" i="2"/>
  <c r="Y90" i="2"/>
  <c r="P90" i="2"/>
  <c r="Y89" i="2"/>
  <c r="P89" i="2"/>
  <c r="Y88" i="2"/>
  <c r="P88" i="2"/>
  <c r="Y87" i="2"/>
  <c r="P87" i="2"/>
  <c r="Y86" i="2"/>
  <c r="P86" i="2"/>
  <c r="Y85" i="2"/>
  <c r="P85" i="2"/>
  <c r="Y84" i="2"/>
  <c r="P84" i="2"/>
  <c r="Y83" i="2"/>
  <c r="P83" i="2"/>
  <c r="Y82" i="2"/>
  <c r="P82" i="2"/>
  <c r="Y81" i="2"/>
  <c r="P81" i="2"/>
  <c r="Y80" i="2"/>
  <c r="P80" i="2"/>
  <c r="Y79" i="2"/>
  <c r="P79" i="2"/>
  <c r="Y78" i="2"/>
  <c r="P78" i="2"/>
  <c r="Y77" i="2"/>
  <c r="P77" i="2"/>
  <c r="Y76" i="2"/>
  <c r="P76" i="2"/>
  <c r="Y75" i="2"/>
  <c r="P75" i="2"/>
  <c r="Y74" i="2"/>
  <c r="P74" i="2"/>
  <c r="Y73" i="2"/>
  <c r="P73" i="2"/>
  <c r="Y72" i="2"/>
  <c r="P72" i="2"/>
  <c r="Y71" i="2"/>
  <c r="P71" i="2"/>
  <c r="Y70" i="2"/>
  <c r="P70" i="2"/>
  <c r="Y69" i="2"/>
  <c r="P69" i="2"/>
  <c r="Y68" i="2"/>
  <c r="P68" i="2"/>
  <c r="Y67" i="2"/>
  <c r="P67" i="2"/>
  <c r="Y66" i="2"/>
  <c r="P66" i="2"/>
  <c r="Y65" i="2"/>
  <c r="P65" i="2"/>
  <c r="Y64" i="2"/>
  <c r="P64" i="2"/>
  <c r="Y63" i="2"/>
  <c r="P63" i="2"/>
  <c r="Y62" i="2"/>
  <c r="P62" i="2"/>
  <c r="Y61" i="2"/>
  <c r="P61" i="2"/>
  <c r="Y60" i="2"/>
  <c r="P60" i="2"/>
  <c r="Y59" i="2"/>
  <c r="P59" i="2"/>
  <c r="Y58" i="2"/>
  <c r="P58" i="2"/>
  <c r="Y57" i="2"/>
  <c r="P57" i="2"/>
  <c r="Y56" i="2"/>
  <c r="P56" i="2"/>
  <c r="Y55" i="2"/>
  <c r="P55" i="2"/>
  <c r="Y54" i="2"/>
  <c r="P54" i="2"/>
  <c r="Y53" i="2"/>
  <c r="P53" i="2"/>
  <c r="Y52" i="2"/>
  <c r="P52" i="2"/>
  <c r="Y51" i="2"/>
  <c r="P51" i="2"/>
  <c r="Y50" i="2"/>
  <c r="P50" i="2"/>
  <c r="Y49" i="2"/>
  <c r="P49" i="2"/>
  <c r="Y48" i="2"/>
  <c r="P48" i="2"/>
  <c r="Y47" i="2"/>
  <c r="P47" i="2"/>
  <c r="Y46" i="2"/>
  <c r="P46" i="2"/>
  <c r="Y45" i="2"/>
  <c r="P45" i="2"/>
  <c r="Y44" i="2"/>
  <c r="P44" i="2"/>
  <c r="Y43" i="2"/>
  <c r="P43" i="2"/>
  <c r="Y42" i="2"/>
  <c r="P42" i="2"/>
  <c r="Y41" i="2"/>
  <c r="P41" i="2"/>
  <c r="Y40" i="2"/>
  <c r="P40" i="2"/>
  <c r="Y39" i="2"/>
  <c r="P39" i="2"/>
  <c r="Y38" i="2"/>
  <c r="P38" i="2"/>
  <c r="AP37" i="2"/>
  <c r="AO37" i="2"/>
  <c r="AN37" i="2"/>
  <c r="Y37" i="2"/>
  <c r="P37" i="2"/>
  <c r="AP36" i="2"/>
  <c r="AO36" i="2"/>
  <c r="AN36" i="2"/>
  <c r="Y36" i="2"/>
  <c r="P36" i="2"/>
  <c r="AP35" i="2"/>
  <c r="AO35" i="2"/>
  <c r="AN35" i="2"/>
  <c r="Y35" i="2"/>
  <c r="P35" i="2"/>
  <c r="AP34" i="2"/>
  <c r="AO34" i="2"/>
  <c r="AN34" i="2"/>
  <c r="Y34" i="2"/>
  <c r="P34" i="2"/>
  <c r="AP33" i="2"/>
  <c r="AO33" i="2"/>
  <c r="AN33" i="2"/>
  <c r="Y33" i="2"/>
  <c r="P33" i="2"/>
  <c r="AP32" i="2"/>
  <c r="AO32" i="2"/>
  <c r="AN32" i="2"/>
  <c r="Y32" i="2"/>
  <c r="P32" i="2"/>
  <c r="AP31" i="2"/>
  <c r="AO31" i="2"/>
  <c r="AN31" i="2"/>
  <c r="Y31" i="2"/>
  <c r="P31" i="2"/>
  <c r="AP30" i="2"/>
  <c r="AO30" i="2"/>
  <c r="AN30" i="2"/>
  <c r="Y30" i="2"/>
  <c r="P30" i="2"/>
  <c r="AP29" i="2"/>
  <c r="AO29" i="2"/>
  <c r="AN29" i="2"/>
  <c r="Y29" i="2"/>
  <c r="P29" i="2"/>
  <c r="AP28" i="2"/>
  <c r="AO28" i="2"/>
  <c r="AN28" i="2"/>
  <c r="Y28" i="2"/>
  <c r="P28" i="2"/>
  <c r="AP27" i="2"/>
  <c r="AO27" i="2"/>
  <c r="AN27" i="2"/>
  <c r="Y27" i="2"/>
  <c r="P27" i="2"/>
  <c r="AP26" i="2"/>
  <c r="AO26" i="2"/>
  <c r="AN26" i="2"/>
  <c r="Y26" i="2"/>
  <c r="P26" i="2"/>
  <c r="AP25" i="2"/>
  <c r="AO25" i="2"/>
  <c r="AN25" i="2"/>
  <c r="Y25" i="2"/>
  <c r="P25" i="2"/>
  <c r="AP24" i="2"/>
  <c r="AO24" i="2"/>
  <c r="AN24" i="2"/>
  <c r="Y24" i="2"/>
  <c r="P24" i="2"/>
  <c r="AP23" i="2"/>
  <c r="AO23" i="2"/>
  <c r="AN23" i="2"/>
  <c r="Y23" i="2"/>
  <c r="P23" i="2"/>
  <c r="AP22" i="2"/>
  <c r="AO22" i="2"/>
  <c r="AN22" i="2"/>
  <c r="Y22" i="2"/>
  <c r="P22" i="2"/>
  <c r="AP21" i="2"/>
  <c r="AN21" i="2"/>
  <c r="Y21" i="2"/>
  <c r="P21" i="2"/>
  <c r="AP20" i="2"/>
  <c r="AO20" i="2"/>
  <c r="AN20" i="2"/>
  <c r="Y20" i="2"/>
  <c r="P20" i="2"/>
  <c r="AP19" i="2"/>
  <c r="AO19" i="2"/>
  <c r="AN19" i="2"/>
  <c r="Y19" i="2"/>
  <c r="P19" i="2"/>
  <c r="AP18" i="2"/>
  <c r="AO18" i="2"/>
  <c r="AN18" i="2"/>
  <c r="Y18" i="2"/>
  <c r="P18" i="2"/>
  <c r="AP17" i="2"/>
  <c r="AO17" i="2"/>
  <c r="AN17" i="2"/>
  <c r="Y17" i="2"/>
  <c r="P17" i="2"/>
  <c r="AP16" i="2"/>
  <c r="AO16" i="2"/>
  <c r="Y16" i="2"/>
  <c r="P16" i="2"/>
  <c r="AP15" i="2"/>
  <c r="AO15" i="2"/>
  <c r="AN15" i="2"/>
  <c r="Y15" i="2"/>
  <c r="P15" i="2"/>
  <c r="AP14" i="2"/>
  <c r="AN14" i="2"/>
  <c r="Y14" i="2"/>
  <c r="P14" i="2"/>
  <c r="AP13" i="2"/>
  <c r="AO13" i="2"/>
  <c r="AN13" i="2"/>
  <c r="Y13" i="2"/>
  <c r="P13" i="2"/>
  <c r="AP12" i="2"/>
  <c r="AO12" i="2"/>
  <c r="AN12" i="2"/>
  <c r="Y12" i="2"/>
  <c r="P12" i="2"/>
  <c r="AP11" i="2"/>
  <c r="AO11" i="2"/>
  <c r="AN11" i="2"/>
  <c r="Y11" i="2"/>
  <c r="P11" i="2"/>
  <c r="AP10" i="2"/>
  <c r="AO10" i="2"/>
  <c r="AN10" i="2"/>
  <c r="Y10" i="2"/>
  <c r="P10" i="2"/>
  <c r="AP9" i="2"/>
  <c r="AO9" i="2"/>
  <c r="AN9" i="2"/>
  <c r="Y9" i="2"/>
  <c r="P9" i="2"/>
  <c r="AP8" i="2"/>
  <c r="AO8" i="2"/>
  <c r="AN8" i="2"/>
  <c r="Y8" i="2"/>
  <c r="P8" i="2"/>
  <c r="AP7" i="2"/>
  <c r="AO7" i="2"/>
  <c r="AN7" i="2"/>
  <c r="Y7" i="2"/>
  <c r="P7" i="2"/>
  <c r="AP6" i="2"/>
  <c r="AO6" i="2"/>
  <c r="AN6" i="2"/>
  <c r="Y6" i="2"/>
  <c r="P6" i="2"/>
  <c r="AP5" i="2"/>
  <c r="AO5" i="2"/>
  <c r="AN5" i="2"/>
  <c r="Y5" i="2"/>
  <c r="P5" i="2"/>
  <c r="AP4" i="2"/>
  <c r="AO4" i="2"/>
  <c r="AN4" i="2"/>
  <c r="Y4" i="2"/>
  <c r="P4" i="2"/>
  <c r="AP3" i="2"/>
  <c r="AO3" i="2"/>
  <c r="AN3" i="2"/>
  <c r="Y3" i="2"/>
  <c r="P3" i="2"/>
  <c r="AP2" i="2"/>
  <c r="AO2" i="2"/>
  <c r="AN2" i="2"/>
  <c r="Y2" i="2"/>
  <c r="P2" i="2"/>
</calcChain>
</file>

<file path=xl/sharedStrings.xml><?xml version="1.0" encoding="utf-8"?>
<sst xmlns="http://schemas.openxmlformats.org/spreadsheetml/2006/main" count="3181" uniqueCount="234">
  <si>
    <t>ID</t>
  </si>
  <si>
    <t>SUBJECT</t>
  </si>
  <si>
    <t>WEIGHT</t>
  </si>
  <si>
    <t>RACE</t>
  </si>
  <si>
    <t>HEIGHT</t>
  </si>
  <si>
    <t>GENDER</t>
  </si>
  <si>
    <t>VoA</t>
  </si>
  <si>
    <t>EXER</t>
  </si>
  <si>
    <t>ALTITUDE</t>
  </si>
  <si>
    <t>SAT</t>
  </si>
  <si>
    <t>PO2</t>
  </si>
  <si>
    <t>TEMP</t>
  </si>
  <si>
    <t>PH</t>
  </si>
  <si>
    <t>PCO2</t>
  </si>
  <si>
    <t>HB</t>
  </si>
  <si>
    <t>HB3</t>
  </si>
  <si>
    <t>CO</t>
  </si>
  <si>
    <t>MET</t>
  </si>
  <si>
    <t>O2</t>
  </si>
  <si>
    <t>CAP</t>
  </si>
  <si>
    <t>LACT</t>
  </si>
  <si>
    <t>BE</t>
  </si>
  <si>
    <t>HCT</t>
  </si>
  <si>
    <t>P50</t>
  </si>
  <si>
    <t>CaO2</t>
  </si>
  <si>
    <t>CaCO2</t>
  </si>
  <si>
    <t>APH</t>
  </si>
  <si>
    <t>BPH</t>
  </si>
  <si>
    <t>BEX</t>
  </si>
  <si>
    <t>Qtmax</t>
  </si>
  <si>
    <t xml:space="preserve">HR    </t>
  </si>
  <si>
    <t xml:space="preserve">VE     </t>
  </si>
  <si>
    <t>BF</t>
  </si>
  <si>
    <t xml:space="preserve">VO2   </t>
  </si>
  <si>
    <t xml:space="preserve">VCO2  </t>
  </si>
  <si>
    <t xml:space="preserve">RER   </t>
  </si>
  <si>
    <t>VDe_VT</t>
  </si>
  <si>
    <t>QTmax_KG</t>
  </si>
  <si>
    <t>VO2max_KG</t>
  </si>
  <si>
    <t>BMI</t>
  </si>
  <si>
    <t>X1-M-42-A</t>
  </si>
  <si>
    <t>X1</t>
  </si>
  <si>
    <t>H</t>
  </si>
  <si>
    <t>Male</t>
  </si>
  <si>
    <t>A</t>
  </si>
  <si>
    <t>M</t>
  </si>
  <si>
    <t>X2-M-42-A</t>
  </si>
  <si>
    <t>X2</t>
  </si>
  <si>
    <t>X4-M-42-A</t>
  </si>
  <si>
    <t>X4</t>
  </si>
  <si>
    <t>X5-M-42-A</t>
  </si>
  <si>
    <t>X5</t>
  </si>
  <si>
    <t>X6-M-42-A</t>
  </si>
  <si>
    <t>X6</t>
  </si>
  <si>
    <t>X7-M-42-A</t>
  </si>
  <si>
    <t>X7</t>
  </si>
  <si>
    <t>X8-M-42-A</t>
  </si>
  <si>
    <t>X8</t>
  </si>
  <si>
    <t>X9-M-42-A</t>
  </si>
  <si>
    <t>X9</t>
  </si>
  <si>
    <t>Female</t>
  </si>
  <si>
    <t>X10-M-42-A</t>
  </si>
  <si>
    <t>X10</t>
  </si>
  <si>
    <t>X11-M-42-A</t>
  </si>
  <si>
    <t>X11</t>
  </si>
  <si>
    <t>X12-M-42-A</t>
  </si>
  <si>
    <t>X12</t>
  </si>
  <si>
    <t>X13-M-42-A</t>
  </si>
  <si>
    <t>X13</t>
  </si>
  <si>
    <t>X14-M-42-A</t>
  </si>
  <si>
    <t>X14</t>
  </si>
  <si>
    <t>NULL</t>
  </si>
  <si>
    <t>X15-M-42-A</t>
  </si>
  <si>
    <t>X15</t>
  </si>
  <si>
    <t>X16-M-42-A</t>
  </si>
  <si>
    <t>X16</t>
  </si>
  <si>
    <t>X17-M-42-A</t>
  </si>
  <si>
    <t>X17</t>
  </si>
  <si>
    <t>T</t>
  </si>
  <si>
    <t>X18-M-42-A</t>
  </si>
  <si>
    <t>X18</t>
  </si>
  <si>
    <t>X19-M-42-A</t>
  </si>
  <si>
    <t>X19</t>
  </si>
  <si>
    <t>X20-M-42-A</t>
  </si>
  <si>
    <t>X20</t>
  </si>
  <si>
    <t>X21-M-42-A</t>
  </si>
  <si>
    <t>X21</t>
  </si>
  <si>
    <t>X22-M-42-A</t>
  </si>
  <si>
    <t>X22</t>
  </si>
  <si>
    <t>X23-M-42-A</t>
  </si>
  <si>
    <t>X23</t>
  </si>
  <si>
    <t>X24-M-42-A</t>
  </si>
  <si>
    <t>X24</t>
  </si>
  <si>
    <t>X25-M-42-A</t>
  </si>
  <si>
    <t>X25</t>
  </si>
  <si>
    <t>X26-M-42-A</t>
  </si>
  <si>
    <t>X26</t>
  </si>
  <si>
    <t>X27-M-42-A</t>
  </si>
  <si>
    <t>X27</t>
  </si>
  <si>
    <t>X28-M-42-A</t>
  </si>
  <si>
    <t>X28</t>
  </si>
  <si>
    <t>X29-M-42-A</t>
  </si>
  <si>
    <t>X29</t>
  </si>
  <si>
    <t>X30-M-42-A</t>
  </si>
  <si>
    <t>X30</t>
  </si>
  <si>
    <t>X31-M-42-A</t>
  </si>
  <si>
    <t>X31</t>
  </si>
  <si>
    <t>X32-M-42-A</t>
  </si>
  <si>
    <t>X32</t>
  </si>
  <si>
    <t>X33-M-42-A</t>
  </si>
  <si>
    <t>X33</t>
  </si>
  <si>
    <t>X33-M-42-AR</t>
  </si>
  <si>
    <t>X33RD</t>
  </si>
  <si>
    <t>X34-M-42-A</t>
  </si>
  <si>
    <t>X34</t>
  </si>
  <si>
    <t>X35-M-42-A</t>
  </si>
  <si>
    <t>X35</t>
  </si>
  <si>
    <t>X37-M-42-A</t>
  </si>
  <si>
    <t>X37</t>
  </si>
  <si>
    <t>X1-R-42-A</t>
  </si>
  <si>
    <t>R</t>
  </si>
  <si>
    <t>X2-R-42-A</t>
  </si>
  <si>
    <t>X3-R-42-A</t>
  </si>
  <si>
    <t>X3</t>
  </si>
  <si>
    <t>X4-R-42-A</t>
  </si>
  <si>
    <t>X5-R-42-A</t>
  </si>
  <si>
    <t>X6-R-42-A</t>
  </si>
  <si>
    <t>X7-R-42-A</t>
  </si>
  <si>
    <t>X8-R-42-A</t>
  </si>
  <si>
    <t>X9-R-42-A</t>
  </si>
  <si>
    <t>X10-R-42-A</t>
  </si>
  <si>
    <t>X11-R-42-A2</t>
  </si>
  <si>
    <t>X12-R-42-A</t>
  </si>
  <si>
    <t>X13-R-42-A</t>
  </si>
  <si>
    <t>X15-R-42-A</t>
  </si>
  <si>
    <t>X16-R-42-A</t>
  </si>
  <si>
    <t>X17-R-42-A</t>
  </si>
  <si>
    <t>X18-R-42-A</t>
  </si>
  <si>
    <t>X19-R-42-A</t>
  </si>
  <si>
    <t>X20-R-42-A</t>
  </si>
  <si>
    <t>X21-R-42-A</t>
  </si>
  <si>
    <t>X22-R-42-A</t>
  </si>
  <si>
    <t>X23-R-42-A</t>
  </si>
  <si>
    <t>X24-R-42-A</t>
  </si>
  <si>
    <t>X25-R-42-A</t>
  </si>
  <si>
    <t>X26-R-42-A</t>
  </si>
  <si>
    <t>X27-R-42-A</t>
  </si>
  <si>
    <t>X28-R-42-A</t>
  </si>
  <si>
    <t>X29-R-42-A</t>
  </si>
  <si>
    <t>X30-R-42-A</t>
  </si>
  <si>
    <t>X31-R-42-A</t>
  </si>
  <si>
    <t>S32-R-42-A</t>
  </si>
  <si>
    <t>X33-R-42-A</t>
  </si>
  <si>
    <t>X34-R-42-A</t>
  </si>
  <si>
    <t>X35-R-42-A</t>
  </si>
  <si>
    <t>X36-R-42-A</t>
  </si>
  <si>
    <t>X36</t>
  </si>
  <si>
    <t>X37-R-42-A</t>
  </si>
  <si>
    <t>X1-S-42-A</t>
  </si>
  <si>
    <t>S</t>
  </si>
  <si>
    <t>X3-S-42-A</t>
  </si>
  <si>
    <t>X4-S-42-A</t>
  </si>
  <si>
    <t>X5-S-42-A</t>
  </si>
  <si>
    <t>X7-S-42-A</t>
  </si>
  <si>
    <t>X8-S-42-A</t>
  </si>
  <si>
    <t>X9-S-42-A</t>
  </si>
  <si>
    <t>X11-S-42-A</t>
  </si>
  <si>
    <t>X13-S-42-A</t>
  </si>
  <si>
    <t>X28-S-42-A</t>
  </si>
  <si>
    <t>X29-S-42-A</t>
  </si>
  <si>
    <t>X30-S-42-A</t>
  </si>
  <si>
    <t>X33-S-42-AR</t>
  </si>
  <si>
    <t>X36-S-42-A</t>
  </si>
  <si>
    <t>X37-S-42-A</t>
  </si>
  <si>
    <t>X6-S1-42-A</t>
  </si>
  <si>
    <t>S1</t>
  </si>
  <si>
    <t>X11-S1-42-A</t>
  </si>
  <si>
    <t>X15-S1-42-A</t>
  </si>
  <si>
    <t>X16-S1-42-A</t>
  </si>
  <si>
    <t>X17-S1-42-A</t>
  </si>
  <si>
    <t>X18-S1-42-A</t>
  </si>
  <si>
    <t>X19-S1-42-A</t>
  </si>
  <si>
    <t>X20-S1-42-A</t>
  </si>
  <si>
    <t>X21-S1-42-A</t>
  </si>
  <si>
    <t>X22-S1-42-A</t>
  </si>
  <si>
    <t>X23-S1-42-A</t>
  </si>
  <si>
    <t>X24-S1-42-A</t>
  </si>
  <si>
    <t>X25-S1-42-A</t>
  </si>
  <si>
    <t>X26-S1-42-A</t>
  </si>
  <si>
    <t>X27-S1-42-A</t>
  </si>
  <si>
    <t>X31-S1-42-A</t>
  </si>
  <si>
    <t>X32-S1-42-A</t>
  </si>
  <si>
    <t>X33-S1-42-A</t>
  </si>
  <si>
    <t>X34-S1-42-A</t>
  </si>
  <si>
    <t>X35-S1-42-A</t>
  </si>
  <si>
    <t>X6-S2-42-A</t>
  </si>
  <si>
    <t>S2</t>
  </si>
  <si>
    <t>X12-S2-42-A</t>
  </si>
  <si>
    <t>X15-S2-42-A</t>
  </si>
  <si>
    <t>X16-S2-42-A</t>
  </si>
  <si>
    <t>X17-S2-42-A</t>
  </si>
  <si>
    <t>X18-S2-42-A</t>
  </si>
  <si>
    <t>X19-S2-42-A</t>
  </si>
  <si>
    <t>X20-S2-42-A</t>
  </si>
  <si>
    <t>X22-S2-42-A</t>
  </si>
  <si>
    <t>X23-S2-42-A</t>
  </si>
  <si>
    <t>X24-S2-42-A</t>
  </si>
  <si>
    <t>X26-S2-42-A</t>
  </si>
  <si>
    <t>X27-S2-42-A</t>
  </si>
  <si>
    <t>X31-S2-42-A</t>
  </si>
  <si>
    <t>X32-S2-42-A</t>
  </si>
  <si>
    <t>X33-S2-42-A</t>
  </si>
  <si>
    <t>X34-S2-42-A</t>
  </si>
  <si>
    <t>X35-S2-42-A</t>
  </si>
  <si>
    <t>X18-S3-42-A</t>
  </si>
  <si>
    <t>S3</t>
  </si>
  <si>
    <t>X24-S3-42-A</t>
  </si>
  <si>
    <t>X27-S3-42-A</t>
  </si>
  <si>
    <t>X34-S3-42-A</t>
  </si>
  <si>
    <t>X36-M-42-V</t>
  </si>
  <si>
    <t>V</t>
  </si>
  <si>
    <t>X14-R-42-A</t>
  </si>
  <si>
    <t>X15-R-42-V</t>
  </si>
  <si>
    <t>X14-S2-42-A</t>
  </si>
  <si>
    <t>R2</t>
  </si>
  <si>
    <t>X2-S-42-A</t>
  </si>
  <si>
    <t>X14-S1-42-A</t>
  </si>
  <si>
    <t>VO2_BMI</t>
  </si>
  <si>
    <t>PB</t>
  </si>
  <si>
    <t>PIO2</t>
  </si>
  <si>
    <t>CVO2</t>
  </si>
  <si>
    <t>CVCO2</t>
  </si>
  <si>
    <t>PVO2</t>
  </si>
  <si>
    <t>PVCO2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</si>
</sst>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0" borderId="0" xfId="0" applyFont="1"/>
    <xf numFmtId="0" fontId="0" fillId="0" borderId="0" xfId="0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0" xfId="0" applyNumberFormat="1" applyAlignment="1">
      <alignment vertical="center"/>
    </xf>
    <xf numFmtId="0" fontId="4" fillId="0" borderId="0" xfId="0" applyFont="1" applyFill="1" applyBorder="1"/>
    <xf numFmtId="2" fontId="5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0" fontId="0" fillId="0" borderId="0" xfId="0" applyFont="1"/>
    <xf numFmtId="164" fontId="4" fillId="0" borderId="0" xfId="0" applyNumberFormat="1" applyFont="1"/>
    <xf numFmtId="1" fontId="6" fillId="0" borderId="0" xfId="0" applyNumberFormat="1" applyFont="1" applyFill="1" applyBorder="1" applyAlignment="1">
      <alignment horizontal="center" vertical="center"/>
    </xf>
    <xf numFmtId="0" fontId="2" fillId="0" borderId="0" xfId="0" applyFon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ser>
          <c:idx val="1"/>
          <c:order val="1"/>
          <c:tx>
            <c:v>Tibetan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06144"/>
        <c:axId val="447510624"/>
      </c:scatterChart>
      <c:valAx>
        <c:axId val="447506144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0624"/>
        <c:crosses val="autoZero"/>
        <c:crossBetween val="midCat"/>
      </c:valAx>
      <c:valAx>
        <c:axId val="447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 Male and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Han 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95552"/>
        <c:axId val="364696112"/>
      </c:scatterChart>
      <c:valAx>
        <c:axId val="36469555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6112"/>
        <c:crosses val="autoZero"/>
        <c:crossBetween val="midCat"/>
      </c:valAx>
      <c:valAx>
        <c:axId val="3646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Sheet1!$D$2:$D$8</c:f>
              <c:numCache>
                <c:formatCode>0.00</c:formatCode>
                <c:ptCount val="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</c:numCache>
            </c:numRef>
          </c:yVal>
          <c:smooth val="0"/>
        </c:ser>
        <c:ser>
          <c:idx val="1"/>
          <c:order val="1"/>
          <c:tx>
            <c:v>Tibetan 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Sheet1!$D$19:$D$27</c:f>
              <c:numCache>
                <c:formatCode>0.00</c:formatCode>
                <c:ptCount val="9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</c:numCache>
            </c:numRef>
          </c:xVal>
          <c:yVal>
            <c:numRef>
              <c:f>Sheet1!$I$19:$I$27</c:f>
              <c:numCache>
                <c:formatCode>General</c:formatCode>
                <c:ptCount val="9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79008"/>
        <c:axId val="90785168"/>
      </c:scatterChart>
      <c:valAx>
        <c:axId val="90779008"/>
        <c:scaling>
          <c:orientation val="minMax"/>
          <c:max val="2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5168"/>
        <c:crosses val="autoZero"/>
        <c:crossBetween val="midCat"/>
      </c:valAx>
      <c:valAx>
        <c:axId val="907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and Han Female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088495575221"/>
                  <c:y val="0.257142857142857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Sheet1!$D$9:$D$18</c:f>
              <c:numCache>
                <c:formatCode>0.00</c:formatCode>
                <c:ptCount val="10"/>
                <c:pt idx="0">
                  <c:v>14.8</c:v>
                </c:pt>
                <c:pt idx="1">
                  <c:v>14.1</c:v>
                </c:pt>
                <c:pt idx="2">
                  <c:v>12.1</c:v>
                </c:pt>
                <c:pt idx="3">
                  <c:v>14.3</c:v>
                </c:pt>
                <c:pt idx="4">
                  <c:v>11.5</c:v>
                </c:pt>
                <c:pt idx="5">
                  <c:v>14.6</c:v>
                </c:pt>
                <c:pt idx="6">
                  <c:v>14.3</c:v>
                </c:pt>
                <c:pt idx="7">
                  <c:v>13.1</c:v>
                </c:pt>
                <c:pt idx="8">
                  <c:v>14.6</c:v>
                </c:pt>
                <c:pt idx="9">
                  <c:v>14.1</c:v>
                </c:pt>
              </c:numCache>
            </c:numRef>
          </c:xVal>
          <c:yVal>
            <c:numRef>
              <c:f>Sheet1!$I$9:$I$18</c:f>
              <c:numCache>
                <c:formatCode>General</c:formatCode>
                <c:ptCount val="10"/>
                <c:pt idx="0">
                  <c:v>44.317895918367299</c:v>
                </c:pt>
                <c:pt idx="1">
                  <c:v>27.302839732142836</c:v>
                </c:pt>
                <c:pt idx="2">
                  <c:v>49.417121559633095</c:v>
                </c:pt>
                <c:pt idx="3">
                  <c:v>36.29685178571426</c:v>
                </c:pt>
                <c:pt idx="4">
                  <c:v>38.18971701515148</c:v>
                </c:pt>
                <c:pt idx="5">
                  <c:v>61.108294117647162</c:v>
                </c:pt>
                <c:pt idx="6">
                  <c:v>34.583105702127718</c:v>
                </c:pt>
                <c:pt idx="7">
                  <c:v>27.928474999999953</c:v>
                </c:pt>
                <c:pt idx="8">
                  <c:v>81.276048000000031</c:v>
                </c:pt>
                <c:pt idx="9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 Female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920017082116101"/>
                  <c:y val="-0.1619047619047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Sheet1!$D$28:$D$35</c:f>
              <c:numCache>
                <c:formatCode>0.00</c:formatCode>
                <c:ptCount val="8"/>
                <c:pt idx="0">
                  <c:v>13.7</c:v>
                </c:pt>
                <c:pt idx="1">
                  <c:v>13.2</c:v>
                </c:pt>
                <c:pt idx="2">
                  <c:v>10.3</c:v>
                </c:pt>
                <c:pt idx="3">
                  <c:v>11.6</c:v>
                </c:pt>
                <c:pt idx="4">
                  <c:v>12.9</c:v>
                </c:pt>
                <c:pt idx="5">
                  <c:v>14.3</c:v>
                </c:pt>
                <c:pt idx="6">
                  <c:v>14.7</c:v>
                </c:pt>
                <c:pt idx="7">
                  <c:v>13.5</c:v>
                </c:pt>
              </c:numCache>
            </c:numRef>
          </c:xVal>
          <c:yVal>
            <c:numRef>
              <c:f>Sheet1!$I$28:$I$35</c:f>
              <c:numCache>
                <c:formatCode>General</c:formatCode>
                <c:ptCount val="8"/>
                <c:pt idx="0">
                  <c:v>42.109830508474573</c:v>
                </c:pt>
                <c:pt idx="1">
                  <c:v>59.938461538461539</c:v>
                </c:pt>
                <c:pt idx="2">
                  <c:v>57.83967107843123</c:v>
                </c:pt>
                <c:pt idx="3">
                  <c:v>50.010546874999967</c:v>
                </c:pt>
                <c:pt idx="4">
                  <c:v>49.999449152542397</c:v>
                </c:pt>
                <c:pt idx="5">
                  <c:v>44.840873015873036</c:v>
                </c:pt>
                <c:pt idx="6">
                  <c:v>58.259335609755986</c:v>
                </c:pt>
                <c:pt idx="7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94672"/>
        <c:axId val="155586832"/>
      </c:scatterChart>
      <c:valAx>
        <c:axId val="15559467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6832"/>
        <c:crosses val="autoZero"/>
        <c:crossBetween val="midCat"/>
      </c:valAx>
      <c:valAx>
        <c:axId val="1555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Tibetan vs Han HB vs VO2/BMI 4200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Han Chinese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4354838709677401E-2"/>
                  <c:y val="0.25185185185185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Sheet1!$D$2:$D$18</c:f>
              <c:numCache>
                <c:formatCode>0.00</c:formatCode>
                <c:ptCount val="17"/>
                <c:pt idx="0">
                  <c:v>17.5</c:v>
                </c:pt>
                <c:pt idx="1">
                  <c:v>18.7</c:v>
                </c:pt>
                <c:pt idx="2">
                  <c:v>16</c:v>
                </c:pt>
                <c:pt idx="3">
                  <c:v>18.100000000000001</c:v>
                </c:pt>
                <c:pt idx="4">
                  <c:v>16.399999999999999</c:v>
                </c:pt>
                <c:pt idx="5">
                  <c:v>18.2</c:v>
                </c:pt>
                <c:pt idx="6">
                  <c:v>16.5</c:v>
                </c:pt>
                <c:pt idx="7">
                  <c:v>14.8</c:v>
                </c:pt>
                <c:pt idx="8">
                  <c:v>14.1</c:v>
                </c:pt>
                <c:pt idx="9">
                  <c:v>12.1</c:v>
                </c:pt>
                <c:pt idx="10">
                  <c:v>14.3</c:v>
                </c:pt>
                <c:pt idx="11">
                  <c:v>11.5</c:v>
                </c:pt>
                <c:pt idx="12">
                  <c:v>14.6</c:v>
                </c:pt>
                <c:pt idx="13">
                  <c:v>14.3</c:v>
                </c:pt>
                <c:pt idx="14">
                  <c:v>13.1</c:v>
                </c:pt>
                <c:pt idx="15">
                  <c:v>14.6</c:v>
                </c:pt>
                <c:pt idx="16">
                  <c:v>14.1</c:v>
                </c:pt>
              </c:numCache>
            </c:numRef>
          </c:xVal>
          <c:yVal>
            <c:numRef>
              <c:f>Sheet1!$I$2:$I$18</c:f>
              <c:numCache>
                <c:formatCode>General</c:formatCode>
                <c:ptCount val="17"/>
                <c:pt idx="0">
                  <c:v>52.955707511111157</c:v>
                </c:pt>
                <c:pt idx="1">
                  <c:v>76.881693925925816</c:v>
                </c:pt>
                <c:pt idx="2">
                  <c:v>53.12485641891903</c:v>
                </c:pt>
                <c:pt idx="3">
                  <c:v>84.726565000000036</c:v>
                </c:pt>
                <c:pt idx="4">
                  <c:v>62.099505454545508</c:v>
                </c:pt>
                <c:pt idx="5">
                  <c:v>52.087508789062589</c:v>
                </c:pt>
                <c:pt idx="6">
                  <c:v>70.611599999999868</c:v>
                </c:pt>
                <c:pt idx="7">
                  <c:v>44.317895918367299</c:v>
                </c:pt>
                <c:pt idx="8">
                  <c:v>27.302839732142836</c:v>
                </c:pt>
                <c:pt idx="9">
                  <c:v>49.417121559633095</c:v>
                </c:pt>
                <c:pt idx="10">
                  <c:v>36.29685178571426</c:v>
                </c:pt>
                <c:pt idx="11">
                  <c:v>38.18971701515148</c:v>
                </c:pt>
                <c:pt idx="12">
                  <c:v>61.108294117647162</c:v>
                </c:pt>
                <c:pt idx="13">
                  <c:v>34.583105702127718</c:v>
                </c:pt>
                <c:pt idx="14">
                  <c:v>27.928474999999953</c:v>
                </c:pt>
                <c:pt idx="15">
                  <c:v>81.276048000000031</c:v>
                </c:pt>
                <c:pt idx="16">
                  <c:v>76.170211764705911</c:v>
                </c:pt>
              </c:numCache>
            </c:numRef>
          </c:yVal>
          <c:smooth val="0"/>
        </c:ser>
        <c:ser>
          <c:idx val="1"/>
          <c:order val="1"/>
          <c:tx>
            <c:v>Tibetan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129032258065"/>
                  <c:y val="-0.10370370370370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Sheet1!$D$19:$D$35</c:f>
              <c:numCache>
                <c:formatCode>0.00</c:formatCode>
                <c:ptCount val="17"/>
                <c:pt idx="0">
                  <c:v>14.6</c:v>
                </c:pt>
                <c:pt idx="1">
                  <c:v>17.5</c:v>
                </c:pt>
                <c:pt idx="2">
                  <c:v>15.6</c:v>
                </c:pt>
                <c:pt idx="3">
                  <c:v>16.3</c:v>
                </c:pt>
                <c:pt idx="4">
                  <c:v>15.6</c:v>
                </c:pt>
                <c:pt idx="5">
                  <c:v>15.6</c:v>
                </c:pt>
                <c:pt idx="6">
                  <c:v>15.1</c:v>
                </c:pt>
                <c:pt idx="7">
                  <c:v>16.8</c:v>
                </c:pt>
                <c:pt idx="8">
                  <c:v>14</c:v>
                </c:pt>
                <c:pt idx="9">
                  <c:v>13.7</c:v>
                </c:pt>
                <c:pt idx="10">
                  <c:v>13.2</c:v>
                </c:pt>
                <c:pt idx="11">
                  <c:v>10.3</c:v>
                </c:pt>
                <c:pt idx="12">
                  <c:v>11.6</c:v>
                </c:pt>
                <c:pt idx="13">
                  <c:v>12.9</c:v>
                </c:pt>
                <c:pt idx="14">
                  <c:v>14.3</c:v>
                </c:pt>
                <c:pt idx="15">
                  <c:v>14.7</c:v>
                </c:pt>
                <c:pt idx="16">
                  <c:v>13.5</c:v>
                </c:pt>
              </c:numCache>
            </c:numRef>
          </c:xVal>
          <c:yVal>
            <c:numRef>
              <c:f>Sheet1!$I$19:$I$35</c:f>
              <c:numCache>
                <c:formatCode>General</c:formatCode>
                <c:ptCount val="17"/>
                <c:pt idx="0">
                  <c:v>52.783400000000107</c:v>
                </c:pt>
                <c:pt idx="1">
                  <c:v>61.554023437500113</c:v>
                </c:pt>
                <c:pt idx="2">
                  <c:v>74.468128225806524</c:v>
                </c:pt>
                <c:pt idx="3">
                  <c:v>75.447307407407408</c:v>
                </c:pt>
                <c:pt idx="4">
                  <c:v>74.545741525423722</c:v>
                </c:pt>
                <c:pt idx="5">
                  <c:v>93.225729838709782</c:v>
                </c:pt>
                <c:pt idx="6">
                  <c:v>71.562675862069099</c:v>
                </c:pt>
                <c:pt idx="7">
                  <c:v>54.143580000000121</c:v>
                </c:pt>
                <c:pt idx="8">
                  <c:v>53.965214999999851</c:v>
                </c:pt>
                <c:pt idx="9">
                  <c:v>42.109830508474573</c:v>
                </c:pt>
                <c:pt idx="10">
                  <c:v>59.938461538461539</c:v>
                </c:pt>
                <c:pt idx="11">
                  <c:v>57.83967107843123</c:v>
                </c:pt>
                <c:pt idx="12">
                  <c:v>50.010546874999967</c:v>
                </c:pt>
                <c:pt idx="13">
                  <c:v>49.999449152542397</c:v>
                </c:pt>
                <c:pt idx="14">
                  <c:v>44.840873015873036</c:v>
                </c:pt>
                <c:pt idx="15">
                  <c:v>58.259335609755986</c:v>
                </c:pt>
                <c:pt idx="16">
                  <c:v>47.720835046728979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65568"/>
        <c:axId val="347662768"/>
      </c:scatterChart>
      <c:valAx>
        <c:axId val="34766556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2768"/>
        <c:crosses val="autoZero"/>
        <c:crossBetween val="midCat"/>
      </c:valAx>
      <c:valAx>
        <c:axId val="3476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VO2/BMI</a:t>
                </a:r>
              </a:p>
            </c:rich>
          </c:tx>
          <c:layout>
            <c:manualLayout>
              <c:xMode val="edge"/>
              <c:yMode val="edge"/>
              <c:x val="2.7654867256637201E-2"/>
              <c:y val="0.37897619047619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6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93345</xdr:colOff>
      <xdr:row>21</xdr:row>
      <xdr:rowOff>60960</xdr:rowOff>
    </xdr:from>
    <xdr:to>
      <xdr:col>15</xdr:col>
      <xdr:colOff>520065</xdr:colOff>
      <xdr:row>36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233680</xdr:colOff>
      <xdr:row>21</xdr:row>
      <xdr:rowOff>134620</xdr:rowOff>
    </xdr:from>
    <xdr:to>
      <xdr:col>23</xdr:col>
      <xdr:colOff>538480</xdr:colOff>
      <xdr:row>36</xdr:row>
      <xdr:rowOff>134620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157480</xdr:colOff>
      <xdr:row>38</xdr:row>
      <xdr:rowOff>45720</xdr:rowOff>
    </xdr:from>
    <xdr:to>
      <xdr:col>15</xdr:col>
      <xdr:colOff>584200</xdr:colOff>
      <xdr:row>53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81915</xdr:colOff>
      <xdr:row>36</xdr:row>
      <xdr:rowOff>109220</xdr:rowOff>
    </xdr:from>
    <xdr:to>
      <xdr:col>9</xdr:col>
      <xdr:colOff>88900</xdr:colOff>
      <xdr:row>51</xdr:row>
      <xdr:rowOff>109220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868680</xdr:colOff>
      <xdr:row>38</xdr:row>
      <xdr:rowOff>90170</xdr:rowOff>
    </xdr:from>
    <xdr:to>
      <xdr:col>23</xdr:col>
      <xdr:colOff>441960</xdr:colOff>
      <xdr:row>53</xdr:row>
      <xdr:rowOff>90170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7"/>
  <sheetViews>
    <sheetView tabSelected="1" zoomScale="85" zoomScaleNormal="85" workbookViewId="0">
      <pane ySplit="1" topLeftCell="A2" activePane="bottomLeft" state="frozen"/>
      <selection pane="bottomLeft" activeCell="AB31" sqref="AB31"/>
    </sheetView>
  </sheetViews>
  <sheetFormatPr defaultColWidth="9" defaultRowHeight="15"/>
  <cols>
    <col min="1" max="1" width="13.5703125" customWidth="1"/>
    <col min="2" max="2" width="8.28515625" customWidth="1"/>
    <col min="3" max="3" width="7.140625" style="6" customWidth="1"/>
    <col min="4" max="4" width="5.42578125" customWidth="1"/>
    <col min="5" max="5" width="8.42578125" customWidth="1"/>
    <col min="6" max="6" width="9.28515625" customWidth="1"/>
    <col min="7" max="8" width="6.42578125" customWidth="1"/>
    <col min="9" max="10" width="9.7109375" customWidth="1"/>
    <col min="11" max="13" width="6.42578125" customWidth="1"/>
    <col min="14" max="15" width="6.140625" customWidth="1"/>
    <col min="16" max="18" width="6.42578125" customWidth="1"/>
    <col min="19" max="19" width="7.140625" customWidth="1"/>
    <col min="20" max="20" width="6.42578125" style="7" customWidth="1"/>
    <col min="21" max="21" width="6" customWidth="1"/>
    <col min="22" max="22" width="7.28515625" customWidth="1"/>
    <col min="23" max="23" width="6.7109375" customWidth="1"/>
    <col min="24" max="25" width="5.5703125" customWidth="1"/>
    <col min="26" max="26" width="6.140625" customWidth="1"/>
    <col min="27" max="28" width="8.42578125" bestFit="1" customWidth="1"/>
    <col min="29" max="29" width="6.85546875" customWidth="1"/>
    <col min="30" max="31" width="7" customWidth="1"/>
    <col min="32" max="32" width="6.85546875" bestFit="1" customWidth="1"/>
    <col min="33" max="33" width="6.7109375" bestFit="1" customWidth="1"/>
    <col min="34" max="34" width="8.140625" customWidth="1"/>
    <col min="35" max="35" width="5.5703125" customWidth="1"/>
    <col min="36" max="36" width="8" customWidth="1"/>
    <col min="39" max="39" width="8" bestFit="1" customWidth="1"/>
    <col min="40" max="40" width="10.5703125" bestFit="1" customWidth="1"/>
    <col min="41" max="41" width="11.85546875" bestFit="1" customWidth="1"/>
    <col min="42" max="42" width="5.7109375" bestFit="1" customWidth="1"/>
    <col min="43" max="44" width="6.5703125" bestFit="1" customWidth="1"/>
  </cols>
  <sheetData>
    <row r="1" spans="1:46">
      <c r="A1" s="1" t="s">
        <v>0</v>
      </c>
      <c r="B1" s="1" t="s">
        <v>1</v>
      </c>
      <c r="C1" s="6" t="s">
        <v>2</v>
      </c>
      <c r="D1" t="s">
        <v>3</v>
      </c>
      <c r="E1" t="s">
        <v>4</v>
      </c>
      <c r="F1" t="s">
        <v>5</v>
      </c>
      <c r="G1" s="8" t="s">
        <v>6</v>
      </c>
      <c r="H1" s="8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8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2" t="s">
        <v>22</v>
      </c>
      <c r="X1" s="1" t="s">
        <v>23</v>
      </c>
      <c r="Y1" s="1" t="s">
        <v>24</v>
      </c>
      <c r="Z1" s="8" t="s">
        <v>25</v>
      </c>
      <c r="AA1" s="2" t="s">
        <v>230</v>
      </c>
      <c r="AB1" s="2" t="s">
        <v>231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t="s">
        <v>37</v>
      </c>
      <c r="AO1" t="s">
        <v>38</v>
      </c>
      <c r="AP1" t="s">
        <v>39</v>
      </c>
      <c r="AQ1" t="s">
        <v>228</v>
      </c>
      <c r="AR1" s="21" t="s">
        <v>229</v>
      </c>
      <c r="AS1" t="s">
        <v>232</v>
      </c>
      <c r="AT1" t="s">
        <v>233</v>
      </c>
    </row>
    <row r="2" spans="1:46">
      <c r="A2" s="2" t="s">
        <v>40</v>
      </c>
      <c r="B2" s="2" t="s">
        <v>41</v>
      </c>
      <c r="C2" s="3">
        <v>67.5</v>
      </c>
      <c r="D2" s="3" t="s">
        <v>42</v>
      </c>
      <c r="E2" s="3">
        <v>173</v>
      </c>
      <c r="F2" s="3" t="s">
        <v>43</v>
      </c>
      <c r="G2" s="9" t="s">
        <v>44</v>
      </c>
      <c r="H2" s="10" t="s">
        <v>45</v>
      </c>
      <c r="I2" s="2">
        <v>4200</v>
      </c>
      <c r="J2" s="2">
        <v>71.5</v>
      </c>
      <c r="K2" s="2">
        <v>42</v>
      </c>
      <c r="L2" s="2">
        <v>37</v>
      </c>
      <c r="M2" s="2">
        <v>7.4</v>
      </c>
      <c r="N2" s="2">
        <v>31</v>
      </c>
      <c r="O2" s="2">
        <v>17.5</v>
      </c>
      <c r="P2" s="2">
        <f>O2*3</f>
        <v>52.5</v>
      </c>
      <c r="Q2" s="2">
        <v>1.4</v>
      </c>
      <c r="R2" s="2">
        <v>0</v>
      </c>
      <c r="S2" s="2">
        <v>17.2</v>
      </c>
      <c r="T2" s="2">
        <v>23.7</v>
      </c>
      <c r="U2" s="2">
        <v>9.6999999999999993</v>
      </c>
      <c r="V2" s="2">
        <v>-4.3</v>
      </c>
      <c r="W2" s="13">
        <v>54</v>
      </c>
      <c r="X2" s="14">
        <v>28.803999999999998</v>
      </c>
      <c r="Y2" s="14">
        <f t="shared" ref="Y2:Y65" si="0">1.39*O2*J2/100+0.003*K2</f>
        <v>17.518375000000002</v>
      </c>
      <c r="Z2">
        <v>37.0777</v>
      </c>
      <c r="AA2" s="14" t="s">
        <v>71</v>
      </c>
      <c r="AB2" s="14" t="s">
        <v>71</v>
      </c>
      <c r="AC2">
        <v>7.41</v>
      </c>
      <c r="AD2">
        <v>7.23</v>
      </c>
      <c r="AE2">
        <v>-5.5</v>
      </c>
      <c r="AF2" s="5">
        <v>19.835000000000001</v>
      </c>
      <c r="AG2" s="5">
        <v>158</v>
      </c>
      <c r="AH2" s="5">
        <v>66.33</v>
      </c>
      <c r="AI2" s="5">
        <v>29</v>
      </c>
      <c r="AJ2" s="5">
        <v>1194.33</v>
      </c>
      <c r="AK2" s="5">
        <v>1572</v>
      </c>
      <c r="AL2" s="5">
        <v>1.3</v>
      </c>
      <c r="AM2" s="5">
        <v>21.5</v>
      </c>
      <c r="AN2" s="5">
        <f>AF2/C2</f>
        <v>0.29385185185185186</v>
      </c>
      <c r="AO2" s="5">
        <f>AJ2/C2</f>
        <v>17.693777777777775</v>
      </c>
      <c r="AP2" s="5">
        <f>C2/(E2/100)^2</f>
        <v>22.55337632396672</v>
      </c>
      <c r="AQ2" s="20">
        <v>445</v>
      </c>
      <c r="AR2" s="22">
        <f>(AQ2-47) * 0.2092</f>
        <v>83.261600000000001</v>
      </c>
      <c r="AS2" t="s">
        <v>71</v>
      </c>
      <c r="AT2" t="s">
        <v>71</v>
      </c>
    </row>
    <row r="3" spans="1:46">
      <c r="A3" s="2" t="s">
        <v>46</v>
      </c>
      <c r="B3" s="2" t="s">
        <v>47</v>
      </c>
      <c r="C3" s="3">
        <v>54</v>
      </c>
      <c r="D3" s="3" t="s">
        <v>42</v>
      </c>
      <c r="E3" s="3">
        <v>172</v>
      </c>
      <c r="F3" s="3" t="s">
        <v>43</v>
      </c>
      <c r="G3" s="9" t="s">
        <v>44</v>
      </c>
      <c r="H3" s="10" t="s">
        <v>45</v>
      </c>
      <c r="I3" s="2">
        <v>4200</v>
      </c>
      <c r="J3" s="2">
        <v>76.900000000000006</v>
      </c>
      <c r="K3" s="2">
        <v>48</v>
      </c>
      <c r="L3" s="2">
        <v>37</v>
      </c>
      <c r="M3" s="2">
        <v>7.4</v>
      </c>
      <c r="N3" s="2">
        <v>29</v>
      </c>
      <c r="O3" s="2">
        <v>18.7</v>
      </c>
      <c r="P3" s="2">
        <f t="shared" ref="P3:P66" si="1">O3*3</f>
        <v>56.099999999999994</v>
      </c>
      <c r="Q3" s="2">
        <v>1.9</v>
      </c>
      <c r="R3" s="2">
        <v>0.3</v>
      </c>
      <c r="S3" s="2">
        <v>19.7</v>
      </c>
      <c r="T3" s="2">
        <v>25.1</v>
      </c>
      <c r="U3" s="2">
        <v>9.6</v>
      </c>
      <c r="V3" s="2">
        <v>-5.2</v>
      </c>
      <c r="W3" s="13">
        <v>53</v>
      </c>
      <c r="X3" s="14">
        <v>31.314</v>
      </c>
      <c r="Y3" s="14">
        <f t="shared" si="0"/>
        <v>20.132616999999996</v>
      </c>
      <c r="Z3">
        <v>33.707000000000001</v>
      </c>
      <c r="AA3" s="14">
        <f>Y3-(AJ3/(10*AF3))</f>
        <v>8.2591082429139497</v>
      </c>
      <c r="AB3" s="14">
        <f>Z3+(AJ3/(10*AF3))</f>
        <v>45.580508757086051</v>
      </c>
      <c r="AC3">
        <v>7.39</v>
      </c>
      <c r="AD3">
        <v>7.23</v>
      </c>
      <c r="AE3">
        <v>-6.6</v>
      </c>
      <c r="AF3" s="15">
        <v>11.819000000000001</v>
      </c>
      <c r="AG3" s="5">
        <v>137.80000000000001</v>
      </c>
      <c r="AH3" s="5">
        <v>66.33</v>
      </c>
      <c r="AI3" s="5">
        <v>38.83</v>
      </c>
      <c r="AJ3" s="5">
        <v>1403.33</v>
      </c>
      <c r="AK3" s="5">
        <v>1664.33</v>
      </c>
      <c r="AL3" s="5">
        <v>1.17</v>
      </c>
      <c r="AM3" s="5">
        <v>13.5</v>
      </c>
      <c r="AN3" s="5">
        <f t="shared" ref="AN3:AN37" si="2">AF3/C3</f>
        <v>0.21887037037037038</v>
      </c>
      <c r="AO3" s="5">
        <f t="shared" ref="AO3:AO37" si="3">AJ3/C3</f>
        <v>25.987592592592591</v>
      </c>
      <c r="AP3" s="5">
        <f t="shared" ref="AP3:AP37" si="4">C3/(E3/100)^2</f>
        <v>18.253109789075179</v>
      </c>
      <c r="AQ3" s="20">
        <v>445</v>
      </c>
      <c r="AR3" s="22">
        <f t="shared" ref="AR3:AR37" si="5">(AQ3-47) * 0.2092</f>
        <v>83.261600000000001</v>
      </c>
      <c r="AS3">
        <v>23.8</v>
      </c>
      <c r="AT3">
        <v>44.7</v>
      </c>
    </row>
    <row r="4" spans="1:46">
      <c r="A4" s="2" t="s">
        <v>48</v>
      </c>
      <c r="B4" s="2" t="s">
        <v>49</v>
      </c>
      <c r="C4" s="3">
        <v>74</v>
      </c>
      <c r="D4" s="3" t="s">
        <v>42</v>
      </c>
      <c r="E4" s="3">
        <v>175</v>
      </c>
      <c r="F4" s="3" t="s">
        <v>43</v>
      </c>
      <c r="G4" s="9" t="s">
        <v>44</v>
      </c>
      <c r="H4" s="10" t="s">
        <v>45</v>
      </c>
      <c r="I4" s="2">
        <v>4200</v>
      </c>
      <c r="J4" s="2">
        <v>76.7</v>
      </c>
      <c r="K4" s="2">
        <v>45</v>
      </c>
      <c r="L4" s="2">
        <v>37</v>
      </c>
      <c r="M4" s="2">
        <v>7.42</v>
      </c>
      <c r="N4" s="2">
        <v>33</v>
      </c>
      <c r="O4" s="2">
        <v>16</v>
      </c>
      <c r="P4" s="2">
        <f t="shared" si="1"/>
        <v>48</v>
      </c>
      <c r="Q4" s="2">
        <v>1.5</v>
      </c>
      <c r="R4" s="2">
        <v>0</v>
      </c>
      <c r="S4" s="2">
        <v>16.8</v>
      </c>
      <c r="T4" s="2">
        <v>21.5</v>
      </c>
      <c r="U4" s="2">
        <v>6.9</v>
      </c>
      <c r="V4" s="2">
        <v>-2.1</v>
      </c>
      <c r="W4" s="13">
        <v>54</v>
      </c>
      <c r="X4" s="14">
        <v>29.98</v>
      </c>
      <c r="Y4" s="14">
        <f t="shared" si="0"/>
        <v>17.193080000000002</v>
      </c>
      <c r="Z4">
        <v>42.064100000000003</v>
      </c>
      <c r="AA4" s="14">
        <f t="shared" ref="AA4:AA37" si="6">Y4-(AJ4/(10*AF4))</f>
        <v>8.854466414253892</v>
      </c>
      <c r="AB4" s="14">
        <f t="shared" ref="AB4:AB37" si="7">Z4+(AJ4/(10*AF4))</f>
        <v>50.402713585746113</v>
      </c>
      <c r="AC4">
        <v>7.45</v>
      </c>
      <c r="AD4">
        <v>7.26</v>
      </c>
      <c r="AE4">
        <v>-3</v>
      </c>
      <c r="AF4" s="15">
        <v>15.394285714285701</v>
      </c>
      <c r="AG4" s="5">
        <v>186.67</v>
      </c>
      <c r="AH4" s="5">
        <v>78</v>
      </c>
      <c r="AI4" s="5">
        <v>34</v>
      </c>
      <c r="AJ4" s="5">
        <v>1283.67</v>
      </c>
      <c r="AK4" s="5">
        <v>1656.33</v>
      </c>
      <c r="AL4" s="5">
        <v>1.29</v>
      </c>
      <c r="AM4" s="5">
        <v>21.33</v>
      </c>
      <c r="AN4" s="5">
        <f t="shared" si="2"/>
        <v>0.20803088803088784</v>
      </c>
      <c r="AO4" s="5">
        <f t="shared" si="3"/>
        <v>17.346891891891893</v>
      </c>
      <c r="AP4" s="5">
        <f t="shared" si="4"/>
        <v>24.163265306122447</v>
      </c>
      <c r="AQ4" s="20">
        <v>445</v>
      </c>
      <c r="AR4" s="22">
        <f t="shared" si="5"/>
        <v>83.261600000000001</v>
      </c>
      <c r="AS4">
        <v>25.8</v>
      </c>
      <c r="AT4">
        <v>44.6</v>
      </c>
    </row>
    <row r="5" spans="1:46">
      <c r="A5" s="2" t="s">
        <v>50</v>
      </c>
      <c r="B5" s="2" t="s">
        <v>51</v>
      </c>
      <c r="C5" s="3">
        <v>55</v>
      </c>
      <c r="D5" s="3" t="s">
        <v>42</v>
      </c>
      <c r="E5" s="3">
        <v>170.5</v>
      </c>
      <c r="F5" s="3" t="s">
        <v>43</v>
      </c>
      <c r="G5" s="9" t="s">
        <v>44</v>
      </c>
      <c r="H5" s="10" t="s">
        <v>45</v>
      </c>
      <c r="I5" s="2">
        <v>4200</v>
      </c>
      <c r="J5" s="2">
        <v>81.599999999999994</v>
      </c>
      <c r="K5" s="2">
        <v>51</v>
      </c>
      <c r="L5" s="2">
        <v>37</v>
      </c>
      <c r="M5" s="2">
        <v>7.38</v>
      </c>
      <c r="N5" s="2">
        <v>29</v>
      </c>
      <c r="O5" s="2">
        <v>18.100000000000001</v>
      </c>
      <c r="P5" s="2">
        <f t="shared" si="1"/>
        <v>54.300000000000004</v>
      </c>
      <c r="Q5" s="2">
        <v>1</v>
      </c>
      <c r="R5" s="2">
        <v>0</v>
      </c>
      <c r="S5" s="2">
        <v>20.2</v>
      </c>
      <c r="T5" s="2">
        <v>24.5</v>
      </c>
      <c r="U5" s="2">
        <v>8.9</v>
      </c>
      <c r="V5" s="2">
        <v>-6.2</v>
      </c>
      <c r="W5" s="13">
        <v>58</v>
      </c>
      <c r="X5" s="14">
        <v>29.986000000000001</v>
      </c>
      <c r="Y5" s="14">
        <f t="shared" si="0"/>
        <v>20.682743999999996</v>
      </c>
      <c r="Z5">
        <v>32.388199999999998</v>
      </c>
      <c r="AA5" s="14">
        <f t="shared" si="6"/>
        <v>9.1576249202839897</v>
      </c>
      <c r="AB5" s="14">
        <f t="shared" si="7"/>
        <v>43.913319079716004</v>
      </c>
      <c r="AC5">
        <v>7.37</v>
      </c>
      <c r="AD5">
        <v>7.2</v>
      </c>
      <c r="AE5">
        <v>-7.7</v>
      </c>
      <c r="AF5" s="15">
        <v>13.90875</v>
      </c>
      <c r="AG5" s="5">
        <v>160.5</v>
      </c>
      <c r="AH5" s="5">
        <v>83.5</v>
      </c>
      <c r="AI5" s="5">
        <v>34</v>
      </c>
      <c r="AJ5" s="5">
        <v>1603</v>
      </c>
      <c r="AK5" s="5">
        <v>2116.5</v>
      </c>
      <c r="AL5" s="5">
        <v>1.325</v>
      </c>
      <c r="AM5" s="5">
        <v>23</v>
      </c>
      <c r="AN5" s="5">
        <f t="shared" si="2"/>
        <v>0.25288636363636363</v>
      </c>
      <c r="AO5" s="5">
        <f t="shared" si="3"/>
        <v>29.145454545454545</v>
      </c>
      <c r="AP5" s="5">
        <f t="shared" si="4"/>
        <v>18.919685933213508</v>
      </c>
      <c r="AQ5" s="20">
        <v>441</v>
      </c>
      <c r="AR5" s="22">
        <f t="shared" si="5"/>
        <v>82.424800000000005</v>
      </c>
      <c r="AS5">
        <v>25.9</v>
      </c>
      <c r="AT5">
        <v>46.6</v>
      </c>
    </row>
    <row r="6" spans="1:46">
      <c r="A6" s="2" t="s">
        <v>52</v>
      </c>
      <c r="B6" s="2" t="s">
        <v>53</v>
      </c>
      <c r="C6" s="3">
        <v>55</v>
      </c>
      <c r="D6" s="3" t="s">
        <v>42</v>
      </c>
      <c r="E6" s="3">
        <v>172</v>
      </c>
      <c r="F6" s="3" t="s">
        <v>43</v>
      </c>
      <c r="G6" s="9" t="s">
        <v>44</v>
      </c>
      <c r="H6" s="10" t="s">
        <v>45</v>
      </c>
      <c r="I6" s="2">
        <v>4200</v>
      </c>
      <c r="J6" s="2">
        <v>76.900000000000006</v>
      </c>
      <c r="K6" s="2">
        <v>46</v>
      </c>
      <c r="L6" s="2">
        <v>37</v>
      </c>
      <c r="M6" s="2">
        <v>7.34</v>
      </c>
      <c r="N6" s="2">
        <v>33</v>
      </c>
      <c r="O6" s="2">
        <v>16.399999999999999</v>
      </c>
      <c r="P6" s="2">
        <f t="shared" si="1"/>
        <v>49.199999999999996</v>
      </c>
      <c r="Q6" s="2">
        <v>0</v>
      </c>
      <c r="R6" s="2">
        <v>0.3</v>
      </c>
      <c r="S6" s="2">
        <v>17.3</v>
      </c>
      <c r="T6" s="2">
        <v>22.5</v>
      </c>
      <c r="U6" s="2">
        <v>7.5</v>
      </c>
      <c r="V6" s="2">
        <v>-6.8</v>
      </c>
      <c r="W6" s="13">
        <v>52</v>
      </c>
      <c r="X6" s="14">
        <v>28.3</v>
      </c>
      <c r="Y6" s="14">
        <f t="shared" si="0"/>
        <v>17.668123999999999</v>
      </c>
      <c r="Z6">
        <v>35.490499999999997</v>
      </c>
      <c r="AA6" s="14">
        <f t="shared" si="6"/>
        <v>7.4081817649411228</v>
      </c>
      <c r="AB6" s="14">
        <f t="shared" si="7"/>
        <v>45.75044223505887</v>
      </c>
      <c r="AC6">
        <v>7.37</v>
      </c>
      <c r="AD6">
        <v>7.2</v>
      </c>
      <c r="AE6">
        <v>-7.2</v>
      </c>
      <c r="AF6" s="15">
        <v>11.2525</v>
      </c>
      <c r="AG6" s="5">
        <v>183</v>
      </c>
      <c r="AH6" s="5">
        <v>58.5</v>
      </c>
      <c r="AI6" s="5">
        <v>38</v>
      </c>
      <c r="AJ6" s="5">
        <v>1154.5</v>
      </c>
      <c r="AK6" s="5">
        <v>1364</v>
      </c>
      <c r="AL6" s="5">
        <v>1.19</v>
      </c>
      <c r="AM6" s="5">
        <v>18</v>
      </c>
      <c r="AN6" s="5">
        <f t="shared" si="2"/>
        <v>0.20459090909090907</v>
      </c>
      <c r="AO6" s="5">
        <f t="shared" si="3"/>
        <v>20.990909090909092</v>
      </c>
      <c r="AP6" s="5">
        <f t="shared" si="4"/>
        <v>18.591130340724717</v>
      </c>
      <c r="AQ6" s="20">
        <v>439</v>
      </c>
      <c r="AR6" s="22">
        <f t="shared" si="5"/>
        <v>82.006399999999999</v>
      </c>
      <c r="AS6">
        <v>23</v>
      </c>
      <c r="AT6">
        <v>48.7</v>
      </c>
    </row>
    <row r="7" spans="1:46">
      <c r="A7" s="2" t="s">
        <v>54</v>
      </c>
      <c r="B7" s="2" t="s">
        <v>55</v>
      </c>
      <c r="C7" s="3">
        <v>64</v>
      </c>
      <c r="D7" s="3" t="s">
        <v>42</v>
      </c>
      <c r="E7" s="3">
        <v>166.5</v>
      </c>
      <c r="F7" s="3" t="s">
        <v>43</v>
      </c>
      <c r="G7" s="9" t="s">
        <v>44</v>
      </c>
      <c r="H7" s="10" t="s">
        <v>45</v>
      </c>
      <c r="I7" s="2">
        <v>4200</v>
      </c>
      <c r="J7" s="2">
        <v>75.5</v>
      </c>
      <c r="K7" s="2">
        <v>44</v>
      </c>
      <c r="L7" s="2">
        <v>37</v>
      </c>
      <c r="M7" s="2">
        <v>7.39</v>
      </c>
      <c r="N7" s="2">
        <v>34</v>
      </c>
      <c r="O7" s="2">
        <v>18.2</v>
      </c>
      <c r="P7" s="2">
        <f t="shared" si="1"/>
        <v>54.599999999999994</v>
      </c>
      <c r="Q7" s="2">
        <v>0.6</v>
      </c>
      <c r="R7" s="2">
        <v>0.1</v>
      </c>
      <c r="S7" s="2">
        <v>18.8</v>
      </c>
      <c r="T7" s="2">
        <v>24.8</v>
      </c>
      <c r="U7" s="2">
        <v>6.5</v>
      </c>
      <c r="V7" s="2">
        <v>-3.4</v>
      </c>
      <c r="W7" s="13">
        <v>57</v>
      </c>
      <c r="X7" s="14">
        <v>29.062000000000001</v>
      </c>
      <c r="Y7" s="14">
        <f t="shared" si="0"/>
        <v>19.23199</v>
      </c>
      <c r="Z7">
        <v>39.192100000000003</v>
      </c>
      <c r="AA7" s="14">
        <f t="shared" si="6"/>
        <v>11.023798873720136</v>
      </c>
      <c r="AB7" s="14">
        <f t="shared" si="7"/>
        <v>47.400291126279868</v>
      </c>
      <c r="AC7">
        <v>7.42</v>
      </c>
      <c r="AD7">
        <v>7.25</v>
      </c>
      <c r="AE7">
        <v>-4</v>
      </c>
      <c r="AF7" s="15">
        <v>14.65</v>
      </c>
      <c r="AG7" s="5">
        <v>170.5</v>
      </c>
      <c r="AH7" s="5">
        <v>68.5</v>
      </c>
      <c r="AI7" s="5">
        <v>51</v>
      </c>
      <c r="AJ7" s="5">
        <v>1202.5</v>
      </c>
      <c r="AK7" s="5">
        <v>1593.5</v>
      </c>
      <c r="AL7" s="5">
        <v>1.33</v>
      </c>
      <c r="AM7" s="5">
        <v>27.5</v>
      </c>
      <c r="AN7" s="5">
        <f t="shared" si="2"/>
        <v>0.22890625000000001</v>
      </c>
      <c r="AO7" s="5">
        <f t="shared" si="3"/>
        <v>18.7890625</v>
      </c>
      <c r="AP7" s="5">
        <f t="shared" si="4"/>
        <v>23.086149212275338</v>
      </c>
      <c r="AQ7" s="20">
        <v>443</v>
      </c>
      <c r="AR7" s="22">
        <f t="shared" si="5"/>
        <v>82.843199999999996</v>
      </c>
      <c r="AS7">
        <v>27.2</v>
      </c>
      <c r="AT7">
        <v>45</v>
      </c>
    </row>
    <row r="8" spans="1:46">
      <c r="A8" s="2" t="s">
        <v>56</v>
      </c>
      <c r="B8" s="2" t="s">
        <v>57</v>
      </c>
      <c r="C8" s="3">
        <v>54</v>
      </c>
      <c r="D8" s="3" t="s">
        <v>42</v>
      </c>
      <c r="E8" s="3">
        <v>171</v>
      </c>
      <c r="F8" s="3" t="s">
        <v>43</v>
      </c>
      <c r="G8" s="9" t="s">
        <v>44</v>
      </c>
      <c r="H8" s="10" t="s">
        <v>45</v>
      </c>
      <c r="I8" s="2">
        <v>4200</v>
      </c>
      <c r="J8" s="2">
        <v>83</v>
      </c>
      <c r="K8" s="2">
        <v>53</v>
      </c>
      <c r="L8" s="2">
        <v>37</v>
      </c>
      <c r="M8" s="2">
        <v>7.41</v>
      </c>
      <c r="N8" s="2">
        <v>32</v>
      </c>
      <c r="O8" s="2">
        <v>16.5</v>
      </c>
      <c r="P8" s="2">
        <f t="shared" si="1"/>
        <v>49.5</v>
      </c>
      <c r="Q8" s="2">
        <v>0.15</v>
      </c>
      <c r="R8" s="2">
        <v>0.3</v>
      </c>
      <c r="S8" s="2">
        <v>18.7</v>
      </c>
      <c r="T8" s="2">
        <v>22.2</v>
      </c>
      <c r="U8" s="2">
        <v>6.5</v>
      </c>
      <c r="V8" s="2">
        <v>-3.3</v>
      </c>
      <c r="W8" s="13">
        <v>50</v>
      </c>
      <c r="X8" s="14">
        <v>30.318999999999999</v>
      </c>
      <c r="Y8" s="14">
        <f t="shared" si="0"/>
        <v>19.195049999999998</v>
      </c>
      <c r="Z8">
        <v>39.185600000000001</v>
      </c>
      <c r="AA8" s="14">
        <f t="shared" si="6"/>
        <v>6.6051393072652651</v>
      </c>
      <c r="AB8" s="14">
        <f t="shared" si="7"/>
        <v>51.775510692734734</v>
      </c>
      <c r="AC8">
        <v>7.43</v>
      </c>
      <c r="AD8">
        <v>7.25</v>
      </c>
      <c r="AE8">
        <v>-4</v>
      </c>
      <c r="AF8" s="15">
        <v>10.3575</v>
      </c>
      <c r="AG8" s="5">
        <v>169</v>
      </c>
      <c r="AH8" s="5">
        <v>58.5</v>
      </c>
      <c r="AI8" s="5">
        <v>26</v>
      </c>
      <c r="AJ8" s="5">
        <v>1304</v>
      </c>
      <c r="AK8" s="5">
        <v>1593</v>
      </c>
      <c r="AL8" s="5">
        <v>1.22</v>
      </c>
      <c r="AM8" s="5">
        <v>20</v>
      </c>
      <c r="AN8" s="5">
        <f t="shared" si="2"/>
        <v>0.19180555555555556</v>
      </c>
      <c r="AO8" s="5">
        <f t="shared" si="3"/>
        <v>24.148148148148149</v>
      </c>
      <c r="AP8" s="5">
        <f t="shared" si="4"/>
        <v>18.467220683287167</v>
      </c>
      <c r="AQ8" s="20">
        <v>443</v>
      </c>
      <c r="AR8" s="22">
        <f t="shared" si="5"/>
        <v>82.843199999999996</v>
      </c>
      <c r="AS8">
        <v>21.8</v>
      </c>
      <c r="AT8">
        <v>49.5</v>
      </c>
    </row>
    <row r="9" spans="1:46">
      <c r="A9" s="2" t="s">
        <v>58</v>
      </c>
      <c r="B9" s="2" t="s">
        <v>59</v>
      </c>
      <c r="C9" s="3">
        <v>49</v>
      </c>
      <c r="D9" s="3" t="s">
        <v>42</v>
      </c>
      <c r="E9" s="3">
        <v>157</v>
      </c>
      <c r="F9" s="3" t="s">
        <v>60</v>
      </c>
      <c r="G9" s="9" t="s">
        <v>44</v>
      </c>
      <c r="H9" s="10" t="s">
        <v>45</v>
      </c>
      <c r="I9" s="2">
        <v>4200</v>
      </c>
      <c r="J9" s="2">
        <v>82.4</v>
      </c>
      <c r="K9" s="2">
        <v>51</v>
      </c>
      <c r="L9" s="2">
        <v>37</v>
      </c>
      <c r="M9" s="2">
        <v>7.41</v>
      </c>
      <c r="N9" s="2">
        <v>30</v>
      </c>
      <c r="O9" s="2">
        <v>14.8</v>
      </c>
      <c r="P9" s="2">
        <f t="shared" si="1"/>
        <v>44.400000000000006</v>
      </c>
      <c r="Q9" s="2">
        <v>0.7</v>
      </c>
      <c r="R9" s="2">
        <v>0</v>
      </c>
      <c r="S9" s="2">
        <v>16.7</v>
      </c>
      <c r="T9" s="2">
        <v>20.2</v>
      </c>
      <c r="U9" s="2">
        <v>12</v>
      </c>
      <c r="V9" s="2">
        <v>-4.4000000000000004</v>
      </c>
      <c r="W9" s="13">
        <v>45</v>
      </c>
      <c r="X9" s="14">
        <v>30.564</v>
      </c>
      <c r="Y9" s="14">
        <f t="shared" si="0"/>
        <v>17.104327999999999</v>
      </c>
      <c r="Z9">
        <v>37.460500000000003</v>
      </c>
      <c r="AA9" s="14">
        <f t="shared" si="6"/>
        <v>9.7809697290108062</v>
      </c>
      <c r="AB9" s="14">
        <f t="shared" si="7"/>
        <v>44.783858270989199</v>
      </c>
      <c r="AC9">
        <v>7.41</v>
      </c>
      <c r="AD9">
        <v>7.23</v>
      </c>
      <c r="AE9">
        <v>-5.6</v>
      </c>
      <c r="AF9" s="15">
        <v>12.03</v>
      </c>
      <c r="AG9" s="5">
        <v>79.5</v>
      </c>
      <c r="AH9" s="5">
        <v>45.5</v>
      </c>
      <c r="AI9" s="5">
        <v>41.5</v>
      </c>
      <c r="AJ9" s="5">
        <v>881</v>
      </c>
      <c r="AK9" s="5">
        <v>1138.5</v>
      </c>
      <c r="AL9" s="5">
        <v>1.29</v>
      </c>
      <c r="AM9" s="5">
        <v>14.5</v>
      </c>
      <c r="AN9" s="5">
        <f t="shared" si="2"/>
        <v>0.24551020408163263</v>
      </c>
      <c r="AO9" s="5">
        <f t="shared" si="3"/>
        <v>17.979591836734695</v>
      </c>
      <c r="AP9" s="5">
        <f t="shared" si="4"/>
        <v>19.879102600511175</v>
      </c>
      <c r="AQ9" s="20">
        <v>454</v>
      </c>
      <c r="AR9" s="22">
        <f t="shared" si="5"/>
        <v>85.144400000000005</v>
      </c>
      <c r="AS9">
        <v>30.3</v>
      </c>
      <c r="AT9">
        <v>40.299999999999997</v>
      </c>
    </row>
    <row r="10" spans="1:46">
      <c r="A10" s="2" t="s">
        <v>61</v>
      </c>
      <c r="B10" s="2" t="s">
        <v>62</v>
      </c>
      <c r="C10" s="3">
        <v>56</v>
      </c>
      <c r="D10" s="3" t="s">
        <v>42</v>
      </c>
      <c r="E10" s="3">
        <v>159.5</v>
      </c>
      <c r="F10" s="3" t="s">
        <v>60</v>
      </c>
      <c r="G10" s="9" t="s">
        <v>44</v>
      </c>
      <c r="H10" s="10" t="s">
        <v>45</v>
      </c>
      <c r="I10" s="2">
        <v>4200</v>
      </c>
      <c r="J10" s="2">
        <v>75.5</v>
      </c>
      <c r="K10" s="2">
        <v>44</v>
      </c>
      <c r="L10" s="2">
        <v>37</v>
      </c>
      <c r="M10" s="2">
        <v>7.4</v>
      </c>
      <c r="N10" s="2">
        <v>33</v>
      </c>
      <c r="O10" s="2">
        <v>14.1</v>
      </c>
      <c r="P10" s="2">
        <f t="shared" si="1"/>
        <v>42.3</v>
      </c>
      <c r="Q10" s="2">
        <v>0.6</v>
      </c>
      <c r="R10" s="2">
        <v>0</v>
      </c>
      <c r="S10" s="2">
        <v>14.6</v>
      </c>
      <c r="T10" s="2">
        <v>19.2</v>
      </c>
      <c r="U10" s="2">
        <v>7.6</v>
      </c>
      <c r="V10" s="2">
        <v>-3.5</v>
      </c>
      <c r="W10" s="13">
        <v>45</v>
      </c>
      <c r="X10" s="14">
        <v>29.113</v>
      </c>
      <c r="Y10" s="14">
        <f t="shared" si="0"/>
        <v>14.929244999999998</v>
      </c>
      <c r="Z10">
        <v>41.351999999999997</v>
      </c>
      <c r="AA10" s="14">
        <f t="shared" si="6"/>
        <v>7.8958921620830882</v>
      </c>
      <c r="AB10" s="14">
        <f t="shared" si="7"/>
        <v>48.385352837916905</v>
      </c>
      <c r="AC10">
        <v>7.43</v>
      </c>
      <c r="AD10">
        <v>7.24</v>
      </c>
      <c r="AE10">
        <v>-4</v>
      </c>
      <c r="AF10" s="15">
        <v>8.5449999999999999</v>
      </c>
      <c r="AG10" s="5">
        <v>152</v>
      </c>
      <c r="AH10" s="5">
        <v>37</v>
      </c>
      <c r="AI10" s="5">
        <v>41.5</v>
      </c>
      <c r="AJ10" s="5">
        <v>601</v>
      </c>
      <c r="AK10" s="5">
        <v>870</v>
      </c>
      <c r="AL10" s="5">
        <v>1.45</v>
      </c>
      <c r="AM10" s="5">
        <v>14</v>
      </c>
      <c r="AN10" s="5">
        <f t="shared" si="2"/>
        <v>0.15258928571428571</v>
      </c>
      <c r="AO10" s="5">
        <f t="shared" si="3"/>
        <v>10.732142857142858</v>
      </c>
      <c r="AP10" s="5">
        <f t="shared" si="4"/>
        <v>22.012362299898783</v>
      </c>
      <c r="AQ10" s="20">
        <v>444</v>
      </c>
      <c r="AR10" s="22">
        <f t="shared" si="5"/>
        <v>83.052400000000006</v>
      </c>
      <c r="AS10">
        <v>25.5</v>
      </c>
      <c r="AT10">
        <v>43.2</v>
      </c>
    </row>
    <row r="11" spans="1:46">
      <c r="A11" s="2" t="s">
        <v>63</v>
      </c>
      <c r="B11" s="2" t="s">
        <v>64</v>
      </c>
      <c r="C11" s="3">
        <v>54.5</v>
      </c>
      <c r="D11" s="3" t="s">
        <v>42</v>
      </c>
      <c r="E11" s="3">
        <v>165</v>
      </c>
      <c r="F11" s="3" t="s">
        <v>60</v>
      </c>
      <c r="G11" s="9" t="s">
        <v>44</v>
      </c>
      <c r="H11" s="10" t="s">
        <v>45</v>
      </c>
      <c r="I11" s="2">
        <v>4200</v>
      </c>
      <c r="J11" s="2">
        <v>81.2</v>
      </c>
      <c r="K11" s="2">
        <v>50</v>
      </c>
      <c r="L11" s="2">
        <v>37</v>
      </c>
      <c r="M11" s="2">
        <v>7.41</v>
      </c>
      <c r="N11" s="2">
        <v>34</v>
      </c>
      <c r="O11" s="2">
        <v>12.1</v>
      </c>
      <c r="P11" s="2">
        <f t="shared" si="1"/>
        <v>36.299999999999997</v>
      </c>
      <c r="Q11" s="2">
        <v>0.2</v>
      </c>
      <c r="R11" s="2">
        <v>0</v>
      </c>
      <c r="S11" s="2">
        <v>13.5</v>
      </c>
      <c r="T11" s="2">
        <v>16.600000000000001</v>
      </c>
      <c r="U11" s="2">
        <v>6.4</v>
      </c>
      <c r="V11" s="2">
        <v>-2.4</v>
      </c>
      <c r="W11" s="13">
        <v>43</v>
      </c>
      <c r="X11" s="14">
        <v>29.295000000000002</v>
      </c>
      <c r="Y11" s="14">
        <f t="shared" si="0"/>
        <v>13.807028000000001</v>
      </c>
      <c r="Z11">
        <v>44.3232</v>
      </c>
      <c r="AA11" s="14">
        <f t="shared" si="6"/>
        <v>1.3116432351340759</v>
      </c>
      <c r="AB11" s="14">
        <f t="shared" si="7"/>
        <v>56.818584764865925</v>
      </c>
      <c r="AC11">
        <v>7.45</v>
      </c>
      <c r="AD11">
        <v>7.25</v>
      </c>
      <c r="AE11">
        <v>-3</v>
      </c>
      <c r="AF11" s="15">
        <v>7.9169230769230703</v>
      </c>
      <c r="AG11" s="5">
        <v>142</v>
      </c>
      <c r="AH11" s="5">
        <v>37.25</v>
      </c>
      <c r="AI11" s="5">
        <v>38</v>
      </c>
      <c r="AJ11" s="5">
        <v>989.25</v>
      </c>
      <c r="AK11" s="5">
        <v>1089.5</v>
      </c>
      <c r="AL11" s="5">
        <v>1.095</v>
      </c>
      <c r="AM11" s="5">
        <v>10.75</v>
      </c>
      <c r="AN11" s="5">
        <f t="shared" si="2"/>
        <v>0.14526464361326735</v>
      </c>
      <c r="AO11" s="5">
        <f t="shared" si="3"/>
        <v>18.151376146788991</v>
      </c>
      <c r="AP11" s="5">
        <f t="shared" si="4"/>
        <v>20.018365472910929</v>
      </c>
      <c r="AQ11" s="20">
        <v>452</v>
      </c>
      <c r="AR11" s="22">
        <f t="shared" si="5"/>
        <v>84.725999999999999</v>
      </c>
      <c r="AS11">
        <v>10.4</v>
      </c>
      <c r="AT11">
        <v>53.2</v>
      </c>
    </row>
    <row r="12" spans="1:46">
      <c r="A12" s="2" t="s">
        <v>65</v>
      </c>
      <c r="B12" s="2" t="s">
        <v>66</v>
      </c>
      <c r="C12" s="3">
        <v>56</v>
      </c>
      <c r="D12" s="3" t="s">
        <v>42</v>
      </c>
      <c r="E12" s="3">
        <v>170</v>
      </c>
      <c r="F12" s="3" t="s">
        <v>60</v>
      </c>
      <c r="G12" s="9" t="s">
        <v>44</v>
      </c>
      <c r="H12" s="10" t="s">
        <v>45</v>
      </c>
      <c r="I12" s="2">
        <v>4200</v>
      </c>
      <c r="J12" s="2">
        <v>73.099999999999994</v>
      </c>
      <c r="K12" s="2">
        <v>42</v>
      </c>
      <c r="L12" s="2">
        <v>37</v>
      </c>
      <c r="M12" s="2">
        <v>7.39</v>
      </c>
      <c r="N12" s="2">
        <v>34</v>
      </c>
      <c r="O12" s="2">
        <v>14.3</v>
      </c>
      <c r="P12" s="2">
        <f t="shared" si="1"/>
        <v>42.900000000000006</v>
      </c>
      <c r="Q12" s="2">
        <v>0.1</v>
      </c>
      <c r="R12" s="2">
        <v>0</v>
      </c>
      <c r="S12" s="2">
        <v>14.3</v>
      </c>
      <c r="T12" s="2">
        <v>19.600000000000001</v>
      </c>
      <c r="U12" s="2">
        <v>8.1999999999999993</v>
      </c>
      <c r="V12" s="2">
        <v>-3.6</v>
      </c>
      <c r="W12" s="13">
        <v>47</v>
      </c>
      <c r="X12" s="14">
        <v>28.762</v>
      </c>
      <c r="Y12" s="14">
        <f t="shared" si="0"/>
        <v>14.656086999999998</v>
      </c>
      <c r="Z12">
        <v>41.181800000000003</v>
      </c>
      <c r="AA12" s="14">
        <f t="shared" si="6"/>
        <v>9.4834561952090919</v>
      </c>
      <c r="AB12" s="14">
        <f t="shared" si="7"/>
        <v>46.354430804790908</v>
      </c>
      <c r="AC12">
        <v>7.42</v>
      </c>
      <c r="AD12">
        <v>7.24</v>
      </c>
      <c r="AE12">
        <v>-4</v>
      </c>
      <c r="AF12" s="15">
        <v>13.5971428571429</v>
      </c>
      <c r="AG12" s="5">
        <v>148.33000000000001</v>
      </c>
      <c r="AH12" s="5">
        <v>29</v>
      </c>
      <c r="AI12" s="5">
        <v>32</v>
      </c>
      <c r="AJ12" s="5">
        <v>703.33</v>
      </c>
      <c r="AK12" s="5">
        <v>754</v>
      </c>
      <c r="AL12" s="5">
        <v>1.07</v>
      </c>
      <c r="AM12" s="5">
        <v>13.33</v>
      </c>
      <c r="AN12" s="5">
        <f t="shared" si="2"/>
        <v>0.24280612244898037</v>
      </c>
      <c r="AO12" s="5">
        <f t="shared" si="3"/>
        <v>12.559464285714286</v>
      </c>
      <c r="AP12" s="5">
        <f t="shared" si="4"/>
        <v>19.377162629757787</v>
      </c>
      <c r="AQ12" s="20">
        <v>444</v>
      </c>
      <c r="AR12" s="22">
        <f t="shared" si="5"/>
        <v>83.052400000000006</v>
      </c>
      <c r="AS12">
        <v>28.5</v>
      </c>
      <c r="AT12">
        <v>41.1</v>
      </c>
    </row>
    <row r="13" spans="1:46">
      <c r="A13" s="2" t="s">
        <v>67</v>
      </c>
      <c r="B13" s="2" t="s">
        <v>68</v>
      </c>
      <c r="C13" s="3">
        <v>66</v>
      </c>
      <c r="D13" s="3" t="s">
        <v>42</v>
      </c>
      <c r="E13" s="3">
        <v>163</v>
      </c>
      <c r="F13" s="3" t="s">
        <v>60</v>
      </c>
      <c r="G13" s="9" t="s">
        <v>44</v>
      </c>
      <c r="H13" s="10" t="s">
        <v>45</v>
      </c>
      <c r="I13" s="2">
        <v>4200</v>
      </c>
      <c r="J13" s="2">
        <v>72.900000000000006</v>
      </c>
      <c r="K13" s="2">
        <v>40</v>
      </c>
      <c r="L13" s="2">
        <v>37</v>
      </c>
      <c r="M13" s="2">
        <v>7.46</v>
      </c>
      <c r="N13" s="2">
        <v>32</v>
      </c>
      <c r="O13" s="2">
        <v>11.5</v>
      </c>
      <c r="P13" s="2">
        <f t="shared" si="1"/>
        <v>34.5</v>
      </c>
      <c r="Q13" s="2">
        <v>0.5</v>
      </c>
      <c r="R13" s="2">
        <v>0</v>
      </c>
      <c r="S13" s="2">
        <v>11.4</v>
      </c>
      <c r="T13" s="2">
        <v>15.6</v>
      </c>
      <c r="U13" s="2">
        <v>3</v>
      </c>
      <c r="V13" s="2">
        <v>-0.4</v>
      </c>
      <c r="W13" s="13">
        <v>40</v>
      </c>
      <c r="X13" s="14">
        <v>29.472000000000001</v>
      </c>
      <c r="Y13" s="14">
        <f t="shared" si="0"/>
        <v>11.773065000000001</v>
      </c>
      <c r="Z13">
        <v>47.023499999999999</v>
      </c>
      <c r="AA13" s="14">
        <f t="shared" si="6"/>
        <v>3.4503553872665549</v>
      </c>
      <c r="AB13" s="14">
        <f t="shared" si="7"/>
        <v>55.346209612733446</v>
      </c>
      <c r="AC13">
        <v>7.48</v>
      </c>
      <c r="AD13">
        <v>7.27</v>
      </c>
      <c r="AE13">
        <v>-1.3</v>
      </c>
      <c r="AF13" s="15">
        <v>11.398571428571399</v>
      </c>
      <c r="AG13" s="5">
        <v>148.33000000000001</v>
      </c>
      <c r="AH13" s="5">
        <v>45.67</v>
      </c>
      <c r="AI13" s="5">
        <v>33</v>
      </c>
      <c r="AJ13" s="5">
        <v>948.67</v>
      </c>
      <c r="AK13" s="5">
        <v>1134.33</v>
      </c>
      <c r="AL13" s="5">
        <v>1.19</v>
      </c>
      <c r="AM13" s="5">
        <v>19</v>
      </c>
      <c r="AN13" s="5">
        <f t="shared" si="2"/>
        <v>0.17270562770562725</v>
      </c>
      <c r="AO13" s="5">
        <f t="shared" si="3"/>
        <v>14.373787878787878</v>
      </c>
      <c r="AP13" s="5">
        <f t="shared" si="4"/>
        <v>24.840980089578082</v>
      </c>
      <c r="AQ13" s="20">
        <v>453</v>
      </c>
      <c r="AR13" s="22">
        <f t="shared" si="5"/>
        <v>84.935199999999995</v>
      </c>
      <c r="AS13">
        <v>16.899999999999999</v>
      </c>
      <c r="AT13">
        <v>44.1</v>
      </c>
    </row>
    <row r="14" spans="1:46">
      <c r="A14" s="2" t="s">
        <v>69</v>
      </c>
      <c r="B14" s="2" t="s">
        <v>70</v>
      </c>
      <c r="C14" s="3">
        <v>63</v>
      </c>
      <c r="D14" s="3" t="s">
        <v>42</v>
      </c>
      <c r="E14" s="3">
        <v>172</v>
      </c>
      <c r="F14" s="3" t="s">
        <v>60</v>
      </c>
      <c r="G14" s="9" t="s">
        <v>44</v>
      </c>
      <c r="H14" s="10" t="s">
        <v>45</v>
      </c>
      <c r="I14" s="2">
        <v>4200</v>
      </c>
      <c r="J14" s="2">
        <v>83</v>
      </c>
      <c r="K14" s="2">
        <v>52</v>
      </c>
      <c r="L14" s="2">
        <v>37</v>
      </c>
      <c r="M14" s="2">
        <v>7.42</v>
      </c>
      <c r="N14" s="2">
        <v>30</v>
      </c>
      <c r="O14" s="2">
        <v>14.8</v>
      </c>
      <c r="P14" s="2">
        <f t="shared" si="1"/>
        <v>44.400000000000006</v>
      </c>
      <c r="Q14" s="2">
        <v>0.5</v>
      </c>
      <c r="R14" s="2">
        <v>0.1</v>
      </c>
      <c r="S14" s="2">
        <v>16.8</v>
      </c>
      <c r="T14" s="2">
        <v>20.100000000000001</v>
      </c>
      <c r="U14" s="2">
        <v>4.8</v>
      </c>
      <c r="V14" s="2">
        <v>-3.7</v>
      </c>
      <c r="W14" s="13">
        <v>48</v>
      </c>
      <c r="X14" s="14">
        <v>30.393999999999998</v>
      </c>
      <c r="Y14" s="14">
        <f t="shared" si="0"/>
        <v>17.230759999999997</v>
      </c>
      <c r="Z14">
        <v>38.190199999999997</v>
      </c>
      <c r="AA14" s="14" t="s">
        <v>71</v>
      </c>
      <c r="AB14" s="14" t="s">
        <v>71</v>
      </c>
      <c r="AC14">
        <v>7.42</v>
      </c>
      <c r="AD14">
        <v>7.24</v>
      </c>
      <c r="AE14">
        <v>-5</v>
      </c>
      <c r="AF14" s="15">
        <v>10.1269230769231</v>
      </c>
      <c r="AG14" s="5" t="s">
        <v>71</v>
      </c>
      <c r="AH14" s="5" t="s">
        <v>71</v>
      </c>
      <c r="AI14" s="5" t="s">
        <v>71</v>
      </c>
      <c r="AJ14" s="5" t="s">
        <v>71</v>
      </c>
      <c r="AK14" s="5" t="s">
        <v>71</v>
      </c>
      <c r="AL14" s="5" t="s">
        <v>71</v>
      </c>
      <c r="AM14" s="5" t="s">
        <v>71</v>
      </c>
      <c r="AN14" s="5">
        <f t="shared" si="2"/>
        <v>0.16074481074481112</v>
      </c>
      <c r="AO14" s="5" t="s">
        <v>71</v>
      </c>
      <c r="AP14" s="5">
        <f t="shared" si="4"/>
        <v>21.295294753921041</v>
      </c>
      <c r="AQ14" s="20">
        <v>443</v>
      </c>
      <c r="AR14" s="22">
        <f t="shared" si="5"/>
        <v>82.843199999999996</v>
      </c>
      <c r="AS14" t="s">
        <v>71</v>
      </c>
      <c r="AT14" t="s">
        <v>71</v>
      </c>
    </row>
    <row r="15" spans="1:46">
      <c r="A15" s="2" t="s">
        <v>72</v>
      </c>
      <c r="B15" s="2" t="s">
        <v>73</v>
      </c>
      <c r="C15" s="3">
        <v>42.5</v>
      </c>
      <c r="D15" s="3" t="s">
        <v>42</v>
      </c>
      <c r="E15" s="3">
        <v>155</v>
      </c>
      <c r="F15" s="3" t="s">
        <v>60</v>
      </c>
      <c r="G15" s="9" t="s">
        <v>44</v>
      </c>
      <c r="H15" s="10" t="s">
        <v>45</v>
      </c>
      <c r="I15" s="2">
        <v>4200</v>
      </c>
      <c r="J15" s="2">
        <v>78.400000000000006</v>
      </c>
      <c r="K15" s="2">
        <v>48</v>
      </c>
      <c r="L15" s="2">
        <v>37</v>
      </c>
      <c r="M15" s="2">
        <v>7.36</v>
      </c>
      <c r="N15" s="2">
        <v>32</v>
      </c>
      <c r="O15" s="2">
        <v>14.6</v>
      </c>
      <c r="P15" s="2">
        <f t="shared" si="1"/>
        <v>43.8</v>
      </c>
      <c r="Q15" s="2">
        <v>0.3</v>
      </c>
      <c r="R15" s="2">
        <v>0.7</v>
      </c>
      <c r="S15" s="2">
        <v>15.7</v>
      </c>
      <c r="T15" s="2">
        <v>19.8</v>
      </c>
      <c r="U15" s="2">
        <v>7.9</v>
      </c>
      <c r="V15" s="2">
        <v>-6.2</v>
      </c>
      <c r="W15" s="13">
        <v>48</v>
      </c>
      <c r="X15" s="14">
        <v>28.428999999999998</v>
      </c>
      <c r="Y15" s="14">
        <f t="shared" si="0"/>
        <v>16.054495999999997</v>
      </c>
      <c r="Z15">
        <v>36.330399999999997</v>
      </c>
      <c r="AA15" s="14">
        <f t="shared" si="6"/>
        <v>7.2658781138211346</v>
      </c>
      <c r="AB15" s="14">
        <f t="shared" si="7"/>
        <v>45.11901788617886</v>
      </c>
      <c r="AC15">
        <v>7.38</v>
      </c>
      <c r="AD15">
        <v>7.2</v>
      </c>
      <c r="AE15">
        <v>-7</v>
      </c>
      <c r="AF15" s="15">
        <v>12.3</v>
      </c>
      <c r="AG15" s="5">
        <v>77</v>
      </c>
      <c r="AH15" s="5">
        <v>52</v>
      </c>
      <c r="AI15" s="5">
        <v>36</v>
      </c>
      <c r="AJ15" s="5">
        <v>1081</v>
      </c>
      <c r="AK15" s="5">
        <v>1160</v>
      </c>
      <c r="AL15" s="5">
        <v>1.08</v>
      </c>
      <c r="AM15" s="5">
        <v>19</v>
      </c>
      <c r="AN15" s="5">
        <f t="shared" si="2"/>
        <v>0.28941176470588237</v>
      </c>
      <c r="AO15" s="5">
        <f t="shared" si="3"/>
        <v>25.435294117647057</v>
      </c>
      <c r="AP15" s="5">
        <f t="shared" si="4"/>
        <v>17.689906347554629</v>
      </c>
      <c r="AQ15" s="20">
        <v>443</v>
      </c>
      <c r="AR15" s="22">
        <f t="shared" si="5"/>
        <v>82.843199999999996</v>
      </c>
      <c r="AS15">
        <v>24.2</v>
      </c>
      <c r="AT15">
        <v>45.6</v>
      </c>
    </row>
    <row r="16" spans="1:46">
      <c r="A16" s="2" t="s">
        <v>74</v>
      </c>
      <c r="B16" s="2" t="s">
        <v>75</v>
      </c>
      <c r="C16" s="3">
        <v>47</v>
      </c>
      <c r="D16" s="3" t="s">
        <v>42</v>
      </c>
      <c r="E16" s="3">
        <v>164</v>
      </c>
      <c r="F16" s="3" t="s">
        <v>60</v>
      </c>
      <c r="G16" s="9" t="s">
        <v>44</v>
      </c>
      <c r="H16" s="10" t="s">
        <v>45</v>
      </c>
      <c r="I16" s="2">
        <v>4200</v>
      </c>
      <c r="J16" s="2">
        <v>75.3</v>
      </c>
      <c r="K16" s="2">
        <v>47</v>
      </c>
      <c r="L16" s="2">
        <v>37</v>
      </c>
      <c r="M16" s="2">
        <v>7.33</v>
      </c>
      <c r="N16" s="2">
        <v>38</v>
      </c>
      <c r="O16" s="2">
        <v>14.3</v>
      </c>
      <c r="P16" s="2">
        <f t="shared" si="1"/>
        <v>42.900000000000006</v>
      </c>
      <c r="Q16" s="2">
        <v>0.4</v>
      </c>
      <c r="R16" s="2">
        <v>0.2</v>
      </c>
      <c r="S16" s="2">
        <v>14.7</v>
      </c>
      <c r="T16" s="2">
        <v>19.399999999999999</v>
      </c>
      <c r="U16" s="2">
        <v>7.5</v>
      </c>
      <c r="V16" s="2">
        <v>-5.4</v>
      </c>
      <c r="W16" s="13">
        <v>47</v>
      </c>
      <c r="X16" s="14">
        <v>28.387</v>
      </c>
      <c r="Y16" s="14">
        <f t="shared" si="0"/>
        <v>15.108380999999998</v>
      </c>
      <c r="Z16">
        <v>39.552700000000002</v>
      </c>
      <c r="AA16" s="14" t="s">
        <v>71</v>
      </c>
      <c r="AB16" s="14" t="s">
        <v>71</v>
      </c>
      <c r="AC16">
        <v>7.38</v>
      </c>
      <c r="AD16">
        <v>7.2</v>
      </c>
      <c r="AE16">
        <v>-5.5</v>
      </c>
      <c r="AF16" s="16" t="s">
        <v>71</v>
      </c>
      <c r="AG16" s="5">
        <v>0</v>
      </c>
      <c r="AH16" s="5">
        <v>27</v>
      </c>
      <c r="AI16" s="5">
        <v>34.67</v>
      </c>
      <c r="AJ16" s="5">
        <v>604.33000000000004</v>
      </c>
      <c r="AK16" s="5">
        <v>690.67</v>
      </c>
      <c r="AL16" s="5">
        <v>1.1399999999999999</v>
      </c>
      <c r="AM16" s="5">
        <v>11.67</v>
      </c>
      <c r="AN16" s="5" t="s">
        <v>71</v>
      </c>
      <c r="AO16" s="5">
        <f t="shared" si="3"/>
        <v>12.85808510638298</v>
      </c>
      <c r="AP16" s="5">
        <f t="shared" si="4"/>
        <v>17.474717430101133</v>
      </c>
      <c r="AQ16" s="20">
        <v>443</v>
      </c>
      <c r="AR16" s="22">
        <f t="shared" si="5"/>
        <v>82.843199999999996</v>
      </c>
      <c r="AS16" t="s">
        <v>71</v>
      </c>
      <c r="AT16" t="s">
        <v>71</v>
      </c>
    </row>
    <row r="17" spans="1:46">
      <c r="A17" s="2" t="s">
        <v>76</v>
      </c>
      <c r="B17" s="2" t="s">
        <v>77</v>
      </c>
      <c r="C17" s="3">
        <v>56</v>
      </c>
      <c r="D17" s="3" t="s">
        <v>78</v>
      </c>
      <c r="E17" s="3">
        <v>164</v>
      </c>
      <c r="F17" s="3" t="s">
        <v>43</v>
      </c>
      <c r="G17" s="9" t="s">
        <v>44</v>
      </c>
      <c r="H17" s="10" t="s">
        <v>45</v>
      </c>
      <c r="I17" s="2">
        <v>4200</v>
      </c>
      <c r="J17" s="2">
        <v>83.5</v>
      </c>
      <c r="K17" s="2">
        <v>52</v>
      </c>
      <c r="L17" s="2">
        <v>37</v>
      </c>
      <c r="M17" s="2">
        <v>7.36</v>
      </c>
      <c r="N17" s="2">
        <v>30</v>
      </c>
      <c r="O17" s="2">
        <v>14.6</v>
      </c>
      <c r="P17" s="2">
        <f t="shared" si="1"/>
        <v>43.8</v>
      </c>
      <c r="Q17" s="2">
        <v>0</v>
      </c>
      <c r="R17" s="2">
        <v>0</v>
      </c>
      <c r="S17" s="2">
        <v>16.7</v>
      </c>
      <c r="T17" s="2">
        <v>20</v>
      </c>
      <c r="U17" s="2">
        <v>8.3000000000000007</v>
      </c>
      <c r="V17" s="2">
        <v>-7.1</v>
      </c>
      <c r="W17" s="13">
        <v>50</v>
      </c>
      <c r="X17" s="14">
        <v>29.334</v>
      </c>
      <c r="Y17" s="14">
        <f t="shared" si="0"/>
        <v>17.101489999999995</v>
      </c>
      <c r="Z17">
        <v>33.718600000000002</v>
      </c>
      <c r="AA17" s="14">
        <f t="shared" si="6"/>
        <v>10.846393902154917</v>
      </c>
      <c r="AB17" s="14">
        <f t="shared" si="7"/>
        <v>39.973696097845078</v>
      </c>
      <c r="AC17">
        <v>7.36</v>
      </c>
      <c r="AD17">
        <v>7.18</v>
      </c>
      <c r="AE17">
        <v>-8.1</v>
      </c>
      <c r="AF17" s="15">
        <v>8.5850000000000009</v>
      </c>
      <c r="AG17" s="5">
        <v>0</v>
      </c>
      <c r="AH17" s="5">
        <v>24</v>
      </c>
      <c r="AI17" s="5">
        <v>43.5</v>
      </c>
      <c r="AJ17" s="5">
        <v>537</v>
      </c>
      <c r="AK17" s="5">
        <v>684</v>
      </c>
      <c r="AL17" s="5">
        <v>1.27</v>
      </c>
      <c r="AM17" s="5">
        <v>7.5</v>
      </c>
      <c r="AN17" s="5">
        <f t="shared" si="2"/>
        <v>0.15330357142857146</v>
      </c>
      <c r="AO17" s="5">
        <f t="shared" si="3"/>
        <v>9.5892857142857135</v>
      </c>
      <c r="AP17" s="5">
        <f t="shared" si="4"/>
        <v>20.820939916716245</v>
      </c>
      <c r="AQ17" s="20">
        <v>454</v>
      </c>
      <c r="AR17" s="22">
        <f t="shared" si="5"/>
        <v>85.144400000000005</v>
      </c>
      <c r="AS17">
        <v>33.700000000000003</v>
      </c>
      <c r="AT17">
        <v>40.299999999999997</v>
      </c>
    </row>
    <row r="18" spans="1:46">
      <c r="A18" s="2" t="s">
        <v>79</v>
      </c>
      <c r="B18" s="2" t="s">
        <v>80</v>
      </c>
      <c r="C18" s="3">
        <v>69</v>
      </c>
      <c r="D18" s="3" t="s">
        <v>78</v>
      </c>
      <c r="E18" s="3">
        <v>167</v>
      </c>
      <c r="F18" s="3" t="s">
        <v>43</v>
      </c>
      <c r="G18" s="9" t="s">
        <v>44</v>
      </c>
      <c r="H18" s="10" t="s">
        <v>45</v>
      </c>
      <c r="I18" s="2">
        <v>4200</v>
      </c>
      <c r="J18" s="2">
        <v>79.599999999999994</v>
      </c>
      <c r="K18" s="2">
        <v>50</v>
      </c>
      <c r="L18" s="2">
        <v>37</v>
      </c>
      <c r="M18" s="2">
        <v>7.32</v>
      </c>
      <c r="N18" s="2">
        <v>28</v>
      </c>
      <c r="O18" s="2">
        <v>17.100000000000001</v>
      </c>
      <c r="P18" s="2">
        <f t="shared" si="1"/>
        <v>51.300000000000004</v>
      </c>
      <c r="Q18" s="2">
        <v>0</v>
      </c>
      <c r="R18" s="2">
        <v>0.1</v>
      </c>
      <c r="S18" s="2">
        <v>18.600000000000001</v>
      </c>
      <c r="T18" s="2">
        <v>23.4</v>
      </c>
      <c r="U18" s="2">
        <v>12.2</v>
      </c>
      <c r="V18" s="2">
        <v>-9.9</v>
      </c>
      <c r="W18" s="13">
        <v>53</v>
      </c>
      <c r="X18" s="14">
        <v>29.678000000000001</v>
      </c>
      <c r="Y18" s="14">
        <f t="shared" si="0"/>
        <v>19.070124</v>
      </c>
      <c r="Z18">
        <v>27.883199999999999</v>
      </c>
      <c r="AA18" s="14">
        <f t="shared" si="6"/>
        <v>8.3826624773240077</v>
      </c>
      <c r="AB18" s="14">
        <f t="shared" si="7"/>
        <v>38.570661522675991</v>
      </c>
      <c r="AC18">
        <v>7.3</v>
      </c>
      <c r="AD18">
        <v>7.15</v>
      </c>
      <c r="AE18">
        <v>-11</v>
      </c>
      <c r="AF18" s="15">
        <v>16.2433333333333</v>
      </c>
      <c r="AG18" s="5">
        <v>178.5</v>
      </c>
      <c r="AH18" s="5">
        <v>120</v>
      </c>
      <c r="AI18" s="5">
        <v>56</v>
      </c>
      <c r="AJ18" s="5">
        <v>1736</v>
      </c>
      <c r="AK18" s="5">
        <v>2526.5</v>
      </c>
      <c r="AL18" s="5">
        <v>1.46</v>
      </c>
      <c r="AM18" s="5">
        <v>31</v>
      </c>
      <c r="AN18" s="5">
        <f t="shared" si="2"/>
        <v>0.23541062801932319</v>
      </c>
      <c r="AO18" s="5">
        <f t="shared" si="3"/>
        <v>25.159420289855074</v>
      </c>
      <c r="AP18" s="5">
        <f t="shared" si="4"/>
        <v>24.740937287102444</v>
      </c>
      <c r="AQ18" s="20">
        <v>443</v>
      </c>
      <c r="AR18" s="22">
        <f t="shared" si="5"/>
        <v>82.843199999999996</v>
      </c>
      <c r="AS18">
        <v>26.3</v>
      </c>
      <c r="AT18">
        <v>45</v>
      </c>
    </row>
    <row r="19" spans="1:46">
      <c r="A19" s="2" t="s">
        <v>81</v>
      </c>
      <c r="B19" s="2" t="s">
        <v>82</v>
      </c>
      <c r="C19" s="3">
        <v>64</v>
      </c>
      <c r="D19" s="3" t="s">
        <v>78</v>
      </c>
      <c r="E19" s="3">
        <v>165</v>
      </c>
      <c r="F19" s="3" t="s">
        <v>43</v>
      </c>
      <c r="G19" s="9" t="s">
        <v>44</v>
      </c>
      <c r="H19" s="10" t="s">
        <v>45</v>
      </c>
      <c r="I19" s="2">
        <v>4200</v>
      </c>
      <c r="J19" s="2">
        <v>77.900000000000006</v>
      </c>
      <c r="K19" s="2">
        <v>52</v>
      </c>
      <c r="L19" s="2">
        <v>37</v>
      </c>
      <c r="M19" s="2">
        <v>7.35</v>
      </c>
      <c r="N19" s="2">
        <v>35</v>
      </c>
      <c r="O19" s="2">
        <v>17.5</v>
      </c>
      <c r="P19" s="2">
        <f t="shared" si="1"/>
        <v>52.5</v>
      </c>
      <c r="Q19" s="2">
        <v>0.2</v>
      </c>
      <c r="R19" s="2">
        <v>1.6</v>
      </c>
      <c r="S19" s="2">
        <v>18.7</v>
      </c>
      <c r="T19" s="2">
        <v>23.5</v>
      </c>
      <c r="U19" s="2">
        <v>8.9</v>
      </c>
      <c r="V19" s="2">
        <v>-5.4</v>
      </c>
      <c r="W19" s="13">
        <v>58</v>
      </c>
      <c r="X19" s="14">
        <v>29.645</v>
      </c>
      <c r="Y19" s="14">
        <f t="shared" si="0"/>
        <v>19.105174999999999</v>
      </c>
      <c r="Z19">
        <v>37.319800000000001</v>
      </c>
      <c r="AA19" s="14">
        <f t="shared" si="6"/>
        <v>6.1726236803519203</v>
      </c>
      <c r="AB19" s="14">
        <f t="shared" si="7"/>
        <v>50.252351319648078</v>
      </c>
      <c r="AC19">
        <v>7.39</v>
      </c>
      <c r="AD19">
        <v>7.22</v>
      </c>
      <c r="AE19">
        <v>-5.6</v>
      </c>
      <c r="AF19" s="15">
        <v>12.6657142857143</v>
      </c>
      <c r="AG19" s="5">
        <v>200</v>
      </c>
      <c r="AH19" s="5">
        <v>90</v>
      </c>
      <c r="AI19" s="5">
        <v>42.5</v>
      </c>
      <c r="AJ19" s="5">
        <v>1638</v>
      </c>
      <c r="AK19" s="5">
        <v>2245.5</v>
      </c>
      <c r="AL19" s="5">
        <v>1.37</v>
      </c>
      <c r="AM19" s="5">
        <v>23</v>
      </c>
      <c r="AN19" s="5">
        <f t="shared" si="2"/>
        <v>0.19790178571428593</v>
      </c>
      <c r="AO19" s="5">
        <f t="shared" si="3"/>
        <v>25.59375</v>
      </c>
      <c r="AP19" s="5">
        <f t="shared" si="4"/>
        <v>23.507805325987146</v>
      </c>
      <c r="AQ19" s="20">
        <v>455</v>
      </c>
      <c r="AR19" s="22">
        <f t="shared" si="5"/>
        <v>85.3536</v>
      </c>
      <c r="AS19">
        <v>20.8</v>
      </c>
      <c r="AT19">
        <v>54</v>
      </c>
    </row>
    <row r="20" spans="1:46">
      <c r="A20" s="2" t="s">
        <v>83</v>
      </c>
      <c r="B20" s="2" t="s">
        <v>84</v>
      </c>
      <c r="C20" s="3">
        <v>62</v>
      </c>
      <c r="D20" s="3" t="s">
        <v>78</v>
      </c>
      <c r="E20" s="3">
        <v>167</v>
      </c>
      <c r="F20" s="3" t="s">
        <v>43</v>
      </c>
      <c r="G20" s="9" t="s">
        <v>44</v>
      </c>
      <c r="H20" s="10" t="s">
        <v>45</v>
      </c>
      <c r="I20" s="2">
        <v>4200</v>
      </c>
      <c r="J20" s="2">
        <v>76.2</v>
      </c>
      <c r="K20" s="2">
        <v>48</v>
      </c>
      <c r="L20" s="2">
        <v>37</v>
      </c>
      <c r="M20" s="2">
        <v>7.33</v>
      </c>
      <c r="N20" s="2">
        <v>39</v>
      </c>
      <c r="O20" s="2">
        <v>15.6</v>
      </c>
      <c r="P20" s="2">
        <f t="shared" si="1"/>
        <v>46.8</v>
      </c>
      <c r="Q20" s="2">
        <v>1</v>
      </c>
      <c r="R20" s="2">
        <v>0</v>
      </c>
      <c r="S20" s="2">
        <v>16.2</v>
      </c>
      <c r="T20" s="2">
        <v>21.1</v>
      </c>
      <c r="U20" s="2">
        <v>7.5</v>
      </c>
      <c r="V20" s="2">
        <v>-4.9000000000000004</v>
      </c>
      <c r="W20" s="13">
        <v>51</v>
      </c>
      <c r="X20" s="14">
        <v>28.920999999999999</v>
      </c>
      <c r="Y20" s="14">
        <f t="shared" si="0"/>
        <v>16.667207999999999</v>
      </c>
      <c r="Z20">
        <v>41.067999999999998</v>
      </c>
      <c r="AA20" s="14">
        <f t="shared" si="6"/>
        <v>7.730432232567594</v>
      </c>
      <c r="AB20" s="14">
        <f t="shared" si="7"/>
        <v>50.004775767432406</v>
      </c>
      <c r="AC20">
        <v>7.4</v>
      </c>
      <c r="AD20">
        <v>7.22</v>
      </c>
      <c r="AE20">
        <v>-5</v>
      </c>
      <c r="AF20" s="15">
        <v>12.297499999999999</v>
      </c>
      <c r="AG20" s="5">
        <v>165</v>
      </c>
      <c r="AH20" s="5">
        <v>62.5</v>
      </c>
      <c r="AI20" s="5">
        <v>39</v>
      </c>
      <c r="AJ20" s="5">
        <v>1099</v>
      </c>
      <c r="AK20" s="5">
        <v>1518</v>
      </c>
      <c r="AL20" s="5">
        <v>1.39</v>
      </c>
      <c r="AM20" s="5">
        <v>24</v>
      </c>
      <c r="AN20" s="5">
        <f t="shared" si="2"/>
        <v>0.19834677419354838</v>
      </c>
      <c r="AO20" s="5">
        <f t="shared" si="3"/>
        <v>17.725806451612904</v>
      </c>
      <c r="AP20" s="5">
        <f t="shared" si="4"/>
        <v>22.230987127541326</v>
      </c>
      <c r="AQ20" s="20">
        <v>443</v>
      </c>
      <c r="AR20" s="22">
        <f t="shared" si="5"/>
        <v>82.843199999999996</v>
      </c>
      <c r="AS20">
        <v>25.2</v>
      </c>
      <c r="AT20">
        <v>53.1</v>
      </c>
    </row>
    <row r="21" spans="1:46">
      <c r="A21" s="2" t="s">
        <v>85</v>
      </c>
      <c r="B21" s="2" t="s">
        <v>86</v>
      </c>
      <c r="C21" s="3">
        <v>54</v>
      </c>
      <c r="D21" s="3" t="s">
        <v>78</v>
      </c>
      <c r="E21" s="3">
        <v>166</v>
      </c>
      <c r="F21" s="3" t="s">
        <v>43</v>
      </c>
      <c r="G21" s="9" t="s">
        <v>44</v>
      </c>
      <c r="H21" s="10" t="s">
        <v>45</v>
      </c>
      <c r="I21" s="2">
        <v>4200</v>
      </c>
      <c r="J21" s="2">
        <v>81</v>
      </c>
      <c r="K21" s="2">
        <v>51</v>
      </c>
      <c r="L21" s="2">
        <v>37</v>
      </c>
      <c r="M21" s="2">
        <v>7.34</v>
      </c>
      <c r="N21" s="2">
        <v>32</v>
      </c>
      <c r="O21" s="2">
        <v>16.3</v>
      </c>
      <c r="P21" s="2">
        <f t="shared" si="1"/>
        <v>48.900000000000006</v>
      </c>
      <c r="Q21" s="2">
        <v>1.5</v>
      </c>
      <c r="R21" s="2">
        <v>0</v>
      </c>
      <c r="S21" s="2">
        <v>18.100000000000001</v>
      </c>
      <c r="T21" s="2">
        <v>22</v>
      </c>
      <c r="U21" s="2">
        <v>7.1</v>
      </c>
      <c r="V21" s="2">
        <v>-7.2</v>
      </c>
      <c r="W21" s="13">
        <v>56</v>
      </c>
      <c r="X21" s="14">
        <v>28.916</v>
      </c>
      <c r="Y21" s="14">
        <f t="shared" si="0"/>
        <v>18.50517</v>
      </c>
      <c r="Z21">
        <v>33.382300000000001</v>
      </c>
      <c r="AA21" s="14" t="s">
        <v>71</v>
      </c>
      <c r="AB21" s="14" t="s">
        <v>71</v>
      </c>
      <c r="AC21">
        <v>7.35</v>
      </c>
      <c r="AD21">
        <v>7.18</v>
      </c>
      <c r="AE21">
        <v>-8</v>
      </c>
      <c r="AF21" s="15">
        <v>14.8325</v>
      </c>
      <c r="AG21" s="5" t="s">
        <v>71</v>
      </c>
      <c r="AH21" s="5" t="s">
        <v>71</v>
      </c>
      <c r="AI21" s="5" t="s">
        <v>71</v>
      </c>
      <c r="AJ21" s="5" t="s">
        <v>71</v>
      </c>
      <c r="AK21" s="5" t="s">
        <v>71</v>
      </c>
      <c r="AL21" s="5" t="s">
        <v>71</v>
      </c>
      <c r="AM21" s="5" t="s">
        <v>71</v>
      </c>
      <c r="AN21" s="5">
        <f t="shared" si="2"/>
        <v>0.27467592592592593</v>
      </c>
      <c r="AO21" s="5" t="s">
        <v>71</v>
      </c>
      <c r="AP21" s="5">
        <f t="shared" si="4"/>
        <v>19.596458121643199</v>
      </c>
      <c r="AQ21" s="20">
        <v>455</v>
      </c>
      <c r="AR21" s="22">
        <f t="shared" si="5"/>
        <v>85.3536</v>
      </c>
      <c r="AS21" t="s">
        <v>71</v>
      </c>
      <c r="AT21" t="s">
        <v>71</v>
      </c>
    </row>
    <row r="22" spans="1:46">
      <c r="A22" s="2" t="s">
        <v>87</v>
      </c>
      <c r="B22" s="2" t="s">
        <v>88</v>
      </c>
      <c r="C22" s="3">
        <v>59</v>
      </c>
      <c r="D22" s="3" t="s">
        <v>78</v>
      </c>
      <c r="E22" s="3">
        <v>165</v>
      </c>
      <c r="F22" s="3" t="s">
        <v>43</v>
      </c>
      <c r="G22" s="9" t="s">
        <v>44</v>
      </c>
      <c r="H22" s="10" t="s">
        <v>45</v>
      </c>
      <c r="I22" s="2">
        <v>4200</v>
      </c>
      <c r="J22" s="2">
        <v>78.400000000000006</v>
      </c>
      <c r="K22" s="2">
        <v>49</v>
      </c>
      <c r="L22" s="2">
        <v>37</v>
      </c>
      <c r="M22" s="2">
        <v>7.32</v>
      </c>
      <c r="N22" s="2">
        <v>30</v>
      </c>
      <c r="O22" s="2">
        <v>15.6</v>
      </c>
      <c r="P22" s="2">
        <f t="shared" si="1"/>
        <v>46.8</v>
      </c>
      <c r="Q22" s="2">
        <v>0.9</v>
      </c>
      <c r="R22" s="2">
        <v>0</v>
      </c>
      <c r="S22" s="2">
        <v>16.7</v>
      </c>
      <c r="T22" s="2">
        <v>21.2</v>
      </c>
      <c r="U22" s="2">
        <v>9</v>
      </c>
      <c r="V22" s="2">
        <v>-9.1999999999999993</v>
      </c>
      <c r="W22" s="13">
        <v>49</v>
      </c>
      <c r="X22" s="14">
        <v>28.919</v>
      </c>
      <c r="Y22" s="14">
        <f t="shared" si="0"/>
        <v>17.147255999999999</v>
      </c>
      <c r="Z22">
        <v>30.747399999999999</v>
      </c>
      <c r="AA22" s="14">
        <f t="shared" si="6"/>
        <v>5.136465379539322</v>
      </c>
      <c r="AB22" s="14">
        <f t="shared" si="7"/>
        <v>42.758190620460674</v>
      </c>
      <c r="AC22">
        <v>7.32</v>
      </c>
      <c r="AD22">
        <v>7.15</v>
      </c>
      <c r="AE22">
        <v>-10</v>
      </c>
      <c r="AF22" s="15">
        <v>12.047499999999999</v>
      </c>
      <c r="AG22" s="5">
        <v>162.5</v>
      </c>
      <c r="AH22" s="5">
        <v>66.5</v>
      </c>
      <c r="AI22" s="5">
        <v>36.5</v>
      </c>
      <c r="AJ22" s="5">
        <v>1447</v>
      </c>
      <c r="AK22" s="5">
        <v>1671.5</v>
      </c>
      <c r="AL22" s="5">
        <v>1.155</v>
      </c>
      <c r="AM22" s="5">
        <v>20.5</v>
      </c>
      <c r="AN22" s="5">
        <f t="shared" si="2"/>
        <v>0.20419491525423727</v>
      </c>
      <c r="AO22" s="5">
        <f t="shared" si="3"/>
        <v>24.525423728813561</v>
      </c>
      <c r="AP22" s="5">
        <f t="shared" si="4"/>
        <v>21.6712580348944</v>
      </c>
      <c r="AQ22" s="20">
        <v>443</v>
      </c>
      <c r="AR22" s="22">
        <f t="shared" si="5"/>
        <v>82.843199999999996</v>
      </c>
      <c r="AS22">
        <v>20.5</v>
      </c>
      <c r="AT22">
        <v>50.9</v>
      </c>
    </row>
    <row r="23" spans="1:46">
      <c r="A23" s="2" t="s">
        <v>89</v>
      </c>
      <c r="B23" s="2" t="s">
        <v>90</v>
      </c>
      <c r="C23" s="3">
        <v>62</v>
      </c>
      <c r="D23" s="3" t="s">
        <v>78</v>
      </c>
      <c r="E23" s="3">
        <v>167</v>
      </c>
      <c r="F23" s="3" t="s">
        <v>43</v>
      </c>
      <c r="G23" s="9" t="s">
        <v>44</v>
      </c>
      <c r="H23" s="10" t="s">
        <v>45</v>
      </c>
      <c r="I23" s="2">
        <v>4200</v>
      </c>
      <c r="J23" s="2">
        <v>78.2</v>
      </c>
      <c r="K23" s="2">
        <v>47</v>
      </c>
      <c r="L23" s="2">
        <v>37</v>
      </c>
      <c r="M23" s="2">
        <v>7.38</v>
      </c>
      <c r="N23" s="2">
        <v>32</v>
      </c>
      <c r="O23" s="2">
        <v>15.6</v>
      </c>
      <c r="P23" s="2">
        <f t="shared" si="1"/>
        <v>46.8</v>
      </c>
      <c r="Q23" s="2">
        <v>0</v>
      </c>
      <c r="R23" s="2">
        <v>0.2</v>
      </c>
      <c r="S23" s="2">
        <v>16.7</v>
      </c>
      <c r="T23" s="2">
        <v>21.3</v>
      </c>
      <c r="U23" s="2">
        <v>8</v>
      </c>
      <c r="V23" s="2">
        <v>-5</v>
      </c>
      <c r="W23" s="13">
        <v>55</v>
      </c>
      <c r="X23" s="14">
        <v>29.498999999999999</v>
      </c>
      <c r="Y23" s="14">
        <f t="shared" si="0"/>
        <v>17.097887999999998</v>
      </c>
      <c r="Z23">
        <v>37.535200000000003</v>
      </c>
      <c r="AA23" s="14">
        <f t="shared" si="6"/>
        <v>6.3600900431328018</v>
      </c>
      <c r="AB23" s="14">
        <f t="shared" si="7"/>
        <v>48.272997956867201</v>
      </c>
      <c r="AC23">
        <v>7.4</v>
      </c>
      <c r="AD23">
        <v>7.22</v>
      </c>
      <c r="AE23">
        <v>-6</v>
      </c>
      <c r="AF23" s="15">
        <v>15.4175</v>
      </c>
      <c r="AG23" s="5">
        <v>168</v>
      </c>
      <c r="AH23" s="5">
        <v>99.5</v>
      </c>
      <c r="AI23" s="5">
        <v>49.5</v>
      </c>
      <c r="AJ23" s="5">
        <v>1655.5</v>
      </c>
      <c r="AK23" s="5">
        <v>2269.5</v>
      </c>
      <c r="AL23" s="5">
        <v>1.37</v>
      </c>
      <c r="AM23" s="5">
        <v>25</v>
      </c>
      <c r="AN23" s="5">
        <f t="shared" si="2"/>
        <v>0.24866935483870969</v>
      </c>
      <c r="AO23" s="5">
        <f t="shared" si="3"/>
        <v>26.701612903225808</v>
      </c>
      <c r="AP23" s="5">
        <f t="shared" si="4"/>
        <v>22.230987127541326</v>
      </c>
      <c r="AQ23" s="20">
        <v>454</v>
      </c>
      <c r="AR23" s="22">
        <f t="shared" si="5"/>
        <v>85.144400000000005</v>
      </c>
      <c r="AS23">
        <v>21.9</v>
      </c>
      <c r="AT23">
        <v>48.1</v>
      </c>
    </row>
    <row r="24" spans="1:46">
      <c r="A24" s="2" t="s">
        <v>91</v>
      </c>
      <c r="B24" s="2" t="s">
        <v>92</v>
      </c>
      <c r="C24" s="3">
        <v>58</v>
      </c>
      <c r="D24" s="3" t="s">
        <v>78</v>
      </c>
      <c r="E24" s="3">
        <v>172</v>
      </c>
      <c r="F24" s="3" t="s">
        <v>43</v>
      </c>
      <c r="G24" s="9" t="s">
        <v>44</v>
      </c>
      <c r="H24" s="10" t="s">
        <v>45</v>
      </c>
      <c r="I24" s="2">
        <v>4200</v>
      </c>
      <c r="J24" s="2">
        <v>79.5</v>
      </c>
      <c r="K24" s="2">
        <v>50</v>
      </c>
      <c r="L24" s="2">
        <v>37</v>
      </c>
      <c r="M24" s="2">
        <v>7.31</v>
      </c>
      <c r="N24" s="2">
        <v>36</v>
      </c>
      <c r="O24" s="2">
        <v>15.1</v>
      </c>
      <c r="P24" s="2">
        <f t="shared" si="1"/>
        <v>45.3</v>
      </c>
      <c r="Q24" s="2">
        <v>1</v>
      </c>
      <c r="R24" s="2">
        <v>0</v>
      </c>
      <c r="S24" s="2">
        <v>16.399999999999999</v>
      </c>
      <c r="T24" s="2">
        <v>20.5</v>
      </c>
      <c r="U24" s="2">
        <v>9.6999999999999993</v>
      </c>
      <c r="V24" s="2">
        <v>-7.4</v>
      </c>
      <c r="W24" s="13">
        <v>50</v>
      </c>
      <c r="X24" s="14">
        <v>28.47</v>
      </c>
      <c r="Y24" s="14">
        <f t="shared" si="0"/>
        <v>16.836254999999998</v>
      </c>
      <c r="Z24">
        <v>36.700400000000002</v>
      </c>
      <c r="AA24" s="14">
        <f t="shared" si="6"/>
        <v>7.4638302773375571</v>
      </c>
      <c r="AB24" s="14">
        <f t="shared" si="7"/>
        <v>46.072824722662446</v>
      </c>
      <c r="AC24">
        <v>7.36</v>
      </c>
      <c r="AD24">
        <v>7.19</v>
      </c>
      <c r="AE24">
        <v>-7</v>
      </c>
      <c r="AF24" s="15">
        <v>15.775</v>
      </c>
      <c r="AG24" s="5">
        <v>186.5</v>
      </c>
      <c r="AH24" s="5">
        <v>92.5</v>
      </c>
      <c r="AI24" s="5">
        <v>43</v>
      </c>
      <c r="AJ24" s="5">
        <v>1478.5</v>
      </c>
      <c r="AK24" s="5">
        <v>2032</v>
      </c>
      <c r="AL24" s="5">
        <v>1.38</v>
      </c>
      <c r="AM24" s="5">
        <v>24</v>
      </c>
      <c r="AN24" s="5">
        <f t="shared" si="2"/>
        <v>0.27198275862068966</v>
      </c>
      <c r="AO24" s="5">
        <f t="shared" si="3"/>
        <v>25.491379310344829</v>
      </c>
      <c r="AP24" s="5">
        <f t="shared" si="4"/>
        <v>19.605191995673341</v>
      </c>
      <c r="AQ24" s="20">
        <v>443</v>
      </c>
      <c r="AR24" s="22">
        <f t="shared" si="5"/>
        <v>82.843199999999996</v>
      </c>
      <c r="AS24">
        <v>25.2</v>
      </c>
      <c r="AT24">
        <v>51.1</v>
      </c>
    </row>
    <row r="25" spans="1:46">
      <c r="A25" s="2" t="s">
        <v>93</v>
      </c>
      <c r="B25" s="2" t="s">
        <v>94</v>
      </c>
      <c r="C25" s="3">
        <v>60</v>
      </c>
      <c r="D25" s="3" t="s">
        <v>78</v>
      </c>
      <c r="E25" s="3">
        <v>174</v>
      </c>
      <c r="F25" s="3" t="s">
        <v>43</v>
      </c>
      <c r="G25" s="9" t="s">
        <v>44</v>
      </c>
      <c r="H25" s="10" t="s">
        <v>45</v>
      </c>
      <c r="I25" s="2">
        <v>4200</v>
      </c>
      <c r="J25" s="2">
        <v>80.8</v>
      </c>
      <c r="K25" s="2">
        <v>52</v>
      </c>
      <c r="L25" s="2">
        <v>37</v>
      </c>
      <c r="M25" s="2">
        <v>7.34</v>
      </c>
      <c r="N25" s="2">
        <v>32</v>
      </c>
      <c r="O25" s="2">
        <v>16.8</v>
      </c>
      <c r="P25" s="2">
        <f t="shared" si="1"/>
        <v>50.400000000000006</v>
      </c>
      <c r="Q25" s="2">
        <v>1.3</v>
      </c>
      <c r="R25" s="2">
        <v>0.1</v>
      </c>
      <c r="S25" s="2">
        <v>18.600000000000001</v>
      </c>
      <c r="T25" s="2">
        <v>22.6</v>
      </c>
      <c r="U25" s="2">
        <v>9.6</v>
      </c>
      <c r="V25" s="2">
        <v>-7.3</v>
      </c>
      <c r="W25" s="13">
        <v>48</v>
      </c>
      <c r="X25" s="14">
        <v>29.462</v>
      </c>
      <c r="Y25" s="14">
        <f t="shared" si="0"/>
        <v>19.024415999999999</v>
      </c>
      <c r="Z25">
        <v>33.8506</v>
      </c>
      <c r="AA25" s="14">
        <f t="shared" si="6"/>
        <v>8.2346347343462991</v>
      </c>
      <c r="AB25" s="14">
        <f t="shared" si="7"/>
        <v>44.640381265653701</v>
      </c>
      <c r="AC25">
        <v>7.36</v>
      </c>
      <c r="AD25">
        <v>7.19</v>
      </c>
      <c r="AE25">
        <v>-7.8</v>
      </c>
      <c r="AF25" s="15">
        <v>14.9725</v>
      </c>
      <c r="AG25" s="5">
        <v>182.5</v>
      </c>
      <c r="AH25" s="5">
        <v>83.5</v>
      </c>
      <c r="AI25" s="5">
        <v>44</v>
      </c>
      <c r="AJ25" s="5">
        <v>1615.5</v>
      </c>
      <c r="AK25" s="5">
        <v>2226.5</v>
      </c>
      <c r="AL25" s="5">
        <v>1.38</v>
      </c>
      <c r="AM25" s="5">
        <v>25.5</v>
      </c>
      <c r="AN25" s="5">
        <f t="shared" si="2"/>
        <v>0.24954166666666666</v>
      </c>
      <c r="AO25" s="5">
        <f t="shared" si="3"/>
        <v>26.925000000000001</v>
      </c>
      <c r="AP25" s="5">
        <f t="shared" si="4"/>
        <v>19.817677368212443</v>
      </c>
      <c r="AQ25" s="20">
        <v>454</v>
      </c>
      <c r="AR25" s="22">
        <f t="shared" si="5"/>
        <v>85.144400000000005</v>
      </c>
      <c r="AS25">
        <v>25.6</v>
      </c>
      <c r="AT25">
        <v>49.1</v>
      </c>
    </row>
    <row r="26" spans="1:46">
      <c r="A26" s="2" t="s">
        <v>95</v>
      </c>
      <c r="B26" s="2" t="s">
        <v>96</v>
      </c>
      <c r="C26" s="3">
        <v>50</v>
      </c>
      <c r="D26" s="3" t="s">
        <v>78</v>
      </c>
      <c r="E26" s="3">
        <v>167</v>
      </c>
      <c r="F26" s="3" t="s">
        <v>43</v>
      </c>
      <c r="G26" s="9" t="s">
        <v>44</v>
      </c>
      <c r="H26" s="10" t="s">
        <v>45</v>
      </c>
      <c r="I26" s="2">
        <v>4200</v>
      </c>
      <c r="J26" s="2">
        <v>79.8</v>
      </c>
      <c r="K26" s="2">
        <v>48</v>
      </c>
      <c r="L26" s="2">
        <v>37</v>
      </c>
      <c r="M26" s="2">
        <v>7.39</v>
      </c>
      <c r="N26" s="2">
        <v>31</v>
      </c>
      <c r="O26" s="2">
        <v>14</v>
      </c>
      <c r="P26" s="2">
        <f t="shared" si="1"/>
        <v>42</v>
      </c>
      <c r="Q26" s="2">
        <v>0.5</v>
      </c>
      <c r="R26" s="2">
        <v>0.1</v>
      </c>
      <c r="S26" s="2">
        <v>15.3</v>
      </c>
      <c r="T26" s="2">
        <v>19</v>
      </c>
      <c r="U26" s="2">
        <v>5.7</v>
      </c>
      <c r="V26" s="2">
        <v>-4.9000000000000004</v>
      </c>
      <c r="W26" s="13">
        <v>52</v>
      </c>
      <c r="X26" s="14">
        <v>29.204000000000001</v>
      </c>
      <c r="Y26" s="14">
        <f t="shared" si="0"/>
        <v>15.673079999999997</v>
      </c>
      <c r="Z26">
        <v>37.641199999999998</v>
      </c>
      <c r="AA26" s="14">
        <f t="shared" si="6"/>
        <v>3.2517434701827952</v>
      </c>
      <c r="AB26" s="14">
        <f t="shared" si="7"/>
        <v>50.062536529817201</v>
      </c>
      <c r="AC26">
        <v>7.4</v>
      </c>
      <c r="AD26">
        <v>7.21</v>
      </c>
      <c r="AE26">
        <v>-6</v>
      </c>
      <c r="AF26" s="15">
        <v>16.684999999999999</v>
      </c>
      <c r="AG26" s="5">
        <v>182</v>
      </c>
      <c r="AH26" s="5">
        <v>98.5</v>
      </c>
      <c r="AI26" s="5">
        <v>40</v>
      </c>
      <c r="AJ26" s="5">
        <v>2072.5</v>
      </c>
      <c r="AK26" s="5">
        <v>2600</v>
      </c>
      <c r="AL26" s="5">
        <v>1.26</v>
      </c>
      <c r="AM26" s="5">
        <v>19.5</v>
      </c>
      <c r="AN26" s="5">
        <f t="shared" si="2"/>
        <v>0.3337</v>
      </c>
      <c r="AO26" s="5">
        <f t="shared" si="3"/>
        <v>41.45</v>
      </c>
      <c r="AP26" s="5">
        <f t="shared" si="4"/>
        <v>17.928215425436552</v>
      </c>
      <c r="AQ26" s="20">
        <v>443</v>
      </c>
      <c r="AR26" s="22">
        <f t="shared" si="5"/>
        <v>82.843199999999996</v>
      </c>
      <c r="AS26">
        <v>16.2</v>
      </c>
      <c r="AT26">
        <v>51.1</v>
      </c>
    </row>
    <row r="27" spans="1:46">
      <c r="A27" s="2" t="s">
        <v>97</v>
      </c>
      <c r="B27" s="2" t="s">
        <v>98</v>
      </c>
      <c r="C27" s="3">
        <v>59</v>
      </c>
      <c r="D27" s="3" t="s">
        <v>78</v>
      </c>
      <c r="E27" s="3">
        <v>160</v>
      </c>
      <c r="F27" s="3" t="s">
        <v>60</v>
      </c>
      <c r="G27" s="9" t="s">
        <v>44</v>
      </c>
      <c r="H27" s="10" t="s">
        <v>45</v>
      </c>
      <c r="I27" s="2">
        <v>4200</v>
      </c>
      <c r="J27" s="2">
        <v>74.3</v>
      </c>
      <c r="K27" s="2">
        <v>47</v>
      </c>
      <c r="L27" s="2">
        <v>37</v>
      </c>
      <c r="M27" s="2">
        <v>7.36</v>
      </c>
      <c r="N27" s="2">
        <v>35</v>
      </c>
      <c r="O27" s="2">
        <v>13.7</v>
      </c>
      <c r="P27" s="2">
        <f t="shared" si="1"/>
        <v>41.099999999999994</v>
      </c>
      <c r="Q27" s="2">
        <v>2</v>
      </c>
      <c r="R27" s="2">
        <v>0</v>
      </c>
      <c r="S27" s="2">
        <v>14.2</v>
      </c>
      <c r="T27" s="2">
        <v>15.7</v>
      </c>
      <c r="U27" s="2">
        <v>9</v>
      </c>
      <c r="V27" s="2">
        <v>-4.9000000000000004</v>
      </c>
      <c r="W27" s="13">
        <v>49</v>
      </c>
      <c r="X27" s="14">
        <v>30.183</v>
      </c>
      <c r="Y27" s="14">
        <f t="shared" si="0"/>
        <v>14.289948999999998</v>
      </c>
      <c r="Z27">
        <v>39.9572</v>
      </c>
      <c r="AA27" s="14">
        <f t="shared" si="6"/>
        <v>0.65976765284969474</v>
      </c>
      <c r="AB27" s="14">
        <f t="shared" si="7"/>
        <v>53.587381347150306</v>
      </c>
      <c r="AC27">
        <v>7.4</v>
      </c>
      <c r="AD27">
        <v>7.21</v>
      </c>
      <c r="AE27">
        <v>-5.0999999999999996</v>
      </c>
      <c r="AF27" s="15">
        <v>10.293333333333299</v>
      </c>
      <c r="AG27" s="5">
        <v>161.5</v>
      </c>
      <c r="AH27" s="5">
        <v>75</v>
      </c>
      <c r="AI27" s="5">
        <v>43</v>
      </c>
      <c r="AJ27" s="5">
        <v>1403</v>
      </c>
      <c r="AK27" s="5">
        <v>1618.5</v>
      </c>
      <c r="AL27" s="5">
        <v>1.1499999999999999</v>
      </c>
      <c r="AM27" s="5">
        <v>25.5</v>
      </c>
      <c r="AN27" s="5">
        <f t="shared" si="2"/>
        <v>0.17446327683615762</v>
      </c>
      <c r="AO27" s="5">
        <f t="shared" si="3"/>
        <v>23.779661016949152</v>
      </c>
      <c r="AP27" s="5">
        <f t="shared" si="4"/>
        <v>23.046874999999996</v>
      </c>
      <c r="AQ27" s="20">
        <v>443</v>
      </c>
      <c r="AR27" s="22">
        <f t="shared" si="5"/>
        <v>82.843199999999996</v>
      </c>
      <c r="AS27">
        <v>6.6</v>
      </c>
      <c r="AT27">
        <v>57.9</v>
      </c>
    </row>
    <row r="28" spans="1:46">
      <c r="A28" s="2" t="s">
        <v>99</v>
      </c>
      <c r="B28" s="2" t="s">
        <v>100</v>
      </c>
      <c r="C28" s="3">
        <v>52</v>
      </c>
      <c r="D28" s="3" t="s">
        <v>78</v>
      </c>
      <c r="E28" s="3">
        <v>160</v>
      </c>
      <c r="F28" s="3" t="s">
        <v>60</v>
      </c>
      <c r="G28" s="9" t="s">
        <v>44</v>
      </c>
      <c r="H28" s="10" t="s">
        <v>45</v>
      </c>
      <c r="I28" s="2">
        <v>4200</v>
      </c>
      <c r="J28" s="2">
        <v>84.7</v>
      </c>
      <c r="K28" s="2">
        <v>55</v>
      </c>
      <c r="L28" s="2">
        <v>37</v>
      </c>
      <c r="M28" s="2">
        <v>7.41</v>
      </c>
      <c r="N28" s="2">
        <v>34</v>
      </c>
      <c r="O28" s="2">
        <v>13.2</v>
      </c>
      <c r="P28" s="2">
        <f t="shared" si="1"/>
        <v>39.599999999999994</v>
      </c>
      <c r="Q28" s="2">
        <v>1.2</v>
      </c>
      <c r="R28" s="2">
        <v>0</v>
      </c>
      <c r="S28" s="2">
        <v>15.6</v>
      </c>
      <c r="T28" s="2">
        <v>18.2</v>
      </c>
      <c r="U28" s="2">
        <v>6.2</v>
      </c>
      <c r="V28" s="2">
        <v>-2.2999999999999998</v>
      </c>
      <c r="W28" s="13">
        <v>47</v>
      </c>
      <c r="X28" s="14">
        <v>30.382999999999999</v>
      </c>
      <c r="Y28" s="14">
        <f t="shared" si="0"/>
        <v>15.705755999999997</v>
      </c>
      <c r="Z28">
        <v>43.8874</v>
      </c>
      <c r="AA28" s="14">
        <f t="shared" si="6"/>
        <v>5.6282730227752982</v>
      </c>
      <c r="AB28" s="14">
        <f t="shared" si="7"/>
        <v>53.964882977224697</v>
      </c>
      <c r="AC28">
        <v>7.45</v>
      </c>
      <c r="AD28">
        <v>7.27</v>
      </c>
      <c r="AE28">
        <v>-3</v>
      </c>
      <c r="AF28" s="15">
        <v>10.647500000000001</v>
      </c>
      <c r="AG28" s="5">
        <v>178</v>
      </c>
      <c r="AH28" s="5">
        <v>53.5</v>
      </c>
      <c r="AI28" s="5">
        <v>44</v>
      </c>
      <c r="AJ28" s="5">
        <v>1073</v>
      </c>
      <c r="AK28" s="5">
        <v>1430</v>
      </c>
      <c r="AL28" s="5">
        <v>1.34</v>
      </c>
      <c r="AM28" s="5">
        <v>20.5</v>
      </c>
      <c r="AN28" s="5">
        <f t="shared" si="2"/>
        <v>0.2047596153846154</v>
      </c>
      <c r="AO28" s="5">
        <f t="shared" si="3"/>
        <v>20.634615384615383</v>
      </c>
      <c r="AP28" s="5">
        <f t="shared" si="4"/>
        <v>20.312499999999996</v>
      </c>
      <c r="AQ28" s="20">
        <v>454</v>
      </c>
      <c r="AR28" s="22">
        <f t="shared" si="5"/>
        <v>85.144400000000005</v>
      </c>
      <c r="AS28">
        <v>22.1</v>
      </c>
      <c r="AT28">
        <v>46.8</v>
      </c>
    </row>
    <row r="29" spans="1:46">
      <c r="A29" s="2" t="s">
        <v>101</v>
      </c>
      <c r="B29" s="2" t="s">
        <v>102</v>
      </c>
      <c r="C29" s="3">
        <v>51</v>
      </c>
      <c r="D29" s="3" t="s">
        <v>78</v>
      </c>
      <c r="E29" s="3">
        <v>163</v>
      </c>
      <c r="F29" s="3" t="s">
        <v>60</v>
      </c>
      <c r="G29" s="9" t="s">
        <v>44</v>
      </c>
      <c r="H29" s="10" t="s">
        <v>45</v>
      </c>
      <c r="I29" s="2">
        <v>4200</v>
      </c>
      <c r="J29" s="2">
        <v>83.5</v>
      </c>
      <c r="K29" s="2">
        <v>53</v>
      </c>
      <c r="L29" s="2">
        <v>37</v>
      </c>
      <c r="M29" s="2">
        <v>7.42</v>
      </c>
      <c r="N29" s="2">
        <v>35</v>
      </c>
      <c r="O29" s="2">
        <v>10.3</v>
      </c>
      <c r="P29" s="2">
        <f t="shared" si="1"/>
        <v>30.900000000000002</v>
      </c>
      <c r="Q29" s="2">
        <v>1.1000000000000001</v>
      </c>
      <c r="R29" s="2">
        <v>0</v>
      </c>
      <c r="S29" s="2">
        <v>12</v>
      </c>
      <c r="T29" s="2">
        <v>14.2</v>
      </c>
      <c r="U29" s="2">
        <v>4.4000000000000004</v>
      </c>
      <c r="V29" s="2">
        <v>-1.3</v>
      </c>
      <c r="W29" s="13">
        <v>40</v>
      </c>
      <c r="X29" s="14">
        <v>30.535</v>
      </c>
      <c r="Y29" s="14">
        <f t="shared" si="0"/>
        <v>12.113695</v>
      </c>
      <c r="Z29">
        <v>46.826300000000003</v>
      </c>
      <c r="AA29" s="14">
        <f t="shared" si="6"/>
        <v>1.8755997619047626</v>
      </c>
      <c r="AB29" s="14">
        <f t="shared" si="7"/>
        <v>57.064395238095244</v>
      </c>
      <c r="AC29">
        <v>7.46</v>
      </c>
      <c r="AD29">
        <v>7.26</v>
      </c>
      <c r="AE29">
        <v>-2</v>
      </c>
      <c r="AF29" s="15">
        <v>9.4499999999999993</v>
      </c>
      <c r="AG29" s="5">
        <v>170.5</v>
      </c>
      <c r="AH29" s="5">
        <v>49.5</v>
      </c>
      <c r="AI29" s="5">
        <v>36.5</v>
      </c>
      <c r="AJ29" s="5">
        <v>967.5</v>
      </c>
      <c r="AK29" s="5">
        <v>1196.5</v>
      </c>
      <c r="AL29" s="5">
        <v>1.23</v>
      </c>
      <c r="AM29" s="5">
        <v>23.5</v>
      </c>
      <c r="AN29" s="5">
        <f t="shared" si="2"/>
        <v>0.1852941176470588</v>
      </c>
      <c r="AO29" s="5">
        <f t="shared" si="3"/>
        <v>18.970588235294116</v>
      </c>
      <c r="AP29" s="5">
        <f t="shared" si="4"/>
        <v>19.195302796492154</v>
      </c>
      <c r="AQ29" s="20">
        <v>443</v>
      </c>
      <c r="AR29" s="22">
        <f t="shared" si="5"/>
        <v>82.843199999999996</v>
      </c>
      <c r="AS29">
        <v>14.4</v>
      </c>
      <c r="AT29">
        <v>50.1</v>
      </c>
    </row>
    <row r="30" spans="1:46">
      <c r="A30" s="2" t="s">
        <v>103</v>
      </c>
      <c r="B30" s="2" t="s">
        <v>104</v>
      </c>
      <c r="C30" s="3">
        <v>64</v>
      </c>
      <c r="D30" s="3" t="s">
        <v>78</v>
      </c>
      <c r="E30" s="3">
        <v>170</v>
      </c>
      <c r="F30" s="3" t="s">
        <v>60</v>
      </c>
      <c r="G30" s="9" t="s">
        <v>44</v>
      </c>
      <c r="H30" s="10" t="s">
        <v>45</v>
      </c>
      <c r="I30" s="2">
        <v>4200</v>
      </c>
      <c r="J30" s="2">
        <v>74.8</v>
      </c>
      <c r="K30" s="2">
        <v>46</v>
      </c>
      <c r="L30" s="2">
        <v>37</v>
      </c>
      <c r="M30" s="2">
        <v>7.41</v>
      </c>
      <c r="N30" s="2">
        <v>36</v>
      </c>
      <c r="O30" s="2">
        <v>11.6</v>
      </c>
      <c r="P30" s="2">
        <f t="shared" si="1"/>
        <v>34.799999999999997</v>
      </c>
      <c r="Q30" s="2">
        <v>0.5</v>
      </c>
      <c r="R30" s="2">
        <v>0</v>
      </c>
      <c r="S30" s="2">
        <v>12.1</v>
      </c>
      <c r="T30" s="2">
        <v>16</v>
      </c>
      <c r="U30" s="2">
        <v>4.9000000000000004</v>
      </c>
      <c r="V30" s="2">
        <v>-1.5</v>
      </c>
      <c r="W30" s="13">
        <v>39</v>
      </c>
      <c r="X30" s="14">
        <v>30.561</v>
      </c>
      <c r="Y30" s="14">
        <f t="shared" si="0"/>
        <v>12.198751999999997</v>
      </c>
      <c r="Z30">
        <v>47.922400000000003</v>
      </c>
      <c r="AA30" s="14">
        <f t="shared" si="6"/>
        <v>2.0257960251572289</v>
      </c>
      <c r="AB30" s="14">
        <f t="shared" si="7"/>
        <v>58.095355974842775</v>
      </c>
      <c r="AC30">
        <v>7.47</v>
      </c>
      <c r="AD30">
        <v>7.27</v>
      </c>
      <c r="AE30">
        <v>-1.5</v>
      </c>
      <c r="AF30" s="15">
        <v>9.5399999999999991</v>
      </c>
      <c r="AG30" s="5">
        <v>128</v>
      </c>
      <c r="AH30" s="5">
        <v>48</v>
      </c>
      <c r="AI30" s="5">
        <v>41.5</v>
      </c>
      <c r="AJ30" s="5">
        <v>970.5</v>
      </c>
      <c r="AK30" s="5">
        <v>1108.5</v>
      </c>
      <c r="AL30" s="5">
        <v>1.1399999999999999</v>
      </c>
      <c r="AM30" s="5">
        <v>21</v>
      </c>
      <c r="AN30" s="5">
        <f t="shared" si="2"/>
        <v>0.14906249999999999</v>
      </c>
      <c r="AO30" s="5">
        <f t="shared" si="3"/>
        <v>15.1640625</v>
      </c>
      <c r="AP30" s="5">
        <f t="shared" si="4"/>
        <v>22.145328719723185</v>
      </c>
      <c r="AQ30" s="20">
        <v>454</v>
      </c>
      <c r="AR30" s="22">
        <f t="shared" si="5"/>
        <v>85.144400000000005</v>
      </c>
      <c r="AS30">
        <v>14</v>
      </c>
      <c r="AT30">
        <v>50.5</v>
      </c>
    </row>
    <row r="31" spans="1:46">
      <c r="A31" s="2" t="s">
        <v>105</v>
      </c>
      <c r="B31" s="2" t="s">
        <v>106</v>
      </c>
      <c r="C31" s="3">
        <v>59</v>
      </c>
      <c r="D31" s="3" t="s">
        <v>78</v>
      </c>
      <c r="E31" s="3">
        <v>170</v>
      </c>
      <c r="F31" s="3" t="s">
        <v>60</v>
      </c>
      <c r="G31" s="9" t="s">
        <v>44</v>
      </c>
      <c r="H31" s="10" t="s">
        <v>45</v>
      </c>
      <c r="I31" s="2">
        <v>4200</v>
      </c>
      <c r="J31" s="2">
        <v>85.8</v>
      </c>
      <c r="K31" s="2">
        <v>57</v>
      </c>
      <c r="L31" s="2">
        <v>37</v>
      </c>
      <c r="M31" s="2">
        <v>7.39</v>
      </c>
      <c r="N31" s="2">
        <v>32</v>
      </c>
      <c r="O31" s="2">
        <v>12.9</v>
      </c>
      <c r="P31" s="2">
        <f t="shared" si="1"/>
        <v>38.700000000000003</v>
      </c>
      <c r="Q31" s="2">
        <v>1.3</v>
      </c>
      <c r="R31" s="2">
        <v>0</v>
      </c>
      <c r="S31" s="2">
        <v>15.4</v>
      </c>
      <c r="T31" s="2">
        <v>17.7</v>
      </c>
      <c r="U31" s="2">
        <v>6.9</v>
      </c>
      <c r="V31" s="2">
        <v>-4.5</v>
      </c>
      <c r="W31" s="13">
        <v>46</v>
      </c>
      <c r="X31" s="14">
        <v>30.106999999999999</v>
      </c>
      <c r="Y31" s="14">
        <f t="shared" si="0"/>
        <v>15.555797999999999</v>
      </c>
      <c r="Z31">
        <v>39.383800000000001</v>
      </c>
      <c r="AA31" s="14">
        <f t="shared" si="6"/>
        <v>7.3029594980511767</v>
      </c>
      <c r="AB31" s="14">
        <f t="shared" si="7"/>
        <v>47.636638501948823</v>
      </c>
      <c r="AC31">
        <v>7.41</v>
      </c>
      <c r="AD31">
        <v>7.24</v>
      </c>
      <c r="AE31">
        <v>-5.2</v>
      </c>
      <c r="AF31" s="15">
        <v>14.7525</v>
      </c>
      <c r="AG31" s="5">
        <v>71.5</v>
      </c>
      <c r="AH31" s="5">
        <v>54.5</v>
      </c>
      <c r="AI31" s="5">
        <v>39</v>
      </c>
      <c r="AJ31" s="5">
        <v>1217.5</v>
      </c>
      <c r="AK31" s="5">
        <v>1450.5</v>
      </c>
      <c r="AL31" s="5">
        <v>1.19</v>
      </c>
      <c r="AM31" s="5">
        <v>23.5</v>
      </c>
      <c r="AN31" s="5">
        <f t="shared" si="2"/>
        <v>0.25004237288135595</v>
      </c>
      <c r="AO31" s="5">
        <f t="shared" si="3"/>
        <v>20.635593220338983</v>
      </c>
      <c r="AP31" s="5">
        <f t="shared" si="4"/>
        <v>20.415224913494811</v>
      </c>
      <c r="AQ31" s="20">
        <v>443</v>
      </c>
      <c r="AR31" s="22">
        <f t="shared" si="5"/>
        <v>82.843199999999996</v>
      </c>
      <c r="AS31">
        <v>26.8</v>
      </c>
      <c r="AT31">
        <v>42.8</v>
      </c>
    </row>
    <row r="32" spans="1:46">
      <c r="A32" s="2" t="s">
        <v>107</v>
      </c>
      <c r="B32" s="2" t="s">
        <v>108</v>
      </c>
      <c r="C32" s="3">
        <v>48</v>
      </c>
      <c r="D32" s="3" t="s">
        <v>42</v>
      </c>
      <c r="E32" s="3">
        <v>158</v>
      </c>
      <c r="F32" s="3" t="s">
        <v>60</v>
      </c>
      <c r="G32" s="9" t="s">
        <v>44</v>
      </c>
      <c r="H32" s="10" t="s">
        <v>45</v>
      </c>
      <c r="I32" s="2">
        <v>4200</v>
      </c>
      <c r="J32" s="2">
        <v>76.3</v>
      </c>
      <c r="K32" s="2">
        <v>49</v>
      </c>
      <c r="L32" s="2">
        <v>37</v>
      </c>
      <c r="M32" s="2">
        <v>7.37</v>
      </c>
      <c r="N32" s="2">
        <v>29</v>
      </c>
      <c r="O32" s="2">
        <v>13.1</v>
      </c>
      <c r="P32" s="2">
        <f t="shared" si="1"/>
        <v>39.299999999999997</v>
      </c>
      <c r="Q32" s="2">
        <v>1.9</v>
      </c>
      <c r="R32" s="2">
        <v>0</v>
      </c>
      <c r="S32" s="2">
        <v>13.9</v>
      </c>
      <c r="T32" s="2">
        <v>17.7</v>
      </c>
      <c r="U32" s="2">
        <v>9.8000000000000007</v>
      </c>
      <c r="V32" s="2">
        <v>-7.1</v>
      </c>
      <c r="W32" s="13">
        <v>44</v>
      </c>
      <c r="X32" s="14">
        <v>31.777000000000001</v>
      </c>
      <c r="Y32" s="14">
        <f t="shared" si="0"/>
        <v>14.040466999999998</v>
      </c>
      <c r="Z32">
        <v>34.1248</v>
      </c>
      <c r="AA32" s="14">
        <f t="shared" si="6"/>
        <v>7.0827055160117789</v>
      </c>
      <c r="AB32" s="14">
        <f t="shared" si="7"/>
        <v>41.082561483988222</v>
      </c>
      <c r="AC32">
        <v>7.36</v>
      </c>
      <c r="AD32">
        <v>7.18</v>
      </c>
      <c r="AE32">
        <v>-8</v>
      </c>
      <c r="AF32" s="15">
        <v>15.957000000000001</v>
      </c>
      <c r="AG32" s="5">
        <v>156.25</v>
      </c>
      <c r="AH32" s="5">
        <v>53.5</v>
      </c>
      <c r="AI32" s="5">
        <v>38</v>
      </c>
      <c r="AJ32" s="5">
        <v>1110.25</v>
      </c>
      <c r="AK32" s="5">
        <v>1316</v>
      </c>
      <c r="AL32" s="5">
        <v>1.18</v>
      </c>
      <c r="AM32" s="5">
        <v>22.25</v>
      </c>
      <c r="AN32" s="5">
        <f t="shared" si="2"/>
        <v>0.3324375</v>
      </c>
      <c r="AO32" s="5">
        <f t="shared" si="3"/>
        <v>23.130208333333332</v>
      </c>
      <c r="AP32" s="5">
        <f t="shared" si="4"/>
        <v>19.227687870533565</v>
      </c>
      <c r="AQ32" s="20">
        <v>454</v>
      </c>
      <c r="AR32" s="22">
        <f t="shared" si="5"/>
        <v>85.144400000000005</v>
      </c>
      <c r="AS32">
        <v>28.1</v>
      </c>
      <c r="AT32">
        <v>40</v>
      </c>
    </row>
    <row r="33" spans="1:46">
      <c r="A33" s="2" t="s">
        <v>109</v>
      </c>
      <c r="B33" s="2" t="s">
        <v>110</v>
      </c>
      <c r="C33" s="3">
        <v>50</v>
      </c>
      <c r="D33" s="3" t="s">
        <v>42</v>
      </c>
      <c r="E33" s="3">
        <v>153</v>
      </c>
      <c r="F33" s="3" t="s">
        <v>60</v>
      </c>
      <c r="G33" s="9" t="s">
        <v>44</v>
      </c>
      <c r="H33" s="10" t="s">
        <v>45</v>
      </c>
      <c r="I33" s="2">
        <v>4200</v>
      </c>
      <c r="J33" s="2">
        <v>80</v>
      </c>
      <c r="K33" s="2">
        <v>48</v>
      </c>
      <c r="L33" s="2">
        <v>37</v>
      </c>
      <c r="M33" s="2">
        <v>7.33</v>
      </c>
      <c r="N33" s="2">
        <v>32</v>
      </c>
      <c r="O33" s="2">
        <v>14.6</v>
      </c>
      <c r="P33" s="2">
        <f t="shared" si="1"/>
        <v>43.8</v>
      </c>
      <c r="Q33" s="2">
        <v>0</v>
      </c>
      <c r="R33" s="2">
        <v>0.1</v>
      </c>
      <c r="S33" s="2">
        <v>16.2</v>
      </c>
      <c r="T33" s="2">
        <v>20.2</v>
      </c>
      <c r="U33" s="2">
        <v>8.8000000000000007</v>
      </c>
      <c r="V33" s="2">
        <v>-7.9</v>
      </c>
      <c r="W33" s="13">
        <v>44</v>
      </c>
      <c r="X33" s="14">
        <v>28.29</v>
      </c>
      <c r="Y33" s="14">
        <f t="shared" si="0"/>
        <v>16.379199999999997</v>
      </c>
      <c r="Z33">
        <v>33.492100000000001</v>
      </c>
      <c r="AA33" s="14">
        <f t="shared" si="6"/>
        <v>7.2130506103869205</v>
      </c>
      <c r="AB33" s="14">
        <f t="shared" si="7"/>
        <v>42.658249389613076</v>
      </c>
      <c r="AC33">
        <v>7.34</v>
      </c>
      <c r="AD33">
        <v>7.17</v>
      </c>
      <c r="AE33">
        <v>-8.5</v>
      </c>
      <c r="AF33" s="15">
        <v>12.0825</v>
      </c>
      <c r="AG33" s="5">
        <v>79.5</v>
      </c>
      <c r="AH33" s="5">
        <v>72</v>
      </c>
      <c r="AI33" s="5">
        <v>54.5</v>
      </c>
      <c r="AJ33" s="5">
        <v>1107.5</v>
      </c>
      <c r="AK33" s="5">
        <v>1430</v>
      </c>
      <c r="AL33" s="5">
        <v>1.29</v>
      </c>
      <c r="AM33" s="5">
        <v>28</v>
      </c>
      <c r="AN33" s="5">
        <f t="shared" si="2"/>
        <v>0.24165</v>
      </c>
      <c r="AO33" s="5">
        <f t="shared" si="3"/>
        <v>22.15</v>
      </c>
      <c r="AP33" s="5">
        <f t="shared" si="4"/>
        <v>21.35930624973301</v>
      </c>
      <c r="AQ33" s="20">
        <v>443</v>
      </c>
      <c r="AR33" s="22">
        <f t="shared" si="5"/>
        <v>82.843199999999996</v>
      </c>
      <c r="AS33">
        <v>25</v>
      </c>
      <c r="AT33">
        <v>47.2</v>
      </c>
    </row>
    <row r="34" spans="1:46">
      <c r="A34" s="2" t="s">
        <v>111</v>
      </c>
      <c r="B34" s="2" t="s">
        <v>112</v>
      </c>
      <c r="C34" s="3">
        <v>51</v>
      </c>
      <c r="D34" s="3" t="s">
        <v>42</v>
      </c>
      <c r="E34" s="3">
        <v>154</v>
      </c>
      <c r="F34" s="3" t="s">
        <v>60</v>
      </c>
      <c r="G34" s="9" t="s">
        <v>44</v>
      </c>
      <c r="H34" s="10" t="s">
        <v>45</v>
      </c>
      <c r="I34" s="2">
        <v>4200</v>
      </c>
      <c r="J34" s="2">
        <v>77.2</v>
      </c>
      <c r="K34" s="2">
        <v>45</v>
      </c>
      <c r="L34" s="2">
        <v>37</v>
      </c>
      <c r="M34" s="2">
        <v>7.38</v>
      </c>
      <c r="N34" s="2">
        <v>35</v>
      </c>
      <c r="O34" s="2">
        <v>14.1</v>
      </c>
      <c r="P34" s="2">
        <f t="shared" si="1"/>
        <v>42.3</v>
      </c>
      <c r="Q34" s="2">
        <v>0</v>
      </c>
      <c r="R34" s="2">
        <v>0</v>
      </c>
      <c r="S34" s="2">
        <v>15.1</v>
      </c>
      <c r="T34" s="2">
        <v>19.600000000000001</v>
      </c>
      <c r="U34" s="2">
        <v>7.1</v>
      </c>
      <c r="V34" s="2">
        <v>-4.0999999999999996</v>
      </c>
      <c r="W34" s="13">
        <v>50</v>
      </c>
      <c r="X34" s="14">
        <v>28.29</v>
      </c>
      <c r="Y34" s="14">
        <f t="shared" si="0"/>
        <v>15.265427999999996</v>
      </c>
      <c r="Z34">
        <v>41.586599999999997</v>
      </c>
      <c r="AA34" s="14">
        <f t="shared" si="6"/>
        <v>5.5347320991420368</v>
      </c>
      <c r="AB34" s="14">
        <f t="shared" si="7"/>
        <v>51.317295900857957</v>
      </c>
      <c r="AC34">
        <v>7.42</v>
      </c>
      <c r="AD34">
        <v>7.24</v>
      </c>
      <c r="AE34">
        <v>-4.2</v>
      </c>
      <c r="AF34" s="15">
        <v>10.49</v>
      </c>
      <c r="AG34" s="5">
        <v>169.5</v>
      </c>
      <c r="AH34" s="5">
        <v>50.75</v>
      </c>
      <c r="AI34" s="5">
        <v>34.75</v>
      </c>
      <c r="AJ34" s="5">
        <v>1020.75</v>
      </c>
      <c r="AK34" s="5">
        <v>1261.25</v>
      </c>
      <c r="AL34" s="5">
        <v>1.24</v>
      </c>
      <c r="AM34" s="5">
        <v>22</v>
      </c>
      <c r="AN34" s="5">
        <f t="shared" si="2"/>
        <v>0.20568627450980392</v>
      </c>
      <c r="AO34" s="5">
        <f t="shared" si="3"/>
        <v>20.014705882352942</v>
      </c>
      <c r="AP34" s="5">
        <f t="shared" si="4"/>
        <v>21.504469556417607</v>
      </c>
      <c r="AQ34" s="20">
        <v>455</v>
      </c>
      <c r="AR34" s="22">
        <f t="shared" si="5"/>
        <v>85.3536</v>
      </c>
      <c r="AS34">
        <v>20.2</v>
      </c>
      <c r="AT34">
        <v>48.8</v>
      </c>
    </row>
    <row r="35" spans="1:46">
      <c r="A35" s="2" t="s">
        <v>113</v>
      </c>
      <c r="B35" s="2" t="s">
        <v>114</v>
      </c>
      <c r="C35" s="3">
        <v>63</v>
      </c>
      <c r="D35" s="3" t="s">
        <v>78</v>
      </c>
      <c r="E35" s="3">
        <v>170</v>
      </c>
      <c r="F35" s="3" t="s">
        <v>60</v>
      </c>
      <c r="G35" s="9" t="s">
        <v>44</v>
      </c>
      <c r="H35" s="10" t="s">
        <v>45</v>
      </c>
      <c r="I35" s="2">
        <v>4200</v>
      </c>
      <c r="J35" s="2">
        <v>80.7</v>
      </c>
      <c r="K35" s="2">
        <v>50</v>
      </c>
      <c r="L35" s="2">
        <v>37</v>
      </c>
      <c r="M35" s="2">
        <v>7.32</v>
      </c>
      <c r="N35" s="2">
        <v>27</v>
      </c>
      <c r="O35" s="2">
        <v>14.3</v>
      </c>
      <c r="P35" s="2">
        <f t="shared" si="1"/>
        <v>42.900000000000006</v>
      </c>
      <c r="Q35" s="2">
        <v>0</v>
      </c>
      <c r="R35" s="2">
        <v>0.2</v>
      </c>
      <c r="S35" s="2">
        <v>16</v>
      </c>
      <c r="T35" s="2">
        <v>19.899999999999999</v>
      </c>
      <c r="U35" s="2">
        <v>10.4</v>
      </c>
      <c r="V35" s="2">
        <v>-10.6</v>
      </c>
      <c r="W35" s="13">
        <v>45</v>
      </c>
      <c r="X35" s="14">
        <v>28.76</v>
      </c>
      <c r="Y35" s="14">
        <f t="shared" si="0"/>
        <v>16.190738999999997</v>
      </c>
      <c r="Z35">
        <v>27.812899999999999</v>
      </c>
      <c r="AA35" s="14">
        <f t="shared" si="6"/>
        <v>9.6577398354218857</v>
      </c>
      <c r="AB35" s="14">
        <f t="shared" si="7"/>
        <v>34.345899164578114</v>
      </c>
      <c r="AC35">
        <v>7.29</v>
      </c>
      <c r="AD35">
        <v>7.12</v>
      </c>
      <c r="AE35">
        <v>-11.7</v>
      </c>
      <c r="AF35" s="15">
        <v>14.9625</v>
      </c>
      <c r="AG35" s="5">
        <v>178.5</v>
      </c>
      <c r="AH35" s="5">
        <v>68</v>
      </c>
      <c r="AI35" s="5">
        <v>55.5</v>
      </c>
      <c r="AJ35" s="5">
        <v>977.5</v>
      </c>
      <c r="AK35" s="5">
        <v>1272</v>
      </c>
      <c r="AL35" s="5">
        <v>1.3</v>
      </c>
      <c r="AM35" s="5">
        <v>28</v>
      </c>
      <c r="AN35" s="5">
        <f t="shared" si="2"/>
        <v>0.23750000000000002</v>
      </c>
      <c r="AO35" s="5">
        <f t="shared" si="3"/>
        <v>15.515873015873016</v>
      </c>
      <c r="AP35" s="5">
        <f t="shared" si="4"/>
        <v>21.79930795847751</v>
      </c>
      <c r="AQ35" s="20">
        <v>455</v>
      </c>
      <c r="AR35" s="22">
        <f t="shared" si="5"/>
        <v>85.3536</v>
      </c>
      <c r="AS35">
        <v>31.9</v>
      </c>
      <c r="AT35">
        <v>38.6</v>
      </c>
    </row>
    <row r="36" spans="1:46">
      <c r="A36" s="2" t="s">
        <v>115</v>
      </c>
      <c r="B36" s="2" t="s">
        <v>116</v>
      </c>
      <c r="C36" s="3">
        <v>41</v>
      </c>
      <c r="D36" s="3" t="s">
        <v>78</v>
      </c>
      <c r="E36" s="3">
        <v>151</v>
      </c>
      <c r="F36" s="3" t="s">
        <v>60</v>
      </c>
      <c r="G36" s="9" t="s">
        <v>44</v>
      </c>
      <c r="H36" s="10" t="s">
        <v>45</v>
      </c>
      <c r="I36" s="2">
        <v>4200</v>
      </c>
      <c r="J36" s="2">
        <v>67.599999999999994</v>
      </c>
      <c r="K36" s="2">
        <v>43</v>
      </c>
      <c r="L36" s="2">
        <v>37</v>
      </c>
      <c r="M36" s="2">
        <v>7.28</v>
      </c>
      <c r="N36" s="2">
        <v>34</v>
      </c>
      <c r="O36" s="2">
        <v>14.7</v>
      </c>
      <c r="P36" s="2">
        <f t="shared" si="1"/>
        <v>44.099999999999994</v>
      </c>
      <c r="Q36" s="2">
        <v>0</v>
      </c>
      <c r="R36" s="2">
        <v>0.1</v>
      </c>
      <c r="S36" s="2">
        <v>13.8</v>
      </c>
      <c r="T36" s="2">
        <v>20.399999999999999</v>
      </c>
      <c r="U36" s="2">
        <v>9.5</v>
      </c>
      <c r="V36" s="2">
        <v>-9.8000000000000007</v>
      </c>
      <c r="W36" s="13">
        <v>44</v>
      </c>
      <c r="X36" s="14">
        <v>28.361000000000001</v>
      </c>
      <c r="Y36" s="14">
        <f t="shared" si="0"/>
        <v>13.941707999999995</v>
      </c>
      <c r="Z36">
        <v>32.801600000000001</v>
      </c>
      <c r="AA36" s="14">
        <f t="shared" si="6"/>
        <v>4.6860331325268092</v>
      </c>
      <c r="AB36" s="14">
        <f t="shared" si="7"/>
        <v>42.057274867473183</v>
      </c>
      <c r="AC36">
        <v>7.31</v>
      </c>
      <c r="AD36">
        <v>7.15</v>
      </c>
      <c r="AE36">
        <v>-9.8000000000000007</v>
      </c>
      <c r="AF36" s="15">
        <v>11.3184615384615</v>
      </c>
      <c r="AG36" s="5">
        <v>175</v>
      </c>
      <c r="AH36" s="5">
        <v>46</v>
      </c>
      <c r="AI36" s="5">
        <v>42.2</v>
      </c>
      <c r="AJ36" s="5">
        <v>1047.5999999999999</v>
      </c>
      <c r="AK36" s="5">
        <v>1224</v>
      </c>
      <c r="AL36" s="5">
        <v>1.1599999999999999</v>
      </c>
      <c r="AM36" s="5">
        <v>21.8</v>
      </c>
      <c r="AN36" s="5">
        <f t="shared" si="2"/>
        <v>0.27606003752345121</v>
      </c>
      <c r="AO36" s="5">
        <f t="shared" si="3"/>
        <v>25.551219512195118</v>
      </c>
      <c r="AP36" s="5">
        <f t="shared" si="4"/>
        <v>17.981667470724968</v>
      </c>
      <c r="AQ36" s="20">
        <v>443</v>
      </c>
      <c r="AR36" s="22">
        <f t="shared" si="5"/>
        <v>82.843199999999996</v>
      </c>
      <c r="AS36">
        <v>19.600000000000001</v>
      </c>
      <c r="AT36">
        <v>49.2</v>
      </c>
    </row>
    <row r="37" spans="1:46">
      <c r="A37" s="2" t="s">
        <v>117</v>
      </c>
      <c r="B37" s="2" t="s">
        <v>118</v>
      </c>
      <c r="C37" s="3">
        <v>53.5</v>
      </c>
      <c r="D37" s="3" t="s">
        <v>78</v>
      </c>
      <c r="E37" s="3">
        <v>155</v>
      </c>
      <c r="F37" s="3" t="s">
        <v>60</v>
      </c>
      <c r="G37" s="9" t="s">
        <v>44</v>
      </c>
      <c r="H37" s="10" t="s">
        <v>45</v>
      </c>
      <c r="I37" s="2">
        <v>4200</v>
      </c>
      <c r="J37" s="2">
        <v>82</v>
      </c>
      <c r="K37" s="2">
        <v>51</v>
      </c>
      <c r="L37" s="2">
        <v>37</v>
      </c>
      <c r="M37" s="2">
        <v>7.37</v>
      </c>
      <c r="N37" s="2">
        <v>32</v>
      </c>
      <c r="O37" s="2">
        <v>13.5</v>
      </c>
      <c r="P37" s="2">
        <f t="shared" si="1"/>
        <v>40.5</v>
      </c>
      <c r="Q37" s="2">
        <v>0.2</v>
      </c>
      <c r="R37" s="2">
        <v>0.5</v>
      </c>
      <c r="S37" s="2">
        <v>15.3</v>
      </c>
      <c r="T37" s="2">
        <v>18.600000000000001</v>
      </c>
      <c r="U37" s="2">
        <v>6.4</v>
      </c>
      <c r="V37" s="2">
        <v>-5.7</v>
      </c>
      <c r="W37" s="13">
        <v>46</v>
      </c>
      <c r="X37" s="14">
        <v>28.712</v>
      </c>
      <c r="Y37" s="14">
        <f t="shared" si="0"/>
        <v>15.540299999999998</v>
      </c>
      <c r="Z37">
        <v>37.433999999999997</v>
      </c>
      <c r="AA37" s="14">
        <f t="shared" si="6"/>
        <v>7.8501418277679962</v>
      </c>
      <c r="AB37" s="14">
        <f t="shared" si="7"/>
        <v>45.124158172232001</v>
      </c>
      <c r="AC37">
        <v>7.39</v>
      </c>
      <c r="AD37">
        <v>7.2</v>
      </c>
      <c r="AE37">
        <v>-6.6</v>
      </c>
      <c r="AF37" s="15">
        <v>13.818571428571399</v>
      </c>
      <c r="AG37" s="5">
        <v>158.33000000000001</v>
      </c>
      <c r="AH37" s="5">
        <v>49.33</v>
      </c>
      <c r="AI37" s="5">
        <v>35.33</v>
      </c>
      <c r="AJ37" s="5">
        <v>1062.67</v>
      </c>
      <c r="AK37" s="5">
        <v>1227.67</v>
      </c>
      <c r="AL37" s="5">
        <v>1.1499999999999999</v>
      </c>
      <c r="AM37" s="5">
        <v>21.67</v>
      </c>
      <c r="AN37" s="5">
        <f t="shared" si="2"/>
        <v>0.2582910547396523</v>
      </c>
      <c r="AO37" s="5">
        <f t="shared" si="3"/>
        <v>19.86299065420561</v>
      </c>
      <c r="AP37" s="5">
        <f t="shared" si="4"/>
        <v>22.268470343392298</v>
      </c>
      <c r="AQ37" s="20">
        <v>443</v>
      </c>
      <c r="AR37" s="22">
        <f t="shared" si="5"/>
        <v>82.843199999999996</v>
      </c>
      <c r="AS37">
        <v>27.2</v>
      </c>
      <c r="AT37">
        <v>44.6</v>
      </c>
    </row>
    <row r="38" spans="1:46">
      <c r="A38" s="2" t="s">
        <v>119</v>
      </c>
      <c r="B38" s="2" t="s">
        <v>41</v>
      </c>
      <c r="C38" s="11" t="s">
        <v>71</v>
      </c>
      <c r="D38" s="11" t="s">
        <v>71</v>
      </c>
      <c r="E38" s="11"/>
      <c r="F38" s="11" t="s">
        <v>71</v>
      </c>
      <c r="G38" t="s">
        <v>44</v>
      </c>
      <c r="H38" s="10" t="s">
        <v>120</v>
      </c>
      <c r="I38" s="2">
        <v>4200</v>
      </c>
      <c r="J38" s="2">
        <v>77.400000000000006</v>
      </c>
      <c r="K38" s="2">
        <v>45</v>
      </c>
      <c r="L38" s="2">
        <v>37</v>
      </c>
      <c r="M38" s="2">
        <v>7.45</v>
      </c>
      <c r="N38" s="2">
        <v>36</v>
      </c>
      <c r="O38" s="2">
        <v>15.7</v>
      </c>
      <c r="P38" s="2">
        <f t="shared" si="1"/>
        <v>47.099999999999994</v>
      </c>
      <c r="Q38" s="2">
        <v>1.4</v>
      </c>
      <c r="R38" s="2">
        <v>0</v>
      </c>
      <c r="S38" s="2">
        <v>16.7</v>
      </c>
      <c r="T38" s="2">
        <v>21.3</v>
      </c>
      <c r="U38" s="2">
        <v>1.7</v>
      </c>
      <c r="V38" s="2">
        <v>1.3</v>
      </c>
      <c r="W38" s="13">
        <v>51</v>
      </c>
      <c r="X38" s="14">
        <v>28.803999999999998</v>
      </c>
      <c r="Y38" s="14">
        <f t="shared" si="0"/>
        <v>17.026002000000002</v>
      </c>
      <c r="Z38" s="17" t="s">
        <v>71</v>
      </c>
      <c r="AA38" t="s">
        <v>71</v>
      </c>
      <c r="AB38" t="s">
        <v>71</v>
      </c>
      <c r="AC38" s="18" t="s">
        <v>71</v>
      </c>
      <c r="AD38" t="s">
        <v>71</v>
      </c>
      <c r="AE38" t="s">
        <v>71</v>
      </c>
      <c r="AF38" s="18" t="s">
        <v>71</v>
      </c>
      <c r="AG38" t="s">
        <v>71</v>
      </c>
      <c r="AH38" t="s">
        <v>71</v>
      </c>
      <c r="AI38" s="18" t="s">
        <v>71</v>
      </c>
      <c r="AJ38" t="s">
        <v>71</v>
      </c>
      <c r="AK38" t="s">
        <v>71</v>
      </c>
      <c r="AL38" s="18" t="s">
        <v>71</v>
      </c>
      <c r="AM38" t="s">
        <v>71</v>
      </c>
      <c r="AN38" t="s">
        <v>71</v>
      </c>
      <c r="AO38" t="s">
        <v>71</v>
      </c>
      <c r="AP38" t="s">
        <v>71</v>
      </c>
      <c r="AQ38" s="20" t="s">
        <v>71</v>
      </c>
      <c r="AR38" s="20" t="s">
        <v>71</v>
      </c>
      <c r="AS38" s="20" t="s">
        <v>71</v>
      </c>
      <c r="AT38" s="20" t="s">
        <v>71</v>
      </c>
    </row>
    <row r="39" spans="1:46">
      <c r="A39" s="2" t="s">
        <v>121</v>
      </c>
      <c r="B39" s="2" t="s">
        <v>47</v>
      </c>
      <c r="C39" s="11" t="s">
        <v>71</v>
      </c>
      <c r="D39" s="11" t="s">
        <v>71</v>
      </c>
      <c r="E39" s="11"/>
      <c r="F39" s="11" t="s">
        <v>71</v>
      </c>
      <c r="G39" s="9" t="s">
        <v>44</v>
      </c>
      <c r="H39" s="10" t="s">
        <v>120</v>
      </c>
      <c r="I39" s="2">
        <v>4200</v>
      </c>
      <c r="J39" s="2">
        <v>80.099999999999994</v>
      </c>
      <c r="K39" s="2">
        <v>51</v>
      </c>
      <c r="L39" s="2">
        <v>37</v>
      </c>
      <c r="M39" s="2">
        <v>7.44</v>
      </c>
      <c r="N39" s="2">
        <v>36</v>
      </c>
      <c r="O39" s="2">
        <v>16</v>
      </c>
      <c r="P39" s="2">
        <f t="shared" si="1"/>
        <v>48</v>
      </c>
      <c r="Q39" s="2">
        <v>2</v>
      </c>
      <c r="R39" s="2">
        <v>0</v>
      </c>
      <c r="S39" s="2">
        <v>17.5</v>
      </c>
      <c r="T39" s="2">
        <v>21.5</v>
      </c>
      <c r="U39" s="2">
        <v>1.9</v>
      </c>
      <c r="V39" s="2">
        <v>0.7</v>
      </c>
      <c r="W39" s="13">
        <v>49</v>
      </c>
      <c r="X39" s="14">
        <v>31.314</v>
      </c>
      <c r="Y39" s="14">
        <f t="shared" si="0"/>
        <v>17.967239999999997</v>
      </c>
      <c r="Z39" s="17" t="s">
        <v>71</v>
      </c>
      <c r="AA39" s="23" t="s">
        <v>71</v>
      </c>
      <c r="AB39" s="23" t="s">
        <v>71</v>
      </c>
      <c r="AC39" s="18" t="s">
        <v>71</v>
      </c>
      <c r="AD39" t="s">
        <v>71</v>
      </c>
      <c r="AE39" t="s">
        <v>71</v>
      </c>
      <c r="AF39" s="18" t="s">
        <v>71</v>
      </c>
      <c r="AG39" t="s">
        <v>71</v>
      </c>
      <c r="AH39" t="s">
        <v>71</v>
      </c>
      <c r="AI39" s="18" t="s">
        <v>71</v>
      </c>
      <c r="AJ39" t="s">
        <v>71</v>
      </c>
      <c r="AK39" t="s">
        <v>71</v>
      </c>
      <c r="AL39" s="18" t="s">
        <v>71</v>
      </c>
      <c r="AM39" t="s">
        <v>71</v>
      </c>
      <c r="AN39" t="s">
        <v>71</v>
      </c>
      <c r="AO39" t="s">
        <v>71</v>
      </c>
      <c r="AP39" t="s">
        <v>71</v>
      </c>
      <c r="AQ39" t="s">
        <v>71</v>
      </c>
      <c r="AR39" s="20" t="s">
        <v>71</v>
      </c>
      <c r="AS39" s="20" t="s">
        <v>71</v>
      </c>
      <c r="AT39" s="20" t="s">
        <v>71</v>
      </c>
    </row>
    <row r="40" spans="1:46">
      <c r="A40" s="2" t="s">
        <v>122</v>
      </c>
      <c r="B40" s="2" t="s">
        <v>123</v>
      </c>
      <c r="C40" s="11" t="s">
        <v>71</v>
      </c>
      <c r="D40" s="11" t="s">
        <v>71</v>
      </c>
      <c r="E40" s="11"/>
      <c r="F40" s="11" t="s">
        <v>71</v>
      </c>
      <c r="G40" s="9" t="s">
        <v>44</v>
      </c>
      <c r="H40" s="10" t="s">
        <v>120</v>
      </c>
      <c r="I40" s="2">
        <v>4200</v>
      </c>
      <c r="J40" s="2">
        <v>86.2</v>
      </c>
      <c r="K40" s="2">
        <v>55</v>
      </c>
      <c r="L40" s="2">
        <v>37</v>
      </c>
      <c r="M40" s="2">
        <v>7.47</v>
      </c>
      <c r="N40" s="2">
        <v>29</v>
      </c>
      <c r="O40" s="2">
        <v>15</v>
      </c>
      <c r="P40" s="2">
        <f t="shared" si="1"/>
        <v>45</v>
      </c>
      <c r="Q40" s="2">
        <v>0.4</v>
      </c>
      <c r="R40" s="2">
        <v>0</v>
      </c>
      <c r="S40" s="2">
        <v>17.7</v>
      </c>
      <c r="T40" s="2">
        <v>20.399999999999999</v>
      </c>
      <c r="U40" s="2">
        <v>2.2999999999999998</v>
      </c>
      <c r="V40" s="2">
        <v>-1.4</v>
      </c>
      <c r="W40" s="13">
        <v>47</v>
      </c>
      <c r="X40" s="14">
        <v>30.812000000000001</v>
      </c>
      <c r="Y40" s="14">
        <f t="shared" si="0"/>
        <v>18.137699999999999</v>
      </c>
      <c r="Z40" s="17" t="s">
        <v>71</v>
      </c>
      <c r="AA40" s="23" t="s">
        <v>71</v>
      </c>
      <c r="AB40" s="23" t="s">
        <v>71</v>
      </c>
      <c r="AC40" s="18" t="s">
        <v>71</v>
      </c>
      <c r="AD40" t="s">
        <v>71</v>
      </c>
      <c r="AE40" t="s">
        <v>71</v>
      </c>
      <c r="AF40" s="18" t="s">
        <v>71</v>
      </c>
      <c r="AG40" t="s">
        <v>71</v>
      </c>
      <c r="AH40" t="s">
        <v>71</v>
      </c>
      <c r="AI40" s="18" t="s">
        <v>71</v>
      </c>
      <c r="AJ40" t="s">
        <v>71</v>
      </c>
      <c r="AK40" t="s">
        <v>71</v>
      </c>
      <c r="AL40" s="18" t="s">
        <v>71</v>
      </c>
      <c r="AM40" t="s">
        <v>71</v>
      </c>
      <c r="AN40" t="s">
        <v>71</v>
      </c>
      <c r="AO40" t="s">
        <v>71</v>
      </c>
      <c r="AP40" t="s">
        <v>71</v>
      </c>
      <c r="AQ40" t="s">
        <v>71</v>
      </c>
      <c r="AR40" s="20" t="s">
        <v>71</v>
      </c>
      <c r="AS40" s="20" t="s">
        <v>71</v>
      </c>
      <c r="AT40" s="20" t="s">
        <v>71</v>
      </c>
    </row>
    <row r="41" spans="1:46">
      <c r="A41" s="2" t="s">
        <v>124</v>
      </c>
      <c r="B41" s="2" t="s">
        <v>49</v>
      </c>
      <c r="C41" s="11" t="s">
        <v>71</v>
      </c>
      <c r="D41" s="11" t="s">
        <v>71</v>
      </c>
      <c r="E41" s="11"/>
      <c r="F41" s="11" t="s">
        <v>71</v>
      </c>
      <c r="G41" s="9" t="s">
        <v>44</v>
      </c>
      <c r="H41" s="10" t="s">
        <v>120</v>
      </c>
      <c r="I41" s="2">
        <v>4200</v>
      </c>
      <c r="J41" s="2">
        <v>76.5</v>
      </c>
      <c r="K41" s="2">
        <v>44</v>
      </c>
      <c r="L41" s="2">
        <v>37</v>
      </c>
      <c r="M41" s="2">
        <v>7.46</v>
      </c>
      <c r="N41" s="2">
        <v>36</v>
      </c>
      <c r="O41" s="2">
        <v>15.3</v>
      </c>
      <c r="P41" s="2">
        <f t="shared" si="1"/>
        <v>45.900000000000006</v>
      </c>
      <c r="Q41" s="2">
        <v>1.4</v>
      </c>
      <c r="R41" s="2">
        <v>0</v>
      </c>
      <c r="S41" s="2">
        <v>16</v>
      </c>
      <c r="T41" s="2">
        <v>20.7</v>
      </c>
      <c r="U41" s="2">
        <v>1.8</v>
      </c>
      <c r="V41" s="2">
        <v>2</v>
      </c>
      <c r="W41" s="13">
        <v>47</v>
      </c>
      <c r="X41" s="14">
        <v>29.98</v>
      </c>
      <c r="Y41" s="14">
        <f t="shared" si="0"/>
        <v>16.401255000000003</v>
      </c>
      <c r="Z41" s="17" t="s">
        <v>71</v>
      </c>
      <c r="AA41" s="23" t="s">
        <v>71</v>
      </c>
      <c r="AB41" s="23" t="s">
        <v>71</v>
      </c>
      <c r="AC41" s="18" t="s">
        <v>71</v>
      </c>
      <c r="AD41" t="s">
        <v>71</v>
      </c>
      <c r="AE41" t="s">
        <v>71</v>
      </c>
      <c r="AF41" s="18" t="s">
        <v>71</v>
      </c>
      <c r="AG41" t="s">
        <v>71</v>
      </c>
      <c r="AH41" t="s">
        <v>71</v>
      </c>
      <c r="AI41" s="18" t="s">
        <v>71</v>
      </c>
      <c r="AJ41" t="s">
        <v>71</v>
      </c>
      <c r="AK41" t="s">
        <v>71</v>
      </c>
      <c r="AL41" s="18" t="s">
        <v>71</v>
      </c>
      <c r="AM41" t="s">
        <v>71</v>
      </c>
      <c r="AN41" t="s">
        <v>71</v>
      </c>
      <c r="AO41" t="s">
        <v>71</v>
      </c>
      <c r="AP41" t="s">
        <v>71</v>
      </c>
      <c r="AQ41" t="s">
        <v>71</v>
      </c>
      <c r="AR41" s="20" t="s">
        <v>71</v>
      </c>
      <c r="AS41" s="20" t="s">
        <v>71</v>
      </c>
      <c r="AT41" s="20" t="s">
        <v>71</v>
      </c>
    </row>
    <row r="42" spans="1:46">
      <c r="A42" s="2" t="s">
        <v>125</v>
      </c>
      <c r="B42" s="2" t="s">
        <v>51</v>
      </c>
      <c r="C42" s="11" t="s">
        <v>71</v>
      </c>
      <c r="D42" s="11" t="s">
        <v>71</v>
      </c>
      <c r="E42" s="11"/>
      <c r="F42" s="11" t="s">
        <v>71</v>
      </c>
      <c r="G42" s="9" t="s">
        <v>44</v>
      </c>
      <c r="H42" s="10" t="s">
        <v>120</v>
      </c>
      <c r="I42" s="2">
        <v>4200</v>
      </c>
      <c r="J42" s="2">
        <v>80.900000000000006</v>
      </c>
      <c r="K42" s="2">
        <v>48</v>
      </c>
      <c r="L42" s="2">
        <v>37</v>
      </c>
      <c r="M42" s="2">
        <v>7.45</v>
      </c>
      <c r="N42" s="2">
        <v>33</v>
      </c>
      <c r="O42" s="2">
        <v>16.8</v>
      </c>
      <c r="P42" s="2">
        <f t="shared" si="1"/>
        <v>50.400000000000006</v>
      </c>
      <c r="Q42" s="2">
        <v>0.8</v>
      </c>
      <c r="R42" s="2">
        <v>0.2</v>
      </c>
      <c r="S42" s="2">
        <v>18.600000000000001</v>
      </c>
      <c r="T42" s="2">
        <v>22.8</v>
      </c>
      <c r="U42" s="2">
        <v>1.3</v>
      </c>
      <c r="V42" s="2">
        <v>-0.2</v>
      </c>
      <c r="W42" s="13">
        <v>54</v>
      </c>
      <c r="X42" s="14">
        <v>29.986000000000001</v>
      </c>
      <c r="Y42" s="14">
        <f t="shared" si="0"/>
        <v>19.035768000000001</v>
      </c>
      <c r="Z42" s="17" t="s">
        <v>71</v>
      </c>
      <c r="AA42" s="23" t="s">
        <v>71</v>
      </c>
      <c r="AB42" s="23" t="s">
        <v>71</v>
      </c>
      <c r="AC42" s="18" t="s">
        <v>71</v>
      </c>
      <c r="AD42" t="s">
        <v>71</v>
      </c>
      <c r="AE42" t="s">
        <v>71</v>
      </c>
      <c r="AF42" s="18" t="s">
        <v>71</v>
      </c>
      <c r="AG42" t="s">
        <v>71</v>
      </c>
      <c r="AH42" t="s">
        <v>71</v>
      </c>
      <c r="AI42" s="18" t="s">
        <v>71</v>
      </c>
      <c r="AJ42" t="s">
        <v>71</v>
      </c>
      <c r="AK42" t="s">
        <v>71</v>
      </c>
      <c r="AL42" s="18" t="s">
        <v>71</v>
      </c>
      <c r="AM42" t="s">
        <v>71</v>
      </c>
      <c r="AN42" t="s">
        <v>71</v>
      </c>
      <c r="AO42" t="s">
        <v>71</v>
      </c>
      <c r="AP42" t="s">
        <v>71</v>
      </c>
      <c r="AQ42" t="s">
        <v>71</v>
      </c>
      <c r="AR42" s="20" t="s">
        <v>71</v>
      </c>
      <c r="AS42" s="20" t="s">
        <v>71</v>
      </c>
      <c r="AT42" s="20" t="s">
        <v>71</v>
      </c>
    </row>
    <row r="43" spans="1:46">
      <c r="A43" s="2" t="s">
        <v>126</v>
      </c>
      <c r="B43" s="2" t="s">
        <v>53</v>
      </c>
      <c r="C43" s="11" t="s">
        <v>71</v>
      </c>
      <c r="D43" s="11" t="s">
        <v>71</v>
      </c>
      <c r="E43" s="11"/>
      <c r="F43" s="11" t="s">
        <v>71</v>
      </c>
      <c r="G43" s="9" t="s">
        <v>44</v>
      </c>
      <c r="H43" s="10" t="s">
        <v>120</v>
      </c>
      <c r="I43" s="2">
        <v>4200</v>
      </c>
      <c r="J43" s="2">
        <v>79.3</v>
      </c>
      <c r="K43" s="2">
        <v>46</v>
      </c>
      <c r="L43" s="2">
        <v>37</v>
      </c>
      <c r="M43" s="2">
        <v>7.4</v>
      </c>
      <c r="N43" s="2">
        <v>38</v>
      </c>
      <c r="O43" s="2">
        <v>15.7</v>
      </c>
      <c r="P43" s="2">
        <f t="shared" si="1"/>
        <v>47.099999999999994</v>
      </c>
      <c r="Q43" s="2">
        <v>0.4</v>
      </c>
      <c r="R43" s="2">
        <v>0</v>
      </c>
      <c r="S43" s="2">
        <v>17.100000000000001</v>
      </c>
      <c r="T43" s="2">
        <v>21.5</v>
      </c>
      <c r="U43" s="2">
        <v>1.1000000000000001</v>
      </c>
      <c r="V43" s="2">
        <v>-1</v>
      </c>
      <c r="W43" s="13">
        <v>46</v>
      </c>
      <c r="X43" s="14">
        <v>28.3</v>
      </c>
      <c r="Y43" s="14">
        <f t="shared" si="0"/>
        <v>17.443638999999997</v>
      </c>
      <c r="Z43" s="17" t="s">
        <v>71</v>
      </c>
      <c r="AA43" s="23" t="s">
        <v>71</v>
      </c>
      <c r="AB43" s="23" t="s">
        <v>71</v>
      </c>
      <c r="AC43" s="18" t="s">
        <v>71</v>
      </c>
      <c r="AD43" t="s">
        <v>71</v>
      </c>
      <c r="AE43" t="s">
        <v>71</v>
      </c>
      <c r="AF43" s="18" t="s">
        <v>71</v>
      </c>
      <c r="AG43" t="s">
        <v>71</v>
      </c>
      <c r="AH43" t="s">
        <v>71</v>
      </c>
      <c r="AI43" s="18" t="s">
        <v>71</v>
      </c>
      <c r="AJ43" t="s">
        <v>71</v>
      </c>
      <c r="AK43" t="s">
        <v>71</v>
      </c>
      <c r="AL43" s="18" t="s">
        <v>71</v>
      </c>
      <c r="AM43" t="s">
        <v>71</v>
      </c>
      <c r="AN43" t="s">
        <v>71</v>
      </c>
      <c r="AO43" t="s">
        <v>71</v>
      </c>
      <c r="AP43" t="s">
        <v>71</v>
      </c>
      <c r="AQ43" t="s">
        <v>71</v>
      </c>
      <c r="AR43" s="20" t="s">
        <v>71</v>
      </c>
      <c r="AS43" s="20" t="s">
        <v>71</v>
      </c>
      <c r="AT43" s="20" t="s">
        <v>71</v>
      </c>
    </row>
    <row r="44" spans="1:46">
      <c r="A44" s="2" t="s">
        <v>127</v>
      </c>
      <c r="B44" s="2" t="s">
        <v>55</v>
      </c>
      <c r="C44" s="11" t="s">
        <v>71</v>
      </c>
      <c r="D44" s="11" t="s">
        <v>71</v>
      </c>
      <c r="E44" s="11"/>
      <c r="F44" s="11" t="s">
        <v>71</v>
      </c>
      <c r="G44" s="9" t="s">
        <v>44</v>
      </c>
      <c r="H44" s="10" t="s">
        <v>120</v>
      </c>
      <c r="I44" s="2">
        <v>4200</v>
      </c>
      <c r="J44" s="2">
        <v>81.900000000000006</v>
      </c>
      <c r="K44" s="2">
        <v>49</v>
      </c>
      <c r="L44" s="2">
        <v>37</v>
      </c>
      <c r="M44" s="2">
        <v>7.44</v>
      </c>
      <c r="N44" s="2">
        <v>35</v>
      </c>
      <c r="O44" s="2">
        <v>18</v>
      </c>
      <c r="P44" s="2">
        <f t="shared" si="1"/>
        <v>54</v>
      </c>
      <c r="Q44" s="2">
        <v>0.6</v>
      </c>
      <c r="R44" s="2">
        <v>0.2</v>
      </c>
      <c r="S44" s="2">
        <v>20.2</v>
      </c>
      <c r="T44" s="2">
        <v>24.5</v>
      </c>
      <c r="U44" s="2">
        <v>1.2</v>
      </c>
      <c r="V44" s="2">
        <v>0.2</v>
      </c>
      <c r="W44" s="13">
        <v>57</v>
      </c>
      <c r="X44" s="14">
        <v>29.062000000000001</v>
      </c>
      <c r="Y44" s="14">
        <f t="shared" si="0"/>
        <v>20.638379999999998</v>
      </c>
      <c r="Z44" s="17" t="s">
        <v>71</v>
      </c>
      <c r="AA44" s="23" t="s">
        <v>71</v>
      </c>
      <c r="AB44" s="23" t="s">
        <v>71</v>
      </c>
      <c r="AC44" s="18" t="s">
        <v>71</v>
      </c>
      <c r="AD44" t="s">
        <v>71</v>
      </c>
      <c r="AE44" t="s">
        <v>71</v>
      </c>
      <c r="AF44" s="18" t="s">
        <v>71</v>
      </c>
      <c r="AG44" t="s">
        <v>71</v>
      </c>
      <c r="AH44" t="s">
        <v>71</v>
      </c>
      <c r="AI44" s="18" t="s">
        <v>71</v>
      </c>
      <c r="AJ44" t="s">
        <v>71</v>
      </c>
      <c r="AK44" t="s">
        <v>71</v>
      </c>
      <c r="AL44" s="18" t="s">
        <v>71</v>
      </c>
      <c r="AM44" t="s">
        <v>71</v>
      </c>
      <c r="AN44" t="s">
        <v>71</v>
      </c>
      <c r="AO44" t="s">
        <v>71</v>
      </c>
      <c r="AP44" t="s">
        <v>71</v>
      </c>
      <c r="AQ44" t="s">
        <v>71</v>
      </c>
      <c r="AR44" s="20" t="s">
        <v>71</v>
      </c>
      <c r="AS44" s="20" t="s">
        <v>71</v>
      </c>
      <c r="AT44" s="20" t="s">
        <v>71</v>
      </c>
    </row>
    <row r="45" spans="1:46">
      <c r="A45" s="2" t="s">
        <v>128</v>
      </c>
      <c r="B45" s="2" t="s">
        <v>57</v>
      </c>
      <c r="C45" s="11" t="s">
        <v>71</v>
      </c>
      <c r="D45" s="11" t="s">
        <v>71</v>
      </c>
      <c r="E45" s="11"/>
      <c r="F45" s="11" t="s">
        <v>71</v>
      </c>
      <c r="G45" s="9" t="s">
        <v>44</v>
      </c>
      <c r="H45" s="10" t="s">
        <v>120</v>
      </c>
      <c r="I45" s="2">
        <v>4200</v>
      </c>
      <c r="J45" s="2">
        <v>86.4</v>
      </c>
      <c r="K45" s="2">
        <v>55</v>
      </c>
      <c r="L45" s="2">
        <v>37</v>
      </c>
      <c r="M45" s="2">
        <v>7.47</v>
      </c>
      <c r="N45" s="2">
        <v>33</v>
      </c>
      <c r="O45" s="2">
        <v>15.5</v>
      </c>
      <c r="P45" s="2">
        <f t="shared" si="1"/>
        <v>46.5</v>
      </c>
      <c r="Q45" s="2">
        <v>1.1000000000000001</v>
      </c>
      <c r="R45" s="2">
        <v>0</v>
      </c>
      <c r="S45" s="2">
        <v>18.399999999999999</v>
      </c>
      <c r="T45" s="2">
        <v>21</v>
      </c>
      <c r="U45" s="2">
        <v>0.9</v>
      </c>
      <c r="V45" s="2">
        <v>1</v>
      </c>
      <c r="W45" s="13">
        <v>48</v>
      </c>
      <c r="X45" s="14">
        <v>30.318999999999999</v>
      </c>
      <c r="Y45" s="14">
        <f t="shared" si="0"/>
        <v>18.779879999999999</v>
      </c>
      <c r="Z45" s="17" t="s">
        <v>71</v>
      </c>
      <c r="AA45" s="23" t="s">
        <v>71</v>
      </c>
      <c r="AB45" s="23" t="s">
        <v>71</v>
      </c>
      <c r="AC45" s="18" t="s">
        <v>71</v>
      </c>
      <c r="AD45" t="s">
        <v>71</v>
      </c>
      <c r="AE45" t="s">
        <v>71</v>
      </c>
      <c r="AF45" s="18" t="s">
        <v>71</v>
      </c>
      <c r="AG45" t="s">
        <v>71</v>
      </c>
      <c r="AH45" t="s">
        <v>71</v>
      </c>
      <c r="AI45" s="18" t="s">
        <v>71</v>
      </c>
      <c r="AJ45" t="s">
        <v>71</v>
      </c>
      <c r="AK45" t="s">
        <v>71</v>
      </c>
      <c r="AL45" s="18" t="s">
        <v>71</v>
      </c>
      <c r="AM45" t="s">
        <v>71</v>
      </c>
      <c r="AN45" t="s">
        <v>71</v>
      </c>
      <c r="AO45" t="s">
        <v>71</v>
      </c>
      <c r="AP45" t="s">
        <v>71</v>
      </c>
      <c r="AQ45" t="s">
        <v>71</v>
      </c>
      <c r="AR45" s="20" t="s">
        <v>71</v>
      </c>
      <c r="AS45" s="20" t="s">
        <v>71</v>
      </c>
      <c r="AT45" s="20" t="s">
        <v>71</v>
      </c>
    </row>
    <row r="46" spans="1:46">
      <c r="A46" s="2" t="s">
        <v>129</v>
      </c>
      <c r="B46" s="2" t="s">
        <v>59</v>
      </c>
      <c r="C46" s="11" t="s">
        <v>71</v>
      </c>
      <c r="D46" s="11" t="s">
        <v>71</v>
      </c>
      <c r="E46" s="11"/>
      <c r="F46" s="11" t="s">
        <v>71</v>
      </c>
      <c r="G46" s="9" t="s">
        <v>44</v>
      </c>
      <c r="H46" s="10" t="s">
        <v>120</v>
      </c>
      <c r="I46" s="2">
        <v>4200</v>
      </c>
      <c r="J46" s="2">
        <v>80.3</v>
      </c>
      <c r="K46" s="2">
        <v>49</v>
      </c>
      <c r="L46" s="2">
        <v>37</v>
      </c>
      <c r="M46" s="2">
        <v>7.44</v>
      </c>
      <c r="N46" s="2">
        <v>37</v>
      </c>
      <c r="O46" s="2">
        <v>14.2</v>
      </c>
      <c r="P46" s="2">
        <f t="shared" si="1"/>
        <v>42.599999999999994</v>
      </c>
      <c r="Q46" s="2">
        <v>0.8</v>
      </c>
      <c r="R46" s="2">
        <v>0</v>
      </c>
      <c r="S46" s="2">
        <v>15.6</v>
      </c>
      <c r="T46" s="2">
        <v>19.3</v>
      </c>
      <c r="U46" s="2">
        <v>2.1</v>
      </c>
      <c r="V46" s="2">
        <v>1.2</v>
      </c>
      <c r="W46" s="13">
        <v>49</v>
      </c>
      <c r="X46" s="14">
        <v>30.564</v>
      </c>
      <c r="Y46" s="14">
        <f t="shared" si="0"/>
        <v>15.996613999999997</v>
      </c>
      <c r="Z46" s="17" t="s">
        <v>71</v>
      </c>
      <c r="AA46" s="23" t="s">
        <v>71</v>
      </c>
      <c r="AB46" s="23" t="s">
        <v>71</v>
      </c>
      <c r="AC46" s="18" t="s">
        <v>71</v>
      </c>
      <c r="AD46" t="s">
        <v>71</v>
      </c>
      <c r="AE46" t="s">
        <v>71</v>
      </c>
      <c r="AF46" s="18" t="s">
        <v>71</v>
      </c>
      <c r="AG46" t="s">
        <v>71</v>
      </c>
      <c r="AH46" t="s">
        <v>71</v>
      </c>
      <c r="AI46" s="18" t="s">
        <v>71</v>
      </c>
      <c r="AJ46" t="s">
        <v>71</v>
      </c>
      <c r="AK46" t="s">
        <v>71</v>
      </c>
      <c r="AL46" s="18" t="s">
        <v>71</v>
      </c>
      <c r="AM46" t="s">
        <v>71</v>
      </c>
      <c r="AN46" t="s">
        <v>71</v>
      </c>
      <c r="AO46" t="s">
        <v>71</v>
      </c>
      <c r="AP46" t="s">
        <v>71</v>
      </c>
      <c r="AQ46" t="s">
        <v>71</v>
      </c>
      <c r="AR46" s="20" t="s">
        <v>71</v>
      </c>
      <c r="AS46" s="20" t="s">
        <v>71</v>
      </c>
      <c r="AT46" s="20" t="s">
        <v>71</v>
      </c>
    </row>
    <row r="47" spans="1:46">
      <c r="A47" s="2" t="s">
        <v>130</v>
      </c>
      <c r="B47" s="2" t="s">
        <v>62</v>
      </c>
      <c r="C47" s="11" t="s">
        <v>71</v>
      </c>
      <c r="D47" s="11" t="s">
        <v>71</v>
      </c>
      <c r="E47" s="11"/>
      <c r="F47" s="11" t="s">
        <v>71</v>
      </c>
      <c r="G47" s="9" t="s">
        <v>44</v>
      </c>
      <c r="H47" s="10" t="s">
        <v>120</v>
      </c>
      <c r="I47" s="2">
        <v>4200</v>
      </c>
      <c r="J47" s="2">
        <v>82.2</v>
      </c>
      <c r="K47" s="2">
        <v>49</v>
      </c>
      <c r="L47" s="2">
        <v>37</v>
      </c>
      <c r="M47" s="2">
        <v>7.43</v>
      </c>
      <c r="N47" s="2">
        <v>35</v>
      </c>
      <c r="O47" s="2">
        <v>13.2</v>
      </c>
      <c r="P47" s="2">
        <f t="shared" si="1"/>
        <v>39.599999999999994</v>
      </c>
      <c r="Q47" s="2">
        <v>1.3</v>
      </c>
      <c r="R47" s="2">
        <v>0</v>
      </c>
      <c r="S47" s="2">
        <v>14.9</v>
      </c>
      <c r="T47" s="2">
        <v>17.899999999999999</v>
      </c>
      <c r="U47" s="2">
        <v>1.7</v>
      </c>
      <c r="V47" s="2">
        <v>-0.7</v>
      </c>
      <c r="W47" s="13">
        <v>42</v>
      </c>
      <c r="X47" s="14">
        <v>29.113</v>
      </c>
      <c r="Y47" s="14">
        <f t="shared" si="0"/>
        <v>15.229056</v>
      </c>
      <c r="Z47" s="17" t="s">
        <v>71</v>
      </c>
      <c r="AA47" s="23" t="s">
        <v>71</v>
      </c>
      <c r="AB47" s="23" t="s">
        <v>71</v>
      </c>
      <c r="AC47" s="18" t="s">
        <v>71</v>
      </c>
      <c r="AD47" t="s">
        <v>71</v>
      </c>
      <c r="AE47" t="s">
        <v>71</v>
      </c>
      <c r="AF47" s="18" t="s">
        <v>71</v>
      </c>
      <c r="AG47" t="s">
        <v>71</v>
      </c>
      <c r="AH47" t="s">
        <v>71</v>
      </c>
      <c r="AI47" s="18" t="s">
        <v>71</v>
      </c>
      <c r="AJ47" t="s">
        <v>71</v>
      </c>
      <c r="AK47" t="s">
        <v>71</v>
      </c>
      <c r="AL47" s="18" t="s">
        <v>71</v>
      </c>
      <c r="AM47" t="s">
        <v>71</v>
      </c>
      <c r="AN47" t="s">
        <v>71</v>
      </c>
      <c r="AO47" t="s">
        <v>71</v>
      </c>
      <c r="AP47" t="s">
        <v>71</v>
      </c>
      <c r="AQ47" t="s">
        <v>71</v>
      </c>
      <c r="AR47" s="20" t="s">
        <v>71</v>
      </c>
      <c r="AS47" s="20" t="s">
        <v>71</v>
      </c>
      <c r="AT47" s="20" t="s">
        <v>71</v>
      </c>
    </row>
    <row r="48" spans="1:46">
      <c r="A48" s="2" t="s">
        <v>131</v>
      </c>
      <c r="B48" s="2" t="s">
        <v>64</v>
      </c>
      <c r="C48" s="11" t="s">
        <v>71</v>
      </c>
      <c r="D48" s="11" t="s">
        <v>71</v>
      </c>
      <c r="E48" s="11"/>
      <c r="F48" s="11" t="s">
        <v>71</v>
      </c>
      <c r="G48" s="9" t="s">
        <v>44</v>
      </c>
      <c r="H48" s="10" t="s">
        <v>120</v>
      </c>
      <c r="I48" s="2">
        <v>4200</v>
      </c>
      <c r="J48" s="2">
        <v>88.7</v>
      </c>
      <c r="K48" s="2">
        <v>56</v>
      </c>
      <c r="L48" s="2">
        <v>37</v>
      </c>
      <c r="M48" s="2">
        <v>7.46</v>
      </c>
      <c r="N48" s="2">
        <v>32</v>
      </c>
      <c r="O48" s="2">
        <v>11.8</v>
      </c>
      <c r="P48" s="2">
        <f t="shared" si="1"/>
        <v>35.400000000000006</v>
      </c>
      <c r="Q48" s="2">
        <v>0</v>
      </c>
      <c r="R48" s="2">
        <v>0</v>
      </c>
      <c r="S48" s="2">
        <v>14.3</v>
      </c>
      <c r="T48" s="2">
        <v>16.100000000000001</v>
      </c>
      <c r="U48" s="2">
        <v>2.7</v>
      </c>
      <c r="V48" s="2">
        <v>-0.3</v>
      </c>
      <c r="W48" s="13">
        <v>44</v>
      </c>
      <c r="X48" s="14">
        <v>29.295000000000002</v>
      </c>
      <c r="Y48" s="14">
        <f t="shared" si="0"/>
        <v>14.716574</v>
      </c>
      <c r="Z48" s="17" t="s">
        <v>71</v>
      </c>
      <c r="AA48" s="23" t="s">
        <v>71</v>
      </c>
      <c r="AB48" s="23" t="s">
        <v>71</v>
      </c>
      <c r="AC48" s="18" t="s">
        <v>71</v>
      </c>
      <c r="AD48" t="s">
        <v>71</v>
      </c>
      <c r="AE48" t="s">
        <v>71</v>
      </c>
      <c r="AF48" s="18" t="s">
        <v>71</v>
      </c>
      <c r="AG48" t="s">
        <v>71</v>
      </c>
      <c r="AH48" t="s">
        <v>71</v>
      </c>
      <c r="AI48" s="18" t="s">
        <v>71</v>
      </c>
      <c r="AJ48" t="s">
        <v>71</v>
      </c>
      <c r="AK48" t="s">
        <v>71</v>
      </c>
      <c r="AL48" s="18" t="s">
        <v>71</v>
      </c>
      <c r="AM48" t="s">
        <v>71</v>
      </c>
      <c r="AN48" t="s">
        <v>71</v>
      </c>
      <c r="AO48" t="s">
        <v>71</v>
      </c>
      <c r="AP48" t="s">
        <v>71</v>
      </c>
      <c r="AQ48" t="s">
        <v>71</v>
      </c>
      <c r="AR48" s="20" t="s">
        <v>71</v>
      </c>
      <c r="AS48" s="20" t="s">
        <v>71</v>
      </c>
      <c r="AT48" s="20" t="s">
        <v>71</v>
      </c>
    </row>
    <row r="49" spans="1:46">
      <c r="A49" s="2" t="s">
        <v>132</v>
      </c>
      <c r="B49" s="2" t="s">
        <v>66</v>
      </c>
      <c r="C49" s="11" t="s">
        <v>71</v>
      </c>
      <c r="D49" s="11" t="s">
        <v>71</v>
      </c>
      <c r="E49" s="11"/>
      <c r="F49" s="11" t="s">
        <v>71</v>
      </c>
      <c r="G49" s="9" t="s">
        <v>44</v>
      </c>
      <c r="H49" s="10" t="s">
        <v>120</v>
      </c>
      <c r="I49" s="2">
        <v>4200</v>
      </c>
      <c r="J49" s="2">
        <v>82.3</v>
      </c>
      <c r="K49" s="2">
        <v>48</v>
      </c>
      <c r="L49" s="2">
        <v>37</v>
      </c>
      <c r="M49" s="2">
        <v>7.44</v>
      </c>
      <c r="N49" s="2">
        <v>35</v>
      </c>
      <c r="O49" s="2">
        <v>13.2</v>
      </c>
      <c r="P49" s="2">
        <f t="shared" si="1"/>
        <v>39.599999999999994</v>
      </c>
      <c r="Q49" s="2">
        <v>0</v>
      </c>
      <c r="R49" s="2">
        <v>0</v>
      </c>
      <c r="S49" s="2">
        <v>14.9</v>
      </c>
      <c r="T49" s="2">
        <v>18.100000000000001</v>
      </c>
      <c r="U49" s="2">
        <v>1.3</v>
      </c>
      <c r="V49" s="2">
        <v>0</v>
      </c>
      <c r="W49" s="13">
        <v>42</v>
      </c>
      <c r="X49" s="14">
        <v>28.762</v>
      </c>
      <c r="Y49" s="14">
        <f t="shared" si="0"/>
        <v>15.244403999999999</v>
      </c>
      <c r="Z49" s="17" t="s">
        <v>71</v>
      </c>
      <c r="AA49" s="23" t="s">
        <v>71</v>
      </c>
      <c r="AB49" s="23" t="s">
        <v>71</v>
      </c>
      <c r="AC49" s="18" t="s">
        <v>71</v>
      </c>
      <c r="AD49" t="s">
        <v>71</v>
      </c>
      <c r="AE49" t="s">
        <v>71</v>
      </c>
      <c r="AF49" s="18" t="s">
        <v>71</v>
      </c>
      <c r="AG49" t="s">
        <v>71</v>
      </c>
      <c r="AH49" t="s">
        <v>71</v>
      </c>
      <c r="AI49" s="18" t="s">
        <v>71</v>
      </c>
      <c r="AJ49" t="s">
        <v>71</v>
      </c>
      <c r="AK49" t="s">
        <v>71</v>
      </c>
      <c r="AL49" s="18" t="s">
        <v>71</v>
      </c>
      <c r="AM49" t="s">
        <v>71</v>
      </c>
      <c r="AN49" t="s">
        <v>71</v>
      </c>
      <c r="AO49" t="s">
        <v>71</v>
      </c>
      <c r="AP49" t="s">
        <v>71</v>
      </c>
      <c r="AQ49" t="s">
        <v>71</v>
      </c>
      <c r="AR49" s="20" t="s">
        <v>71</v>
      </c>
      <c r="AS49" s="20" t="s">
        <v>71</v>
      </c>
      <c r="AT49" s="20" t="s">
        <v>71</v>
      </c>
    </row>
    <row r="50" spans="1:46">
      <c r="A50" s="2" t="s">
        <v>133</v>
      </c>
      <c r="B50" s="2" t="s">
        <v>68</v>
      </c>
      <c r="C50" s="11" t="s">
        <v>71</v>
      </c>
      <c r="D50" s="11" t="s">
        <v>71</v>
      </c>
      <c r="E50" s="11"/>
      <c r="F50" s="11" t="s">
        <v>71</v>
      </c>
      <c r="G50" s="9" t="s">
        <v>44</v>
      </c>
      <c r="H50" s="10" t="s">
        <v>120</v>
      </c>
      <c r="I50" s="2">
        <v>4200</v>
      </c>
      <c r="J50" s="2">
        <v>77.099999999999994</v>
      </c>
      <c r="K50" s="2">
        <v>45</v>
      </c>
      <c r="L50" s="2">
        <v>37</v>
      </c>
      <c r="M50" s="2">
        <v>7.44</v>
      </c>
      <c r="N50" s="2">
        <v>34</v>
      </c>
      <c r="O50" s="2">
        <v>10.7</v>
      </c>
      <c r="P50" s="2">
        <f t="shared" si="1"/>
        <v>32.099999999999994</v>
      </c>
      <c r="Q50" s="2">
        <v>0.5</v>
      </c>
      <c r="R50" s="2">
        <v>0</v>
      </c>
      <c r="S50" s="2">
        <v>11.3</v>
      </c>
      <c r="T50" s="2">
        <v>14.6</v>
      </c>
      <c r="U50" s="2">
        <v>1.2</v>
      </c>
      <c r="V50" s="2">
        <v>-0.6</v>
      </c>
      <c r="W50" s="13">
        <v>36</v>
      </c>
      <c r="X50" s="14">
        <v>29.472000000000001</v>
      </c>
      <c r="Y50" s="14">
        <f t="shared" si="0"/>
        <v>11.602082999999997</v>
      </c>
      <c r="Z50" s="17" t="s">
        <v>71</v>
      </c>
      <c r="AA50" s="23" t="s">
        <v>71</v>
      </c>
      <c r="AB50" s="23" t="s">
        <v>71</v>
      </c>
      <c r="AC50" s="18" t="s">
        <v>71</v>
      </c>
      <c r="AD50" t="s">
        <v>71</v>
      </c>
      <c r="AE50" t="s">
        <v>71</v>
      </c>
      <c r="AF50" s="18" t="s">
        <v>71</v>
      </c>
      <c r="AG50" t="s">
        <v>71</v>
      </c>
      <c r="AH50" t="s">
        <v>71</v>
      </c>
      <c r="AI50" s="18" t="s">
        <v>71</v>
      </c>
      <c r="AJ50" t="s">
        <v>71</v>
      </c>
      <c r="AK50" t="s">
        <v>71</v>
      </c>
      <c r="AL50" s="18" t="s">
        <v>71</v>
      </c>
      <c r="AM50" t="s">
        <v>71</v>
      </c>
      <c r="AN50" t="s">
        <v>71</v>
      </c>
      <c r="AO50" t="s">
        <v>71</v>
      </c>
      <c r="AP50" t="s">
        <v>71</v>
      </c>
      <c r="AQ50" t="s">
        <v>71</v>
      </c>
      <c r="AR50" s="20" t="s">
        <v>71</v>
      </c>
      <c r="AS50" s="20" t="s">
        <v>71</v>
      </c>
      <c r="AT50" s="20" t="s">
        <v>71</v>
      </c>
    </row>
    <row r="51" spans="1:46">
      <c r="A51" s="2" t="s">
        <v>134</v>
      </c>
      <c r="B51" s="2" t="s">
        <v>73</v>
      </c>
      <c r="C51" s="11" t="s">
        <v>71</v>
      </c>
      <c r="D51" s="11" t="s">
        <v>71</v>
      </c>
      <c r="E51" s="11"/>
      <c r="F51" s="11" t="s">
        <v>71</v>
      </c>
      <c r="G51" s="9" t="s">
        <v>44</v>
      </c>
      <c r="H51" s="10" t="s">
        <v>120</v>
      </c>
      <c r="I51" s="2">
        <v>4200</v>
      </c>
      <c r="J51" s="2">
        <v>82</v>
      </c>
      <c r="K51" s="2">
        <v>49</v>
      </c>
      <c r="L51" s="2">
        <v>37</v>
      </c>
      <c r="M51" s="2">
        <v>7.44</v>
      </c>
      <c r="N51" s="2">
        <v>34</v>
      </c>
      <c r="O51" s="2">
        <v>14.7</v>
      </c>
      <c r="P51" s="2">
        <f t="shared" si="1"/>
        <v>44.099999999999994</v>
      </c>
      <c r="Q51" s="2">
        <v>0.5</v>
      </c>
      <c r="R51" s="2">
        <v>0.3</v>
      </c>
      <c r="S51" s="2">
        <v>16.5</v>
      </c>
      <c r="T51" s="2">
        <v>20</v>
      </c>
      <c r="U51" s="2">
        <v>0.7</v>
      </c>
      <c r="V51" s="2">
        <v>-0.5</v>
      </c>
      <c r="W51" s="13">
        <v>43</v>
      </c>
      <c r="X51" s="14">
        <v>28.428999999999998</v>
      </c>
      <c r="Y51" s="14">
        <f t="shared" si="0"/>
        <v>16.902059999999995</v>
      </c>
      <c r="Z51" s="17" t="s">
        <v>71</v>
      </c>
      <c r="AA51" s="23" t="s">
        <v>71</v>
      </c>
      <c r="AB51" s="23" t="s">
        <v>71</v>
      </c>
      <c r="AC51" s="18" t="s">
        <v>71</v>
      </c>
      <c r="AD51" t="s">
        <v>71</v>
      </c>
      <c r="AE51" t="s">
        <v>71</v>
      </c>
      <c r="AF51" s="18" t="s">
        <v>71</v>
      </c>
      <c r="AG51" t="s">
        <v>71</v>
      </c>
      <c r="AH51" t="s">
        <v>71</v>
      </c>
      <c r="AI51" s="18" t="s">
        <v>71</v>
      </c>
      <c r="AJ51" t="s">
        <v>71</v>
      </c>
      <c r="AK51" t="s">
        <v>71</v>
      </c>
      <c r="AL51" s="18" t="s">
        <v>71</v>
      </c>
      <c r="AM51" t="s">
        <v>71</v>
      </c>
      <c r="AN51" t="s">
        <v>71</v>
      </c>
      <c r="AO51" t="s">
        <v>71</v>
      </c>
      <c r="AP51" t="s">
        <v>71</v>
      </c>
      <c r="AQ51" t="s">
        <v>71</v>
      </c>
      <c r="AR51" s="20" t="s">
        <v>71</v>
      </c>
      <c r="AS51" s="20" t="s">
        <v>71</v>
      </c>
      <c r="AT51" s="20" t="s">
        <v>71</v>
      </c>
    </row>
    <row r="52" spans="1:46">
      <c r="A52" s="2" t="s">
        <v>135</v>
      </c>
      <c r="B52" s="2" t="s">
        <v>75</v>
      </c>
      <c r="C52" s="11" t="s">
        <v>71</v>
      </c>
      <c r="D52" s="11" t="s">
        <v>71</v>
      </c>
      <c r="E52" s="11"/>
      <c r="F52" s="11" t="s">
        <v>71</v>
      </c>
      <c r="G52" s="9" t="s">
        <v>44</v>
      </c>
      <c r="H52" s="10" t="s">
        <v>120</v>
      </c>
      <c r="I52" s="2">
        <v>4200</v>
      </c>
      <c r="J52" s="2">
        <v>80</v>
      </c>
      <c r="K52" s="2">
        <v>46</v>
      </c>
      <c r="L52" s="2">
        <v>37</v>
      </c>
      <c r="M52" s="2">
        <v>7.41</v>
      </c>
      <c r="N52" s="2">
        <v>38</v>
      </c>
      <c r="O52" s="2">
        <v>12.7</v>
      </c>
      <c r="P52" s="2">
        <f t="shared" si="1"/>
        <v>38.099999999999994</v>
      </c>
      <c r="Q52" s="2">
        <v>0</v>
      </c>
      <c r="R52" s="2">
        <v>0</v>
      </c>
      <c r="S52" s="2">
        <v>13.9</v>
      </c>
      <c r="T52" s="2">
        <v>17.399999999999999</v>
      </c>
      <c r="U52" s="2">
        <v>1.5</v>
      </c>
      <c r="V52" s="2">
        <v>-0.3</v>
      </c>
      <c r="W52" s="13">
        <v>46</v>
      </c>
      <c r="X52" s="14">
        <v>28.387</v>
      </c>
      <c r="Y52" s="14">
        <f t="shared" si="0"/>
        <v>14.260399999999997</v>
      </c>
      <c r="Z52" s="17" t="s">
        <v>71</v>
      </c>
      <c r="AA52" s="23" t="s">
        <v>71</v>
      </c>
      <c r="AB52" s="23" t="s">
        <v>71</v>
      </c>
      <c r="AC52" s="18" t="s">
        <v>71</v>
      </c>
      <c r="AD52" t="s">
        <v>71</v>
      </c>
      <c r="AE52" t="s">
        <v>71</v>
      </c>
      <c r="AF52" s="18" t="s">
        <v>71</v>
      </c>
      <c r="AG52" t="s">
        <v>71</v>
      </c>
      <c r="AH52" t="s">
        <v>71</v>
      </c>
      <c r="AI52" s="18" t="s">
        <v>71</v>
      </c>
      <c r="AJ52" t="s">
        <v>71</v>
      </c>
      <c r="AK52" t="s">
        <v>71</v>
      </c>
      <c r="AL52" s="18" t="s">
        <v>71</v>
      </c>
      <c r="AM52" t="s">
        <v>71</v>
      </c>
      <c r="AN52" t="s">
        <v>71</v>
      </c>
      <c r="AO52" t="s">
        <v>71</v>
      </c>
      <c r="AP52" t="s">
        <v>71</v>
      </c>
      <c r="AQ52" t="s">
        <v>71</v>
      </c>
      <c r="AR52" s="20" t="s">
        <v>71</v>
      </c>
      <c r="AS52" s="20" t="s">
        <v>71</v>
      </c>
      <c r="AT52" s="20" t="s">
        <v>71</v>
      </c>
    </row>
    <row r="53" spans="1:46">
      <c r="A53" s="2" t="s">
        <v>136</v>
      </c>
      <c r="B53" s="2" t="s">
        <v>77</v>
      </c>
      <c r="C53" s="11" t="s">
        <v>71</v>
      </c>
      <c r="D53" s="11" t="s">
        <v>71</v>
      </c>
      <c r="E53" s="11"/>
      <c r="F53" s="11" t="s">
        <v>71</v>
      </c>
      <c r="G53" s="9" t="s">
        <v>44</v>
      </c>
      <c r="H53" s="10" t="s">
        <v>120</v>
      </c>
      <c r="I53" s="2">
        <v>4200</v>
      </c>
      <c r="J53" s="2">
        <v>84.6</v>
      </c>
      <c r="K53" s="2">
        <v>52</v>
      </c>
      <c r="L53" s="2">
        <v>37</v>
      </c>
      <c r="M53" s="2">
        <v>7.44</v>
      </c>
      <c r="N53" s="2">
        <v>33</v>
      </c>
      <c r="O53" s="2">
        <v>14</v>
      </c>
      <c r="P53" s="2">
        <f t="shared" si="1"/>
        <v>42</v>
      </c>
      <c r="Q53" s="2">
        <v>0.4</v>
      </c>
      <c r="R53" s="2">
        <v>0</v>
      </c>
      <c r="S53" s="2">
        <v>16.2</v>
      </c>
      <c r="T53" s="2">
        <v>19.100000000000001</v>
      </c>
      <c r="U53" s="2">
        <v>0.9</v>
      </c>
      <c r="V53" s="2">
        <v>-1</v>
      </c>
      <c r="W53" s="13">
        <v>45</v>
      </c>
      <c r="X53" s="14">
        <v>29.334</v>
      </c>
      <c r="Y53" s="14">
        <f t="shared" si="0"/>
        <v>16.619159999999994</v>
      </c>
      <c r="Z53" s="17" t="s">
        <v>71</v>
      </c>
      <c r="AA53" s="23" t="s">
        <v>71</v>
      </c>
      <c r="AB53" s="23" t="s">
        <v>71</v>
      </c>
      <c r="AC53" s="18" t="s">
        <v>71</v>
      </c>
      <c r="AD53" t="s">
        <v>71</v>
      </c>
      <c r="AE53" t="s">
        <v>71</v>
      </c>
      <c r="AF53" s="18" t="s">
        <v>71</v>
      </c>
      <c r="AG53" t="s">
        <v>71</v>
      </c>
      <c r="AH53" t="s">
        <v>71</v>
      </c>
      <c r="AI53" s="18" t="s">
        <v>71</v>
      </c>
      <c r="AJ53" t="s">
        <v>71</v>
      </c>
      <c r="AK53" t="s">
        <v>71</v>
      </c>
      <c r="AL53" s="18" t="s">
        <v>71</v>
      </c>
      <c r="AM53" t="s">
        <v>71</v>
      </c>
      <c r="AN53" t="s">
        <v>71</v>
      </c>
      <c r="AO53" t="s">
        <v>71</v>
      </c>
      <c r="AP53" t="s">
        <v>71</v>
      </c>
      <c r="AQ53" t="s">
        <v>71</v>
      </c>
      <c r="AR53" s="20" t="s">
        <v>71</v>
      </c>
      <c r="AS53" s="20" t="s">
        <v>71</v>
      </c>
      <c r="AT53" s="20" t="s">
        <v>71</v>
      </c>
    </row>
    <row r="54" spans="1:46">
      <c r="A54" s="2" t="s">
        <v>137</v>
      </c>
      <c r="B54" s="2" t="s">
        <v>80</v>
      </c>
      <c r="C54" s="11" t="s">
        <v>71</v>
      </c>
      <c r="D54" s="11" t="s">
        <v>71</v>
      </c>
      <c r="E54" s="11"/>
      <c r="F54" s="11" t="s">
        <v>71</v>
      </c>
      <c r="G54" s="9" t="s">
        <v>44</v>
      </c>
      <c r="H54" s="10" t="s">
        <v>120</v>
      </c>
      <c r="I54" s="2">
        <v>4200</v>
      </c>
      <c r="J54" s="2">
        <v>86.1</v>
      </c>
      <c r="K54" s="2">
        <v>56</v>
      </c>
      <c r="L54" s="2">
        <v>37</v>
      </c>
      <c r="M54" s="2">
        <v>7.45</v>
      </c>
      <c r="N54" s="2">
        <v>32</v>
      </c>
      <c r="O54" s="2">
        <v>16.399999999999999</v>
      </c>
      <c r="P54" s="2">
        <f t="shared" si="1"/>
        <v>49.199999999999996</v>
      </c>
      <c r="Q54" s="2">
        <v>1</v>
      </c>
      <c r="R54" s="2">
        <v>0</v>
      </c>
      <c r="S54" s="2">
        <v>19.399999999999999</v>
      </c>
      <c r="T54" s="2">
        <v>22.3</v>
      </c>
      <c r="U54" s="2">
        <v>1.8</v>
      </c>
      <c r="V54" s="2">
        <v>-0.9</v>
      </c>
      <c r="W54" s="13">
        <v>50</v>
      </c>
      <c r="X54" s="14">
        <v>29.678000000000001</v>
      </c>
      <c r="Y54" s="14">
        <f t="shared" si="0"/>
        <v>19.795355999999995</v>
      </c>
      <c r="Z54" s="17" t="s">
        <v>71</v>
      </c>
      <c r="AA54" s="23" t="s">
        <v>71</v>
      </c>
      <c r="AB54" s="23" t="s">
        <v>71</v>
      </c>
      <c r="AC54" s="18" t="s">
        <v>71</v>
      </c>
      <c r="AD54" t="s">
        <v>71</v>
      </c>
      <c r="AE54" t="s">
        <v>71</v>
      </c>
      <c r="AF54" s="18" t="s">
        <v>71</v>
      </c>
      <c r="AG54" t="s">
        <v>71</v>
      </c>
      <c r="AH54" t="s">
        <v>71</v>
      </c>
      <c r="AI54" s="18" t="s">
        <v>71</v>
      </c>
      <c r="AJ54" t="s">
        <v>71</v>
      </c>
      <c r="AK54" t="s">
        <v>71</v>
      </c>
      <c r="AL54" s="18" t="s">
        <v>71</v>
      </c>
      <c r="AM54" t="s">
        <v>71</v>
      </c>
      <c r="AN54" t="s">
        <v>71</v>
      </c>
      <c r="AO54" t="s">
        <v>71</v>
      </c>
      <c r="AP54" t="s">
        <v>71</v>
      </c>
      <c r="AQ54" t="s">
        <v>71</v>
      </c>
      <c r="AR54" s="20" t="s">
        <v>71</v>
      </c>
      <c r="AS54" s="20" t="s">
        <v>71</v>
      </c>
      <c r="AT54" s="20" t="s">
        <v>71</v>
      </c>
    </row>
    <row r="55" spans="1:46">
      <c r="A55" s="2" t="s">
        <v>138</v>
      </c>
      <c r="B55" s="2" t="s">
        <v>82</v>
      </c>
      <c r="C55" s="11" t="s">
        <v>71</v>
      </c>
      <c r="D55" s="11" t="s">
        <v>71</v>
      </c>
      <c r="E55" s="11"/>
      <c r="F55" s="11" t="s">
        <v>71</v>
      </c>
      <c r="G55" s="9" t="s">
        <v>44</v>
      </c>
      <c r="H55" s="10" t="s">
        <v>120</v>
      </c>
      <c r="I55" s="2">
        <v>4200</v>
      </c>
      <c r="J55" s="2">
        <v>83.5</v>
      </c>
      <c r="K55" s="2">
        <v>51</v>
      </c>
      <c r="L55" s="2">
        <v>37</v>
      </c>
      <c r="M55" s="2">
        <v>7.44</v>
      </c>
      <c r="N55" s="2">
        <v>37</v>
      </c>
      <c r="O55" s="2">
        <v>16.5</v>
      </c>
      <c r="P55" s="2">
        <f t="shared" si="1"/>
        <v>49.5</v>
      </c>
      <c r="Q55" s="2">
        <v>1.5</v>
      </c>
      <c r="R55" s="2">
        <v>0</v>
      </c>
      <c r="S55" s="2">
        <v>18.899999999999999</v>
      </c>
      <c r="T55" s="2">
        <v>22.2</v>
      </c>
      <c r="U55" s="2">
        <v>1.1000000000000001</v>
      </c>
      <c r="V55" s="2">
        <v>1.2</v>
      </c>
      <c r="W55" s="13">
        <v>52</v>
      </c>
      <c r="X55" s="14">
        <v>29.645</v>
      </c>
      <c r="Y55" s="14">
        <f t="shared" si="0"/>
        <v>19.303725</v>
      </c>
      <c r="Z55" s="17" t="s">
        <v>71</v>
      </c>
      <c r="AA55" s="23" t="s">
        <v>71</v>
      </c>
      <c r="AB55" s="23" t="s">
        <v>71</v>
      </c>
      <c r="AC55" s="18" t="s">
        <v>71</v>
      </c>
      <c r="AD55" t="s">
        <v>71</v>
      </c>
      <c r="AE55" t="s">
        <v>71</v>
      </c>
      <c r="AF55" s="18" t="s">
        <v>71</v>
      </c>
      <c r="AG55" t="s">
        <v>71</v>
      </c>
      <c r="AH55" t="s">
        <v>71</v>
      </c>
      <c r="AI55" s="18" t="s">
        <v>71</v>
      </c>
      <c r="AJ55" t="s">
        <v>71</v>
      </c>
      <c r="AK55" t="s">
        <v>71</v>
      </c>
      <c r="AL55" s="18" t="s">
        <v>71</v>
      </c>
      <c r="AM55" t="s">
        <v>71</v>
      </c>
      <c r="AN55" t="s">
        <v>71</v>
      </c>
      <c r="AO55" t="s">
        <v>71</v>
      </c>
      <c r="AP55" t="s">
        <v>71</v>
      </c>
      <c r="AQ55" t="s">
        <v>71</v>
      </c>
      <c r="AR55" s="20" t="s">
        <v>71</v>
      </c>
      <c r="AS55" s="20" t="s">
        <v>71</v>
      </c>
      <c r="AT55" s="20" t="s">
        <v>71</v>
      </c>
    </row>
    <row r="56" spans="1:46">
      <c r="A56" s="2" t="s">
        <v>139</v>
      </c>
      <c r="B56" s="2" t="s">
        <v>84</v>
      </c>
      <c r="C56" s="11" t="s">
        <v>71</v>
      </c>
      <c r="D56" s="11" t="s">
        <v>71</v>
      </c>
      <c r="E56" s="11"/>
      <c r="F56" s="11" t="s">
        <v>71</v>
      </c>
      <c r="G56" s="9" t="s">
        <v>44</v>
      </c>
      <c r="H56" s="10" t="s">
        <v>120</v>
      </c>
      <c r="I56" s="2">
        <v>4200</v>
      </c>
      <c r="J56" s="2">
        <v>84.4</v>
      </c>
      <c r="K56" s="2">
        <v>53</v>
      </c>
      <c r="L56" s="2">
        <v>37</v>
      </c>
      <c r="M56" s="2">
        <v>7.43</v>
      </c>
      <c r="N56" s="2">
        <v>36</v>
      </c>
      <c r="O56" s="2">
        <v>14.5</v>
      </c>
      <c r="P56" s="2">
        <f t="shared" si="1"/>
        <v>43.5</v>
      </c>
      <c r="Q56" s="2">
        <v>1.1000000000000001</v>
      </c>
      <c r="R56" s="2">
        <v>0</v>
      </c>
      <c r="S56" s="2">
        <v>16.7</v>
      </c>
      <c r="T56" s="2">
        <v>19</v>
      </c>
      <c r="U56" s="2">
        <v>1.3</v>
      </c>
      <c r="V56" s="2">
        <v>0</v>
      </c>
      <c r="W56" s="13">
        <v>47</v>
      </c>
      <c r="X56" s="14">
        <v>28.920999999999999</v>
      </c>
      <c r="Y56" s="14">
        <f t="shared" si="0"/>
        <v>17.169819999999998</v>
      </c>
      <c r="Z56" s="17" t="s">
        <v>71</v>
      </c>
      <c r="AA56" s="23" t="s">
        <v>71</v>
      </c>
      <c r="AB56" s="23" t="s">
        <v>71</v>
      </c>
      <c r="AC56" s="18" t="s">
        <v>71</v>
      </c>
      <c r="AD56" t="s">
        <v>71</v>
      </c>
      <c r="AE56" t="s">
        <v>71</v>
      </c>
      <c r="AF56" s="18" t="s">
        <v>71</v>
      </c>
      <c r="AG56" t="s">
        <v>71</v>
      </c>
      <c r="AH56" t="s">
        <v>71</v>
      </c>
      <c r="AI56" s="18" t="s">
        <v>71</v>
      </c>
      <c r="AJ56" t="s">
        <v>71</v>
      </c>
      <c r="AK56" t="s">
        <v>71</v>
      </c>
      <c r="AL56" s="18" t="s">
        <v>71</v>
      </c>
      <c r="AM56" t="s">
        <v>71</v>
      </c>
      <c r="AN56" t="s">
        <v>71</v>
      </c>
      <c r="AO56" t="s">
        <v>71</v>
      </c>
      <c r="AP56" t="s">
        <v>71</v>
      </c>
      <c r="AQ56" t="s">
        <v>71</v>
      </c>
      <c r="AR56" s="20" t="s">
        <v>71</v>
      </c>
      <c r="AS56" s="20" t="s">
        <v>71</v>
      </c>
      <c r="AT56" s="20" t="s">
        <v>71</v>
      </c>
    </row>
    <row r="57" spans="1:46">
      <c r="A57" s="2" t="s">
        <v>140</v>
      </c>
      <c r="B57" s="2" t="s">
        <v>86</v>
      </c>
      <c r="C57" s="11" t="s">
        <v>71</v>
      </c>
      <c r="D57" s="11" t="s">
        <v>71</v>
      </c>
      <c r="E57" s="11"/>
      <c r="F57" s="11" t="s">
        <v>71</v>
      </c>
      <c r="G57" s="9" t="s">
        <v>44</v>
      </c>
      <c r="H57" s="10" t="s">
        <v>120</v>
      </c>
      <c r="I57" s="2">
        <v>4200</v>
      </c>
      <c r="J57" s="2">
        <v>85.8</v>
      </c>
      <c r="K57" s="2">
        <v>54</v>
      </c>
      <c r="L57" s="2">
        <v>37</v>
      </c>
      <c r="M57" s="2">
        <v>7.42</v>
      </c>
      <c r="N57" s="2">
        <v>33</v>
      </c>
      <c r="O57" s="2">
        <v>15.6</v>
      </c>
      <c r="P57" s="2">
        <f t="shared" si="1"/>
        <v>46.8</v>
      </c>
      <c r="Q57" s="2">
        <v>1.9</v>
      </c>
      <c r="R57" s="2">
        <v>0</v>
      </c>
      <c r="S57" s="2">
        <v>18.3</v>
      </c>
      <c r="T57" s="2">
        <v>20.9</v>
      </c>
      <c r="U57" s="2">
        <v>0.9</v>
      </c>
      <c r="V57" s="2">
        <v>-2.2000000000000002</v>
      </c>
      <c r="W57" s="13">
        <v>51</v>
      </c>
      <c r="X57" s="14">
        <v>28.916</v>
      </c>
      <c r="Y57" s="14">
        <f t="shared" si="0"/>
        <v>18.766871999999996</v>
      </c>
      <c r="Z57" s="17" t="s">
        <v>71</v>
      </c>
      <c r="AA57" s="23" t="s">
        <v>71</v>
      </c>
      <c r="AB57" s="23" t="s">
        <v>71</v>
      </c>
      <c r="AC57" s="18" t="s">
        <v>71</v>
      </c>
      <c r="AD57" t="s">
        <v>71</v>
      </c>
      <c r="AE57" t="s">
        <v>71</v>
      </c>
      <c r="AF57" s="18" t="s">
        <v>71</v>
      </c>
      <c r="AG57" t="s">
        <v>71</v>
      </c>
      <c r="AH57" t="s">
        <v>71</v>
      </c>
      <c r="AI57" s="18" t="s">
        <v>71</v>
      </c>
      <c r="AJ57" t="s">
        <v>71</v>
      </c>
      <c r="AK57" t="s">
        <v>71</v>
      </c>
      <c r="AL57" s="18" t="s">
        <v>71</v>
      </c>
      <c r="AM57" t="s">
        <v>71</v>
      </c>
      <c r="AN57" t="s">
        <v>71</v>
      </c>
      <c r="AO57" t="s">
        <v>71</v>
      </c>
      <c r="AP57" t="s">
        <v>71</v>
      </c>
      <c r="AQ57" t="s">
        <v>71</v>
      </c>
      <c r="AR57" s="20" t="s">
        <v>71</v>
      </c>
      <c r="AS57" s="20" t="s">
        <v>71</v>
      </c>
      <c r="AT57" s="20" t="s">
        <v>71</v>
      </c>
    </row>
    <row r="58" spans="1:46">
      <c r="A58" s="2" t="s">
        <v>141</v>
      </c>
      <c r="B58" s="2" t="s">
        <v>88</v>
      </c>
      <c r="C58" s="11" t="s">
        <v>71</v>
      </c>
      <c r="D58" s="11" t="s">
        <v>71</v>
      </c>
      <c r="E58" s="11"/>
      <c r="F58" s="11" t="s">
        <v>71</v>
      </c>
      <c r="G58" s="9" t="s">
        <v>44</v>
      </c>
      <c r="H58" s="10" t="s">
        <v>120</v>
      </c>
      <c r="I58" s="2">
        <v>4200</v>
      </c>
      <c r="J58" s="2">
        <v>85.6</v>
      </c>
      <c r="K58" s="2">
        <v>54</v>
      </c>
      <c r="L58" s="2">
        <v>37</v>
      </c>
      <c r="M58" s="2">
        <v>7.41</v>
      </c>
      <c r="N58" s="2">
        <v>33</v>
      </c>
      <c r="O58" s="2">
        <v>14.6</v>
      </c>
      <c r="P58" s="2">
        <f t="shared" si="1"/>
        <v>43.8</v>
      </c>
      <c r="Q58" s="2">
        <v>0.2</v>
      </c>
      <c r="R58" s="2">
        <v>0.1</v>
      </c>
      <c r="S58" s="2">
        <v>17.100000000000001</v>
      </c>
      <c r="T58" s="2">
        <v>20</v>
      </c>
      <c r="U58" s="2">
        <v>1.8</v>
      </c>
      <c r="V58" s="2">
        <v>-2.9</v>
      </c>
      <c r="W58" s="13">
        <v>46</v>
      </c>
      <c r="X58" s="14">
        <v>28.919</v>
      </c>
      <c r="Y58" s="14">
        <f t="shared" si="0"/>
        <v>17.533663999999995</v>
      </c>
      <c r="Z58" s="17" t="s">
        <v>71</v>
      </c>
      <c r="AA58" s="23" t="s">
        <v>71</v>
      </c>
      <c r="AB58" s="23" t="s">
        <v>71</v>
      </c>
      <c r="AC58" s="18" t="s">
        <v>71</v>
      </c>
      <c r="AD58" t="s">
        <v>71</v>
      </c>
      <c r="AE58" t="s">
        <v>71</v>
      </c>
      <c r="AF58" s="18" t="s">
        <v>71</v>
      </c>
      <c r="AG58" t="s">
        <v>71</v>
      </c>
      <c r="AH58" t="s">
        <v>71</v>
      </c>
      <c r="AI58" s="18" t="s">
        <v>71</v>
      </c>
      <c r="AJ58" t="s">
        <v>71</v>
      </c>
      <c r="AK58" t="s">
        <v>71</v>
      </c>
      <c r="AL58" s="18" t="s">
        <v>71</v>
      </c>
      <c r="AM58" t="s">
        <v>71</v>
      </c>
      <c r="AN58" t="s">
        <v>71</v>
      </c>
      <c r="AO58" t="s">
        <v>71</v>
      </c>
      <c r="AP58" t="s">
        <v>71</v>
      </c>
      <c r="AQ58" t="s">
        <v>71</v>
      </c>
      <c r="AR58" s="20" t="s">
        <v>71</v>
      </c>
      <c r="AS58" s="20" t="s">
        <v>71</v>
      </c>
      <c r="AT58" s="20" t="s">
        <v>71</v>
      </c>
    </row>
    <row r="59" spans="1:46">
      <c r="A59" s="2" t="s">
        <v>142</v>
      </c>
      <c r="B59" s="2" t="s">
        <v>90</v>
      </c>
      <c r="C59" s="11" t="s">
        <v>71</v>
      </c>
      <c r="D59" s="11" t="s">
        <v>71</v>
      </c>
      <c r="E59" s="11"/>
      <c r="F59" s="11" t="s">
        <v>71</v>
      </c>
      <c r="G59" s="9" t="s">
        <v>44</v>
      </c>
      <c r="H59" s="10" t="s">
        <v>120</v>
      </c>
      <c r="I59" s="2">
        <v>4200</v>
      </c>
      <c r="J59" s="2">
        <v>78.7</v>
      </c>
      <c r="K59" s="2">
        <v>47</v>
      </c>
      <c r="L59" s="2">
        <v>37</v>
      </c>
      <c r="M59" s="2">
        <v>7.43</v>
      </c>
      <c r="N59" s="2">
        <v>37</v>
      </c>
      <c r="O59" s="2">
        <v>14.7</v>
      </c>
      <c r="P59" s="2">
        <f t="shared" si="1"/>
        <v>44.099999999999994</v>
      </c>
      <c r="Q59" s="2">
        <v>0</v>
      </c>
      <c r="R59" s="2">
        <v>0.1</v>
      </c>
      <c r="S59" s="2">
        <v>15.8</v>
      </c>
      <c r="T59" s="2">
        <v>20.100000000000001</v>
      </c>
      <c r="U59" s="2">
        <v>1.2</v>
      </c>
      <c r="V59" s="2">
        <v>0.6</v>
      </c>
      <c r="W59" s="13">
        <v>51</v>
      </c>
      <c r="X59" s="14">
        <v>29.498999999999999</v>
      </c>
      <c r="Y59" s="14">
        <f t="shared" si="0"/>
        <v>16.221770999999997</v>
      </c>
      <c r="Z59" s="17" t="s">
        <v>71</v>
      </c>
      <c r="AA59" s="23" t="s">
        <v>71</v>
      </c>
      <c r="AB59" s="23" t="s">
        <v>71</v>
      </c>
      <c r="AC59" s="18" t="s">
        <v>71</v>
      </c>
      <c r="AD59" t="s">
        <v>71</v>
      </c>
      <c r="AE59" t="s">
        <v>71</v>
      </c>
      <c r="AF59" s="18" t="s">
        <v>71</v>
      </c>
      <c r="AG59" t="s">
        <v>71</v>
      </c>
      <c r="AH59" t="s">
        <v>71</v>
      </c>
      <c r="AI59" s="18" t="s">
        <v>71</v>
      </c>
      <c r="AJ59" t="s">
        <v>71</v>
      </c>
      <c r="AK59" t="s">
        <v>71</v>
      </c>
      <c r="AL59" s="18" t="s">
        <v>71</v>
      </c>
      <c r="AM59" t="s">
        <v>71</v>
      </c>
      <c r="AN59" t="s">
        <v>71</v>
      </c>
      <c r="AO59" t="s">
        <v>71</v>
      </c>
      <c r="AP59" t="s">
        <v>71</v>
      </c>
      <c r="AQ59" t="s">
        <v>71</v>
      </c>
      <c r="AR59" s="20" t="s">
        <v>71</v>
      </c>
      <c r="AS59" s="20" t="s">
        <v>71</v>
      </c>
      <c r="AT59" s="20" t="s">
        <v>71</v>
      </c>
    </row>
    <row r="60" spans="1:46">
      <c r="A60" s="2" t="s">
        <v>143</v>
      </c>
      <c r="B60" s="2" t="s">
        <v>92</v>
      </c>
      <c r="C60" s="11" t="s">
        <v>71</v>
      </c>
      <c r="D60" s="11" t="s">
        <v>71</v>
      </c>
      <c r="E60" s="11"/>
      <c r="F60" s="11" t="s">
        <v>71</v>
      </c>
      <c r="G60" s="9" t="s">
        <v>44</v>
      </c>
      <c r="H60" s="10" t="s">
        <v>120</v>
      </c>
      <c r="I60" s="2">
        <v>4200</v>
      </c>
      <c r="J60" s="2">
        <v>83.4</v>
      </c>
      <c r="K60" s="2">
        <v>50</v>
      </c>
      <c r="L60" s="2">
        <v>37</v>
      </c>
      <c r="M60" s="2">
        <v>7.42</v>
      </c>
      <c r="N60" s="2">
        <v>38</v>
      </c>
      <c r="O60" s="2">
        <v>14.6</v>
      </c>
      <c r="P60" s="2">
        <f t="shared" si="1"/>
        <v>43.8</v>
      </c>
      <c r="Q60" s="2">
        <v>0.9</v>
      </c>
      <c r="R60" s="2">
        <v>0</v>
      </c>
      <c r="S60" s="2">
        <v>16.7</v>
      </c>
      <c r="T60" s="2">
        <v>19.8</v>
      </c>
      <c r="U60" s="2">
        <v>0.9</v>
      </c>
      <c r="V60" s="2">
        <v>0.3</v>
      </c>
      <c r="W60" s="13">
        <v>48</v>
      </c>
      <c r="X60" s="14">
        <v>28.47</v>
      </c>
      <c r="Y60" s="14">
        <f t="shared" si="0"/>
        <v>17.075195999999998</v>
      </c>
      <c r="Z60" s="17" t="s">
        <v>71</v>
      </c>
      <c r="AA60" s="23" t="s">
        <v>71</v>
      </c>
      <c r="AB60" s="23" t="s">
        <v>71</v>
      </c>
      <c r="AC60" s="18" t="s">
        <v>71</v>
      </c>
      <c r="AD60" t="s">
        <v>71</v>
      </c>
      <c r="AE60" t="s">
        <v>71</v>
      </c>
      <c r="AF60" s="18" t="s">
        <v>71</v>
      </c>
      <c r="AG60" t="s">
        <v>71</v>
      </c>
      <c r="AH60" t="s">
        <v>71</v>
      </c>
      <c r="AI60" s="18" t="s">
        <v>71</v>
      </c>
      <c r="AJ60" t="s">
        <v>71</v>
      </c>
      <c r="AK60" t="s">
        <v>71</v>
      </c>
      <c r="AL60" s="18" t="s">
        <v>71</v>
      </c>
      <c r="AM60" t="s">
        <v>71</v>
      </c>
      <c r="AN60" t="s">
        <v>71</v>
      </c>
      <c r="AO60" t="s">
        <v>71</v>
      </c>
      <c r="AP60" t="s">
        <v>71</v>
      </c>
      <c r="AQ60" t="s">
        <v>71</v>
      </c>
      <c r="AR60" s="20" t="s">
        <v>71</v>
      </c>
      <c r="AS60" s="20" t="s">
        <v>71</v>
      </c>
      <c r="AT60" s="20" t="s">
        <v>71</v>
      </c>
    </row>
    <row r="61" spans="1:46">
      <c r="A61" s="2" t="s">
        <v>144</v>
      </c>
      <c r="B61" s="2" t="s">
        <v>94</v>
      </c>
      <c r="C61" s="11" t="s">
        <v>71</v>
      </c>
      <c r="D61" s="11" t="s">
        <v>71</v>
      </c>
      <c r="E61" s="11"/>
      <c r="F61" s="11" t="s">
        <v>71</v>
      </c>
      <c r="G61" s="9" t="s">
        <v>44</v>
      </c>
      <c r="H61" s="10" t="s">
        <v>120</v>
      </c>
      <c r="I61" s="2">
        <v>4200</v>
      </c>
      <c r="J61" s="2">
        <v>83.4</v>
      </c>
      <c r="K61" s="2">
        <v>51</v>
      </c>
      <c r="L61" s="2">
        <v>37</v>
      </c>
      <c r="M61" s="2">
        <v>7.43</v>
      </c>
      <c r="N61" s="2">
        <v>36</v>
      </c>
      <c r="O61" s="2">
        <v>15.4</v>
      </c>
      <c r="P61" s="2">
        <f t="shared" si="1"/>
        <v>46.2</v>
      </c>
      <c r="Q61" s="2">
        <v>0.9</v>
      </c>
      <c r="R61" s="2">
        <v>0.2</v>
      </c>
      <c r="S61" s="2">
        <v>17.600000000000001</v>
      </c>
      <c r="T61" s="2">
        <v>20.9</v>
      </c>
      <c r="U61" s="2">
        <v>1.2</v>
      </c>
      <c r="V61" s="2">
        <v>0</v>
      </c>
      <c r="W61" s="13">
        <v>50</v>
      </c>
      <c r="X61" s="14">
        <v>29.462</v>
      </c>
      <c r="Y61" s="14">
        <f t="shared" si="0"/>
        <v>18.005603999999998</v>
      </c>
      <c r="Z61" s="17" t="s">
        <v>71</v>
      </c>
      <c r="AA61" s="23" t="s">
        <v>71</v>
      </c>
      <c r="AB61" s="23" t="s">
        <v>71</v>
      </c>
      <c r="AC61" s="18" t="s">
        <v>71</v>
      </c>
      <c r="AD61" t="s">
        <v>71</v>
      </c>
      <c r="AE61" t="s">
        <v>71</v>
      </c>
      <c r="AF61" s="18" t="s">
        <v>71</v>
      </c>
      <c r="AG61" t="s">
        <v>71</v>
      </c>
      <c r="AH61" t="s">
        <v>71</v>
      </c>
      <c r="AI61" s="18" t="s">
        <v>71</v>
      </c>
      <c r="AJ61" t="s">
        <v>71</v>
      </c>
      <c r="AK61" t="s">
        <v>71</v>
      </c>
      <c r="AL61" s="18" t="s">
        <v>71</v>
      </c>
      <c r="AM61" t="s">
        <v>71</v>
      </c>
      <c r="AN61" t="s">
        <v>71</v>
      </c>
      <c r="AO61" t="s">
        <v>71</v>
      </c>
      <c r="AP61" t="s">
        <v>71</v>
      </c>
      <c r="AQ61" t="s">
        <v>71</v>
      </c>
      <c r="AR61" s="20" t="s">
        <v>71</v>
      </c>
      <c r="AS61" s="20" t="s">
        <v>71</v>
      </c>
      <c r="AT61" s="20" t="s">
        <v>71</v>
      </c>
    </row>
    <row r="62" spans="1:46">
      <c r="A62" s="2" t="s">
        <v>145</v>
      </c>
      <c r="B62" s="2" t="s">
        <v>96</v>
      </c>
      <c r="C62" s="11" t="s">
        <v>71</v>
      </c>
      <c r="D62" s="11" t="s">
        <v>71</v>
      </c>
      <c r="E62" s="11"/>
      <c r="F62" s="11" t="s">
        <v>71</v>
      </c>
      <c r="G62" s="9" t="s">
        <v>44</v>
      </c>
      <c r="H62" s="10" t="s">
        <v>120</v>
      </c>
      <c r="I62" s="2">
        <v>4200</v>
      </c>
      <c r="J62" s="2">
        <v>84.6</v>
      </c>
      <c r="K62" s="2">
        <v>52</v>
      </c>
      <c r="L62" s="2">
        <v>37</v>
      </c>
      <c r="M62" s="2">
        <v>7.43</v>
      </c>
      <c r="N62" s="2">
        <v>34</v>
      </c>
      <c r="O62" s="2">
        <v>13.2</v>
      </c>
      <c r="P62" s="2">
        <f t="shared" si="1"/>
        <v>39.599999999999994</v>
      </c>
      <c r="Q62" s="2">
        <v>1.1000000000000001</v>
      </c>
      <c r="R62" s="2">
        <v>0</v>
      </c>
      <c r="S62" s="2">
        <v>15.4</v>
      </c>
      <c r="T62" s="2">
        <v>18</v>
      </c>
      <c r="U62" s="2">
        <v>0.8</v>
      </c>
      <c r="V62" s="2">
        <v>-1.1000000000000001</v>
      </c>
      <c r="W62" s="13">
        <v>47</v>
      </c>
      <c r="X62" s="14">
        <v>29.204000000000001</v>
      </c>
      <c r="Y62" s="14">
        <f t="shared" si="0"/>
        <v>15.678407999999999</v>
      </c>
      <c r="Z62" s="17" t="s">
        <v>71</v>
      </c>
      <c r="AA62" s="23" t="s">
        <v>71</v>
      </c>
      <c r="AB62" s="23" t="s">
        <v>71</v>
      </c>
      <c r="AC62" s="18" t="s">
        <v>71</v>
      </c>
      <c r="AD62" t="s">
        <v>71</v>
      </c>
      <c r="AE62" t="s">
        <v>71</v>
      </c>
      <c r="AF62" s="18" t="s">
        <v>71</v>
      </c>
      <c r="AG62" t="s">
        <v>71</v>
      </c>
      <c r="AH62" t="s">
        <v>71</v>
      </c>
      <c r="AI62" s="18" t="s">
        <v>71</v>
      </c>
      <c r="AJ62" t="s">
        <v>71</v>
      </c>
      <c r="AK62" t="s">
        <v>71</v>
      </c>
      <c r="AL62" s="18" t="s">
        <v>71</v>
      </c>
      <c r="AM62" t="s">
        <v>71</v>
      </c>
      <c r="AN62" t="s">
        <v>71</v>
      </c>
      <c r="AO62" t="s">
        <v>71</v>
      </c>
      <c r="AP62" t="s">
        <v>71</v>
      </c>
      <c r="AQ62" t="s">
        <v>71</v>
      </c>
      <c r="AR62" s="20" t="s">
        <v>71</v>
      </c>
      <c r="AS62" s="20" t="s">
        <v>71</v>
      </c>
      <c r="AT62" s="20" t="s">
        <v>71</v>
      </c>
    </row>
    <row r="63" spans="1:46">
      <c r="A63" s="2" t="s">
        <v>146</v>
      </c>
      <c r="B63" s="2" t="s">
        <v>98</v>
      </c>
      <c r="C63" s="11" t="s">
        <v>71</v>
      </c>
      <c r="D63" s="11" t="s">
        <v>71</v>
      </c>
      <c r="E63" s="11"/>
      <c r="F63" s="11" t="s">
        <v>71</v>
      </c>
      <c r="G63" s="9" t="s">
        <v>44</v>
      </c>
      <c r="H63" s="10" t="s">
        <v>120</v>
      </c>
      <c r="I63" s="2">
        <v>4200</v>
      </c>
      <c r="J63" s="2">
        <v>80</v>
      </c>
      <c r="K63" s="2">
        <v>51</v>
      </c>
      <c r="L63" s="2">
        <v>37</v>
      </c>
      <c r="M63" s="2">
        <v>7.44</v>
      </c>
      <c r="N63" s="2">
        <v>36</v>
      </c>
      <c r="O63" s="2">
        <v>13.9</v>
      </c>
      <c r="P63" s="2">
        <f t="shared" si="1"/>
        <v>41.7</v>
      </c>
      <c r="Q63" s="2">
        <v>2.8</v>
      </c>
      <c r="R63" s="2">
        <v>0.2</v>
      </c>
      <c r="S63" s="2">
        <v>15.6</v>
      </c>
      <c r="T63" s="2">
        <v>18.8</v>
      </c>
      <c r="U63" s="2">
        <v>1.7</v>
      </c>
      <c r="V63" s="2">
        <v>0.7</v>
      </c>
      <c r="W63" s="13">
        <v>54</v>
      </c>
      <c r="X63" s="14">
        <v>30.183</v>
      </c>
      <c r="Y63" s="14">
        <f t="shared" si="0"/>
        <v>15.609799999999998</v>
      </c>
      <c r="Z63" s="17" t="s">
        <v>71</v>
      </c>
      <c r="AA63" s="23" t="s">
        <v>71</v>
      </c>
      <c r="AB63" s="23" t="s">
        <v>71</v>
      </c>
      <c r="AC63" s="18" t="s">
        <v>71</v>
      </c>
      <c r="AD63" t="s">
        <v>71</v>
      </c>
      <c r="AE63" t="s">
        <v>71</v>
      </c>
      <c r="AF63" s="18" t="s">
        <v>71</v>
      </c>
      <c r="AG63" t="s">
        <v>71</v>
      </c>
      <c r="AH63" t="s">
        <v>71</v>
      </c>
      <c r="AI63" s="18" t="s">
        <v>71</v>
      </c>
      <c r="AJ63" t="s">
        <v>71</v>
      </c>
      <c r="AK63" t="s">
        <v>71</v>
      </c>
      <c r="AL63" s="18" t="s">
        <v>71</v>
      </c>
      <c r="AM63" t="s">
        <v>71</v>
      </c>
      <c r="AN63" t="s">
        <v>71</v>
      </c>
      <c r="AO63" t="s">
        <v>71</v>
      </c>
      <c r="AP63" t="s">
        <v>71</v>
      </c>
      <c r="AQ63" t="s">
        <v>71</v>
      </c>
      <c r="AR63" s="20" t="s">
        <v>71</v>
      </c>
      <c r="AS63" s="20" t="s">
        <v>71</v>
      </c>
      <c r="AT63" s="20" t="s">
        <v>71</v>
      </c>
    </row>
    <row r="64" spans="1:46">
      <c r="A64" s="2" t="s">
        <v>147</v>
      </c>
      <c r="B64" s="2" t="s">
        <v>100</v>
      </c>
      <c r="C64" s="11" t="s">
        <v>71</v>
      </c>
      <c r="D64" s="11" t="s">
        <v>71</v>
      </c>
      <c r="E64" s="11"/>
      <c r="F64" s="11" t="s">
        <v>71</v>
      </c>
      <c r="G64" s="9" t="s">
        <v>44</v>
      </c>
      <c r="H64" s="10" t="s">
        <v>120</v>
      </c>
      <c r="I64" s="2">
        <v>4200</v>
      </c>
      <c r="J64" s="2">
        <v>83.8</v>
      </c>
      <c r="K64" s="2">
        <v>52</v>
      </c>
      <c r="L64" s="2">
        <v>37</v>
      </c>
      <c r="M64" s="2">
        <v>7.44</v>
      </c>
      <c r="N64" s="2">
        <v>35</v>
      </c>
      <c r="O64" s="2">
        <v>12.3</v>
      </c>
      <c r="P64" s="2">
        <f t="shared" si="1"/>
        <v>36.900000000000006</v>
      </c>
      <c r="Q64" s="2">
        <v>1.6</v>
      </c>
      <c r="R64" s="2">
        <v>0</v>
      </c>
      <c r="S64" s="2">
        <v>14.3</v>
      </c>
      <c r="T64" s="2">
        <v>16.8</v>
      </c>
      <c r="U64" s="2">
        <v>1.2</v>
      </c>
      <c r="V64" s="2">
        <v>0</v>
      </c>
      <c r="W64" s="13">
        <v>42</v>
      </c>
      <c r="X64" s="14">
        <v>30.382999999999999</v>
      </c>
      <c r="Y64" s="14">
        <f t="shared" si="0"/>
        <v>14.483286000000001</v>
      </c>
      <c r="Z64" s="17" t="s">
        <v>71</v>
      </c>
      <c r="AA64" s="23" t="s">
        <v>71</v>
      </c>
      <c r="AB64" s="23" t="s">
        <v>71</v>
      </c>
      <c r="AC64" s="18" t="s">
        <v>71</v>
      </c>
      <c r="AD64" t="s">
        <v>71</v>
      </c>
      <c r="AE64" t="s">
        <v>71</v>
      </c>
      <c r="AF64" s="18" t="s">
        <v>71</v>
      </c>
      <c r="AG64" t="s">
        <v>71</v>
      </c>
      <c r="AH64" t="s">
        <v>71</v>
      </c>
      <c r="AI64" s="18" t="s">
        <v>71</v>
      </c>
      <c r="AJ64" t="s">
        <v>71</v>
      </c>
      <c r="AK64" t="s">
        <v>71</v>
      </c>
      <c r="AL64" s="18" t="s">
        <v>71</v>
      </c>
      <c r="AM64" t="s">
        <v>71</v>
      </c>
      <c r="AN64" t="s">
        <v>71</v>
      </c>
      <c r="AO64" t="s">
        <v>71</v>
      </c>
      <c r="AP64" t="s">
        <v>71</v>
      </c>
      <c r="AQ64" t="s">
        <v>71</v>
      </c>
      <c r="AR64" s="20" t="s">
        <v>71</v>
      </c>
      <c r="AS64" s="20" t="s">
        <v>71</v>
      </c>
      <c r="AT64" s="20" t="s">
        <v>71</v>
      </c>
    </row>
    <row r="65" spans="1:46">
      <c r="A65" s="2" t="s">
        <v>148</v>
      </c>
      <c r="B65" s="2" t="s">
        <v>102</v>
      </c>
      <c r="C65" s="11" t="s">
        <v>71</v>
      </c>
      <c r="D65" s="11" t="s">
        <v>71</v>
      </c>
      <c r="E65" s="11"/>
      <c r="F65" s="11" t="s">
        <v>71</v>
      </c>
      <c r="G65" s="9" t="s">
        <v>44</v>
      </c>
      <c r="H65" s="10" t="s">
        <v>120</v>
      </c>
      <c r="I65" s="2">
        <v>4200</v>
      </c>
      <c r="J65" s="2">
        <v>89.6</v>
      </c>
      <c r="K65" s="2">
        <v>60</v>
      </c>
      <c r="L65" s="2">
        <v>37</v>
      </c>
      <c r="M65" s="2">
        <v>7.48</v>
      </c>
      <c r="N65" s="2">
        <v>31</v>
      </c>
      <c r="O65" s="2">
        <v>9.6999999999999993</v>
      </c>
      <c r="P65" s="2">
        <f t="shared" si="1"/>
        <v>29.099999999999998</v>
      </c>
      <c r="Q65" s="2">
        <v>1.4</v>
      </c>
      <c r="R65" s="2">
        <v>0</v>
      </c>
      <c r="S65" s="2">
        <v>12.1</v>
      </c>
      <c r="T65" s="2">
        <v>13.3</v>
      </c>
      <c r="U65" s="2">
        <v>1.3</v>
      </c>
      <c r="V65" s="2">
        <v>0.2</v>
      </c>
      <c r="W65" s="13">
        <v>39</v>
      </c>
      <c r="X65" s="14">
        <v>30.535</v>
      </c>
      <c r="Y65" s="14">
        <f t="shared" si="0"/>
        <v>12.260767999999999</v>
      </c>
      <c r="Z65" s="17" t="s">
        <v>71</v>
      </c>
      <c r="AA65" s="23" t="s">
        <v>71</v>
      </c>
      <c r="AB65" s="23" t="s">
        <v>71</v>
      </c>
      <c r="AC65" s="18" t="s">
        <v>71</v>
      </c>
      <c r="AD65" t="s">
        <v>71</v>
      </c>
      <c r="AE65" t="s">
        <v>71</v>
      </c>
      <c r="AF65" s="18" t="s">
        <v>71</v>
      </c>
      <c r="AG65" t="s">
        <v>71</v>
      </c>
      <c r="AH65" t="s">
        <v>71</v>
      </c>
      <c r="AI65" s="18" t="s">
        <v>71</v>
      </c>
      <c r="AJ65" t="s">
        <v>71</v>
      </c>
      <c r="AK65" t="s">
        <v>71</v>
      </c>
      <c r="AL65" s="18" t="s">
        <v>71</v>
      </c>
      <c r="AM65" t="s">
        <v>71</v>
      </c>
      <c r="AN65" t="s">
        <v>71</v>
      </c>
      <c r="AO65" t="s">
        <v>71</v>
      </c>
      <c r="AP65" t="s">
        <v>71</v>
      </c>
      <c r="AQ65" t="s">
        <v>71</v>
      </c>
      <c r="AR65" s="20" t="s">
        <v>71</v>
      </c>
      <c r="AS65" s="20" t="s">
        <v>71</v>
      </c>
      <c r="AT65" s="20" t="s">
        <v>71</v>
      </c>
    </row>
    <row r="66" spans="1:46">
      <c r="A66" s="2" t="s">
        <v>149</v>
      </c>
      <c r="B66" s="2" t="s">
        <v>104</v>
      </c>
      <c r="C66" s="11" t="s">
        <v>71</v>
      </c>
      <c r="D66" s="11" t="s">
        <v>71</v>
      </c>
      <c r="E66" s="11"/>
      <c r="F66" s="11" t="s">
        <v>71</v>
      </c>
      <c r="G66" s="9" t="s">
        <v>44</v>
      </c>
      <c r="H66" s="10" t="s">
        <v>120</v>
      </c>
      <c r="I66" s="2">
        <v>4200</v>
      </c>
      <c r="J66" s="2">
        <v>81.5</v>
      </c>
      <c r="K66" s="2">
        <v>51</v>
      </c>
      <c r="L66" s="2">
        <v>37</v>
      </c>
      <c r="M66" s="2">
        <v>7.44</v>
      </c>
      <c r="N66" s="2">
        <v>38</v>
      </c>
      <c r="O66" s="2">
        <v>10.8</v>
      </c>
      <c r="P66" s="2">
        <f t="shared" si="1"/>
        <v>32.400000000000006</v>
      </c>
      <c r="Q66" s="2">
        <v>1.2</v>
      </c>
      <c r="R66" s="2">
        <v>0</v>
      </c>
      <c r="S66" s="2">
        <v>12.2</v>
      </c>
      <c r="T66" s="2">
        <v>14.8</v>
      </c>
      <c r="U66" s="2">
        <v>1.2</v>
      </c>
      <c r="V66" s="2">
        <v>1.7</v>
      </c>
      <c r="W66" s="13">
        <v>49</v>
      </c>
      <c r="X66" s="14">
        <v>30.561</v>
      </c>
      <c r="Y66" s="14">
        <f t="shared" ref="Y66:Y129" si="8">1.39*O66*J66/100+0.003*K66</f>
        <v>12.387780000000001</v>
      </c>
      <c r="Z66" s="17" t="s">
        <v>71</v>
      </c>
      <c r="AA66" s="23" t="s">
        <v>71</v>
      </c>
      <c r="AB66" s="23" t="s">
        <v>71</v>
      </c>
      <c r="AC66" s="18" t="s">
        <v>71</v>
      </c>
      <c r="AD66" t="s">
        <v>71</v>
      </c>
      <c r="AE66" t="s">
        <v>71</v>
      </c>
      <c r="AF66" s="18" t="s">
        <v>71</v>
      </c>
      <c r="AG66" t="s">
        <v>71</v>
      </c>
      <c r="AH66" t="s">
        <v>71</v>
      </c>
      <c r="AI66" s="18" t="s">
        <v>71</v>
      </c>
      <c r="AJ66" t="s">
        <v>71</v>
      </c>
      <c r="AK66" t="s">
        <v>71</v>
      </c>
      <c r="AL66" s="18" t="s">
        <v>71</v>
      </c>
      <c r="AM66" t="s">
        <v>71</v>
      </c>
      <c r="AN66" t="s">
        <v>71</v>
      </c>
      <c r="AO66" t="s">
        <v>71</v>
      </c>
      <c r="AP66" t="s">
        <v>71</v>
      </c>
      <c r="AQ66" t="s">
        <v>71</v>
      </c>
      <c r="AR66" s="20" t="s">
        <v>71</v>
      </c>
      <c r="AS66" s="20" t="s">
        <v>71</v>
      </c>
      <c r="AT66" s="20" t="s">
        <v>71</v>
      </c>
    </row>
    <row r="67" spans="1:46">
      <c r="A67" s="2" t="s">
        <v>150</v>
      </c>
      <c r="B67" s="2" t="s">
        <v>106</v>
      </c>
      <c r="C67" s="11" t="s">
        <v>71</v>
      </c>
      <c r="D67" s="11" t="s">
        <v>71</v>
      </c>
      <c r="E67" s="11"/>
      <c r="F67" s="11" t="s">
        <v>71</v>
      </c>
      <c r="G67" s="9" t="s">
        <v>44</v>
      </c>
      <c r="H67" s="10" t="s">
        <v>120</v>
      </c>
      <c r="I67" s="2">
        <v>4200</v>
      </c>
      <c r="J67" s="2">
        <v>83.2</v>
      </c>
      <c r="K67" s="2">
        <v>52</v>
      </c>
      <c r="L67" s="2">
        <v>37</v>
      </c>
      <c r="M67" s="2">
        <v>7.43</v>
      </c>
      <c r="N67" s="2">
        <v>36</v>
      </c>
      <c r="O67" s="2">
        <v>12.5</v>
      </c>
      <c r="P67" s="2">
        <f t="shared" ref="P67:P130" si="9">O67*3</f>
        <v>37.5</v>
      </c>
      <c r="Q67" s="2">
        <v>1.3</v>
      </c>
      <c r="R67" s="2">
        <v>0</v>
      </c>
      <c r="S67" s="2">
        <v>14.5</v>
      </c>
      <c r="T67" s="2">
        <v>17.2</v>
      </c>
      <c r="U67" s="2">
        <v>1.2</v>
      </c>
      <c r="V67" s="2">
        <v>-0.1</v>
      </c>
      <c r="W67" s="13">
        <v>42</v>
      </c>
      <c r="X67" s="14">
        <v>30.106999999999999</v>
      </c>
      <c r="Y67" s="14">
        <f t="shared" si="8"/>
        <v>14.612000000000002</v>
      </c>
      <c r="Z67" s="17" t="s">
        <v>71</v>
      </c>
      <c r="AA67" s="23" t="s">
        <v>71</v>
      </c>
      <c r="AB67" s="23" t="s">
        <v>71</v>
      </c>
      <c r="AC67" s="18" t="s">
        <v>71</v>
      </c>
      <c r="AD67" t="s">
        <v>71</v>
      </c>
      <c r="AE67" t="s">
        <v>71</v>
      </c>
      <c r="AF67" s="18" t="s">
        <v>71</v>
      </c>
      <c r="AG67" t="s">
        <v>71</v>
      </c>
      <c r="AH67" t="s">
        <v>71</v>
      </c>
      <c r="AI67" s="18" t="s">
        <v>71</v>
      </c>
      <c r="AJ67" t="s">
        <v>71</v>
      </c>
      <c r="AK67" t="s">
        <v>71</v>
      </c>
      <c r="AL67" s="18" t="s">
        <v>71</v>
      </c>
      <c r="AM67" t="s">
        <v>71</v>
      </c>
      <c r="AN67" t="s">
        <v>71</v>
      </c>
      <c r="AO67" t="s">
        <v>71</v>
      </c>
      <c r="AP67" t="s">
        <v>71</v>
      </c>
      <c r="AQ67" t="s">
        <v>71</v>
      </c>
      <c r="AR67" s="20" t="s">
        <v>71</v>
      </c>
      <c r="AS67" s="20" t="s">
        <v>71</v>
      </c>
      <c r="AT67" s="20" t="s">
        <v>71</v>
      </c>
    </row>
    <row r="68" spans="1:46">
      <c r="A68" s="2" t="s">
        <v>151</v>
      </c>
      <c r="B68" s="2" t="s">
        <v>108</v>
      </c>
      <c r="C68" s="11" t="s">
        <v>71</v>
      </c>
      <c r="D68" s="11" t="s">
        <v>71</v>
      </c>
      <c r="E68" s="11"/>
      <c r="F68" s="11" t="s">
        <v>71</v>
      </c>
      <c r="G68" s="9" t="s">
        <v>44</v>
      </c>
      <c r="H68" s="10" t="s">
        <v>120</v>
      </c>
      <c r="I68" s="2">
        <v>4200</v>
      </c>
      <c r="J68" s="2">
        <v>83.9</v>
      </c>
      <c r="K68" s="2">
        <v>54</v>
      </c>
      <c r="L68" s="2">
        <v>37</v>
      </c>
      <c r="M68" s="2">
        <v>7.46</v>
      </c>
      <c r="N68" s="2">
        <v>30</v>
      </c>
      <c r="O68" s="2">
        <v>11.5</v>
      </c>
      <c r="P68" s="2">
        <f t="shared" si="9"/>
        <v>34.5</v>
      </c>
      <c r="Q68" s="2">
        <v>2.2000000000000002</v>
      </c>
      <c r="R68" s="2">
        <v>0</v>
      </c>
      <c r="S68" s="2">
        <v>13.4</v>
      </c>
      <c r="T68" s="2">
        <v>15.7</v>
      </c>
      <c r="U68" s="2">
        <v>1.8</v>
      </c>
      <c r="V68" s="2">
        <v>-1.6</v>
      </c>
      <c r="W68" s="13">
        <v>40</v>
      </c>
      <c r="X68" s="14">
        <v>31.777000000000001</v>
      </c>
      <c r="Y68" s="14">
        <f t="shared" si="8"/>
        <v>13.573415000000001</v>
      </c>
      <c r="Z68" s="17" t="s">
        <v>71</v>
      </c>
      <c r="AA68" s="23" t="s">
        <v>71</v>
      </c>
      <c r="AB68" s="23" t="s">
        <v>71</v>
      </c>
      <c r="AC68" s="18" t="s">
        <v>71</v>
      </c>
      <c r="AD68" t="s">
        <v>71</v>
      </c>
      <c r="AE68" t="s">
        <v>71</v>
      </c>
      <c r="AF68" s="18" t="s">
        <v>71</v>
      </c>
      <c r="AG68" t="s">
        <v>71</v>
      </c>
      <c r="AH68" t="s">
        <v>71</v>
      </c>
      <c r="AI68" s="18" t="s">
        <v>71</v>
      </c>
      <c r="AJ68" t="s">
        <v>71</v>
      </c>
      <c r="AK68" t="s">
        <v>71</v>
      </c>
      <c r="AL68" s="18" t="s">
        <v>71</v>
      </c>
      <c r="AM68" t="s">
        <v>71</v>
      </c>
      <c r="AN68" t="s">
        <v>71</v>
      </c>
      <c r="AO68" t="s">
        <v>71</v>
      </c>
      <c r="AP68" t="s">
        <v>71</v>
      </c>
      <c r="AQ68" t="s">
        <v>71</v>
      </c>
      <c r="AR68" s="20" t="s">
        <v>71</v>
      </c>
      <c r="AS68" s="20" t="s">
        <v>71</v>
      </c>
      <c r="AT68" s="20" t="s">
        <v>71</v>
      </c>
    </row>
    <row r="69" spans="1:46">
      <c r="A69" s="2" t="s">
        <v>152</v>
      </c>
      <c r="B69" s="2" t="s">
        <v>110</v>
      </c>
      <c r="C69" s="11" t="s">
        <v>71</v>
      </c>
      <c r="D69" s="11" t="s">
        <v>71</v>
      </c>
      <c r="E69" s="11"/>
      <c r="F69" s="11" t="s">
        <v>71</v>
      </c>
      <c r="G69" s="9" t="s">
        <v>44</v>
      </c>
      <c r="H69" s="10" t="s">
        <v>120</v>
      </c>
      <c r="I69" s="2">
        <v>4200</v>
      </c>
      <c r="J69" s="2">
        <v>81.400000000000006</v>
      </c>
      <c r="K69" s="2">
        <v>48</v>
      </c>
      <c r="L69" s="2">
        <v>37</v>
      </c>
      <c r="M69" s="2">
        <v>7.44</v>
      </c>
      <c r="N69" s="2">
        <v>36</v>
      </c>
      <c r="O69" s="2">
        <v>13.3</v>
      </c>
      <c r="P69" s="2">
        <f t="shared" si="9"/>
        <v>39.900000000000006</v>
      </c>
      <c r="Q69" s="2">
        <v>0.7</v>
      </c>
      <c r="R69" s="2">
        <v>0.8</v>
      </c>
      <c r="S69" s="2">
        <v>15.1</v>
      </c>
      <c r="T69" s="2">
        <v>18.399999999999999</v>
      </c>
      <c r="U69" s="2">
        <v>0.9</v>
      </c>
      <c r="V69" s="2">
        <v>0.6</v>
      </c>
      <c r="W69" s="13">
        <v>42</v>
      </c>
      <c r="X69" s="14">
        <v>28.29</v>
      </c>
      <c r="Y69" s="14">
        <f t="shared" si="8"/>
        <v>15.192418</v>
      </c>
      <c r="Z69" s="17" t="s">
        <v>71</v>
      </c>
      <c r="AA69" s="23" t="s">
        <v>71</v>
      </c>
      <c r="AB69" s="23" t="s">
        <v>71</v>
      </c>
      <c r="AC69" s="18" t="s">
        <v>71</v>
      </c>
      <c r="AD69" t="s">
        <v>71</v>
      </c>
      <c r="AE69" t="s">
        <v>71</v>
      </c>
      <c r="AF69" s="18" t="s">
        <v>71</v>
      </c>
      <c r="AG69" t="s">
        <v>71</v>
      </c>
      <c r="AH69" t="s">
        <v>71</v>
      </c>
      <c r="AI69" s="18" t="s">
        <v>71</v>
      </c>
      <c r="AJ69" t="s">
        <v>71</v>
      </c>
      <c r="AK69" t="s">
        <v>71</v>
      </c>
      <c r="AL69" s="18" t="s">
        <v>71</v>
      </c>
      <c r="AM69" t="s">
        <v>71</v>
      </c>
      <c r="AN69" t="s">
        <v>71</v>
      </c>
      <c r="AO69" t="s">
        <v>71</v>
      </c>
      <c r="AP69" t="s">
        <v>71</v>
      </c>
      <c r="AQ69" t="s">
        <v>71</v>
      </c>
      <c r="AR69" s="20" t="s">
        <v>71</v>
      </c>
      <c r="AS69" s="20" t="s">
        <v>71</v>
      </c>
      <c r="AT69" s="20" t="s">
        <v>71</v>
      </c>
    </row>
    <row r="70" spans="1:46">
      <c r="A70" s="2" t="s">
        <v>153</v>
      </c>
      <c r="B70" s="2" t="s">
        <v>114</v>
      </c>
      <c r="C70" s="11" t="s">
        <v>71</v>
      </c>
      <c r="D70" s="11" t="s">
        <v>71</v>
      </c>
      <c r="E70" s="11"/>
      <c r="F70" s="11" t="s">
        <v>71</v>
      </c>
      <c r="G70" s="9" t="s">
        <v>44</v>
      </c>
      <c r="H70" s="10" t="s">
        <v>120</v>
      </c>
      <c r="I70" s="2">
        <v>4200</v>
      </c>
      <c r="J70" s="2">
        <v>88.2</v>
      </c>
      <c r="K70" s="2">
        <v>55</v>
      </c>
      <c r="L70" s="2">
        <v>37</v>
      </c>
      <c r="M70" s="2">
        <v>7.46</v>
      </c>
      <c r="N70" s="2">
        <v>30</v>
      </c>
      <c r="O70" s="2">
        <v>13.3</v>
      </c>
      <c r="P70" s="2">
        <f t="shared" si="9"/>
        <v>39.900000000000006</v>
      </c>
      <c r="Q70" s="2">
        <v>0</v>
      </c>
      <c r="R70" s="2">
        <v>0.1</v>
      </c>
      <c r="S70" s="2">
        <v>16.399999999999999</v>
      </c>
      <c r="T70" s="2">
        <v>18.5</v>
      </c>
      <c r="U70" s="2">
        <v>1.4</v>
      </c>
      <c r="V70" s="2">
        <v>-1.6</v>
      </c>
      <c r="W70" s="13">
        <v>42</v>
      </c>
      <c r="X70" s="14">
        <v>28.76</v>
      </c>
      <c r="Y70" s="14">
        <f t="shared" si="8"/>
        <v>16.470534000000001</v>
      </c>
      <c r="Z70" s="17" t="s">
        <v>71</v>
      </c>
      <c r="AA70" s="23" t="s">
        <v>71</v>
      </c>
      <c r="AB70" s="23" t="s">
        <v>71</v>
      </c>
      <c r="AC70" s="18" t="s">
        <v>71</v>
      </c>
      <c r="AD70" t="s">
        <v>71</v>
      </c>
      <c r="AE70" t="s">
        <v>71</v>
      </c>
      <c r="AF70" s="18" t="s">
        <v>71</v>
      </c>
      <c r="AG70" t="s">
        <v>71</v>
      </c>
      <c r="AH70" t="s">
        <v>71</v>
      </c>
      <c r="AI70" s="18" t="s">
        <v>71</v>
      </c>
      <c r="AJ70" t="s">
        <v>71</v>
      </c>
      <c r="AK70" t="s">
        <v>71</v>
      </c>
      <c r="AL70" s="18" t="s">
        <v>71</v>
      </c>
      <c r="AM70" t="s">
        <v>71</v>
      </c>
      <c r="AN70" t="s">
        <v>71</v>
      </c>
      <c r="AO70" t="s">
        <v>71</v>
      </c>
      <c r="AP70" t="s">
        <v>71</v>
      </c>
      <c r="AQ70" t="s">
        <v>71</v>
      </c>
      <c r="AR70" s="20" t="s">
        <v>71</v>
      </c>
      <c r="AS70" s="20" t="s">
        <v>71</v>
      </c>
      <c r="AT70" s="20" t="s">
        <v>71</v>
      </c>
    </row>
    <row r="71" spans="1:46">
      <c r="A71" s="2" t="s">
        <v>154</v>
      </c>
      <c r="B71" s="2" t="s">
        <v>116</v>
      </c>
      <c r="C71" s="11" t="s">
        <v>71</v>
      </c>
      <c r="D71" s="11" t="s">
        <v>71</v>
      </c>
      <c r="E71" s="11"/>
      <c r="F71" s="11" t="s">
        <v>71</v>
      </c>
      <c r="G71" s="9" t="s">
        <v>44</v>
      </c>
      <c r="H71" s="10" t="s">
        <v>120</v>
      </c>
      <c r="I71" s="2">
        <v>4200</v>
      </c>
      <c r="J71" s="2">
        <v>83.8</v>
      </c>
      <c r="K71" s="2">
        <v>51</v>
      </c>
      <c r="L71" s="2">
        <v>37</v>
      </c>
      <c r="M71" s="2">
        <v>7.41</v>
      </c>
      <c r="N71" s="2">
        <v>34</v>
      </c>
      <c r="O71" s="2">
        <v>13.1</v>
      </c>
      <c r="P71" s="2">
        <f t="shared" si="9"/>
        <v>39.299999999999997</v>
      </c>
      <c r="Q71" s="2">
        <v>0</v>
      </c>
      <c r="R71" s="2">
        <v>0.4</v>
      </c>
      <c r="S71" s="2">
        <v>15.3</v>
      </c>
      <c r="T71" s="2">
        <v>18.100000000000001</v>
      </c>
      <c r="U71" s="2">
        <v>1.2</v>
      </c>
      <c r="V71" s="2">
        <v>-2.4</v>
      </c>
      <c r="W71" s="13">
        <v>44</v>
      </c>
      <c r="X71" s="14">
        <v>28.361000000000001</v>
      </c>
      <c r="Y71" s="14">
        <f t="shared" si="8"/>
        <v>15.412141999999999</v>
      </c>
      <c r="Z71" s="17" t="s">
        <v>71</v>
      </c>
      <c r="AA71" s="23" t="s">
        <v>71</v>
      </c>
      <c r="AB71" s="23" t="s">
        <v>71</v>
      </c>
      <c r="AC71" s="18" t="s">
        <v>71</v>
      </c>
      <c r="AD71" t="s">
        <v>71</v>
      </c>
      <c r="AE71" t="s">
        <v>71</v>
      </c>
      <c r="AF71" s="18" t="s">
        <v>71</v>
      </c>
      <c r="AG71" t="s">
        <v>71</v>
      </c>
      <c r="AH71" t="s">
        <v>71</v>
      </c>
      <c r="AI71" s="18" t="s">
        <v>71</v>
      </c>
      <c r="AJ71" t="s">
        <v>71</v>
      </c>
      <c r="AK71" t="s">
        <v>71</v>
      </c>
      <c r="AL71" s="18" t="s">
        <v>71</v>
      </c>
      <c r="AM71" t="s">
        <v>71</v>
      </c>
      <c r="AN71" t="s">
        <v>71</v>
      </c>
      <c r="AO71" t="s">
        <v>71</v>
      </c>
      <c r="AP71" t="s">
        <v>71</v>
      </c>
      <c r="AQ71" t="s">
        <v>71</v>
      </c>
      <c r="AR71" s="20" t="s">
        <v>71</v>
      </c>
      <c r="AS71" s="20" t="s">
        <v>71</v>
      </c>
      <c r="AT71" s="20" t="s">
        <v>71</v>
      </c>
    </row>
    <row r="72" spans="1:46">
      <c r="A72" s="2" t="s">
        <v>155</v>
      </c>
      <c r="B72" s="2" t="s">
        <v>156</v>
      </c>
      <c r="C72" s="11" t="s">
        <v>71</v>
      </c>
      <c r="D72" s="11" t="s">
        <v>71</v>
      </c>
      <c r="E72" s="11"/>
      <c r="F72" s="11" t="s">
        <v>71</v>
      </c>
      <c r="G72" s="9" t="s">
        <v>44</v>
      </c>
      <c r="H72" s="10" t="s">
        <v>120</v>
      </c>
      <c r="I72" s="2">
        <v>4200</v>
      </c>
      <c r="J72" s="2">
        <v>84.1</v>
      </c>
      <c r="K72" s="2">
        <v>50</v>
      </c>
      <c r="L72" s="2">
        <v>37</v>
      </c>
      <c r="M72" s="2">
        <v>7.45</v>
      </c>
      <c r="N72" s="2">
        <v>33</v>
      </c>
      <c r="O72" s="2">
        <v>13.4</v>
      </c>
      <c r="P72" s="2">
        <f t="shared" si="9"/>
        <v>40.200000000000003</v>
      </c>
      <c r="Q72" s="2">
        <v>1</v>
      </c>
      <c r="R72" s="2">
        <v>0.2</v>
      </c>
      <c r="S72" s="2">
        <v>15.7</v>
      </c>
      <c r="T72" s="2">
        <v>18.399999999999999</v>
      </c>
      <c r="U72" s="2">
        <v>1.6</v>
      </c>
      <c r="V72" s="2">
        <v>-0.4</v>
      </c>
      <c r="W72" s="13">
        <v>46</v>
      </c>
      <c r="X72" s="14">
        <v>28.178000000000001</v>
      </c>
      <c r="Y72" s="14">
        <f t="shared" si="8"/>
        <v>15.814465999999998</v>
      </c>
      <c r="Z72" s="17" t="s">
        <v>71</v>
      </c>
      <c r="AA72" s="23" t="s">
        <v>71</v>
      </c>
      <c r="AB72" s="23" t="s">
        <v>71</v>
      </c>
      <c r="AC72" s="18" t="s">
        <v>71</v>
      </c>
      <c r="AD72" t="s">
        <v>71</v>
      </c>
      <c r="AE72" t="s">
        <v>71</v>
      </c>
      <c r="AF72" s="18" t="s">
        <v>71</v>
      </c>
      <c r="AG72" t="s">
        <v>71</v>
      </c>
      <c r="AH72" t="s">
        <v>71</v>
      </c>
      <c r="AI72" s="18" t="s">
        <v>71</v>
      </c>
      <c r="AJ72" t="s">
        <v>71</v>
      </c>
      <c r="AK72" t="s">
        <v>71</v>
      </c>
      <c r="AL72" s="18" t="s">
        <v>71</v>
      </c>
      <c r="AM72" t="s">
        <v>71</v>
      </c>
      <c r="AN72" t="s">
        <v>71</v>
      </c>
      <c r="AO72" t="s">
        <v>71</v>
      </c>
      <c r="AP72" t="s">
        <v>71</v>
      </c>
      <c r="AQ72" t="s">
        <v>71</v>
      </c>
      <c r="AR72" s="20" t="s">
        <v>71</v>
      </c>
      <c r="AS72" s="20" t="s">
        <v>71</v>
      </c>
      <c r="AT72" s="20" t="s">
        <v>71</v>
      </c>
    </row>
    <row r="73" spans="1:46">
      <c r="A73" s="2" t="s">
        <v>157</v>
      </c>
      <c r="B73" s="2" t="s">
        <v>118</v>
      </c>
      <c r="C73" s="11" t="s">
        <v>71</v>
      </c>
      <c r="D73" s="11" t="s">
        <v>71</v>
      </c>
      <c r="E73" s="11"/>
      <c r="F73" s="11" t="s">
        <v>71</v>
      </c>
      <c r="G73" s="9" t="s">
        <v>44</v>
      </c>
      <c r="H73" s="10" t="s">
        <v>120</v>
      </c>
      <c r="I73" s="2">
        <v>4200</v>
      </c>
      <c r="J73" s="2">
        <v>86.1</v>
      </c>
      <c r="K73" s="2">
        <v>52</v>
      </c>
      <c r="L73" s="2">
        <v>37</v>
      </c>
      <c r="M73" s="2">
        <v>7.45</v>
      </c>
      <c r="N73" s="2">
        <v>32</v>
      </c>
      <c r="O73" s="2">
        <v>13.1</v>
      </c>
      <c r="P73" s="2">
        <f t="shared" si="9"/>
        <v>39.299999999999997</v>
      </c>
      <c r="Q73" s="2">
        <v>0.7</v>
      </c>
      <c r="R73" s="2">
        <v>0.3</v>
      </c>
      <c r="S73" s="2">
        <v>15.7</v>
      </c>
      <c r="T73" s="2">
        <v>18</v>
      </c>
      <c r="U73" s="2">
        <v>0.9</v>
      </c>
      <c r="V73" s="2">
        <v>-1</v>
      </c>
      <c r="W73" s="13">
        <v>43</v>
      </c>
      <c r="X73" s="14">
        <v>28.712</v>
      </c>
      <c r="Y73" s="14">
        <f t="shared" si="8"/>
        <v>15.833948999999999</v>
      </c>
      <c r="Z73" s="17" t="s">
        <v>71</v>
      </c>
      <c r="AA73" s="23" t="s">
        <v>71</v>
      </c>
      <c r="AB73" s="23" t="s">
        <v>71</v>
      </c>
      <c r="AC73" s="18" t="s">
        <v>71</v>
      </c>
      <c r="AD73" t="s">
        <v>71</v>
      </c>
      <c r="AE73" t="s">
        <v>71</v>
      </c>
      <c r="AF73" s="18" t="s">
        <v>71</v>
      </c>
      <c r="AG73" t="s">
        <v>71</v>
      </c>
      <c r="AH73" t="s">
        <v>71</v>
      </c>
      <c r="AI73" s="18" t="s">
        <v>71</v>
      </c>
      <c r="AJ73" t="s">
        <v>71</v>
      </c>
      <c r="AK73" t="s">
        <v>71</v>
      </c>
      <c r="AL73" s="18" t="s">
        <v>71</v>
      </c>
      <c r="AM73" t="s">
        <v>71</v>
      </c>
      <c r="AN73" t="s">
        <v>71</v>
      </c>
      <c r="AO73" t="s">
        <v>71</v>
      </c>
      <c r="AP73" t="s">
        <v>71</v>
      </c>
      <c r="AQ73" t="s">
        <v>71</v>
      </c>
      <c r="AR73" s="20" t="s">
        <v>71</v>
      </c>
      <c r="AS73" s="20" t="s">
        <v>71</v>
      </c>
      <c r="AT73" s="20" t="s">
        <v>71</v>
      </c>
    </row>
    <row r="74" spans="1:46">
      <c r="A74" s="2" t="s">
        <v>158</v>
      </c>
      <c r="B74" s="2" t="s">
        <v>41</v>
      </c>
      <c r="C74" s="11" t="s">
        <v>71</v>
      </c>
      <c r="D74" s="11" t="s">
        <v>71</v>
      </c>
      <c r="E74" s="11"/>
      <c r="F74" s="11" t="s">
        <v>71</v>
      </c>
      <c r="G74" s="9" t="s">
        <v>44</v>
      </c>
      <c r="H74" s="10" t="s">
        <v>159</v>
      </c>
      <c r="I74" s="2">
        <v>4200</v>
      </c>
      <c r="J74" s="2">
        <v>79.7</v>
      </c>
      <c r="K74" s="2">
        <v>43</v>
      </c>
      <c r="L74" s="2">
        <v>37</v>
      </c>
      <c r="M74" s="2">
        <v>7.41</v>
      </c>
      <c r="N74" s="2">
        <v>30</v>
      </c>
      <c r="O74" s="2">
        <v>16.2</v>
      </c>
      <c r="P74" s="2">
        <f t="shared" si="9"/>
        <v>48.599999999999994</v>
      </c>
      <c r="Q74" s="2">
        <v>0</v>
      </c>
      <c r="R74" s="2">
        <v>0.5</v>
      </c>
      <c r="S74" s="2">
        <v>17.7</v>
      </c>
      <c r="T74" s="2">
        <v>22</v>
      </c>
      <c r="U74" s="2">
        <v>8.1999999999999993</v>
      </c>
      <c r="V74" s="2">
        <v>-4.2</v>
      </c>
      <c r="W74" s="13">
        <v>53</v>
      </c>
      <c r="X74" s="14">
        <v>28.803999999999998</v>
      </c>
      <c r="Y74" s="14">
        <f t="shared" si="8"/>
        <v>18.075845999999999</v>
      </c>
      <c r="Z74" s="17" t="s">
        <v>71</v>
      </c>
      <c r="AA74" s="23" t="s">
        <v>71</v>
      </c>
      <c r="AB74" s="23" t="s">
        <v>71</v>
      </c>
      <c r="AC74" s="18" t="s">
        <v>71</v>
      </c>
      <c r="AD74" t="s">
        <v>71</v>
      </c>
      <c r="AE74" t="s">
        <v>71</v>
      </c>
      <c r="AF74" s="18" t="s">
        <v>71</v>
      </c>
      <c r="AG74" t="s">
        <v>71</v>
      </c>
      <c r="AH74" t="s">
        <v>71</v>
      </c>
      <c r="AI74" s="18" t="s">
        <v>71</v>
      </c>
      <c r="AJ74" t="s">
        <v>71</v>
      </c>
      <c r="AK74" t="s">
        <v>71</v>
      </c>
      <c r="AL74" s="18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s="20" t="s">
        <v>71</v>
      </c>
      <c r="AS74" s="20" t="s">
        <v>71</v>
      </c>
      <c r="AT74" s="20" t="s">
        <v>71</v>
      </c>
    </row>
    <row r="75" spans="1:46">
      <c r="A75" s="2" t="s">
        <v>160</v>
      </c>
      <c r="B75" s="2" t="s">
        <v>123</v>
      </c>
      <c r="C75" s="11" t="s">
        <v>71</v>
      </c>
      <c r="D75" s="11" t="s">
        <v>71</v>
      </c>
      <c r="E75" s="11"/>
      <c r="F75" s="11" t="s">
        <v>71</v>
      </c>
      <c r="G75" s="9" t="s">
        <v>44</v>
      </c>
      <c r="H75" s="10" t="s">
        <v>159</v>
      </c>
      <c r="I75" s="2">
        <v>4200</v>
      </c>
      <c r="J75" s="2">
        <v>78.599999999999994</v>
      </c>
      <c r="K75" s="2">
        <v>48</v>
      </c>
      <c r="L75" s="2">
        <v>37</v>
      </c>
      <c r="M75" s="2">
        <v>7.41</v>
      </c>
      <c r="N75" s="2">
        <v>27</v>
      </c>
      <c r="O75" s="2">
        <v>16.2</v>
      </c>
      <c r="P75" s="2">
        <f t="shared" si="9"/>
        <v>48.599999999999994</v>
      </c>
      <c r="Q75" s="2">
        <v>0.9</v>
      </c>
      <c r="R75" s="2">
        <v>0</v>
      </c>
      <c r="S75" s="2">
        <v>17.5</v>
      </c>
      <c r="T75" s="2">
        <v>22.1</v>
      </c>
      <c r="U75" s="2">
        <v>8.6</v>
      </c>
      <c r="V75" s="2">
        <v>-5.8</v>
      </c>
      <c r="W75" s="13">
        <v>50</v>
      </c>
      <c r="X75" s="14">
        <v>30.812000000000001</v>
      </c>
      <c r="Y75" s="14">
        <f t="shared" si="8"/>
        <v>17.843147999999992</v>
      </c>
      <c r="Z75" s="17" t="s">
        <v>71</v>
      </c>
      <c r="AA75" s="23" t="s">
        <v>71</v>
      </c>
      <c r="AB75" s="23" t="s">
        <v>71</v>
      </c>
      <c r="AC75" s="18" t="s">
        <v>71</v>
      </c>
      <c r="AD75" t="s">
        <v>71</v>
      </c>
      <c r="AE75" t="s">
        <v>71</v>
      </c>
      <c r="AF75" s="18" t="s">
        <v>71</v>
      </c>
      <c r="AG75" t="s">
        <v>71</v>
      </c>
      <c r="AH75" t="s">
        <v>71</v>
      </c>
      <c r="AI75" s="18" t="s">
        <v>71</v>
      </c>
      <c r="AJ75" t="s">
        <v>71</v>
      </c>
      <c r="AK75" t="s">
        <v>71</v>
      </c>
      <c r="AL75" s="18" t="s">
        <v>71</v>
      </c>
      <c r="AM75" t="s">
        <v>71</v>
      </c>
      <c r="AN75" t="s">
        <v>71</v>
      </c>
      <c r="AO75" t="s">
        <v>71</v>
      </c>
      <c r="AP75" t="s">
        <v>71</v>
      </c>
      <c r="AQ75" t="s">
        <v>71</v>
      </c>
      <c r="AR75" s="20" t="s">
        <v>71</v>
      </c>
      <c r="AS75" s="20" t="s">
        <v>71</v>
      </c>
      <c r="AT75" s="20" t="s">
        <v>71</v>
      </c>
    </row>
    <row r="76" spans="1:46">
      <c r="A76" s="2" t="s">
        <v>161</v>
      </c>
      <c r="B76" s="2" t="s">
        <v>49</v>
      </c>
      <c r="C76" s="11" t="s">
        <v>71</v>
      </c>
      <c r="D76" s="11" t="s">
        <v>71</v>
      </c>
      <c r="E76" s="11"/>
      <c r="F76" s="11" t="s">
        <v>71</v>
      </c>
      <c r="G76" s="9" t="s">
        <v>44</v>
      </c>
      <c r="H76" s="10" t="s">
        <v>159</v>
      </c>
      <c r="I76" s="2">
        <v>4200</v>
      </c>
      <c r="J76" s="2">
        <v>72.900000000000006</v>
      </c>
      <c r="K76" s="2">
        <v>43</v>
      </c>
      <c r="L76" s="2">
        <v>37</v>
      </c>
      <c r="M76" s="2">
        <v>7.42</v>
      </c>
      <c r="N76" s="2">
        <v>35</v>
      </c>
      <c r="O76" s="2">
        <v>16</v>
      </c>
      <c r="P76" s="2">
        <f t="shared" si="9"/>
        <v>48</v>
      </c>
      <c r="Q76" s="2">
        <v>1.4</v>
      </c>
      <c r="R76" s="2">
        <v>0</v>
      </c>
      <c r="S76" s="2">
        <v>16</v>
      </c>
      <c r="T76" s="2">
        <v>21.7</v>
      </c>
      <c r="U76" s="2">
        <v>6.5</v>
      </c>
      <c r="V76" s="2">
        <v>-1.2</v>
      </c>
      <c r="W76" s="13">
        <v>50</v>
      </c>
      <c r="X76" s="14">
        <v>29.98</v>
      </c>
      <c r="Y76" s="14">
        <f t="shared" si="8"/>
        <v>16.34196</v>
      </c>
      <c r="Z76" s="17" t="s">
        <v>71</v>
      </c>
      <c r="AA76" s="23" t="s">
        <v>71</v>
      </c>
      <c r="AB76" s="23" t="s">
        <v>71</v>
      </c>
      <c r="AC76" s="18" t="s">
        <v>71</v>
      </c>
      <c r="AD76" t="s">
        <v>71</v>
      </c>
      <c r="AE76" t="s">
        <v>71</v>
      </c>
      <c r="AF76" s="18" t="s">
        <v>71</v>
      </c>
      <c r="AG76" t="s">
        <v>71</v>
      </c>
      <c r="AH76" t="s">
        <v>71</v>
      </c>
      <c r="AI76" s="18" t="s">
        <v>71</v>
      </c>
      <c r="AJ76" t="s">
        <v>71</v>
      </c>
      <c r="AK76" t="s">
        <v>71</v>
      </c>
      <c r="AL76" s="18" t="s">
        <v>71</v>
      </c>
      <c r="AM76" t="s">
        <v>71</v>
      </c>
      <c r="AN76" t="s">
        <v>71</v>
      </c>
      <c r="AO76" t="s">
        <v>71</v>
      </c>
      <c r="AP76" t="s">
        <v>71</v>
      </c>
      <c r="AQ76" t="s">
        <v>71</v>
      </c>
      <c r="AR76" s="20" t="s">
        <v>71</v>
      </c>
      <c r="AS76" s="20" t="s">
        <v>71</v>
      </c>
      <c r="AT76" s="20" t="s">
        <v>71</v>
      </c>
    </row>
    <row r="77" spans="1:46">
      <c r="A77" s="2" t="s">
        <v>162</v>
      </c>
      <c r="B77" s="2" t="s">
        <v>51</v>
      </c>
      <c r="C77" s="11" t="s">
        <v>71</v>
      </c>
      <c r="D77" s="11" t="s">
        <v>71</v>
      </c>
      <c r="E77" s="11"/>
      <c r="F77" s="11" t="s">
        <v>71</v>
      </c>
      <c r="G77" s="9" t="s">
        <v>44</v>
      </c>
      <c r="H77" s="10" t="s">
        <v>159</v>
      </c>
      <c r="I77" s="2">
        <v>4200</v>
      </c>
      <c r="J77" s="2">
        <v>80.3</v>
      </c>
      <c r="K77" s="2">
        <v>50</v>
      </c>
      <c r="L77" s="2">
        <v>37</v>
      </c>
      <c r="M77" s="2">
        <v>7.4</v>
      </c>
      <c r="N77" s="2">
        <v>31</v>
      </c>
      <c r="O77" s="2">
        <v>17.600000000000001</v>
      </c>
      <c r="P77" s="2">
        <f t="shared" si="9"/>
        <v>52.800000000000004</v>
      </c>
      <c r="Q77" s="2">
        <v>1</v>
      </c>
      <c r="R77" s="2">
        <v>0.2</v>
      </c>
      <c r="S77" s="2">
        <v>19.399999999999999</v>
      </c>
      <c r="T77" s="2">
        <v>23.8</v>
      </c>
      <c r="U77" s="2">
        <v>6.7</v>
      </c>
      <c r="V77" s="2">
        <v>-4.2</v>
      </c>
      <c r="W77" s="13">
        <v>57</v>
      </c>
      <c r="X77" s="14">
        <v>29.986000000000001</v>
      </c>
      <c r="Y77" s="14">
        <f t="shared" si="8"/>
        <v>19.794591999999998</v>
      </c>
      <c r="Z77" s="17" t="s">
        <v>71</v>
      </c>
      <c r="AA77" s="23" t="s">
        <v>71</v>
      </c>
      <c r="AB77" s="23" t="s">
        <v>71</v>
      </c>
      <c r="AC77" s="18" t="s">
        <v>71</v>
      </c>
      <c r="AD77" t="s">
        <v>71</v>
      </c>
      <c r="AE77" t="s">
        <v>71</v>
      </c>
      <c r="AF77" s="18" t="s">
        <v>71</v>
      </c>
      <c r="AG77" t="s">
        <v>71</v>
      </c>
      <c r="AH77" t="s">
        <v>71</v>
      </c>
      <c r="AI77" s="18" t="s">
        <v>71</v>
      </c>
      <c r="AJ77" t="s">
        <v>71</v>
      </c>
      <c r="AK77" t="s">
        <v>71</v>
      </c>
      <c r="AL77" s="18" t="s">
        <v>71</v>
      </c>
      <c r="AM77" t="s">
        <v>71</v>
      </c>
      <c r="AN77" t="s">
        <v>71</v>
      </c>
      <c r="AO77" t="s">
        <v>71</v>
      </c>
      <c r="AP77" t="s">
        <v>71</v>
      </c>
      <c r="AQ77" t="s">
        <v>71</v>
      </c>
      <c r="AR77" s="20" t="s">
        <v>71</v>
      </c>
      <c r="AS77" s="20" t="s">
        <v>71</v>
      </c>
      <c r="AT77" s="20" t="s">
        <v>71</v>
      </c>
    </row>
    <row r="78" spans="1:46">
      <c r="A78" s="2" t="s">
        <v>163</v>
      </c>
      <c r="B78" s="2" t="s">
        <v>55</v>
      </c>
      <c r="C78" s="11" t="s">
        <v>71</v>
      </c>
      <c r="D78" s="11" t="s">
        <v>71</v>
      </c>
      <c r="E78" s="11"/>
      <c r="F78" s="11" t="s">
        <v>71</v>
      </c>
      <c r="G78" s="9" t="s">
        <v>44</v>
      </c>
      <c r="H78" s="10" t="s">
        <v>159</v>
      </c>
      <c r="I78" s="2">
        <v>4200</v>
      </c>
      <c r="J78" s="2">
        <v>75.599999999999994</v>
      </c>
      <c r="K78" s="2">
        <v>44</v>
      </c>
      <c r="L78" s="2">
        <v>37</v>
      </c>
      <c r="M78" s="2">
        <v>7.4</v>
      </c>
      <c r="N78" s="2">
        <v>34</v>
      </c>
      <c r="O78" s="2">
        <v>18.100000000000001</v>
      </c>
      <c r="P78" s="2">
        <f t="shared" si="9"/>
        <v>54.300000000000004</v>
      </c>
      <c r="Q78" s="2">
        <v>0.5</v>
      </c>
      <c r="R78" s="2">
        <v>0.1</v>
      </c>
      <c r="S78" s="2">
        <v>18.7</v>
      </c>
      <c r="T78" s="2">
        <v>24.6</v>
      </c>
      <c r="U78" s="2">
        <v>5.8</v>
      </c>
      <c r="V78" s="2">
        <v>-2.8</v>
      </c>
      <c r="W78" s="13">
        <v>57</v>
      </c>
      <c r="X78" s="14">
        <v>29.062000000000001</v>
      </c>
      <c r="Y78" s="14">
        <f t="shared" si="8"/>
        <v>19.152204000000001</v>
      </c>
      <c r="Z78" s="17" t="s">
        <v>71</v>
      </c>
      <c r="AA78" s="23" t="s">
        <v>71</v>
      </c>
      <c r="AB78" s="23" t="s">
        <v>71</v>
      </c>
      <c r="AC78" s="18" t="s">
        <v>71</v>
      </c>
      <c r="AD78" t="s">
        <v>71</v>
      </c>
      <c r="AE78" t="s">
        <v>71</v>
      </c>
      <c r="AF78" s="18" t="s">
        <v>71</v>
      </c>
      <c r="AG78" t="s">
        <v>71</v>
      </c>
      <c r="AH78" t="s">
        <v>71</v>
      </c>
      <c r="AI78" s="18" t="s">
        <v>71</v>
      </c>
      <c r="AJ78" t="s">
        <v>71</v>
      </c>
      <c r="AK78" t="s">
        <v>71</v>
      </c>
      <c r="AL78" s="18" t="s">
        <v>71</v>
      </c>
      <c r="AM78" t="s">
        <v>71</v>
      </c>
      <c r="AN78" t="s">
        <v>71</v>
      </c>
      <c r="AO78" t="s">
        <v>71</v>
      </c>
      <c r="AP78" t="s">
        <v>71</v>
      </c>
      <c r="AQ78" t="s">
        <v>71</v>
      </c>
      <c r="AR78" s="20" t="s">
        <v>71</v>
      </c>
      <c r="AS78" s="20" t="s">
        <v>71</v>
      </c>
      <c r="AT78" s="20" t="s">
        <v>71</v>
      </c>
    </row>
    <row r="79" spans="1:46">
      <c r="A79" s="2" t="s">
        <v>164</v>
      </c>
      <c r="B79" s="2" t="s">
        <v>57</v>
      </c>
      <c r="C79" s="11" t="s">
        <v>71</v>
      </c>
      <c r="D79" s="11" t="s">
        <v>71</v>
      </c>
      <c r="E79" s="11"/>
      <c r="F79" s="11" t="s">
        <v>71</v>
      </c>
      <c r="G79" s="9" t="s">
        <v>44</v>
      </c>
      <c r="H79" s="10" t="s">
        <v>159</v>
      </c>
      <c r="I79" s="2">
        <v>4200</v>
      </c>
      <c r="J79" s="2">
        <v>84.6</v>
      </c>
      <c r="K79" s="2">
        <v>53</v>
      </c>
      <c r="L79" s="2">
        <v>37</v>
      </c>
      <c r="M79" s="2">
        <v>7.42</v>
      </c>
      <c r="N79" s="2">
        <v>32</v>
      </c>
      <c r="O79" s="2">
        <v>15.9</v>
      </c>
      <c r="P79" s="2">
        <f t="shared" si="9"/>
        <v>47.7</v>
      </c>
      <c r="Q79" s="2">
        <v>0.8</v>
      </c>
      <c r="R79" s="2">
        <v>0</v>
      </c>
      <c r="S79" s="2">
        <v>18.399999999999999</v>
      </c>
      <c r="T79" s="2">
        <v>21.6</v>
      </c>
      <c r="U79" s="2">
        <v>5.3</v>
      </c>
      <c r="V79" s="2">
        <v>-2.7</v>
      </c>
      <c r="W79" s="13">
        <v>49</v>
      </c>
      <c r="X79" s="14">
        <v>30.318999999999999</v>
      </c>
      <c r="Y79" s="14">
        <f t="shared" si="8"/>
        <v>18.856445999999998</v>
      </c>
      <c r="Z79" s="17" t="s">
        <v>71</v>
      </c>
      <c r="AA79" s="23" t="s">
        <v>71</v>
      </c>
      <c r="AB79" s="23" t="s">
        <v>71</v>
      </c>
      <c r="AC79" s="18" t="s">
        <v>71</v>
      </c>
      <c r="AD79" t="s">
        <v>71</v>
      </c>
      <c r="AE79" t="s">
        <v>71</v>
      </c>
      <c r="AF79" s="18" t="s">
        <v>71</v>
      </c>
      <c r="AG79" t="s">
        <v>71</v>
      </c>
      <c r="AH79" t="s">
        <v>71</v>
      </c>
      <c r="AI79" s="18" t="s">
        <v>71</v>
      </c>
      <c r="AJ79" t="s">
        <v>71</v>
      </c>
      <c r="AK79" t="s">
        <v>71</v>
      </c>
      <c r="AL79" s="18" t="s">
        <v>71</v>
      </c>
      <c r="AM79" t="s">
        <v>71</v>
      </c>
      <c r="AN79" t="s">
        <v>71</v>
      </c>
      <c r="AO79" t="s">
        <v>71</v>
      </c>
      <c r="AP79" t="s">
        <v>71</v>
      </c>
      <c r="AQ79" t="s">
        <v>71</v>
      </c>
      <c r="AR79" s="20" t="s">
        <v>71</v>
      </c>
      <c r="AS79" s="20" t="s">
        <v>71</v>
      </c>
      <c r="AT79" s="20" t="s">
        <v>71</v>
      </c>
    </row>
    <row r="80" spans="1:46">
      <c r="A80" s="2" t="s">
        <v>165</v>
      </c>
      <c r="B80" s="2" t="s">
        <v>59</v>
      </c>
      <c r="C80" s="11" t="s">
        <v>71</v>
      </c>
      <c r="D80" s="11" t="s">
        <v>71</v>
      </c>
      <c r="E80" s="11"/>
      <c r="F80" s="11" t="s">
        <v>71</v>
      </c>
      <c r="G80" s="9" t="s">
        <v>44</v>
      </c>
      <c r="H80" s="10" t="s">
        <v>159</v>
      </c>
      <c r="I80" s="2">
        <v>4200</v>
      </c>
      <c r="J80" s="2">
        <v>81</v>
      </c>
      <c r="K80" s="2">
        <v>51</v>
      </c>
      <c r="L80" s="2">
        <v>37</v>
      </c>
      <c r="M80" s="2">
        <v>7.43</v>
      </c>
      <c r="N80" s="2">
        <v>31</v>
      </c>
      <c r="O80" s="2">
        <v>14</v>
      </c>
      <c r="P80" s="2">
        <f t="shared" si="9"/>
        <v>42</v>
      </c>
      <c r="Q80" s="2">
        <v>1.6</v>
      </c>
      <c r="R80" s="2">
        <v>0</v>
      </c>
      <c r="S80" s="2">
        <v>15.6</v>
      </c>
      <c r="T80" s="2">
        <v>18.7</v>
      </c>
      <c r="U80" s="2">
        <v>8.8000000000000007</v>
      </c>
      <c r="V80" s="2">
        <v>-2.6</v>
      </c>
      <c r="W80" s="13">
        <v>50</v>
      </c>
      <c r="X80" s="14">
        <v>30.564</v>
      </c>
      <c r="Y80" s="14">
        <f t="shared" si="8"/>
        <v>15.915599999999998</v>
      </c>
      <c r="Z80" s="17" t="s">
        <v>71</v>
      </c>
      <c r="AA80" s="23" t="s">
        <v>71</v>
      </c>
      <c r="AB80" s="23" t="s">
        <v>71</v>
      </c>
      <c r="AC80" s="18" t="s">
        <v>71</v>
      </c>
      <c r="AD80" t="s">
        <v>71</v>
      </c>
      <c r="AE80" t="s">
        <v>71</v>
      </c>
      <c r="AF80" s="18" t="s">
        <v>71</v>
      </c>
      <c r="AG80" t="s">
        <v>71</v>
      </c>
      <c r="AH80" t="s">
        <v>71</v>
      </c>
      <c r="AI80" s="18" t="s">
        <v>71</v>
      </c>
      <c r="AJ80" t="s">
        <v>71</v>
      </c>
      <c r="AK80" t="s">
        <v>71</v>
      </c>
      <c r="AL80" s="18" t="s">
        <v>71</v>
      </c>
      <c r="AM80" t="s">
        <v>71</v>
      </c>
      <c r="AN80" t="s">
        <v>71</v>
      </c>
      <c r="AO80" t="s">
        <v>71</v>
      </c>
      <c r="AP80" t="s">
        <v>71</v>
      </c>
      <c r="AQ80" t="s">
        <v>71</v>
      </c>
      <c r="AR80" s="20" t="s">
        <v>71</v>
      </c>
      <c r="AS80" s="20" t="s">
        <v>71</v>
      </c>
      <c r="AT80" s="20" t="s">
        <v>71</v>
      </c>
    </row>
    <row r="81" spans="1:46">
      <c r="A81" s="2" t="s">
        <v>166</v>
      </c>
      <c r="B81" s="2" t="s">
        <v>64</v>
      </c>
      <c r="C81" s="11" t="s">
        <v>71</v>
      </c>
      <c r="D81" s="11" t="s">
        <v>71</v>
      </c>
      <c r="E81" s="11"/>
      <c r="F81" s="11" t="s">
        <v>71</v>
      </c>
      <c r="G81" s="9" t="s">
        <v>44</v>
      </c>
      <c r="H81" s="10" t="s">
        <v>159</v>
      </c>
      <c r="I81" s="2">
        <v>4200</v>
      </c>
      <c r="J81" s="2">
        <v>81.900000000000006</v>
      </c>
      <c r="K81" s="2">
        <v>49</v>
      </c>
      <c r="L81" s="2">
        <v>37</v>
      </c>
      <c r="M81" s="2">
        <v>7.41</v>
      </c>
      <c r="N81" s="2">
        <v>34</v>
      </c>
      <c r="O81" s="2">
        <v>12</v>
      </c>
      <c r="P81" s="2">
        <f t="shared" si="9"/>
        <v>36</v>
      </c>
      <c r="Q81" s="2">
        <v>0</v>
      </c>
      <c r="R81" s="2">
        <v>0</v>
      </c>
      <c r="S81" s="2">
        <v>13.5</v>
      </c>
      <c r="T81" s="2">
        <v>16.5</v>
      </c>
      <c r="U81" s="2">
        <v>5.8</v>
      </c>
      <c r="V81" s="2">
        <v>-2.4</v>
      </c>
      <c r="W81" s="13">
        <v>42</v>
      </c>
      <c r="X81" s="14">
        <v>29.295000000000002</v>
      </c>
      <c r="Y81" s="14">
        <f t="shared" si="8"/>
        <v>13.807920000000001</v>
      </c>
      <c r="Z81" s="17" t="s">
        <v>71</v>
      </c>
      <c r="AA81" s="23" t="s">
        <v>71</v>
      </c>
      <c r="AB81" s="23" t="s">
        <v>71</v>
      </c>
      <c r="AC81" s="18" t="s">
        <v>71</v>
      </c>
      <c r="AD81" t="s">
        <v>71</v>
      </c>
      <c r="AE81" t="s">
        <v>71</v>
      </c>
      <c r="AF81" s="18" t="s">
        <v>71</v>
      </c>
      <c r="AG81" t="s">
        <v>71</v>
      </c>
      <c r="AH81" t="s">
        <v>71</v>
      </c>
      <c r="AI81" s="18" t="s">
        <v>71</v>
      </c>
      <c r="AJ81" t="s">
        <v>71</v>
      </c>
      <c r="AK81" t="s">
        <v>71</v>
      </c>
      <c r="AL81" s="18" t="s">
        <v>71</v>
      </c>
      <c r="AM81" t="s">
        <v>71</v>
      </c>
      <c r="AN81" t="s">
        <v>71</v>
      </c>
      <c r="AO81" t="s">
        <v>71</v>
      </c>
      <c r="AP81" t="s">
        <v>71</v>
      </c>
      <c r="AQ81" t="s">
        <v>71</v>
      </c>
      <c r="AR81" s="20" t="s">
        <v>71</v>
      </c>
      <c r="AS81" s="20" t="s">
        <v>71</v>
      </c>
      <c r="AT81" s="20" t="s">
        <v>71</v>
      </c>
    </row>
    <row r="82" spans="1:46">
      <c r="A82" s="2" t="s">
        <v>167</v>
      </c>
      <c r="B82" s="2" t="s">
        <v>68</v>
      </c>
      <c r="C82" s="11" t="s">
        <v>71</v>
      </c>
      <c r="D82" s="11" t="s">
        <v>71</v>
      </c>
      <c r="E82" s="11"/>
      <c r="F82" s="11" t="s">
        <v>71</v>
      </c>
      <c r="G82" s="9" t="s">
        <v>44</v>
      </c>
      <c r="H82" s="10" t="s">
        <v>159</v>
      </c>
      <c r="I82" s="2">
        <v>4200</v>
      </c>
      <c r="J82" s="2">
        <v>73.7</v>
      </c>
      <c r="K82" s="2">
        <v>40</v>
      </c>
      <c r="L82" s="2">
        <v>37</v>
      </c>
      <c r="M82" s="2">
        <v>7.47</v>
      </c>
      <c r="N82" s="2">
        <v>31</v>
      </c>
      <c r="O82" s="2">
        <v>10.9</v>
      </c>
      <c r="P82" s="2">
        <f t="shared" si="9"/>
        <v>32.700000000000003</v>
      </c>
      <c r="Q82" s="2">
        <v>0.1</v>
      </c>
      <c r="R82" s="2">
        <v>0</v>
      </c>
      <c r="S82" s="2">
        <v>11</v>
      </c>
      <c r="T82" s="2">
        <v>14.9</v>
      </c>
      <c r="U82" s="2">
        <v>3.6</v>
      </c>
      <c r="V82" s="2">
        <v>-0.3</v>
      </c>
      <c r="W82" s="13">
        <v>41</v>
      </c>
      <c r="X82" s="14">
        <v>29.472000000000001</v>
      </c>
      <c r="Y82" s="14">
        <f t="shared" si="8"/>
        <v>11.286287</v>
      </c>
      <c r="Z82" s="17" t="s">
        <v>71</v>
      </c>
      <c r="AA82" s="23" t="s">
        <v>71</v>
      </c>
      <c r="AB82" s="23" t="s">
        <v>71</v>
      </c>
      <c r="AC82" s="18" t="s">
        <v>71</v>
      </c>
      <c r="AD82" t="s">
        <v>71</v>
      </c>
      <c r="AE82" t="s">
        <v>71</v>
      </c>
      <c r="AF82" s="18" t="s">
        <v>71</v>
      </c>
      <c r="AG82" t="s">
        <v>71</v>
      </c>
      <c r="AH82" t="s">
        <v>71</v>
      </c>
      <c r="AI82" s="18" t="s">
        <v>71</v>
      </c>
      <c r="AJ82" t="s">
        <v>71</v>
      </c>
      <c r="AK82" t="s">
        <v>71</v>
      </c>
      <c r="AL82" s="18" t="s">
        <v>71</v>
      </c>
      <c r="AM82" t="s">
        <v>71</v>
      </c>
      <c r="AN82" t="s">
        <v>71</v>
      </c>
      <c r="AO82" t="s">
        <v>71</v>
      </c>
      <c r="AP82" t="s">
        <v>71</v>
      </c>
      <c r="AQ82" t="s">
        <v>71</v>
      </c>
      <c r="AR82" s="20" t="s">
        <v>71</v>
      </c>
      <c r="AS82" s="20" t="s">
        <v>71</v>
      </c>
      <c r="AT82" s="20" t="s">
        <v>71</v>
      </c>
    </row>
    <row r="83" spans="1:46">
      <c r="A83" s="2" t="s">
        <v>168</v>
      </c>
      <c r="B83" s="2" t="s">
        <v>100</v>
      </c>
      <c r="C83" s="11" t="s">
        <v>71</v>
      </c>
      <c r="D83" s="11" t="s">
        <v>71</v>
      </c>
      <c r="E83" s="11"/>
      <c r="F83" s="11" t="s">
        <v>71</v>
      </c>
      <c r="G83" s="9" t="s">
        <v>44</v>
      </c>
      <c r="H83" s="10" t="s">
        <v>159</v>
      </c>
      <c r="I83" s="2">
        <v>4200</v>
      </c>
      <c r="J83" s="2">
        <v>84.7</v>
      </c>
      <c r="K83" s="2">
        <v>55</v>
      </c>
      <c r="L83" s="2">
        <v>37</v>
      </c>
      <c r="M83" s="2">
        <v>7.42</v>
      </c>
      <c r="N83" s="2">
        <v>33</v>
      </c>
      <c r="O83" s="2">
        <v>13.6</v>
      </c>
      <c r="P83" s="2">
        <f t="shared" si="9"/>
        <v>40.799999999999997</v>
      </c>
      <c r="Q83" s="2">
        <v>0.5</v>
      </c>
      <c r="R83" s="2">
        <v>0</v>
      </c>
      <c r="S83" s="2">
        <v>16</v>
      </c>
      <c r="T83" s="2">
        <v>18.8</v>
      </c>
      <c r="U83" s="2">
        <v>5.3</v>
      </c>
      <c r="V83" s="2">
        <v>-2.2999999999999998</v>
      </c>
      <c r="W83" s="13">
        <v>45</v>
      </c>
      <c r="X83" s="14">
        <v>30.382999999999999</v>
      </c>
      <c r="Y83" s="14">
        <f t="shared" si="8"/>
        <v>16.176688000000002</v>
      </c>
      <c r="Z83" s="17" t="s">
        <v>71</v>
      </c>
      <c r="AA83" s="23" t="s">
        <v>71</v>
      </c>
      <c r="AB83" s="23" t="s">
        <v>71</v>
      </c>
      <c r="AC83" s="18" t="s">
        <v>71</v>
      </c>
      <c r="AD83" t="s">
        <v>71</v>
      </c>
      <c r="AE83" t="s">
        <v>71</v>
      </c>
      <c r="AF83" s="18" t="s">
        <v>71</v>
      </c>
      <c r="AG83" t="s">
        <v>71</v>
      </c>
      <c r="AH83" t="s">
        <v>71</v>
      </c>
      <c r="AI83" s="18" t="s">
        <v>71</v>
      </c>
      <c r="AJ83" t="s">
        <v>71</v>
      </c>
      <c r="AK83" t="s">
        <v>71</v>
      </c>
      <c r="AL83" s="18" t="s">
        <v>71</v>
      </c>
      <c r="AM83" t="s">
        <v>71</v>
      </c>
      <c r="AN83" t="s">
        <v>71</v>
      </c>
      <c r="AO83" t="s">
        <v>71</v>
      </c>
      <c r="AP83" t="s">
        <v>71</v>
      </c>
      <c r="AQ83" t="s">
        <v>71</v>
      </c>
      <c r="AR83" s="20" t="s">
        <v>71</v>
      </c>
      <c r="AS83" s="20" t="s">
        <v>71</v>
      </c>
      <c r="AT83" s="20" t="s">
        <v>71</v>
      </c>
    </row>
    <row r="84" spans="1:46">
      <c r="A84" s="2" t="s">
        <v>169</v>
      </c>
      <c r="B84" s="2" t="s">
        <v>102</v>
      </c>
      <c r="C84" s="11" t="s">
        <v>71</v>
      </c>
      <c r="D84" s="11" t="s">
        <v>71</v>
      </c>
      <c r="E84" s="11"/>
      <c r="F84" s="11" t="s">
        <v>71</v>
      </c>
      <c r="G84" s="9" t="s">
        <v>44</v>
      </c>
      <c r="H84" s="10" t="s">
        <v>159</v>
      </c>
      <c r="I84" s="2">
        <v>4200</v>
      </c>
      <c r="J84" s="2">
        <v>83.7</v>
      </c>
      <c r="K84" s="2">
        <v>53</v>
      </c>
      <c r="L84" s="2">
        <v>37</v>
      </c>
      <c r="M84" s="2">
        <v>7.43</v>
      </c>
      <c r="N84" s="2">
        <v>33</v>
      </c>
      <c r="O84" s="2">
        <v>10.3</v>
      </c>
      <c r="P84" s="2">
        <f t="shared" si="9"/>
        <v>30.900000000000002</v>
      </c>
      <c r="Q84" s="2">
        <v>2</v>
      </c>
      <c r="R84" s="2">
        <v>0</v>
      </c>
      <c r="S84" s="2">
        <v>12</v>
      </c>
      <c r="T84" s="2">
        <v>14</v>
      </c>
      <c r="U84" s="2">
        <v>3.8</v>
      </c>
      <c r="V84" s="2">
        <v>-1.7</v>
      </c>
      <c r="W84" s="13">
        <v>43</v>
      </c>
      <c r="X84" s="14">
        <v>30.535</v>
      </c>
      <c r="Y84" s="14">
        <f t="shared" si="8"/>
        <v>12.142329000000002</v>
      </c>
      <c r="Z84" s="17" t="s">
        <v>71</v>
      </c>
      <c r="AA84" s="23" t="s">
        <v>71</v>
      </c>
      <c r="AB84" s="23" t="s">
        <v>71</v>
      </c>
      <c r="AC84" s="18" t="s">
        <v>71</v>
      </c>
      <c r="AD84" t="s">
        <v>71</v>
      </c>
      <c r="AE84" t="s">
        <v>71</v>
      </c>
      <c r="AF84" s="18" t="s">
        <v>71</v>
      </c>
      <c r="AG84" t="s">
        <v>71</v>
      </c>
      <c r="AH84" t="s">
        <v>71</v>
      </c>
      <c r="AI84" s="18" t="s">
        <v>71</v>
      </c>
      <c r="AJ84" t="s">
        <v>71</v>
      </c>
      <c r="AK84" t="s">
        <v>71</v>
      </c>
      <c r="AL84" s="18" t="s">
        <v>71</v>
      </c>
      <c r="AM84" t="s">
        <v>71</v>
      </c>
      <c r="AN84" t="s">
        <v>71</v>
      </c>
      <c r="AO84" t="s">
        <v>71</v>
      </c>
      <c r="AP84" t="s">
        <v>71</v>
      </c>
      <c r="AQ84" t="s">
        <v>71</v>
      </c>
      <c r="AR84" s="20" t="s">
        <v>71</v>
      </c>
      <c r="AS84" s="20" t="s">
        <v>71</v>
      </c>
      <c r="AT84" s="20" t="s">
        <v>71</v>
      </c>
    </row>
    <row r="85" spans="1:46">
      <c r="A85" s="2" t="s">
        <v>170</v>
      </c>
      <c r="B85" s="2" t="s">
        <v>104</v>
      </c>
      <c r="C85" s="11" t="s">
        <v>71</v>
      </c>
      <c r="D85" s="11" t="s">
        <v>71</v>
      </c>
      <c r="E85" s="11"/>
      <c r="F85" s="11" t="s">
        <v>71</v>
      </c>
      <c r="G85" s="9" t="s">
        <v>44</v>
      </c>
      <c r="H85" s="10" t="s">
        <v>159</v>
      </c>
      <c r="I85" s="2">
        <v>4200</v>
      </c>
      <c r="J85" s="2">
        <v>76.400000000000006</v>
      </c>
      <c r="K85" s="2">
        <v>46</v>
      </c>
      <c r="L85" s="2">
        <v>37</v>
      </c>
      <c r="M85" s="2">
        <v>7.41</v>
      </c>
      <c r="N85" s="2">
        <v>38</v>
      </c>
      <c r="O85" s="2">
        <v>11.3</v>
      </c>
      <c r="P85" s="2">
        <f t="shared" si="9"/>
        <v>33.900000000000006</v>
      </c>
      <c r="Q85" s="2">
        <v>0</v>
      </c>
      <c r="R85" s="2">
        <v>0</v>
      </c>
      <c r="S85" s="2">
        <v>12.1</v>
      </c>
      <c r="T85" s="2">
        <v>15.8</v>
      </c>
      <c r="U85" s="2">
        <v>4</v>
      </c>
      <c r="V85" s="2">
        <v>-0.4</v>
      </c>
      <c r="W85" s="13">
        <v>37</v>
      </c>
      <c r="X85" s="14">
        <v>30.561</v>
      </c>
      <c r="Y85" s="14">
        <f t="shared" si="8"/>
        <v>12.138148000000001</v>
      </c>
      <c r="Z85" s="17" t="s">
        <v>71</v>
      </c>
      <c r="AA85" s="23" t="s">
        <v>71</v>
      </c>
      <c r="AB85" s="23" t="s">
        <v>71</v>
      </c>
      <c r="AC85" s="18" t="s">
        <v>71</v>
      </c>
      <c r="AD85" t="s">
        <v>71</v>
      </c>
      <c r="AE85" t="s">
        <v>71</v>
      </c>
      <c r="AF85" s="18" t="s">
        <v>71</v>
      </c>
      <c r="AG85" t="s">
        <v>71</v>
      </c>
      <c r="AH85" t="s">
        <v>71</v>
      </c>
      <c r="AI85" s="18" t="s">
        <v>71</v>
      </c>
      <c r="AJ85" t="s">
        <v>71</v>
      </c>
      <c r="AK85" t="s">
        <v>71</v>
      </c>
      <c r="AL85" s="18" t="s">
        <v>71</v>
      </c>
      <c r="AM85" t="s">
        <v>71</v>
      </c>
      <c r="AN85" t="s">
        <v>71</v>
      </c>
      <c r="AO85" t="s">
        <v>71</v>
      </c>
      <c r="AP85" t="s">
        <v>71</v>
      </c>
      <c r="AQ85" t="s">
        <v>71</v>
      </c>
      <c r="AR85" s="20" t="s">
        <v>71</v>
      </c>
      <c r="AS85" s="20" t="s">
        <v>71</v>
      </c>
      <c r="AT85" s="20" t="s">
        <v>71</v>
      </c>
    </row>
    <row r="86" spans="1:46">
      <c r="A86" s="2" t="s">
        <v>171</v>
      </c>
      <c r="B86" s="2" t="s">
        <v>110</v>
      </c>
      <c r="C86" s="11" t="s">
        <v>71</v>
      </c>
      <c r="D86" s="11" t="s">
        <v>71</v>
      </c>
      <c r="E86" s="11"/>
      <c r="F86" s="11" t="s">
        <v>71</v>
      </c>
      <c r="G86" s="9" t="s">
        <v>44</v>
      </c>
      <c r="H86" s="10" t="s">
        <v>159</v>
      </c>
      <c r="I86" s="2">
        <v>4200</v>
      </c>
      <c r="J86" s="2">
        <v>76</v>
      </c>
      <c r="K86" s="2">
        <v>44</v>
      </c>
      <c r="L86" s="2">
        <v>37</v>
      </c>
      <c r="M86" s="2">
        <v>7.39</v>
      </c>
      <c r="N86" s="2">
        <v>33</v>
      </c>
      <c r="O86" s="2">
        <v>15.2</v>
      </c>
      <c r="P86" s="2">
        <f t="shared" si="9"/>
        <v>45.599999999999994</v>
      </c>
      <c r="Q86" s="2">
        <v>1.4</v>
      </c>
      <c r="R86" s="2">
        <v>0</v>
      </c>
      <c r="S86" s="2">
        <v>16</v>
      </c>
      <c r="T86" s="2">
        <v>20.8</v>
      </c>
      <c r="U86" s="2">
        <v>5.6</v>
      </c>
      <c r="V86" s="2">
        <v>-4</v>
      </c>
      <c r="W86" s="13">
        <v>47</v>
      </c>
      <c r="X86" s="14">
        <v>28.29</v>
      </c>
      <c r="Y86" s="14">
        <f t="shared" si="8"/>
        <v>16.18928</v>
      </c>
      <c r="Z86" s="17" t="s">
        <v>71</v>
      </c>
      <c r="AA86" s="23" t="s">
        <v>71</v>
      </c>
      <c r="AB86" s="23" t="s">
        <v>71</v>
      </c>
      <c r="AC86" s="18" t="s">
        <v>71</v>
      </c>
      <c r="AD86" t="s">
        <v>71</v>
      </c>
      <c r="AE86" t="s">
        <v>71</v>
      </c>
      <c r="AF86" s="18" t="s">
        <v>71</v>
      </c>
      <c r="AG86" t="s">
        <v>71</v>
      </c>
      <c r="AH86" t="s">
        <v>71</v>
      </c>
      <c r="AI86" s="18" t="s">
        <v>71</v>
      </c>
      <c r="AJ86" t="s">
        <v>71</v>
      </c>
      <c r="AK86" t="s">
        <v>71</v>
      </c>
      <c r="AL86" s="18" t="s">
        <v>71</v>
      </c>
      <c r="AM86" t="s">
        <v>71</v>
      </c>
      <c r="AN86" t="s">
        <v>71</v>
      </c>
      <c r="AO86" t="s">
        <v>71</v>
      </c>
      <c r="AP86" t="s">
        <v>71</v>
      </c>
      <c r="AQ86" t="s">
        <v>71</v>
      </c>
      <c r="AR86" s="20" t="s">
        <v>71</v>
      </c>
      <c r="AS86" s="20" t="s">
        <v>71</v>
      </c>
      <c r="AT86" s="20" t="s">
        <v>71</v>
      </c>
    </row>
    <row r="87" spans="1:46">
      <c r="A87" s="2" t="s">
        <v>172</v>
      </c>
      <c r="B87" s="2" t="s">
        <v>156</v>
      </c>
      <c r="C87" s="11" t="s">
        <v>71</v>
      </c>
      <c r="D87" s="11" t="s">
        <v>71</v>
      </c>
      <c r="E87" s="11"/>
      <c r="F87" s="11" t="s">
        <v>71</v>
      </c>
      <c r="G87" s="9" t="s">
        <v>44</v>
      </c>
      <c r="H87" s="10" t="s">
        <v>159</v>
      </c>
      <c r="I87" s="2">
        <v>4200</v>
      </c>
      <c r="J87" s="2">
        <v>83.9</v>
      </c>
      <c r="K87" s="2">
        <v>54</v>
      </c>
      <c r="L87" s="2">
        <v>37</v>
      </c>
      <c r="M87" s="2">
        <v>7.36</v>
      </c>
      <c r="N87" s="2">
        <v>31</v>
      </c>
      <c r="O87" s="2">
        <v>13.6</v>
      </c>
      <c r="P87" s="2">
        <f t="shared" si="9"/>
        <v>40.799999999999997</v>
      </c>
      <c r="Q87" s="2">
        <v>0</v>
      </c>
      <c r="R87" s="2">
        <v>0.5</v>
      </c>
      <c r="S87" s="2">
        <v>15.9</v>
      </c>
      <c r="T87" s="2">
        <v>18.899999999999999</v>
      </c>
      <c r="U87" s="2">
        <v>8.5</v>
      </c>
      <c r="V87" s="2">
        <v>-6.7</v>
      </c>
      <c r="W87" s="13">
        <v>49</v>
      </c>
      <c r="X87" s="14">
        <v>28.178000000000001</v>
      </c>
      <c r="Y87" s="14">
        <f t="shared" si="8"/>
        <v>16.022456000000002</v>
      </c>
      <c r="Z87" s="17" t="s">
        <v>71</v>
      </c>
      <c r="AA87" s="23" t="s">
        <v>71</v>
      </c>
      <c r="AB87" s="23" t="s">
        <v>71</v>
      </c>
      <c r="AC87" s="18" t="s">
        <v>71</v>
      </c>
      <c r="AD87" t="s">
        <v>71</v>
      </c>
      <c r="AE87" t="s">
        <v>71</v>
      </c>
      <c r="AF87" s="18" t="s">
        <v>71</v>
      </c>
      <c r="AG87" t="s">
        <v>71</v>
      </c>
      <c r="AH87" t="s">
        <v>71</v>
      </c>
      <c r="AI87" s="18" t="s">
        <v>71</v>
      </c>
      <c r="AJ87" t="s">
        <v>71</v>
      </c>
      <c r="AK87" t="s">
        <v>71</v>
      </c>
      <c r="AL87" s="18" t="s">
        <v>71</v>
      </c>
      <c r="AM87" t="s">
        <v>71</v>
      </c>
      <c r="AN87" t="s">
        <v>71</v>
      </c>
      <c r="AO87" t="s">
        <v>71</v>
      </c>
      <c r="AP87" t="s">
        <v>71</v>
      </c>
      <c r="AQ87" t="s">
        <v>71</v>
      </c>
      <c r="AR87" s="20" t="s">
        <v>71</v>
      </c>
      <c r="AS87" s="20" t="s">
        <v>71</v>
      </c>
      <c r="AT87" s="20" t="s">
        <v>71</v>
      </c>
    </row>
    <row r="88" spans="1:46">
      <c r="A88" s="2" t="s">
        <v>173</v>
      </c>
      <c r="B88" s="2" t="s">
        <v>118</v>
      </c>
      <c r="C88" s="11" t="s">
        <v>71</v>
      </c>
      <c r="D88" s="11" t="s">
        <v>71</v>
      </c>
      <c r="E88" s="11"/>
      <c r="F88" s="11" t="s">
        <v>71</v>
      </c>
      <c r="G88" s="9" t="s">
        <v>44</v>
      </c>
      <c r="H88" s="10" t="s">
        <v>159</v>
      </c>
      <c r="I88" s="2">
        <v>4200</v>
      </c>
      <c r="J88" s="2">
        <v>82.5</v>
      </c>
      <c r="K88" s="2">
        <v>50</v>
      </c>
      <c r="L88" s="2">
        <v>37</v>
      </c>
      <c r="M88" s="2">
        <v>7.38</v>
      </c>
      <c r="N88" s="2">
        <v>32</v>
      </c>
      <c r="O88" s="2">
        <v>14.1</v>
      </c>
      <c r="P88" s="2">
        <f t="shared" si="9"/>
        <v>42.3</v>
      </c>
      <c r="Q88" s="2">
        <v>0.1</v>
      </c>
      <c r="R88" s="2">
        <v>0</v>
      </c>
      <c r="S88" s="2">
        <v>16.2</v>
      </c>
      <c r="T88" s="2">
        <v>19.600000000000001</v>
      </c>
      <c r="U88" s="2">
        <v>5.6</v>
      </c>
      <c r="V88" s="2">
        <v>-5.2</v>
      </c>
      <c r="W88" s="13">
        <v>44</v>
      </c>
      <c r="X88" s="14">
        <v>28.712</v>
      </c>
      <c r="Y88" s="14">
        <f t="shared" si="8"/>
        <v>16.319174999999998</v>
      </c>
      <c r="Z88" s="17" t="s">
        <v>71</v>
      </c>
      <c r="AA88" s="23" t="s">
        <v>71</v>
      </c>
      <c r="AB88" s="23" t="s">
        <v>71</v>
      </c>
      <c r="AC88" s="18" t="s">
        <v>71</v>
      </c>
      <c r="AD88" t="s">
        <v>71</v>
      </c>
      <c r="AE88" t="s">
        <v>71</v>
      </c>
      <c r="AF88" s="18" t="s">
        <v>71</v>
      </c>
      <c r="AG88" t="s">
        <v>71</v>
      </c>
      <c r="AH88" t="s">
        <v>71</v>
      </c>
      <c r="AI88" s="18" t="s">
        <v>71</v>
      </c>
      <c r="AJ88" t="s">
        <v>71</v>
      </c>
      <c r="AK88" t="s">
        <v>71</v>
      </c>
      <c r="AL88" s="18" t="s">
        <v>71</v>
      </c>
      <c r="AM88" t="s">
        <v>71</v>
      </c>
      <c r="AN88" t="s">
        <v>71</v>
      </c>
      <c r="AO88" t="s">
        <v>71</v>
      </c>
      <c r="AP88" t="s">
        <v>71</v>
      </c>
      <c r="AQ88" t="s">
        <v>71</v>
      </c>
      <c r="AR88" s="20" t="s">
        <v>71</v>
      </c>
      <c r="AS88" s="20" t="s">
        <v>71</v>
      </c>
      <c r="AT88" s="20" t="s">
        <v>71</v>
      </c>
    </row>
    <row r="89" spans="1:46">
      <c r="A89" s="2" t="s">
        <v>174</v>
      </c>
      <c r="B89" s="2" t="s">
        <v>53</v>
      </c>
      <c r="C89" s="11" t="s">
        <v>71</v>
      </c>
      <c r="D89" s="11" t="s">
        <v>71</v>
      </c>
      <c r="E89" s="11"/>
      <c r="F89" s="11" t="s">
        <v>71</v>
      </c>
      <c r="G89" s="9" t="s">
        <v>44</v>
      </c>
      <c r="H89" s="10" t="s">
        <v>175</v>
      </c>
      <c r="I89" s="2">
        <v>4200</v>
      </c>
      <c r="J89" s="2">
        <v>76</v>
      </c>
      <c r="K89" s="2">
        <v>45</v>
      </c>
      <c r="L89" s="2">
        <v>37</v>
      </c>
      <c r="M89" s="2">
        <v>7.36</v>
      </c>
      <c r="N89" s="2">
        <v>36</v>
      </c>
      <c r="O89" s="2">
        <v>16.3</v>
      </c>
      <c r="P89" s="2">
        <f t="shared" si="9"/>
        <v>48.900000000000006</v>
      </c>
      <c r="Q89" s="2">
        <v>1.5</v>
      </c>
      <c r="R89" s="2">
        <v>0</v>
      </c>
      <c r="S89" s="2">
        <v>16.899999999999999</v>
      </c>
      <c r="T89" s="2">
        <v>22</v>
      </c>
      <c r="U89" s="2">
        <v>5.4</v>
      </c>
      <c r="V89" s="2">
        <v>-4.5</v>
      </c>
      <c r="W89" s="13">
        <v>47</v>
      </c>
      <c r="X89" s="14">
        <v>28.3</v>
      </c>
      <c r="Y89" s="14">
        <f t="shared" si="8"/>
        <v>17.354320000000001</v>
      </c>
      <c r="Z89" s="17" t="s">
        <v>71</v>
      </c>
      <c r="AA89" s="23" t="s">
        <v>71</v>
      </c>
      <c r="AB89" s="23" t="s">
        <v>71</v>
      </c>
      <c r="AC89" s="18" t="s">
        <v>71</v>
      </c>
      <c r="AD89" t="s">
        <v>71</v>
      </c>
      <c r="AE89" t="s">
        <v>71</v>
      </c>
      <c r="AF89" s="18" t="s">
        <v>71</v>
      </c>
      <c r="AG89" t="s">
        <v>71</v>
      </c>
      <c r="AH89" t="s">
        <v>71</v>
      </c>
      <c r="AI89" s="18" t="s">
        <v>71</v>
      </c>
      <c r="AJ89" t="s">
        <v>71</v>
      </c>
      <c r="AK89" t="s">
        <v>71</v>
      </c>
      <c r="AL89" s="18" t="s">
        <v>71</v>
      </c>
      <c r="AM89" t="s">
        <v>71</v>
      </c>
      <c r="AN89" t="s">
        <v>71</v>
      </c>
      <c r="AO89" t="s">
        <v>71</v>
      </c>
      <c r="AP89" t="s">
        <v>71</v>
      </c>
      <c r="AQ89" t="s">
        <v>71</v>
      </c>
      <c r="AR89" s="20" t="s">
        <v>71</v>
      </c>
      <c r="AS89" s="20" t="s">
        <v>71</v>
      </c>
      <c r="AT89" s="20" t="s">
        <v>71</v>
      </c>
    </row>
    <row r="90" spans="1:46">
      <c r="A90" s="2" t="s">
        <v>176</v>
      </c>
      <c r="B90" s="2" t="s">
        <v>66</v>
      </c>
      <c r="C90" s="11" t="s">
        <v>71</v>
      </c>
      <c r="D90" s="11" t="s">
        <v>71</v>
      </c>
      <c r="E90" s="11"/>
      <c r="F90" s="11" t="s">
        <v>71</v>
      </c>
      <c r="G90" s="9" t="s">
        <v>44</v>
      </c>
      <c r="H90" s="10" t="s">
        <v>175</v>
      </c>
      <c r="I90" s="2">
        <v>4200</v>
      </c>
      <c r="J90" s="2">
        <v>74.599999999999994</v>
      </c>
      <c r="K90" s="2">
        <v>42</v>
      </c>
      <c r="L90" s="2">
        <v>37</v>
      </c>
      <c r="M90" s="2">
        <v>7.43</v>
      </c>
      <c r="N90" s="2">
        <v>34</v>
      </c>
      <c r="O90" s="2">
        <v>14.2</v>
      </c>
      <c r="P90" s="2">
        <f t="shared" si="9"/>
        <v>42.599999999999994</v>
      </c>
      <c r="Q90" s="2">
        <v>0.5</v>
      </c>
      <c r="R90" s="2">
        <v>0</v>
      </c>
      <c r="S90" s="2">
        <v>14.5</v>
      </c>
      <c r="T90" s="2">
        <v>19.3</v>
      </c>
      <c r="U90" s="2">
        <v>5</v>
      </c>
      <c r="V90" s="2">
        <v>-1.1000000000000001</v>
      </c>
      <c r="W90" s="13">
        <v>45</v>
      </c>
      <c r="X90" s="14">
        <v>28.762</v>
      </c>
      <c r="Y90" s="14">
        <f t="shared" si="8"/>
        <v>14.850547999999995</v>
      </c>
      <c r="Z90" s="17" t="s">
        <v>71</v>
      </c>
      <c r="AA90" s="23" t="s">
        <v>71</v>
      </c>
      <c r="AB90" s="23" t="s">
        <v>71</v>
      </c>
      <c r="AC90" s="18" t="s">
        <v>71</v>
      </c>
      <c r="AD90" t="s">
        <v>71</v>
      </c>
      <c r="AE90" t="s">
        <v>71</v>
      </c>
      <c r="AF90" s="18" t="s">
        <v>71</v>
      </c>
      <c r="AG90" t="s">
        <v>71</v>
      </c>
      <c r="AH90" t="s">
        <v>71</v>
      </c>
      <c r="AI90" s="18" t="s">
        <v>71</v>
      </c>
      <c r="AJ90" t="s">
        <v>71</v>
      </c>
      <c r="AK90" t="s">
        <v>71</v>
      </c>
      <c r="AL90" s="18" t="s">
        <v>71</v>
      </c>
      <c r="AM90" t="s">
        <v>71</v>
      </c>
      <c r="AN90" t="s">
        <v>71</v>
      </c>
      <c r="AO90" t="s">
        <v>71</v>
      </c>
      <c r="AP90" t="s">
        <v>71</v>
      </c>
      <c r="AQ90" t="s">
        <v>71</v>
      </c>
      <c r="AR90" s="20" t="s">
        <v>71</v>
      </c>
      <c r="AS90" s="20" t="s">
        <v>71</v>
      </c>
      <c r="AT90" s="20" t="s">
        <v>71</v>
      </c>
    </row>
    <row r="91" spans="1:46">
      <c r="A91" s="2" t="s">
        <v>177</v>
      </c>
      <c r="B91" s="2" t="s">
        <v>73</v>
      </c>
      <c r="C91" s="11" t="s">
        <v>71</v>
      </c>
      <c r="D91" s="11" t="s">
        <v>71</v>
      </c>
      <c r="E91" s="11"/>
      <c r="F91" s="11" t="s">
        <v>71</v>
      </c>
      <c r="G91" s="9" t="s">
        <v>44</v>
      </c>
      <c r="H91" s="10" t="s">
        <v>175</v>
      </c>
      <c r="I91" s="2">
        <v>4200</v>
      </c>
      <c r="J91" s="2">
        <v>79.5</v>
      </c>
      <c r="K91" s="2">
        <v>47</v>
      </c>
      <c r="L91" s="2">
        <v>37</v>
      </c>
      <c r="M91" s="2">
        <v>7.4</v>
      </c>
      <c r="N91" s="2">
        <v>34</v>
      </c>
      <c r="O91" s="2">
        <v>15.9</v>
      </c>
      <c r="P91" s="2">
        <f t="shared" si="9"/>
        <v>47.7</v>
      </c>
      <c r="Q91" s="2">
        <v>0.2</v>
      </c>
      <c r="R91" s="2">
        <v>0.2</v>
      </c>
      <c r="S91" s="2">
        <v>17.3</v>
      </c>
      <c r="T91" s="2">
        <v>21.7</v>
      </c>
      <c r="U91" s="2">
        <v>4.5</v>
      </c>
      <c r="V91" s="2">
        <v>-3</v>
      </c>
      <c r="W91" s="13">
        <v>45</v>
      </c>
      <c r="X91" s="14">
        <v>28.428999999999998</v>
      </c>
      <c r="Y91" s="14">
        <f t="shared" si="8"/>
        <v>17.711295</v>
      </c>
      <c r="Z91" s="17" t="s">
        <v>71</v>
      </c>
      <c r="AA91" s="23" t="s">
        <v>71</v>
      </c>
      <c r="AB91" s="23" t="s">
        <v>71</v>
      </c>
      <c r="AC91" s="18" t="s">
        <v>71</v>
      </c>
      <c r="AD91" t="s">
        <v>71</v>
      </c>
      <c r="AE91" t="s">
        <v>71</v>
      </c>
      <c r="AF91" s="18" t="s">
        <v>71</v>
      </c>
      <c r="AG91" t="s">
        <v>71</v>
      </c>
      <c r="AH91" t="s">
        <v>71</v>
      </c>
      <c r="AI91" s="18" t="s">
        <v>71</v>
      </c>
      <c r="AJ91" t="s">
        <v>71</v>
      </c>
      <c r="AK91" t="s">
        <v>71</v>
      </c>
      <c r="AL91" s="18" t="s">
        <v>71</v>
      </c>
      <c r="AM91" t="s">
        <v>71</v>
      </c>
      <c r="AN91" t="s">
        <v>71</v>
      </c>
      <c r="AO91" t="s">
        <v>71</v>
      </c>
      <c r="AP91" t="s">
        <v>71</v>
      </c>
      <c r="AQ91" t="s">
        <v>71</v>
      </c>
      <c r="AR91" s="20" t="s">
        <v>71</v>
      </c>
      <c r="AS91" s="20" t="s">
        <v>71</v>
      </c>
      <c r="AT91" s="20" t="s">
        <v>71</v>
      </c>
    </row>
    <row r="92" spans="1:46">
      <c r="A92" s="2" t="s">
        <v>178</v>
      </c>
      <c r="B92" s="2" t="s">
        <v>75</v>
      </c>
      <c r="C92" s="11" t="s">
        <v>71</v>
      </c>
      <c r="D92" s="11" t="s">
        <v>71</v>
      </c>
      <c r="E92" s="11"/>
      <c r="F92" s="11" t="s">
        <v>71</v>
      </c>
      <c r="G92" s="9" t="s">
        <v>44</v>
      </c>
      <c r="H92" s="10" t="s">
        <v>175</v>
      </c>
      <c r="I92" s="2">
        <v>4200</v>
      </c>
      <c r="J92" s="2">
        <v>77.400000000000006</v>
      </c>
      <c r="K92" s="2">
        <v>45</v>
      </c>
      <c r="L92" s="2">
        <v>37</v>
      </c>
      <c r="M92" s="2">
        <v>7.37</v>
      </c>
      <c r="N92" s="2">
        <v>38</v>
      </c>
      <c r="O92" s="2">
        <v>13.9</v>
      </c>
      <c r="P92" s="2">
        <f t="shared" si="9"/>
        <v>41.7</v>
      </c>
      <c r="Q92" s="2">
        <v>0</v>
      </c>
      <c r="R92" s="2">
        <v>0</v>
      </c>
      <c r="S92" s="2">
        <v>14.8</v>
      </c>
      <c r="T92" s="2">
        <v>19.100000000000001</v>
      </c>
      <c r="U92" s="2">
        <v>4.5</v>
      </c>
      <c r="V92" s="2">
        <v>-2.9</v>
      </c>
      <c r="W92" s="13">
        <v>45</v>
      </c>
      <c r="X92" s="14">
        <v>28.387</v>
      </c>
      <c r="Y92" s="14">
        <f t="shared" si="8"/>
        <v>15.089454</v>
      </c>
      <c r="Z92" s="17" t="s">
        <v>71</v>
      </c>
      <c r="AA92" s="23" t="s">
        <v>71</v>
      </c>
      <c r="AB92" s="23" t="s">
        <v>71</v>
      </c>
      <c r="AC92" s="18" t="s">
        <v>71</v>
      </c>
      <c r="AD92" t="s">
        <v>71</v>
      </c>
      <c r="AE92" t="s">
        <v>71</v>
      </c>
      <c r="AF92" s="18" t="s">
        <v>71</v>
      </c>
      <c r="AG92" t="s">
        <v>71</v>
      </c>
      <c r="AH92" t="s">
        <v>71</v>
      </c>
      <c r="AI92" s="18" t="s">
        <v>71</v>
      </c>
      <c r="AJ92" t="s">
        <v>71</v>
      </c>
      <c r="AK92" t="s">
        <v>71</v>
      </c>
      <c r="AL92" s="18" t="s">
        <v>71</v>
      </c>
      <c r="AM92" t="s">
        <v>71</v>
      </c>
      <c r="AN92" t="s">
        <v>71</v>
      </c>
      <c r="AO92" t="s">
        <v>71</v>
      </c>
      <c r="AP92" t="s">
        <v>71</v>
      </c>
      <c r="AQ92" t="s">
        <v>71</v>
      </c>
      <c r="AR92" s="20" t="s">
        <v>71</v>
      </c>
      <c r="AS92" s="20" t="s">
        <v>71</v>
      </c>
      <c r="AT92" s="20" t="s">
        <v>71</v>
      </c>
    </row>
    <row r="93" spans="1:46">
      <c r="A93" s="2" t="s">
        <v>179</v>
      </c>
      <c r="B93" s="2" t="s">
        <v>77</v>
      </c>
      <c r="C93" s="11" t="s">
        <v>71</v>
      </c>
      <c r="D93" s="11" t="s">
        <v>71</v>
      </c>
      <c r="E93" s="11"/>
      <c r="F93" s="11" t="s">
        <v>71</v>
      </c>
      <c r="G93" s="9" t="s">
        <v>44</v>
      </c>
      <c r="H93" s="10" t="s">
        <v>175</v>
      </c>
      <c r="I93" s="2">
        <v>4200</v>
      </c>
      <c r="J93" s="2">
        <v>79.8</v>
      </c>
      <c r="K93" s="2">
        <v>50</v>
      </c>
      <c r="L93" s="2">
        <v>37</v>
      </c>
      <c r="M93" s="2">
        <v>7.38</v>
      </c>
      <c r="N93" s="2">
        <v>32</v>
      </c>
      <c r="O93" s="2">
        <v>15.3</v>
      </c>
      <c r="P93" s="2">
        <f t="shared" si="9"/>
        <v>45.900000000000006</v>
      </c>
      <c r="Q93" s="2">
        <v>0</v>
      </c>
      <c r="R93" s="2">
        <v>0.2</v>
      </c>
      <c r="S93" s="2">
        <v>16.7</v>
      </c>
      <c r="T93" s="2">
        <v>20.9</v>
      </c>
      <c r="U93" s="2">
        <v>5.9</v>
      </c>
      <c r="V93" s="2">
        <v>-5.2</v>
      </c>
      <c r="W93" s="13">
        <v>47</v>
      </c>
      <c r="X93" s="14">
        <v>29.334</v>
      </c>
      <c r="Y93" s="14">
        <f t="shared" si="8"/>
        <v>17.121065999999995</v>
      </c>
      <c r="Z93" s="17" t="s">
        <v>71</v>
      </c>
      <c r="AA93" s="23" t="s">
        <v>71</v>
      </c>
      <c r="AB93" s="23" t="s">
        <v>71</v>
      </c>
      <c r="AC93" s="18" t="s">
        <v>71</v>
      </c>
      <c r="AD93" t="s">
        <v>71</v>
      </c>
      <c r="AE93" t="s">
        <v>71</v>
      </c>
      <c r="AF93" s="18" t="s">
        <v>71</v>
      </c>
      <c r="AG93" t="s">
        <v>71</v>
      </c>
      <c r="AH93" t="s">
        <v>71</v>
      </c>
      <c r="AI93" s="18" t="s">
        <v>71</v>
      </c>
      <c r="AJ93" t="s">
        <v>71</v>
      </c>
      <c r="AK93" t="s">
        <v>71</v>
      </c>
      <c r="AL93" s="18" t="s">
        <v>71</v>
      </c>
      <c r="AM93" t="s">
        <v>71</v>
      </c>
      <c r="AN93" t="s">
        <v>71</v>
      </c>
      <c r="AO93" t="s">
        <v>71</v>
      </c>
      <c r="AP93" t="s">
        <v>71</v>
      </c>
      <c r="AQ93" t="s">
        <v>71</v>
      </c>
      <c r="AR93" s="20" t="s">
        <v>71</v>
      </c>
      <c r="AS93" s="20" t="s">
        <v>71</v>
      </c>
      <c r="AT93" s="20" t="s">
        <v>71</v>
      </c>
    </row>
    <row r="94" spans="1:46">
      <c r="A94" s="2" t="s">
        <v>180</v>
      </c>
      <c r="B94" s="2" t="s">
        <v>80</v>
      </c>
      <c r="C94" s="11" t="s">
        <v>71</v>
      </c>
      <c r="D94" s="11" t="s">
        <v>71</v>
      </c>
      <c r="E94" s="11"/>
      <c r="F94" s="11" t="s">
        <v>71</v>
      </c>
      <c r="G94" s="9" t="s">
        <v>44</v>
      </c>
      <c r="H94" s="10" t="s">
        <v>175</v>
      </c>
      <c r="I94" s="2">
        <v>4200</v>
      </c>
      <c r="J94" s="2">
        <v>76.5</v>
      </c>
      <c r="K94" s="2">
        <v>48</v>
      </c>
      <c r="L94" s="2">
        <v>37</v>
      </c>
      <c r="M94" s="2">
        <v>7.36</v>
      </c>
      <c r="N94" s="2">
        <v>32</v>
      </c>
      <c r="O94" s="2">
        <v>17.100000000000001</v>
      </c>
      <c r="P94" s="2">
        <f t="shared" si="9"/>
        <v>51.300000000000004</v>
      </c>
      <c r="Q94" s="2">
        <v>1.5</v>
      </c>
      <c r="R94" s="2">
        <v>0.1</v>
      </c>
      <c r="S94" s="2">
        <v>17.899999999999999</v>
      </c>
      <c r="T94" s="2">
        <v>23.1</v>
      </c>
      <c r="U94" s="2">
        <v>6.7</v>
      </c>
      <c r="V94" s="2">
        <v>-6.2</v>
      </c>
      <c r="W94" s="13">
        <v>51</v>
      </c>
      <c r="X94" s="14">
        <v>29.678000000000001</v>
      </c>
      <c r="Y94" s="14">
        <f t="shared" si="8"/>
        <v>18.327285</v>
      </c>
      <c r="Z94" s="17" t="s">
        <v>71</v>
      </c>
      <c r="AA94" s="23" t="s">
        <v>71</v>
      </c>
      <c r="AB94" s="23" t="s">
        <v>71</v>
      </c>
      <c r="AC94" s="18" t="s">
        <v>71</v>
      </c>
      <c r="AD94" t="s">
        <v>71</v>
      </c>
      <c r="AE94" t="s">
        <v>71</v>
      </c>
      <c r="AF94" s="18" t="s">
        <v>71</v>
      </c>
      <c r="AG94" t="s">
        <v>71</v>
      </c>
      <c r="AH94" t="s">
        <v>71</v>
      </c>
      <c r="AI94" s="18" t="s">
        <v>71</v>
      </c>
      <c r="AJ94" t="s">
        <v>71</v>
      </c>
      <c r="AK94" t="s">
        <v>71</v>
      </c>
      <c r="AL94" s="18" t="s">
        <v>71</v>
      </c>
      <c r="AM94" t="s">
        <v>71</v>
      </c>
      <c r="AN94" t="s">
        <v>71</v>
      </c>
      <c r="AO94" t="s">
        <v>71</v>
      </c>
      <c r="AP94" t="s">
        <v>71</v>
      </c>
      <c r="AQ94" t="s">
        <v>71</v>
      </c>
      <c r="AR94" s="20" t="s">
        <v>71</v>
      </c>
      <c r="AS94" s="20" t="s">
        <v>71</v>
      </c>
      <c r="AT94" s="20" t="s">
        <v>71</v>
      </c>
    </row>
    <row r="95" spans="1:46">
      <c r="A95" s="2" t="s">
        <v>181</v>
      </c>
      <c r="B95" s="2" t="s">
        <v>82</v>
      </c>
      <c r="C95" s="11" t="s">
        <v>71</v>
      </c>
      <c r="D95" s="11" t="s">
        <v>71</v>
      </c>
      <c r="E95" s="11"/>
      <c r="F95" s="11" t="s">
        <v>71</v>
      </c>
      <c r="G95" s="9" t="s">
        <v>44</v>
      </c>
      <c r="H95" s="10" t="s">
        <v>175</v>
      </c>
      <c r="I95" s="2">
        <v>4200</v>
      </c>
      <c r="J95" s="2">
        <v>79.7</v>
      </c>
      <c r="K95" s="2">
        <v>49</v>
      </c>
      <c r="L95" s="2">
        <v>37</v>
      </c>
      <c r="M95" s="2">
        <v>7.36</v>
      </c>
      <c r="N95" s="2">
        <v>36</v>
      </c>
      <c r="O95" s="2">
        <v>17.600000000000001</v>
      </c>
      <c r="P95" s="2">
        <f t="shared" si="9"/>
        <v>52.800000000000004</v>
      </c>
      <c r="Q95" s="2">
        <v>1</v>
      </c>
      <c r="R95" s="2">
        <v>0.1</v>
      </c>
      <c r="S95" s="2">
        <v>19.2</v>
      </c>
      <c r="T95" s="2">
        <v>23.9</v>
      </c>
      <c r="U95" s="2">
        <v>6.7</v>
      </c>
      <c r="V95" s="2">
        <v>-4.4000000000000004</v>
      </c>
      <c r="W95" s="13">
        <v>54</v>
      </c>
      <c r="X95" s="14">
        <v>29.645</v>
      </c>
      <c r="Y95" s="14">
        <f t="shared" si="8"/>
        <v>19.644807999999998</v>
      </c>
      <c r="Z95" s="17" t="s">
        <v>71</v>
      </c>
      <c r="AA95" s="23" t="s">
        <v>71</v>
      </c>
      <c r="AB95" s="23" t="s">
        <v>71</v>
      </c>
      <c r="AC95" s="18" t="s">
        <v>71</v>
      </c>
      <c r="AD95" t="s">
        <v>71</v>
      </c>
      <c r="AE95" t="s">
        <v>71</v>
      </c>
      <c r="AF95" s="18" t="s">
        <v>71</v>
      </c>
      <c r="AG95" t="s">
        <v>71</v>
      </c>
      <c r="AH95" t="s">
        <v>71</v>
      </c>
      <c r="AI95" s="18" t="s">
        <v>71</v>
      </c>
      <c r="AJ95" t="s">
        <v>71</v>
      </c>
      <c r="AK95" t="s">
        <v>71</v>
      </c>
      <c r="AL95" s="18" t="s">
        <v>71</v>
      </c>
      <c r="AM95" t="s">
        <v>71</v>
      </c>
      <c r="AN95" t="s">
        <v>71</v>
      </c>
      <c r="AO95" t="s">
        <v>71</v>
      </c>
      <c r="AP95" t="s">
        <v>71</v>
      </c>
      <c r="AQ95" t="s">
        <v>71</v>
      </c>
      <c r="AR95" s="20" t="s">
        <v>71</v>
      </c>
      <c r="AS95" s="20" t="s">
        <v>71</v>
      </c>
      <c r="AT95" s="20" t="s">
        <v>71</v>
      </c>
    </row>
    <row r="96" spans="1:46">
      <c r="A96" s="2" t="s">
        <v>182</v>
      </c>
      <c r="B96" s="2" t="s">
        <v>84</v>
      </c>
      <c r="C96" s="11" t="s">
        <v>71</v>
      </c>
      <c r="D96" s="11" t="s">
        <v>71</v>
      </c>
      <c r="E96" s="11"/>
      <c r="F96" s="11" t="s">
        <v>71</v>
      </c>
      <c r="G96" s="9" t="s">
        <v>44</v>
      </c>
      <c r="H96" s="10" t="s">
        <v>175</v>
      </c>
      <c r="I96" s="2">
        <v>4200</v>
      </c>
      <c r="J96" s="2">
        <v>75.400000000000006</v>
      </c>
      <c r="K96" s="2">
        <v>46</v>
      </c>
      <c r="L96" s="2">
        <v>37</v>
      </c>
      <c r="M96" s="2">
        <v>7.36</v>
      </c>
      <c r="N96" s="2">
        <v>39</v>
      </c>
      <c r="O96" s="2">
        <v>14.6</v>
      </c>
      <c r="P96" s="2">
        <f t="shared" si="9"/>
        <v>43.8</v>
      </c>
      <c r="Q96" s="2">
        <v>1.3</v>
      </c>
      <c r="R96" s="2">
        <v>0</v>
      </c>
      <c r="S96" s="2">
        <v>15.1</v>
      </c>
      <c r="T96" s="2">
        <v>19.7</v>
      </c>
      <c r="U96" s="2">
        <v>5.2</v>
      </c>
      <c r="V96" s="2">
        <v>-3.1</v>
      </c>
      <c r="W96" s="13">
        <v>48</v>
      </c>
      <c r="X96" s="14">
        <v>28.920999999999999</v>
      </c>
      <c r="Y96" s="14">
        <f t="shared" si="8"/>
        <v>15.439676</v>
      </c>
      <c r="Z96" s="17" t="s">
        <v>71</v>
      </c>
      <c r="AA96" s="23" t="s">
        <v>71</v>
      </c>
      <c r="AB96" s="23" t="s">
        <v>71</v>
      </c>
      <c r="AC96" s="18" t="s">
        <v>71</v>
      </c>
      <c r="AD96" t="s">
        <v>71</v>
      </c>
      <c r="AE96" t="s">
        <v>71</v>
      </c>
      <c r="AF96" s="18" t="s">
        <v>71</v>
      </c>
      <c r="AG96" t="s">
        <v>71</v>
      </c>
      <c r="AH96" t="s">
        <v>71</v>
      </c>
      <c r="AI96" s="18" t="s">
        <v>71</v>
      </c>
      <c r="AJ96" t="s">
        <v>71</v>
      </c>
      <c r="AK96" t="s">
        <v>71</v>
      </c>
      <c r="AL96" s="18" t="s">
        <v>71</v>
      </c>
      <c r="AM96" t="s">
        <v>71</v>
      </c>
      <c r="AN96" t="s">
        <v>71</v>
      </c>
      <c r="AO96" t="s">
        <v>71</v>
      </c>
      <c r="AP96" t="s">
        <v>71</v>
      </c>
      <c r="AQ96" t="s">
        <v>71</v>
      </c>
      <c r="AR96" s="20" t="s">
        <v>71</v>
      </c>
      <c r="AS96" s="20" t="s">
        <v>71</v>
      </c>
      <c r="AT96" s="20" t="s">
        <v>71</v>
      </c>
    </row>
    <row r="97" spans="1:46">
      <c r="A97" s="2" t="s">
        <v>183</v>
      </c>
      <c r="B97" s="2" t="s">
        <v>86</v>
      </c>
      <c r="C97" s="11" t="s">
        <v>71</v>
      </c>
      <c r="D97" s="11" t="s">
        <v>71</v>
      </c>
      <c r="E97" s="11"/>
      <c r="F97" s="11" t="s">
        <v>71</v>
      </c>
      <c r="G97" s="9" t="s">
        <v>44</v>
      </c>
      <c r="H97" s="10" t="s">
        <v>175</v>
      </c>
      <c r="I97" s="2">
        <v>4200</v>
      </c>
      <c r="J97" s="2">
        <v>79.8</v>
      </c>
      <c r="K97" s="2">
        <v>49</v>
      </c>
      <c r="L97" s="2">
        <v>37</v>
      </c>
      <c r="M97" s="2">
        <v>7.36</v>
      </c>
      <c r="N97" s="2">
        <v>33</v>
      </c>
      <c r="O97" s="2">
        <v>16.100000000000001</v>
      </c>
      <c r="P97" s="2">
        <f t="shared" si="9"/>
        <v>48.300000000000004</v>
      </c>
      <c r="Q97" s="2">
        <v>1.3</v>
      </c>
      <c r="R97" s="2">
        <v>0</v>
      </c>
      <c r="S97" s="2">
        <v>17.600000000000001</v>
      </c>
      <c r="T97" s="2">
        <v>21.8</v>
      </c>
      <c r="U97" s="2">
        <v>5.7</v>
      </c>
      <c r="V97" s="2">
        <v>-5.8</v>
      </c>
      <c r="W97" s="13">
        <v>51</v>
      </c>
      <c r="X97" s="14">
        <v>28.916</v>
      </c>
      <c r="Y97" s="14">
        <f t="shared" si="8"/>
        <v>18.005441999999999</v>
      </c>
      <c r="Z97" s="17" t="s">
        <v>71</v>
      </c>
      <c r="AA97" s="23" t="s">
        <v>71</v>
      </c>
      <c r="AB97" s="23" t="s">
        <v>71</v>
      </c>
      <c r="AC97" s="18" t="s">
        <v>71</v>
      </c>
      <c r="AD97" t="s">
        <v>71</v>
      </c>
      <c r="AE97" t="s">
        <v>71</v>
      </c>
      <c r="AF97" s="18" t="s">
        <v>71</v>
      </c>
      <c r="AG97" t="s">
        <v>71</v>
      </c>
      <c r="AH97" t="s">
        <v>71</v>
      </c>
      <c r="AI97" s="18" t="s">
        <v>71</v>
      </c>
      <c r="AJ97" t="s">
        <v>71</v>
      </c>
      <c r="AK97" t="s">
        <v>71</v>
      </c>
      <c r="AL97" s="18" t="s">
        <v>71</v>
      </c>
      <c r="AM97" t="s">
        <v>71</v>
      </c>
      <c r="AN97" t="s">
        <v>71</v>
      </c>
      <c r="AO97" t="s">
        <v>71</v>
      </c>
      <c r="AP97" t="s">
        <v>71</v>
      </c>
      <c r="AQ97" t="s">
        <v>71</v>
      </c>
      <c r="AR97" s="20" t="s">
        <v>71</v>
      </c>
      <c r="AS97" s="20" t="s">
        <v>71</v>
      </c>
      <c r="AT97" s="20" t="s">
        <v>71</v>
      </c>
    </row>
    <row r="98" spans="1:46">
      <c r="A98" s="2" t="s">
        <v>184</v>
      </c>
      <c r="B98" s="2" t="s">
        <v>88</v>
      </c>
      <c r="C98" s="11" t="s">
        <v>71</v>
      </c>
      <c r="D98" s="11" t="s">
        <v>71</v>
      </c>
      <c r="E98" s="11"/>
      <c r="F98" s="11" t="s">
        <v>71</v>
      </c>
      <c r="G98" s="9" t="s">
        <v>44</v>
      </c>
      <c r="H98" s="10" t="s">
        <v>175</v>
      </c>
      <c r="I98" s="2">
        <v>4200</v>
      </c>
      <c r="J98" s="2">
        <v>80.2</v>
      </c>
      <c r="K98" s="2">
        <v>49</v>
      </c>
      <c r="L98" s="2">
        <v>37</v>
      </c>
      <c r="M98" s="2">
        <v>7.35</v>
      </c>
      <c r="N98" s="2">
        <v>29</v>
      </c>
      <c r="O98" s="2">
        <v>14.7</v>
      </c>
      <c r="P98" s="2">
        <f t="shared" si="9"/>
        <v>44.099999999999994</v>
      </c>
      <c r="Q98" s="2">
        <v>0</v>
      </c>
      <c r="R98" s="2">
        <v>0.4</v>
      </c>
      <c r="S98" s="2">
        <v>16.2</v>
      </c>
      <c r="T98" s="2">
        <v>20.100000000000001</v>
      </c>
      <c r="U98" s="2">
        <v>7</v>
      </c>
      <c r="V98" s="2">
        <v>-8.1999999999999993</v>
      </c>
      <c r="W98" s="13">
        <v>46</v>
      </c>
      <c r="X98" s="14">
        <v>28.919</v>
      </c>
      <c r="Y98" s="14">
        <f t="shared" si="8"/>
        <v>16.534265999999995</v>
      </c>
      <c r="Z98" s="17" t="s">
        <v>71</v>
      </c>
      <c r="AA98" s="23" t="s">
        <v>71</v>
      </c>
      <c r="AB98" s="23" t="s">
        <v>71</v>
      </c>
      <c r="AC98" s="18" t="s">
        <v>71</v>
      </c>
      <c r="AD98" t="s">
        <v>71</v>
      </c>
      <c r="AE98" t="s">
        <v>71</v>
      </c>
      <c r="AF98" s="18" t="s">
        <v>71</v>
      </c>
      <c r="AG98" t="s">
        <v>71</v>
      </c>
      <c r="AH98" t="s">
        <v>71</v>
      </c>
      <c r="AI98" s="18" t="s">
        <v>71</v>
      </c>
      <c r="AJ98" t="s">
        <v>71</v>
      </c>
      <c r="AK98" t="s">
        <v>71</v>
      </c>
      <c r="AL98" s="18" t="s">
        <v>71</v>
      </c>
      <c r="AM98" t="s">
        <v>71</v>
      </c>
      <c r="AN98" t="s">
        <v>71</v>
      </c>
      <c r="AO98" t="s">
        <v>71</v>
      </c>
      <c r="AP98" t="s">
        <v>71</v>
      </c>
      <c r="AQ98" t="s">
        <v>71</v>
      </c>
      <c r="AR98" s="20" t="s">
        <v>71</v>
      </c>
      <c r="AS98" s="20" t="s">
        <v>71</v>
      </c>
      <c r="AT98" s="20" t="s">
        <v>71</v>
      </c>
    </row>
    <row r="99" spans="1:46">
      <c r="A99" s="2" t="s">
        <v>185</v>
      </c>
      <c r="B99" s="2" t="s">
        <v>90</v>
      </c>
      <c r="C99" s="11" t="s">
        <v>71</v>
      </c>
      <c r="D99" s="11" t="s">
        <v>71</v>
      </c>
      <c r="E99" s="11"/>
      <c r="F99" s="11" t="s">
        <v>71</v>
      </c>
      <c r="G99" s="9" t="s">
        <v>44</v>
      </c>
      <c r="H99" s="10" t="s">
        <v>175</v>
      </c>
      <c r="I99" s="2">
        <v>4200</v>
      </c>
      <c r="J99" s="2">
        <v>78.8</v>
      </c>
      <c r="K99" s="2">
        <v>48</v>
      </c>
      <c r="L99" s="2">
        <v>37</v>
      </c>
      <c r="M99" s="2">
        <v>7.39</v>
      </c>
      <c r="N99" s="2">
        <v>33</v>
      </c>
      <c r="O99" s="2">
        <v>15.1</v>
      </c>
      <c r="P99" s="2">
        <f t="shared" si="9"/>
        <v>45.3</v>
      </c>
      <c r="Q99" s="2">
        <v>0</v>
      </c>
      <c r="R99" s="2">
        <v>0.2</v>
      </c>
      <c r="S99" s="2">
        <v>16.3</v>
      </c>
      <c r="T99" s="2">
        <v>20</v>
      </c>
      <c r="U99" s="2">
        <v>6.2</v>
      </c>
      <c r="V99" s="2">
        <v>-3.9</v>
      </c>
      <c r="W99" s="13">
        <v>53</v>
      </c>
      <c r="X99" s="14">
        <v>29.498999999999999</v>
      </c>
      <c r="Y99" s="14">
        <f t="shared" si="8"/>
        <v>16.683331999999996</v>
      </c>
      <c r="Z99" s="17" t="s">
        <v>71</v>
      </c>
      <c r="AA99" s="23" t="s">
        <v>71</v>
      </c>
      <c r="AB99" s="23" t="s">
        <v>71</v>
      </c>
      <c r="AC99" s="18" t="s">
        <v>71</v>
      </c>
      <c r="AD99" t="s">
        <v>71</v>
      </c>
      <c r="AE99" t="s">
        <v>71</v>
      </c>
      <c r="AF99" s="18" t="s">
        <v>71</v>
      </c>
      <c r="AG99" t="s">
        <v>71</v>
      </c>
      <c r="AH99" t="s">
        <v>71</v>
      </c>
      <c r="AI99" s="18" t="s">
        <v>71</v>
      </c>
      <c r="AJ99" t="s">
        <v>71</v>
      </c>
      <c r="AK99" t="s">
        <v>71</v>
      </c>
      <c r="AL99" s="18" t="s">
        <v>71</v>
      </c>
      <c r="AM99" t="s">
        <v>71</v>
      </c>
      <c r="AN99" t="s">
        <v>71</v>
      </c>
      <c r="AO99" t="s">
        <v>71</v>
      </c>
      <c r="AP99" t="s">
        <v>71</v>
      </c>
      <c r="AQ99" t="s">
        <v>71</v>
      </c>
      <c r="AR99" s="20" t="s">
        <v>71</v>
      </c>
      <c r="AS99" s="20" t="s">
        <v>71</v>
      </c>
      <c r="AT99" s="20" t="s">
        <v>71</v>
      </c>
    </row>
    <row r="100" spans="1:46">
      <c r="A100" s="2" t="s">
        <v>186</v>
      </c>
      <c r="B100" s="2" t="s">
        <v>92</v>
      </c>
      <c r="C100" s="11" t="s">
        <v>71</v>
      </c>
      <c r="D100" s="11" t="s">
        <v>71</v>
      </c>
      <c r="E100" s="11"/>
      <c r="F100" s="11" t="s">
        <v>71</v>
      </c>
      <c r="G100" s="9" t="s">
        <v>44</v>
      </c>
      <c r="H100" s="10" t="s">
        <v>175</v>
      </c>
      <c r="I100" s="2">
        <v>4200</v>
      </c>
      <c r="J100" s="2">
        <v>80.400000000000006</v>
      </c>
      <c r="K100" s="2">
        <v>49</v>
      </c>
      <c r="L100" s="2">
        <v>37</v>
      </c>
      <c r="M100" s="2">
        <v>7.35</v>
      </c>
      <c r="N100" s="2">
        <v>37</v>
      </c>
      <c r="O100" s="2">
        <v>14.7</v>
      </c>
      <c r="P100" s="2">
        <f t="shared" si="9"/>
        <v>44.099999999999994</v>
      </c>
      <c r="Q100" s="2">
        <v>0.5</v>
      </c>
      <c r="R100" s="2">
        <v>0.1</v>
      </c>
      <c r="S100" s="2">
        <v>16.2</v>
      </c>
      <c r="T100" s="2">
        <v>20.100000000000001</v>
      </c>
      <c r="U100" s="2">
        <v>6.1</v>
      </c>
      <c r="V100" s="2">
        <v>-4.5999999999999996</v>
      </c>
      <c r="W100" s="13">
        <v>50</v>
      </c>
      <c r="X100" s="14">
        <v>28.47</v>
      </c>
      <c r="Y100" s="14">
        <f t="shared" si="8"/>
        <v>16.575131999999996</v>
      </c>
      <c r="Z100" s="17" t="s">
        <v>71</v>
      </c>
      <c r="AA100" s="23" t="s">
        <v>71</v>
      </c>
      <c r="AB100" s="23" t="s">
        <v>71</v>
      </c>
      <c r="AC100" s="18" t="s">
        <v>71</v>
      </c>
      <c r="AD100" t="s">
        <v>71</v>
      </c>
      <c r="AE100" t="s">
        <v>71</v>
      </c>
      <c r="AF100" s="18" t="s">
        <v>71</v>
      </c>
      <c r="AG100" t="s">
        <v>71</v>
      </c>
      <c r="AH100" t="s">
        <v>71</v>
      </c>
      <c r="AI100" s="18" t="s">
        <v>71</v>
      </c>
      <c r="AJ100" t="s">
        <v>71</v>
      </c>
      <c r="AK100" t="s">
        <v>71</v>
      </c>
      <c r="AL100" s="18" t="s">
        <v>71</v>
      </c>
      <c r="AM100" t="s">
        <v>71</v>
      </c>
      <c r="AN100" t="s">
        <v>71</v>
      </c>
      <c r="AO100" t="s">
        <v>71</v>
      </c>
      <c r="AP100" t="s">
        <v>71</v>
      </c>
      <c r="AQ100" t="s">
        <v>71</v>
      </c>
      <c r="AR100" s="20" t="s">
        <v>71</v>
      </c>
      <c r="AS100" s="20" t="s">
        <v>71</v>
      </c>
      <c r="AT100" s="20" t="s">
        <v>71</v>
      </c>
    </row>
    <row r="101" spans="1:46">
      <c r="A101" s="2" t="s">
        <v>187</v>
      </c>
      <c r="B101" s="2" t="s">
        <v>94</v>
      </c>
      <c r="C101" s="11" t="s">
        <v>71</v>
      </c>
      <c r="D101" s="11" t="s">
        <v>71</v>
      </c>
      <c r="E101" s="11"/>
      <c r="F101" s="11" t="s">
        <v>71</v>
      </c>
      <c r="G101" s="9" t="s">
        <v>44</v>
      </c>
      <c r="H101" s="10" t="s">
        <v>175</v>
      </c>
      <c r="I101" s="2">
        <v>4200</v>
      </c>
      <c r="J101" s="2">
        <v>82.6</v>
      </c>
      <c r="K101" s="2">
        <v>53</v>
      </c>
      <c r="L101" s="2">
        <v>37</v>
      </c>
      <c r="M101" s="2">
        <v>7.36</v>
      </c>
      <c r="N101" s="2">
        <v>32</v>
      </c>
      <c r="O101" s="2">
        <v>16.2</v>
      </c>
      <c r="P101" s="2">
        <f t="shared" si="9"/>
        <v>48.599999999999994</v>
      </c>
      <c r="Q101" s="2">
        <v>0.6</v>
      </c>
      <c r="R101" s="2">
        <v>0.2</v>
      </c>
      <c r="S101" s="2">
        <v>18.3</v>
      </c>
      <c r="T101" s="2">
        <v>22</v>
      </c>
      <c r="U101" s="2">
        <v>7.6</v>
      </c>
      <c r="V101" s="2">
        <v>-6.2</v>
      </c>
      <c r="W101" s="13">
        <v>50</v>
      </c>
      <c r="X101" s="14">
        <v>29.462</v>
      </c>
      <c r="Y101" s="14">
        <f t="shared" si="8"/>
        <v>18.758867999999996</v>
      </c>
      <c r="Z101" s="17" t="s">
        <v>71</v>
      </c>
      <c r="AA101" s="23" t="s">
        <v>71</v>
      </c>
      <c r="AB101" s="23" t="s">
        <v>71</v>
      </c>
      <c r="AC101" s="18" t="s">
        <v>71</v>
      </c>
      <c r="AD101" t="s">
        <v>71</v>
      </c>
      <c r="AE101" t="s">
        <v>71</v>
      </c>
      <c r="AF101" s="18" t="s">
        <v>71</v>
      </c>
      <c r="AG101" t="s">
        <v>71</v>
      </c>
      <c r="AH101" t="s">
        <v>71</v>
      </c>
      <c r="AI101" s="18" t="s">
        <v>71</v>
      </c>
      <c r="AJ101" t="s">
        <v>71</v>
      </c>
      <c r="AK101" t="s">
        <v>71</v>
      </c>
      <c r="AL101" s="18" t="s">
        <v>71</v>
      </c>
      <c r="AM101" t="s">
        <v>71</v>
      </c>
      <c r="AN101" t="s">
        <v>71</v>
      </c>
      <c r="AO101" t="s">
        <v>71</v>
      </c>
      <c r="AP101" t="s">
        <v>71</v>
      </c>
      <c r="AQ101" t="s">
        <v>71</v>
      </c>
      <c r="AR101" s="20" t="s">
        <v>71</v>
      </c>
      <c r="AS101" s="20" t="s">
        <v>71</v>
      </c>
      <c r="AT101" s="20" t="s">
        <v>71</v>
      </c>
    </row>
    <row r="102" spans="1:46">
      <c r="A102" s="2" t="s">
        <v>188</v>
      </c>
      <c r="B102" s="2" t="s">
        <v>96</v>
      </c>
      <c r="C102" s="11" t="s">
        <v>71</v>
      </c>
      <c r="D102" s="11" t="s">
        <v>71</v>
      </c>
      <c r="E102" s="11"/>
      <c r="F102" s="11" t="s">
        <v>71</v>
      </c>
      <c r="G102" s="9" t="s">
        <v>44</v>
      </c>
      <c r="H102" s="10" t="s">
        <v>175</v>
      </c>
      <c r="I102" s="2">
        <v>4200</v>
      </c>
      <c r="J102" s="2">
        <v>77.8</v>
      </c>
      <c r="K102" s="2">
        <v>47</v>
      </c>
      <c r="L102" s="2">
        <v>37</v>
      </c>
      <c r="M102" s="2">
        <v>7.39</v>
      </c>
      <c r="N102" s="2">
        <v>33</v>
      </c>
      <c r="O102" s="2">
        <v>13.9</v>
      </c>
      <c r="P102" s="2">
        <f t="shared" si="9"/>
        <v>41.7</v>
      </c>
      <c r="Q102" s="2">
        <v>0.6</v>
      </c>
      <c r="R102" s="2">
        <v>0</v>
      </c>
      <c r="S102" s="2">
        <v>14.8</v>
      </c>
      <c r="T102" s="2">
        <v>19</v>
      </c>
      <c r="U102" s="2">
        <v>4.5999999999999996</v>
      </c>
      <c r="V102" s="2">
        <v>-4</v>
      </c>
      <c r="W102" s="13">
        <v>49</v>
      </c>
      <c r="X102" s="14">
        <v>29.204000000000001</v>
      </c>
      <c r="Y102" s="14">
        <f t="shared" si="8"/>
        <v>15.172737999999997</v>
      </c>
      <c r="Z102" s="17" t="s">
        <v>71</v>
      </c>
      <c r="AA102" s="23" t="s">
        <v>71</v>
      </c>
      <c r="AB102" s="23" t="s">
        <v>71</v>
      </c>
      <c r="AC102" s="18" t="s">
        <v>71</v>
      </c>
      <c r="AD102" t="s">
        <v>71</v>
      </c>
      <c r="AE102" t="s">
        <v>71</v>
      </c>
      <c r="AF102" s="18" t="s">
        <v>71</v>
      </c>
      <c r="AG102" t="s">
        <v>71</v>
      </c>
      <c r="AH102" t="s">
        <v>71</v>
      </c>
      <c r="AI102" s="18" t="s">
        <v>71</v>
      </c>
      <c r="AJ102" t="s">
        <v>71</v>
      </c>
      <c r="AK102" t="s">
        <v>71</v>
      </c>
      <c r="AL102" s="18" t="s">
        <v>71</v>
      </c>
      <c r="AM102" t="s">
        <v>71</v>
      </c>
      <c r="AN102" t="s">
        <v>71</v>
      </c>
      <c r="AO102" t="s">
        <v>71</v>
      </c>
      <c r="AP102" t="s">
        <v>71</v>
      </c>
      <c r="AQ102" t="s">
        <v>71</v>
      </c>
      <c r="AR102" s="20" t="s">
        <v>71</v>
      </c>
      <c r="AS102" s="20" t="s">
        <v>71</v>
      </c>
      <c r="AT102" s="20" t="s">
        <v>71</v>
      </c>
    </row>
    <row r="103" spans="1:46">
      <c r="A103" s="2" t="s">
        <v>189</v>
      </c>
      <c r="B103" s="2" t="s">
        <v>98</v>
      </c>
      <c r="C103" s="11" t="s">
        <v>71</v>
      </c>
      <c r="D103" s="11" t="s">
        <v>71</v>
      </c>
      <c r="E103" s="11"/>
      <c r="F103" s="11" t="s">
        <v>71</v>
      </c>
      <c r="G103" s="9" t="s">
        <v>44</v>
      </c>
      <c r="H103" s="10" t="s">
        <v>175</v>
      </c>
      <c r="I103" s="2">
        <v>4200</v>
      </c>
      <c r="J103" s="2">
        <v>77</v>
      </c>
      <c r="K103" s="2">
        <v>46</v>
      </c>
      <c r="L103" s="2">
        <v>37</v>
      </c>
      <c r="M103" s="2">
        <v>7.39</v>
      </c>
      <c r="N103" s="2">
        <v>36</v>
      </c>
      <c r="O103" s="2">
        <v>12.9</v>
      </c>
      <c r="P103" s="2">
        <f t="shared" si="9"/>
        <v>38.700000000000003</v>
      </c>
      <c r="Q103" s="2">
        <v>0</v>
      </c>
      <c r="R103" s="2">
        <v>0</v>
      </c>
      <c r="S103" s="2">
        <v>13.9</v>
      </c>
      <c r="T103" s="2">
        <v>18</v>
      </c>
      <c r="U103" s="2">
        <v>5.5</v>
      </c>
      <c r="V103" s="2">
        <v>-2.6</v>
      </c>
      <c r="W103" s="13">
        <v>46</v>
      </c>
      <c r="X103" s="14">
        <v>30.183</v>
      </c>
      <c r="Y103" s="14">
        <f t="shared" si="8"/>
        <v>13.944870000000002</v>
      </c>
      <c r="Z103" s="17" t="s">
        <v>71</v>
      </c>
      <c r="AA103" s="23" t="s">
        <v>71</v>
      </c>
      <c r="AB103" s="23" t="s">
        <v>71</v>
      </c>
      <c r="AC103" s="18" t="s">
        <v>71</v>
      </c>
      <c r="AD103" t="s">
        <v>71</v>
      </c>
      <c r="AE103" t="s">
        <v>71</v>
      </c>
      <c r="AF103" s="18" t="s">
        <v>71</v>
      </c>
      <c r="AG103" t="s">
        <v>71</v>
      </c>
      <c r="AH103" t="s">
        <v>71</v>
      </c>
      <c r="AI103" s="18" t="s">
        <v>71</v>
      </c>
      <c r="AJ103" t="s">
        <v>71</v>
      </c>
      <c r="AK103" t="s">
        <v>71</v>
      </c>
      <c r="AL103" s="18" t="s">
        <v>71</v>
      </c>
      <c r="AM103" t="s">
        <v>71</v>
      </c>
      <c r="AN103" t="s">
        <v>71</v>
      </c>
      <c r="AO103" t="s">
        <v>71</v>
      </c>
      <c r="AP103" t="s">
        <v>71</v>
      </c>
      <c r="AQ103" t="s">
        <v>71</v>
      </c>
      <c r="AR103" s="20" t="s">
        <v>71</v>
      </c>
      <c r="AS103" s="20" t="s">
        <v>71</v>
      </c>
      <c r="AT103" s="20" t="s">
        <v>71</v>
      </c>
    </row>
    <row r="104" spans="1:46">
      <c r="A104" s="2" t="s">
        <v>190</v>
      </c>
      <c r="B104" s="2" t="s">
        <v>106</v>
      </c>
      <c r="C104" s="11" t="s">
        <v>71</v>
      </c>
      <c r="D104" s="11" t="s">
        <v>71</v>
      </c>
      <c r="E104" s="11"/>
      <c r="F104" s="11" t="s">
        <v>71</v>
      </c>
      <c r="G104" s="9" t="s">
        <v>44</v>
      </c>
      <c r="H104" s="10" t="s">
        <v>175</v>
      </c>
      <c r="I104" s="2">
        <v>4200</v>
      </c>
      <c r="J104" s="2">
        <v>87</v>
      </c>
      <c r="K104" s="2">
        <v>57</v>
      </c>
      <c r="L104" s="2">
        <v>37</v>
      </c>
      <c r="M104" s="2">
        <v>7.41</v>
      </c>
      <c r="N104" s="2">
        <v>32</v>
      </c>
      <c r="O104" s="2">
        <v>12.5</v>
      </c>
      <c r="P104" s="2">
        <f t="shared" si="9"/>
        <v>37.5</v>
      </c>
      <c r="Q104" s="2">
        <v>0.6</v>
      </c>
      <c r="R104" s="2">
        <v>0</v>
      </c>
      <c r="S104" s="2">
        <v>15.2</v>
      </c>
      <c r="T104" s="2">
        <v>17.3</v>
      </c>
      <c r="U104" s="2">
        <v>5.2</v>
      </c>
      <c r="V104" s="2">
        <v>-3.4</v>
      </c>
      <c r="W104" s="13">
        <v>45</v>
      </c>
      <c r="X104" s="14">
        <v>30.106999999999999</v>
      </c>
      <c r="Y104" s="14">
        <f t="shared" si="8"/>
        <v>15.28725</v>
      </c>
      <c r="Z104" s="17" t="s">
        <v>71</v>
      </c>
      <c r="AA104" s="23" t="s">
        <v>71</v>
      </c>
      <c r="AB104" s="23" t="s">
        <v>71</v>
      </c>
      <c r="AC104" s="18" t="s">
        <v>71</v>
      </c>
      <c r="AD104" t="s">
        <v>71</v>
      </c>
      <c r="AE104" t="s">
        <v>71</v>
      </c>
      <c r="AF104" s="18" t="s">
        <v>71</v>
      </c>
      <c r="AG104" t="s">
        <v>71</v>
      </c>
      <c r="AH104" t="s">
        <v>71</v>
      </c>
      <c r="AI104" s="18" t="s">
        <v>71</v>
      </c>
      <c r="AJ104" t="s">
        <v>71</v>
      </c>
      <c r="AK104" t="s">
        <v>71</v>
      </c>
      <c r="AL104" s="18" t="s">
        <v>71</v>
      </c>
      <c r="AM104" t="s">
        <v>71</v>
      </c>
      <c r="AN104" t="s">
        <v>71</v>
      </c>
      <c r="AO104" t="s">
        <v>71</v>
      </c>
      <c r="AP104" t="s">
        <v>71</v>
      </c>
      <c r="AQ104" t="s">
        <v>71</v>
      </c>
      <c r="AR104" s="20" t="s">
        <v>71</v>
      </c>
      <c r="AS104" s="20" t="s">
        <v>71</v>
      </c>
      <c r="AT104" s="20" t="s">
        <v>71</v>
      </c>
    </row>
    <row r="105" spans="1:46">
      <c r="A105" s="2" t="s">
        <v>191</v>
      </c>
      <c r="B105" s="2" t="s">
        <v>108</v>
      </c>
      <c r="C105" s="11" t="s">
        <v>71</v>
      </c>
      <c r="D105" s="11" t="s">
        <v>71</v>
      </c>
      <c r="E105" s="11"/>
      <c r="F105" s="11" t="s">
        <v>71</v>
      </c>
      <c r="G105" s="9" t="s">
        <v>44</v>
      </c>
      <c r="H105" s="10" t="s">
        <v>175</v>
      </c>
      <c r="I105" s="2">
        <v>4200</v>
      </c>
      <c r="J105" s="2">
        <v>79</v>
      </c>
      <c r="K105" s="2">
        <v>50</v>
      </c>
      <c r="L105" s="2">
        <v>37</v>
      </c>
      <c r="M105" s="2">
        <v>7.49</v>
      </c>
      <c r="N105" s="2">
        <v>29</v>
      </c>
      <c r="O105" s="2">
        <v>12.1</v>
      </c>
      <c r="P105" s="2">
        <f t="shared" si="9"/>
        <v>36.299999999999997</v>
      </c>
      <c r="Q105" s="2">
        <v>1</v>
      </c>
      <c r="R105" s="2">
        <v>0</v>
      </c>
      <c r="S105" s="2">
        <v>13.2</v>
      </c>
      <c r="T105" s="2">
        <v>16.600000000000001</v>
      </c>
      <c r="U105" s="2">
        <v>6.4</v>
      </c>
      <c r="V105" s="2">
        <v>-5</v>
      </c>
      <c r="W105" s="13">
        <v>43</v>
      </c>
      <c r="X105" s="14">
        <v>31.777000000000001</v>
      </c>
      <c r="Y105" s="14">
        <f t="shared" si="8"/>
        <v>13.437010000000001</v>
      </c>
      <c r="Z105" s="17" t="s">
        <v>71</v>
      </c>
      <c r="AA105" s="23" t="s">
        <v>71</v>
      </c>
      <c r="AB105" s="23" t="s">
        <v>71</v>
      </c>
      <c r="AC105" s="18" t="s">
        <v>71</v>
      </c>
      <c r="AD105" t="s">
        <v>71</v>
      </c>
      <c r="AE105" t="s">
        <v>71</v>
      </c>
      <c r="AF105" s="18" t="s">
        <v>71</v>
      </c>
      <c r="AG105" t="s">
        <v>71</v>
      </c>
      <c r="AH105" t="s">
        <v>71</v>
      </c>
      <c r="AI105" s="18" t="s">
        <v>71</v>
      </c>
      <c r="AJ105" t="s">
        <v>71</v>
      </c>
      <c r="AK105" t="s">
        <v>71</v>
      </c>
      <c r="AL105" s="18" t="s">
        <v>71</v>
      </c>
      <c r="AM105" t="s">
        <v>71</v>
      </c>
      <c r="AN105" t="s">
        <v>71</v>
      </c>
      <c r="AO105" t="s">
        <v>71</v>
      </c>
      <c r="AP105" t="s">
        <v>71</v>
      </c>
      <c r="AQ105" t="s">
        <v>71</v>
      </c>
      <c r="AR105" s="20" t="s">
        <v>71</v>
      </c>
      <c r="AS105" s="20" t="s">
        <v>71</v>
      </c>
      <c r="AT105" s="20" t="s">
        <v>71</v>
      </c>
    </row>
    <row r="106" spans="1:46">
      <c r="A106" s="2" t="s">
        <v>192</v>
      </c>
      <c r="B106" s="2" t="s">
        <v>110</v>
      </c>
      <c r="C106" s="11" t="s">
        <v>71</v>
      </c>
      <c r="D106" s="11" t="s">
        <v>71</v>
      </c>
      <c r="E106" s="11"/>
      <c r="F106" s="11" t="s">
        <v>71</v>
      </c>
      <c r="G106" s="9" t="s">
        <v>44</v>
      </c>
      <c r="H106" s="10" t="s">
        <v>175</v>
      </c>
      <c r="I106" s="2">
        <v>4200</v>
      </c>
      <c r="J106" s="2">
        <v>77.8</v>
      </c>
      <c r="K106" s="2">
        <v>48</v>
      </c>
      <c r="L106" s="2">
        <v>37</v>
      </c>
      <c r="M106" s="2">
        <v>7.36</v>
      </c>
      <c r="N106" s="2">
        <v>35</v>
      </c>
      <c r="O106" s="2">
        <v>14.9</v>
      </c>
      <c r="P106" s="2">
        <f t="shared" si="9"/>
        <v>44.7</v>
      </c>
      <c r="Q106" s="2">
        <v>1.4</v>
      </c>
      <c r="R106" s="2">
        <v>0.2</v>
      </c>
      <c r="S106" s="2">
        <v>16.100000000000001</v>
      </c>
      <c r="T106" s="2">
        <v>20.399999999999999</v>
      </c>
      <c r="U106" s="2">
        <v>6.5</v>
      </c>
      <c r="V106" s="2">
        <v>-4.9000000000000004</v>
      </c>
      <c r="W106" s="13">
        <v>48</v>
      </c>
      <c r="X106" s="14">
        <v>28.29</v>
      </c>
      <c r="Y106" s="14">
        <f t="shared" si="8"/>
        <v>16.257157999999997</v>
      </c>
      <c r="Z106" s="17" t="s">
        <v>71</v>
      </c>
      <c r="AA106" s="23" t="s">
        <v>71</v>
      </c>
      <c r="AB106" s="23" t="s">
        <v>71</v>
      </c>
      <c r="AC106" s="18" t="s">
        <v>71</v>
      </c>
      <c r="AD106" t="s">
        <v>71</v>
      </c>
      <c r="AE106" t="s">
        <v>71</v>
      </c>
      <c r="AF106" s="18" t="s">
        <v>71</v>
      </c>
      <c r="AG106" t="s">
        <v>71</v>
      </c>
      <c r="AH106" t="s">
        <v>71</v>
      </c>
      <c r="AI106" s="18" t="s">
        <v>71</v>
      </c>
      <c r="AJ106" t="s">
        <v>71</v>
      </c>
      <c r="AK106" t="s">
        <v>71</v>
      </c>
      <c r="AL106" s="18" t="s">
        <v>71</v>
      </c>
      <c r="AM106" t="s">
        <v>71</v>
      </c>
      <c r="AN106" t="s">
        <v>71</v>
      </c>
      <c r="AO106" t="s">
        <v>71</v>
      </c>
      <c r="AP106" t="s">
        <v>71</v>
      </c>
      <c r="AQ106" t="s">
        <v>71</v>
      </c>
      <c r="AR106" s="20" t="s">
        <v>71</v>
      </c>
      <c r="AS106" s="20" t="s">
        <v>71</v>
      </c>
      <c r="AT106" s="20" t="s">
        <v>71</v>
      </c>
    </row>
    <row r="107" spans="1:46">
      <c r="A107" s="2" t="s">
        <v>193</v>
      </c>
      <c r="B107" s="2" t="s">
        <v>114</v>
      </c>
      <c r="C107" s="11" t="s">
        <v>71</v>
      </c>
      <c r="D107" s="11" t="s">
        <v>71</v>
      </c>
      <c r="E107" s="11"/>
      <c r="F107" s="11" t="s">
        <v>71</v>
      </c>
      <c r="G107" s="9" t="s">
        <v>44</v>
      </c>
      <c r="H107" s="10" t="s">
        <v>175</v>
      </c>
      <c r="I107" s="2">
        <v>4200</v>
      </c>
      <c r="J107" s="2">
        <v>80.099999999999994</v>
      </c>
      <c r="K107" s="2">
        <v>51</v>
      </c>
      <c r="L107" s="2">
        <v>37</v>
      </c>
      <c r="M107" s="2">
        <v>7.37</v>
      </c>
      <c r="N107" s="2">
        <v>29</v>
      </c>
      <c r="O107" s="2">
        <v>13.1</v>
      </c>
      <c r="P107" s="2">
        <f t="shared" si="9"/>
        <v>39.299999999999997</v>
      </c>
      <c r="Q107" s="2">
        <v>1.6</v>
      </c>
      <c r="R107" s="2">
        <v>0</v>
      </c>
      <c r="S107" s="2">
        <v>14.6</v>
      </c>
      <c r="T107" s="2">
        <v>17.899999999999999</v>
      </c>
      <c r="U107" s="2">
        <v>7.2</v>
      </c>
      <c r="V107" s="2">
        <v>-7</v>
      </c>
      <c r="W107" s="13">
        <v>49</v>
      </c>
      <c r="X107" s="14">
        <v>28.76</v>
      </c>
      <c r="Y107" s="14">
        <f t="shared" si="8"/>
        <v>14.738409000000001</v>
      </c>
      <c r="Z107" s="17" t="s">
        <v>71</v>
      </c>
      <c r="AA107" s="23" t="s">
        <v>71</v>
      </c>
      <c r="AB107" s="23" t="s">
        <v>71</v>
      </c>
      <c r="AC107" s="18" t="s">
        <v>71</v>
      </c>
      <c r="AD107" t="s">
        <v>71</v>
      </c>
      <c r="AE107" t="s">
        <v>71</v>
      </c>
      <c r="AF107" s="18" t="s">
        <v>71</v>
      </c>
      <c r="AG107" t="s">
        <v>71</v>
      </c>
      <c r="AH107" t="s">
        <v>71</v>
      </c>
      <c r="AI107" s="18" t="s">
        <v>71</v>
      </c>
      <c r="AJ107" t="s">
        <v>71</v>
      </c>
      <c r="AK107" t="s">
        <v>71</v>
      </c>
      <c r="AL107" s="18" t="s">
        <v>71</v>
      </c>
      <c r="AM107" t="s">
        <v>71</v>
      </c>
      <c r="AN107" t="s">
        <v>71</v>
      </c>
      <c r="AO107" t="s">
        <v>71</v>
      </c>
      <c r="AP107" t="s">
        <v>71</v>
      </c>
      <c r="AQ107" t="s">
        <v>71</v>
      </c>
      <c r="AR107" s="20" t="s">
        <v>71</v>
      </c>
      <c r="AS107" s="20" t="s">
        <v>71</v>
      </c>
      <c r="AT107" s="20" t="s">
        <v>71</v>
      </c>
    </row>
    <row r="108" spans="1:46">
      <c r="A108" s="2" t="s">
        <v>194</v>
      </c>
      <c r="B108" s="2" t="s">
        <v>116</v>
      </c>
      <c r="C108" s="11" t="s">
        <v>71</v>
      </c>
      <c r="D108" s="11" t="s">
        <v>71</v>
      </c>
      <c r="E108" s="11"/>
      <c r="F108" s="11" t="s">
        <v>71</v>
      </c>
      <c r="G108" s="9" t="s">
        <v>44</v>
      </c>
      <c r="H108" s="10" t="s">
        <v>175</v>
      </c>
      <c r="I108" s="2">
        <v>4200</v>
      </c>
      <c r="J108" s="2">
        <v>69.400000000000006</v>
      </c>
      <c r="K108" s="2">
        <v>42</v>
      </c>
      <c r="L108" s="2">
        <v>37</v>
      </c>
      <c r="M108" s="2">
        <v>7.3</v>
      </c>
      <c r="N108" s="2">
        <v>34</v>
      </c>
      <c r="O108" s="2">
        <v>13</v>
      </c>
      <c r="P108" s="2">
        <f t="shared" si="9"/>
        <v>39</v>
      </c>
      <c r="Q108" s="2">
        <v>0</v>
      </c>
      <c r="R108" s="2">
        <v>0.1</v>
      </c>
      <c r="S108" s="2">
        <v>12.5</v>
      </c>
      <c r="T108" s="2">
        <v>18</v>
      </c>
      <c r="U108" s="2">
        <v>6.1</v>
      </c>
      <c r="V108" s="2">
        <v>-8.8000000000000007</v>
      </c>
      <c r="W108" s="13">
        <v>44</v>
      </c>
      <c r="X108" s="14">
        <v>28.361000000000001</v>
      </c>
      <c r="Y108" s="14">
        <f t="shared" si="8"/>
        <v>12.666580000000002</v>
      </c>
      <c r="Z108" s="17" t="s">
        <v>71</v>
      </c>
      <c r="AA108" s="23" t="s">
        <v>71</v>
      </c>
      <c r="AB108" s="23" t="s">
        <v>71</v>
      </c>
      <c r="AC108" s="18" t="s">
        <v>71</v>
      </c>
      <c r="AD108" t="s">
        <v>71</v>
      </c>
      <c r="AE108" t="s">
        <v>71</v>
      </c>
      <c r="AF108" s="18" t="s">
        <v>71</v>
      </c>
      <c r="AG108" t="s">
        <v>71</v>
      </c>
      <c r="AH108" t="s">
        <v>71</v>
      </c>
      <c r="AI108" s="18" t="s">
        <v>71</v>
      </c>
      <c r="AJ108" t="s">
        <v>71</v>
      </c>
      <c r="AK108" t="s">
        <v>71</v>
      </c>
      <c r="AL108" s="18" t="s">
        <v>71</v>
      </c>
      <c r="AM108" t="s">
        <v>71</v>
      </c>
      <c r="AN108" t="s">
        <v>71</v>
      </c>
      <c r="AO108" t="s">
        <v>71</v>
      </c>
      <c r="AP108" t="s">
        <v>71</v>
      </c>
      <c r="AQ108" t="s">
        <v>71</v>
      </c>
      <c r="AR108" s="20" t="s">
        <v>71</v>
      </c>
      <c r="AS108" s="20" t="s">
        <v>71</v>
      </c>
      <c r="AT108" s="20" t="s">
        <v>71</v>
      </c>
    </row>
    <row r="109" spans="1:46">
      <c r="A109" s="2" t="s">
        <v>195</v>
      </c>
      <c r="B109" s="2" t="s">
        <v>53</v>
      </c>
      <c r="C109" s="11" t="s">
        <v>71</v>
      </c>
      <c r="D109" s="11" t="s">
        <v>71</v>
      </c>
      <c r="E109" s="11"/>
      <c r="F109" s="11" t="s">
        <v>71</v>
      </c>
      <c r="G109" s="9" t="s">
        <v>44</v>
      </c>
      <c r="H109" s="10" t="s">
        <v>196</v>
      </c>
      <c r="I109" s="2">
        <v>4200</v>
      </c>
      <c r="J109" s="2">
        <v>77.5</v>
      </c>
      <c r="K109" s="2">
        <v>47</v>
      </c>
      <c r="L109" s="2">
        <v>37</v>
      </c>
      <c r="M109" s="2">
        <v>7.36</v>
      </c>
      <c r="N109" s="2">
        <v>35</v>
      </c>
      <c r="O109" s="2">
        <v>16.5</v>
      </c>
      <c r="P109" s="2">
        <f t="shared" si="9"/>
        <v>49.5</v>
      </c>
      <c r="Q109" s="2">
        <v>0</v>
      </c>
      <c r="R109" s="2">
        <v>0.1</v>
      </c>
      <c r="S109" s="2">
        <v>17.600000000000001</v>
      </c>
      <c r="T109" s="2">
        <v>22.6</v>
      </c>
      <c r="U109" s="2">
        <v>6.4</v>
      </c>
      <c r="V109" s="2">
        <v>-4.9000000000000004</v>
      </c>
      <c r="W109" s="13">
        <v>50</v>
      </c>
      <c r="X109" s="14">
        <v>28.3</v>
      </c>
      <c r="Y109" s="14">
        <f t="shared" si="8"/>
        <v>17.915624999999999</v>
      </c>
      <c r="Z109" s="17" t="s">
        <v>71</v>
      </c>
      <c r="AA109" s="23" t="s">
        <v>71</v>
      </c>
      <c r="AB109" s="23" t="s">
        <v>71</v>
      </c>
      <c r="AC109" s="18" t="s">
        <v>71</v>
      </c>
      <c r="AD109" t="s">
        <v>71</v>
      </c>
      <c r="AE109" t="s">
        <v>71</v>
      </c>
      <c r="AF109" s="18" t="s">
        <v>71</v>
      </c>
      <c r="AG109" t="s">
        <v>71</v>
      </c>
      <c r="AH109" t="s">
        <v>71</v>
      </c>
      <c r="AI109" s="18" t="s">
        <v>71</v>
      </c>
      <c r="AJ109" t="s">
        <v>71</v>
      </c>
      <c r="AK109" t="s">
        <v>71</v>
      </c>
      <c r="AL109" s="18" t="s">
        <v>71</v>
      </c>
      <c r="AM109" t="s">
        <v>71</v>
      </c>
      <c r="AN109" t="s">
        <v>71</v>
      </c>
      <c r="AO109" t="s">
        <v>71</v>
      </c>
      <c r="AP109" t="s">
        <v>71</v>
      </c>
      <c r="AQ109" t="s">
        <v>71</v>
      </c>
      <c r="AR109" s="20" t="s">
        <v>71</v>
      </c>
      <c r="AS109" s="20" t="s">
        <v>71</v>
      </c>
      <c r="AT109" s="20" t="s">
        <v>71</v>
      </c>
    </row>
    <row r="110" spans="1:46">
      <c r="A110" s="2" t="s">
        <v>197</v>
      </c>
      <c r="B110" s="2" t="s">
        <v>66</v>
      </c>
      <c r="C110" s="11" t="s">
        <v>71</v>
      </c>
      <c r="D110" s="11" t="s">
        <v>71</v>
      </c>
      <c r="E110" s="11"/>
      <c r="F110" s="11" t="s">
        <v>71</v>
      </c>
      <c r="G110" s="9" t="s">
        <v>44</v>
      </c>
      <c r="H110" s="10" t="s">
        <v>196</v>
      </c>
      <c r="I110" s="2">
        <v>4200</v>
      </c>
      <c r="J110" s="2">
        <v>74.099999999999994</v>
      </c>
      <c r="K110" s="2">
        <v>42</v>
      </c>
      <c r="L110" s="2">
        <v>37</v>
      </c>
      <c r="M110" s="2">
        <v>7.41</v>
      </c>
      <c r="N110" s="2">
        <v>34</v>
      </c>
      <c r="O110" s="2">
        <v>14.1</v>
      </c>
      <c r="P110" s="2">
        <f t="shared" si="9"/>
        <v>42.3</v>
      </c>
      <c r="Q110" s="2">
        <v>0</v>
      </c>
      <c r="R110" s="2">
        <v>0</v>
      </c>
      <c r="S110" s="2">
        <v>14.3</v>
      </c>
      <c r="T110" s="2">
        <v>19.3</v>
      </c>
      <c r="U110" s="2">
        <v>7.1</v>
      </c>
      <c r="V110" s="2">
        <v>-2.2999999999999998</v>
      </c>
      <c r="W110" s="13">
        <v>46</v>
      </c>
      <c r="X110" s="14">
        <v>28.762</v>
      </c>
      <c r="Y110" s="14">
        <f t="shared" si="8"/>
        <v>14.648858999999996</v>
      </c>
      <c r="Z110" s="17" t="s">
        <v>71</v>
      </c>
      <c r="AA110" s="23" t="s">
        <v>71</v>
      </c>
      <c r="AB110" s="23" t="s">
        <v>71</v>
      </c>
      <c r="AC110" s="18" t="s">
        <v>71</v>
      </c>
      <c r="AD110" t="s">
        <v>71</v>
      </c>
      <c r="AE110" t="s">
        <v>71</v>
      </c>
      <c r="AF110" s="18" t="s">
        <v>71</v>
      </c>
      <c r="AG110" t="s">
        <v>71</v>
      </c>
      <c r="AH110" t="s">
        <v>71</v>
      </c>
      <c r="AI110" s="18" t="s">
        <v>71</v>
      </c>
      <c r="AJ110" t="s">
        <v>71</v>
      </c>
      <c r="AK110" t="s">
        <v>71</v>
      </c>
      <c r="AL110" s="18" t="s">
        <v>71</v>
      </c>
      <c r="AM110" t="s">
        <v>71</v>
      </c>
      <c r="AN110" t="s">
        <v>71</v>
      </c>
      <c r="AO110" t="s">
        <v>71</v>
      </c>
      <c r="AP110" t="s">
        <v>71</v>
      </c>
      <c r="AQ110" t="s">
        <v>71</v>
      </c>
      <c r="AR110" s="20" t="s">
        <v>71</v>
      </c>
      <c r="AS110" s="20" t="s">
        <v>71</v>
      </c>
      <c r="AT110" s="20" t="s">
        <v>71</v>
      </c>
    </row>
    <row r="111" spans="1:46">
      <c r="A111" s="2" t="s">
        <v>198</v>
      </c>
      <c r="B111" s="2" t="s">
        <v>73</v>
      </c>
      <c r="C111" s="11" t="s">
        <v>71</v>
      </c>
      <c r="D111" s="11" t="s">
        <v>71</v>
      </c>
      <c r="E111" s="11"/>
      <c r="F111" s="11" t="s">
        <v>71</v>
      </c>
      <c r="G111" s="9" t="s">
        <v>44</v>
      </c>
      <c r="H111" s="10" t="s">
        <v>196</v>
      </c>
      <c r="I111" s="2">
        <v>4200</v>
      </c>
      <c r="J111" s="2">
        <v>79.900000000000006</v>
      </c>
      <c r="K111" s="2">
        <v>48</v>
      </c>
      <c r="L111" s="2">
        <v>37</v>
      </c>
      <c r="M111" s="2">
        <v>7.38</v>
      </c>
      <c r="N111" s="2">
        <v>32</v>
      </c>
      <c r="O111" s="2">
        <v>15</v>
      </c>
      <c r="P111" s="2">
        <f t="shared" si="9"/>
        <v>45</v>
      </c>
      <c r="Q111" s="2">
        <v>0</v>
      </c>
      <c r="R111" s="2">
        <v>0.1</v>
      </c>
      <c r="S111" s="2">
        <v>16.399999999999999</v>
      </c>
      <c r="T111" s="2">
        <v>20.5</v>
      </c>
      <c r="U111" s="2">
        <v>6.1</v>
      </c>
      <c r="V111" s="2">
        <v>-5.2</v>
      </c>
      <c r="W111" s="13">
        <v>46</v>
      </c>
      <c r="X111" s="14">
        <v>28.428999999999998</v>
      </c>
      <c r="Y111" s="14">
        <f t="shared" si="8"/>
        <v>16.803149999999999</v>
      </c>
      <c r="Z111" s="17" t="s">
        <v>71</v>
      </c>
      <c r="AA111" s="23" t="s">
        <v>71</v>
      </c>
      <c r="AB111" s="23" t="s">
        <v>71</v>
      </c>
      <c r="AC111" s="18" t="s">
        <v>71</v>
      </c>
      <c r="AD111" t="s">
        <v>71</v>
      </c>
      <c r="AE111" t="s">
        <v>71</v>
      </c>
      <c r="AF111" s="18" t="s">
        <v>71</v>
      </c>
      <c r="AG111" t="s">
        <v>71</v>
      </c>
      <c r="AH111" t="s">
        <v>71</v>
      </c>
      <c r="AI111" s="18" t="s">
        <v>71</v>
      </c>
      <c r="AJ111" t="s">
        <v>71</v>
      </c>
      <c r="AK111" t="s">
        <v>71</v>
      </c>
      <c r="AL111" s="18" t="s">
        <v>71</v>
      </c>
      <c r="AM111" t="s">
        <v>71</v>
      </c>
      <c r="AN111" t="s">
        <v>71</v>
      </c>
      <c r="AO111" t="s">
        <v>71</v>
      </c>
      <c r="AP111" t="s">
        <v>71</v>
      </c>
      <c r="AQ111" t="s">
        <v>71</v>
      </c>
      <c r="AR111" s="20" t="s">
        <v>71</v>
      </c>
      <c r="AS111" s="20" t="s">
        <v>71</v>
      </c>
      <c r="AT111" s="20" t="s">
        <v>71</v>
      </c>
    </row>
    <row r="112" spans="1:46">
      <c r="A112" s="2" t="s">
        <v>199</v>
      </c>
      <c r="B112" s="2" t="s">
        <v>75</v>
      </c>
      <c r="C112" s="11" t="s">
        <v>71</v>
      </c>
      <c r="D112" s="11" t="s">
        <v>71</v>
      </c>
      <c r="E112" s="11"/>
      <c r="F112" s="11" t="s">
        <v>71</v>
      </c>
      <c r="G112" s="9" t="s">
        <v>44</v>
      </c>
      <c r="H112" s="10" t="s">
        <v>196</v>
      </c>
      <c r="I112" s="2">
        <v>4200</v>
      </c>
      <c r="J112" s="2">
        <v>74.3</v>
      </c>
      <c r="K112" s="2">
        <v>45</v>
      </c>
      <c r="L112" s="2">
        <v>37</v>
      </c>
      <c r="M112" s="2">
        <v>7.35</v>
      </c>
      <c r="N112" s="2">
        <v>38</v>
      </c>
      <c r="O112" s="2">
        <v>14</v>
      </c>
      <c r="P112" s="2">
        <f t="shared" si="9"/>
        <v>42</v>
      </c>
      <c r="Q112" s="2">
        <v>1.2</v>
      </c>
      <c r="R112" s="2">
        <v>0</v>
      </c>
      <c r="S112" s="2">
        <v>14.2</v>
      </c>
      <c r="T112" s="2">
        <v>18.899999999999999</v>
      </c>
      <c r="U112" s="2">
        <v>5.9</v>
      </c>
      <c r="V112" s="2">
        <v>-4.2</v>
      </c>
      <c r="W112" s="13">
        <v>47</v>
      </c>
      <c r="X112" s="14">
        <v>28.387</v>
      </c>
      <c r="Y112" s="14">
        <f t="shared" si="8"/>
        <v>14.593779999999997</v>
      </c>
      <c r="Z112" s="17" t="s">
        <v>71</v>
      </c>
      <c r="AA112" s="23" t="s">
        <v>71</v>
      </c>
      <c r="AB112" s="23" t="s">
        <v>71</v>
      </c>
      <c r="AC112" s="18" t="s">
        <v>71</v>
      </c>
      <c r="AD112" t="s">
        <v>71</v>
      </c>
      <c r="AE112" t="s">
        <v>71</v>
      </c>
      <c r="AF112" s="18" t="s">
        <v>71</v>
      </c>
      <c r="AG112" t="s">
        <v>71</v>
      </c>
      <c r="AH112" t="s">
        <v>71</v>
      </c>
      <c r="AI112" s="18" t="s">
        <v>71</v>
      </c>
      <c r="AJ112" t="s">
        <v>71</v>
      </c>
      <c r="AK112" t="s">
        <v>71</v>
      </c>
      <c r="AL112" s="18" t="s">
        <v>71</v>
      </c>
      <c r="AM112" t="s">
        <v>71</v>
      </c>
      <c r="AN112" t="s">
        <v>71</v>
      </c>
      <c r="AO112" t="s">
        <v>71</v>
      </c>
      <c r="AP112" t="s">
        <v>71</v>
      </c>
      <c r="AQ112" t="s">
        <v>71</v>
      </c>
      <c r="AR112" s="20" t="s">
        <v>71</v>
      </c>
      <c r="AS112" s="20" t="s">
        <v>71</v>
      </c>
      <c r="AT112" s="20" t="s">
        <v>71</v>
      </c>
    </row>
    <row r="113" spans="1:46">
      <c r="A113" s="2" t="s">
        <v>200</v>
      </c>
      <c r="B113" s="2" t="s">
        <v>77</v>
      </c>
      <c r="C113" s="11" t="s">
        <v>71</v>
      </c>
      <c r="D113" s="11" t="s">
        <v>71</v>
      </c>
      <c r="E113" s="11"/>
      <c r="F113" s="11" t="s">
        <v>71</v>
      </c>
      <c r="G113" s="9" t="s">
        <v>44</v>
      </c>
      <c r="H113" s="10" t="s">
        <v>196</v>
      </c>
      <c r="I113" s="2">
        <v>4200</v>
      </c>
      <c r="J113" s="2">
        <v>82</v>
      </c>
      <c r="K113" s="2">
        <v>52</v>
      </c>
      <c r="L113" s="2">
        <v>37</v>
      </c>
      <c r="M113" s="2">
        <v>7.36</v>
      </c>
      <c r="N113" s="2">
        <v>32</v>
      </c>
      <c r="O113" s="2">
        <v>14.7</v>
      </c>
      <c r="P113" s="2">
        <f t="shared" si="9"/>
        <v>44.099999999999994</v>
      </c>
      <c r="Q113" s="2">
        <v>0</v>
      </c>
      <c r="R113" s="2">
        <v>0</v>
      </c>
      <c r="S113" s="2">
        <v>16.5</v>
      </c>
      <c r="T113" s="2">
        <v>20.100000000000001</v>
      </c>
      <c r="U113" s="2">
        <v>7.3</v>
      </c>
      <c r="V113" s="2">
        <v>-6.2</v>
      </c>
      <c r="W113" s="13">
        <v>50</v>
      </c>
      <c r="X113" s="14">
        <v>29.334</v>
      </c>
      <c r="Y113" s="14">
        <f t="shared" si="8"/>
        <v>16.911059999999996</v>
      </c>
      <c r="Z113" s="17" t="s">
        <v>71</v>
      </c>
      <c r="AA113" s="23" t="s">
        <v>71</v>
      </c>
      <c r="AB113" s="23" t="s">
        <v>71</v>
      </c>
      <c r="AC113" s="18" t="s">
        <v>71</v>
      </c>
      <c r="AD113" t="s">
        <v>71</v>
      </c>
      <c r="AE113" t="s">
        <v>71</v>
      </c>
      <c r="AF113" s="18" t="s">
        <v>71</v>
      </c>
      <c r="AG113" t="s">
        <v>71</v>
      </c>
      <c r="AH113" t="s">
        <v>71</v>
      </c>
      <c r="AI113" s="18" t="s">
        <v>71</v>
      </c>
      <c r="AJ113" t="s">
        <v>71</v>
      </c>
      <c r="AK113" t="s">
        <v>71</v>
      </c>
      <c r="AL113" s="18" t="s">
        <v>71</v>
      </c>
      <c r="AM113" t="s">
        <v>71</v>
      </c>
      <c r="AN113" t="s">
        <v>71</v>
      </c>
      <c r="AO113" t="s">
        <v>71</v>
      </c>
      <c r="AP113" t="s">
        <v>71</v>
      </c>
      <c r="AQ113" t="s">
        <v>71</v>
      </c>
      <c r="AR113" s="20" t="s">
        <v>71</v>
      </c>
      <c r="AS113" s="20" t="s">
        <v>71</v>
      </c>
      <c r="AT113" s="20" t="s">
        <v>71</v>
      </c>
    </row>
    <row r="114" spans="1:46">
      <c r="A114" s="2" t="s">
        <v>201</v>
      </c>
      <c r="B114" s="2" t="s">
        <v>80</v>
      </c>
      <c r="C114" s="11" t="s">
        <v>71</v>
      </c>
      <c r="D114" s="11" t="s">
        <v>71</v>
      </c>
      <c r="E114" s="11"/>
      <c r="F114" s="11" t="s">
        <v>71</v>
      </c>
      <c r="G114" s="9" t="s">
        <v>44</v>
      </c>
      <c r="H114" s="10" t="s">
        <v>196</v>
      </c>
      <c r="I114" s="2">
        <v>4200</v>
      </c>
      <c r="J114" s="2">
        <v>80.400000000000006</v>
      </c>
      <c r="K114" s="2">
        <v>52</v>
      </c>
      <c r="L114" s="2">
        <v>37</v>
      </c>
      <c r="M114" s="2">
        <v>7.35</v>
      </c>
      <c r="N114" s="2">
        <v>31</v>
      </c>
      <c r="O114" s="2">
        <v>17</v>
      </c>
      <c r="P114" s="2">
        <f t="shared" si="9"/>
        <v>51</v>
      </c>
      <c r="Q114" s="2">
        <v>0.3</v>
      </c>
      <c r="R114" s="2">
        <v>0</v>
      </c>
      <c r="S114" s="2">
        <v>18.7</v>
      </c>
      <c r="T114" s="2">
        <v>23.2</v>
      </c>
      <c r="U114" s="2">
        <v>9</v>
      </c>
      <c r="V114" s="2">
        <v>-7.1</v>
      </c>
      <c r="W114" s="13">
        <v>54</v>
      </c>
      <c r="X114" s="14">
        <v>29.678000000000001</v>
      </c>
      <c r="Y114" s="14">
        <f t="shared" si="8"/>
        <v>19.154519999999998</v>
      </c>
      <c r="Z114" s="17" t="s">
        <v>71</v>
      </c>
      <c r="AA114" s="23" t="s">
        <v>71</v>
      </c>
      <c r="AB114" s="23" t="s">
        <v>71</v>
      </c>
      <c r="AC114" s="18" t="s">
        <v>71</v>
      </c>
      <c r="AD114" t="s">
        <v>71</v>
      </c>
      <c r="AE114" t="s">
        <v>71</v>
      </c>
      <c r="AF114" s="18" t="s">
        <v>71</v>
      </c>
      <c r="AG114" t="s">
        <v>71</v>
      </c>
      <c r="AH114" t="s">
        <v>71</v>
      </c>
      <c r="AI114" s="18" t="s">
        <v>71</v>
      </c>
      <c r="AJ114" t="s">
        <v>71</v>
      </c>
      <c r="AK114" t="s">
        <v>71</v>
      </c>
      <c r="AL114" s="18" t="s">
        <v>71</v>
      </c>
      <c r="AM114" t="s">
        <v>71</v>
      </c>
      <c r="AN114" t="s">
        <v>71</v>
      </c>
      <c r="AO114" t="s">
        <v>71</v>
      </c>
      <c r="AP114" t="s">
        <v>71</v>
      </c>
      <c r="AQ114" t="s">
        <v>71</v>
      </c>
      <c r="AR114" s="20" t="s">
        <v>71</v>
      </c>
      <c r="AS114" s="20" t="s">
        <v>71</v>
      </c>
      <c r="AT114" s="20" t="s">
        <v>71</v>
      </c>
    </row>
    <row r="115" spans="1:46">
      <c r="A115" s="2" t="s">
        <v>202</v>
      </c>
      <c r="B115" s="2" t="s">
        <v>82</v>
      </c>
      <c r="C115" s="11" t="s">
        <v>71</v>
      </c>
      <c r="D115" s="11" t="s">
        <v>71</v>
      </c>
      <c r="E115" s="11"/>
      <c r="F115" s="11" t="s">
        <v>71</v>
      </c>
      <c r="G115" s="9" t="s">
        <v>44</v>
      </c>
      <c r="H115" s="10" t="s">
        <v>196</v>
      </c>
      <c r="I115" s="2">
        <v>4200</v>
      </c>
      <c r="J115" s="2">
        <v>80.599999999999994</v>
      </c>
      <c r="K115" s="2">
        <v>51</v>
      </c>
      <c r="L115" s="2">
        <v>37</v>
      </c>
      <c r="M115" s="2">
        <v>7.35</v>
      </c>
      <c r="N115" s="2">
        <v>36</v>
      </c>
      <c r="O115" s="2">
        <v>17.5</v>
      </c>
      <c r="P115" s="2">
        <f t="shared" si="9"/>
        <v>52.5</v>
      </c>
      <c r="Q115" s="2">
        <v>1.4</v>
      </c>
      <c r="R115" s="2">
        <v>0.1</v>
      </c>
      <c r="S115" s="2">
        <v>19.399999999999999</v>
      </c>
      <c r="T115" s="2">
        <v>23.4</v>
      </c>
      <c r="U115" s="2">
        <v>8.1</v>
      </c>
      <c r="V115" s="2">
        <v>-4.9000000000000004</v>
      </c>
      <c r="W115" s="13">
        <v>56</v>
      </c>
      <c r="X115" s="14">
        <v>29.645</v>
      </c>
      <c r="Y115" s="14">
        <f t="shared" si="8"/>
        <v>19.758949999999995</v>
      </c>
      <c r="Z115" s="17" t="s">
        <v>71</v>
      </c>
      <c r="AA115" s="23" t="s">
        <v>71</v>
      </c>
      <c r="AB115" s="23" t="s">
        <v>71</v>
      </c>
      <c r="AC115" s="18" t="s">
        <v>71</v>
      </c>
      <c r="AD115" t="s">
        <v>71</v>
      </c>
      <c r="AE115" t="s">
        <v>71</v>
      </c>
      <c r="AF115" s="18" t="s">
        <v>71</v>
      </c>
      <c r="AG115" t="s">
        <v>71</v>
      </c>
      <c r="AH115" t="s">
        <v>71</v>
      </c>
      <c r="AI115" s="18" t="s">
        <v>71</v>
      </c>
      <c r="AJ115" t="s">
        <v>71</v>
      </c>
      <c r="AK115" t="s">
        <v>71</v>
      </c>
      <c r="AL115" s="18" t="s">
        <v>71</v>
      </c>
      <c r="AM115" t="s">
        <v>71</v>
      </c>
      <c r="AN115" t="s">
        <v>71</v>
      </c>
      <c r="AO115" t="s">
        <v>71</v>
      </c>
      <c r="AP115" t="s">
        <v>71</v>
      </c>
      <c r="AQ115" t="s">
        <v>71</v>
      </c>
      <c r="AR115" s="20" t="s">
        <v>71</v>
      </c>
      <c r="AS115" s="20" t="s">
        <v>71</v>
      </c>
      <c r="AT115" s="20" t="s">
        <v>71</v>
      </c>
    </row>
    <row r="116" spans="1:46">
      <c r="A116" s="2" t="s">
        <v>203</v>
      </c>
      <c r="B116" s="2" t="s">
        <v>84</v>
      </c>
      <c r="C116" s="11" t="s">
        <v>71</v>
      </c>
      <c r="D116" s="11" t="s">
        <v>71</v>
      </c>
      <c r="E116" s="11"/>
      <c r="F116" s="11" t="s">
        <v>71</v>
      </c>
      <c r="G116" s="9" t="s">
        <v>44</v>
      </c>
      <c r="H116" s="10" t="s">
        <v>196</v>
      </c>
      <c r="I116" s="2">
        <v>4200</v>
      </c>
      <c r="J116" s="2">
        <v>77.400000000000006</v>
      </c>
      <c r="K116" s="2">
        <v>47</v>
      </c>
      <c r="L116" s="2">
        <v>37</v>
      </c>
      <c r="M116" s="2">
        <v>7.34</v>
      </c>
      <c r="N116" s="2">
        <v>40</v>
      </c>
      <c r="O116" s="2">
        <v>15</v>
      </c>
      <c r="P116" s="2">
        <f t="shared" si="9"/>
        <v>45</v>
      </c>
      <c r="Q116" s="2">
        <v>0</v>
      </c>
      <c r="R116" s="2">
        <v>0.5</v>
      </c>
      <c r="S116" s="2">
        <v>15.9</v>
      </c>
      <c r="T116" s="2">
        <v>20.5</v>
      </c>
      <c r="U116" s="2">
        <v>6.4</v>
      </c>
      <c r="V116" s="2">
        <v>-3.9</v>
      </c>
      <c r="W116" s="13">
        <v>50</v>
      </c>
      <c r="X116" s="14">
        <v>28.920999999999999</v>
      </c>
      <c r="Y116" s="14">
        <f t="shared" si="8"/>
        <v>16.2789</v>
      </c>
      <c r="Z116" s="17" t="s">
        <v>71</v>
      </c>
      <c r="AA116" s="23" t="s">
        <v>71</v>
      </c>
      <c r="AB116" s="23" t="s">
        <v>71</v>
      </c>
      <c r="AC116" s="18" t="s">
        <v>71</v>
      </c>
      <c r="AD116" t="s">
        <v>71</v>
      </c>
      <c r="AE116" t="s">
        <v>71</v>
      </c>
      <c r="AF116" s="18" t="s">
        <v>71</v>
      </c>
      <c r="AG116" t="s">
        <v>71</v>
      </c>
      <c r="AH116" t="s">
        <v>71</v>
      </c>
      <c r="AI116" s="18" t="s">
        <v>71</v>
      </c>
      <c r="AJ116" t="s">
        <v>71</v>
      </c>
      <c r="AK116" t="s">
        <v>71</v>
      </c>
      <c r="AL116" s="18" t="s">
        <v>71</v>
      </c>
      <c r="AM116" t="s">
        <v>71</v>
      </c>
      <c r="AN116" t="s">
        <v>71</v>
      </c>
      <c r="AO116" t="s">
        <v>71</v>
      </c>
      <c r="AP116" t="s">
        <v>71</v>
      </c>
      <c r="AQ116" t="s">
        <v>71</v>
      </c>
      <c r="AR116" s="20" t="s">
        <v>71</v>
      </c>
      <c r="AS116" s="20" t="s">
        <v>71</v>
      </c>
      <c r="AT116" s="20" t="s">
        <v>71</v>
      </c>
    </row>
    <row r="117" spans="1:46">
      <c r="A117" s="2" t="s">
        <v>204</v>
      </c>
      <c r="B117" s="2" t="s">
        <v>88</v>
      </c>
      <c r="C117" s="11" t="s">
        <v>71</v>
      </c>
      <c r="D117" s="11" t="s">
        <v>71</v>
      </c>
      <c r="E117" s="11"/>
      <c r="F117" s="11" t="s">
        <v>71</v>
      </c>
      <c r="G117" s="9" t="s">
        <v>44</v>
      </c>
      <c r="H117" s="10" t="s">
        <v>196</v>
      </c>
      <c r="I117" s="2">
        <v>4200</v>
      </c>
      <c r="J117" s="2">
        <v>77.599999999999994</v>
      </c>
      <c r="K117" s="2">
        <v>49</v>
      </c>
      <c r="L117" s="2">
        <v>37</v>
      </c>
      <c r="M117" s="2">
        <v>7.33</v>
      </c>
      <c r="N117" s="2">
        <v>31</v>
      </c>
      <c r="O117" s="2">
        <v>15.7</v>
      </c>
      <c r="P117" s="2">
        <f t="shared" si="9"/>
        <v>47.099999999999994</v>
      </c>
      <c r="Q117" s="2">
        <v>1.1000000000000001</v>
      </c>
      <c r="R117" s="2">
        <v>0.1</v>
      </c>
      <c r="S117" s="2">
        <v>16.7</v>
      </c>
      <c r="T117" s="2">
        <v>21.3</v>
      </c>
      <c r="U117" s="2">
        <v>8.4</v>
      </c>
      <c r="V117" s="2">
        <v>-8.3000000000000007</v>
      </c>
      <c r="W117" s="13">
        <v>48</v>
      </c>
      <c r="X117" s="14">
        <v>28.919</v>
      </c>
      <c r="Y117" s="14">
        <f t="shared" si="8"/>
        <v>17.081647999999994</v>
      </c>
      <c r="Z117" s="17" t="s">
        <v>71</v>
      </c>
      <c r="AA117" s="23" t="s">
        <v>71</v>
      </c>
      <c r="AB117" s="23" t="s">
        <v>71</v>
      </c>
      <c r="AC117" s="18" t="s">
        <v>71</v>
      </c>
      <c r="AD117" t="s">
        <v>71</v>
      </c>
      <c r="AE117" t="s">
        <v>71</v>
      </c>
      <c r="AF117" s="18" t="s">
        <v>71</v>
      </c>
      <c r="AG117" t="s">
        <v>71</v>
      </c>
      <c r="AH117" t="s">
        <v>71</v>
      </c>
      <c r="AI117" s="18" t="s">
        <v>71</v>
      </c>
      <c r="AJ117" t="s">
        <v>71</v>
      </c>
      <c r="AK117" t="s">
        <v>71</v>
      </c>
      <c r="AL117" s="18" t="s">
        <v>71</v>
      </c>
      <c r="AM117" t="s">
        <v>71</v>
      </c>
      <c r="AN117" t="s">
        <v>71</v>
      </c>
      <c r="AO117" t="s">
        <v>71</v>
      </c>
      <c r="AP117" t="s">
        <v>71</v>
      </c>
      <c r="AQ117" t="s">
        <v>71</v>
      </c>
      <c r="AR117" s="20" t="s">
        <v>71</v>
      </c>
      <c r="AS117" s="20" t="s">
        <v>71</v>
      </c>
      <c r="AT117" s="20" t="s">
        <v>71</v>
      </c>
    </row>
    <row r="118" spans="1:46">
      <c r="A118" s="2" t="s">
        <v>205</v>
      </c>
      <c r="B118" s="2" t="s">
        <v>90</v>
      </c>
      <c r="C118" s="11" t="s">
        <v>71</v>
      </c>
      <c r="D118" s="11" t="s">
        <v>71</v>
      </c>
      <c r="E118" s="11"/>
      <c r="F118" s="11" t="s">
        <v>71</v>
      </c>
      <c r="G118" s="9" t="s">
        <v>44</v>
      </c>
      <c r="H118" s="10" t="s">
        <v>196</v>
      </c>
      <c r="I118" s="2">
        <v>4200</v>
      </c>
      <c r="J118" s="2">
        <v>79.099999999999994</v>
      </c>
      <c r="K118" s="2">
        <v>48</v>
      </c>
      <c r="L118" s="2">
        <v>37</v>
      </c>
      <c r="M118" s="2">
        <v>7.39</v>
      </c>
      <c r="N118" s="2">
        <v>32</v>
      </c>
      <c r="O118" s="2">
        <v>15.5</v>
      </c>
      <c r="P118" s="2">
        <f t="shared" si="9"/>
        <v>46.5</v>
      </c>
      <c r="Q118" s="2">
        <v>0</v>
      </c>
      <c r="R118" s="2">
        <v>0.2</v>
      </c>
      <c r="S118" s="2">
        <v>16.8</v>
      </c>
      <c r="T118" s="2">
        <v>21.2</v>
      </c>
      <c r="U118" s="2">
        <v>7.5</v>
      </c>
      <c r="V118" s="2">
        <v>-4.4000000000000004</v>
      </c>
      <c r="W118" s="13">
        <v>52</v>
      </c>
      <c r="X118" s="14">
        <v>29.498999999999999</v>
      </c>
      <c r="Y118" s="14">
        <f t="shared" si="8"/>
        <v>17.186094999999995</v>
      </c>
      <c r="Z118" s="17" t="s">
        <v>71</v>
      </c>
      <c r="AA118" s="23" t="s">
        <v>71</v>
      </c>
      <c r="AB118" s="23" t="s">
        <v>71</v>
      </c>
      <c r="AC118" s="18" t="s">
        <v>71</v>
      </c>
      <c r="AD118" t="s">
        <v>71</v>
      </c>
      <c r="AE118" t="s">
        <v>71</v>
      </c>
      <c r="AF118" s="18" t="s">
        <v>71</v>
      </c>
      <c r="AG118" t="s">
        <v>71</v>
      </c>
      <c r="AH118" t="s">
        <v>71</v>
      </c>
      <c r="AI118" s="18" t="s">
        <v>71</v>
      </c>
      <c r="AJ118" t="s">
        <v>71</v>
      </c>
      <c r="AK118" t="s">
        <v>71</v>
      </c>
      <c r="AL118" s="18" t="s">
        <v>71</v>
      </c>
      <c r="AM118" t="s">
        <v>71</v>
      </c>
      <c r="AN118" t="s">
        <v>71</v>
      </c>
      <c r="AO118" t="s">
        <v>71</v>
      </c>
      <c r="AP118" t="s">
        <v>71</v>
      </c>
      <c r="AQ118" t="s">
        <v>71</v>
      </c>
      <c r="AR118" s="20" t="s">
        <v>71</v>
      </c>
      <c r="AS118" s="20" t="s">
        <v>71</v>
      </c>
      <c r="AT118" s="20" t="s">
        <v>71</v>
      </c>
    </row>
    <row r="119" spans="1:46">
      <c r="A119" s="2" t="s">
        <v>206</v>
      </c>
      <c r="B119" s="2" t="s">
        <v>92</v>
      </c>
      <c r="C119" s="11" t="s">
        <v>71</v>
      </c>
      <c r="D119" s="11" t="s">
        <v>71</v>
      </c>
      <c r="E119" s="11"/>
      <c r="F119" s="11" t="s">
        <v>71</v>
      </c>
      <c r="G119" s="9" t="s">
        <v>44</v>
      </c>
      <c r="H119" s="10" t="s">
        <v>196</v>
      </c>
      <c r="I119" s="2">
        <v>4200</v>
      </c>
      <c r="J119" s="2">
        <v>79.599999999999994</v>
      </c>
      <c r="K119" s="2">
        <v>50</v>
      </c>
      <c r="L119" s="2">
        <v>37</v>
      </c>
      <c r="M119" s="2">
        <v>7.33</v>
      </c>
      <c r="N119" s="2">
        <v>37</v>
      </c>
      <c r="O119" s="2">
        <v>15</v>
      </c>
      <c r="P119" s="2">
        <f t="shared" si="9"/>
        <v>45</v>
      </c>
      <c r="Q119" s="2">
        <v>0.7</v>
      </c>
      <c r="R119" s="2">
        <v>0.1</v>
      </c>
      <c r="S119" s="2">
        <v>16.3</v>
      </c>
      <c r="T119" s="2">
        <v>20.399999999999999</v>
      </c>
      <c r="U119" s="2">
        <v>7.2</v>
      </c>
      <c r="V119" s="2">
        <v>-5.8</v>
      </c>
      <c r="W119" s="13">
        <v>51</v>
      </c>
      <c r="X119" s="14">
        <v>28.47</v>
      </c>
      <c r="Y119" s="14">
        <f t="shared" si="8"/>
        <v>16.746599999999994</v>
      </c>
      <c r="Z119" s="17" t="s">
        <v>71</v>
      </c>
      <c r="AA119" s="23" t="s">
        <v>71</v>
      </c>
      <c r="AB119" s="23" t="s">
        <v>71</v>
      </c>
      <c r="AC119" s="18" t="s">
        <v>71</v>
      </c>
      <c r="AD119" t="s">
        <v>71</v>
      </c>
      <c r="AE119" t="s">
        <v>71</v>
      </c>
      <c r="AF119" s="18" t="s">
        <v>71</v>
      </c>
      <c r="AG119" t="s">
        <v>71</v>
      </c>
      <c r="AH119" t="s">
        <v>71</v>
      </c>
      <c r="AI119" s="18" t="s">
        <v>71</v>
      </c>
      <c r="AJ119" t="s">
        <v>71</v>
      </c>
      <c r="AK119" t="s">
        <v>71</v>
      </c>
      <c r="AL119" s="18" t="s">
        <v>71</v>
      </c>
      <c r="AM119" t="s">
        <v>71</v>
      </c>
      <c r="AN119" t="s">
        <v>71</v>
      </c>
      <c r="AO119" t="s">
        <v>71</v>
      </c>
      <c r="AP119" t="s">
        <v>71</v>
      </c>
      <c r="AQ119" t="s">
        <v>71</v>
      </c>
      <c r="AR119" s="20" t="s">
        <v>71</v>
      </c>
      <c r="AS119" s="20" t="s">
        <v>71</v>
      </c>
      <c r="AT119" s="20" t="s">
        <v>71</v>
      </c>
    </row>
    <row r="120" spans="1:46">
      <c r="A120" s="2" t="s">
        <v>207</v>
      </c>
      <c r="B120" s="2" t="s">
        <v>96</v>
      </c>
      <c r="C120" s="11" t="s">
        <v>71</v>
      </c>
      <c r="D120" s="11" t="s">
        <v>71</v>
      </c>
      <c r="E120" s="11"/>
      <c r="F120" s="11" t="s">
        <v>71</v>
      </c>
      <c r="G120" s="9" t="s">
        <v>44</v>
      </c>
      <c r="H120" s="10" t="s">
        <v>196</v>
      </c>
      <c r="I120" s="2">
        <v>4200</v>
      </c>
      <c r="J120" s="2">
        <v>80.7</v>
      </c>
      <c r="K120" s="2">
        <v>48</v>
      </c>
      <c r="L120" s="2">
        <v>37</v>
      </c>
      <c r="M120" s="2">
        <v>7.4</v>
      </c>
      <c r="N120" s="2">
        <v>31</v>
      </c>
      <c r="O120" s="2">
        <v>14.1</v>
      </c>
      <c r="P120" s="2">
        <f t="shared" si="9"/>
        <v>42.3</v>
      </c>
      <c r="Q120" s="2">
        <v>0.9</v>
      </c>
      <c r="R120" s="2">
        <v>0.1</v>
      </c>
      <c r="S120" s="2">
        <v>15.6</v>
      </c>
      <c r="T120" s="2">
        <v>19.100000000000001</v>
      </c>
      <c r="U120" s="2">
        <v>5.2</v>
      </c>
      <c r="V120" s="2">
        <v>-4.3</v>
      </c>
      <c r="W120" s="13">
        <v>53</v>
      </c>
      <c r="X120" s="14">
        <v>29.204000000000001</v>
      </c>
      <c r="Y120" s="14">
        <f t="shared" si="8"/>
        <v>15.960392999999998</v>
      </c>
      <c r="Z120" s="17" t="s">
        <v>71</v>
      </c>
      <c r="AA120" s="23" t="s">
        <v>71</v>
      </c>
      <c r="AB120" s="23" t="s">
        <v>71</v>
      </c>
      <c r="AC120" s="18" t="s">
        <v>71</v>
      </c>
      <c r="AD120" t="s">
        <v>71</v>
      </c>
      <c r="AE120" t="s">
        <v>71</v>
      </c>
      <c r="AF120" s="18" t="s">
        <v>71</v>
      </c>
      <c r="AG120" t="s">
        <v>71</v>
      </c>
      <c r="AH120" t="s">
        <v>71</v>
      </c>
      <c r="AI120" s="18" t="s">
        <v>71</v>
      </c>
      <c r="AJ120" t="s">
        <v>71</v>
      </c>
      <c r="AK120" t="s">
        <v>71</v>
      </c>
      <c r="AL120" s="18" t="s">
        <v>71</v>
      </c>
      <c r="AM120" t="s">
        <v>71</v>
      </c>
      <c r="AN120" t="s">
        <v>71</v>
      </c>
      <c r="AO120" t="s">
        <v>71</v>
      </c>
      <c r="AP120" t="s">
        <v>71</v>
      </c>
      <c r="AQ120" t="s">
        <v>71</v>
      </c>
      <c r="AR120" s="20" t="s">
        <v>71</v>
      </c>
      <c r="AS120" s="20" t="s">
        <v>71</v>
      </c>
      <c r="AT120" s="20" t="s">
        <v>71</v>
      </c>
    </row>
    <row r="121" spans="1:46">
      <c r="A121" s="2" t="s">
        <v>208</v>
      </c>
      <c r="B121" s="2" t="s">
        <v>98</v>
      </c>
      <c r="C121" s="11" t="s">
        <v>71</v>
      </c>
      <c r="D121" s="11" t="s">
        <v>71</v>
      </c>
      <c r="E121" s="11"/>
      <c r="F121" s="11" t="s">
        <v>71</v>
      </c>
      <c r="G121" s="9" t="s">
        <v>44</v>
      </c>
      <c r="H121" s="10" t="s">
        <v>196</v>
      </c>
      <c r="I121" s="2">
        <v>4200</v>
      </c>
      <c r="J121" s="2">
        <v>69.900000000000006</v>
      </c>
      <c r="K121" s="2">
        <v>44</v>
      </c>
      <c r="L121" s="2">
        <v>37</v>
      </c>
      <c r="M121" s="2">
        <v>7.36</v>
      </c>
      <c r="N121" s="2">
        <v>39</v>
      </c>
      <c r="O121" s="2">
        <v>15.1</v>
      </c>
      <c r="P121" s="2">
        <f t="shared" si="9"/>
        <v>45.3</v>
      </c>
      <c r="Q121" s="2">
        <v>2.2999999999999998</v>
      </c>
      <c r="R121" s="2">
        <v>0</v>
      </c>
      <c r="S121" s="2">
        <v>14.7</v>
      </c>
      <c r="T121" s="2">
        <v>20.6</v>
      </c>
      <c r="U121" s="2">
        <v>6.9</v>
      </c>
      <c r="V121" s="2">
        <v>-3.1</v>
      </c>
      <c r="W121" s="13">
        <v>51</v>
      </c>
      <c r="X121" s="14">
        <v>30.183</v>
      </c>
      <c r="Y121" s="14">
        <f t="shared" si="8"/>
        <v>14.803310999999997</v>
      </c>
      <c r="Z121" s="17" t="s">
        <v>71</v>
      </c>
      <c r="AA121" s="23" t="s">
        <v>71</v>
      </c>
      <c r="AB121" s="23" t="s">
        <v>71</v>
      </c>
      <c r="AC121" s="18" t="s">
        <v>71</v>
      </c>
      <c r="AD121" t="s">
        <v>71</v>
      </c>
      <c r="AE121" t="s">
        <v>71</v>
      </c>
      <c r="AF121" s="18" t="s">
        <v>71</v>
      </c>
      <c r="AG121" t="s">
        <v>71</v>
      </c>
      <c r="AH121" t="s">
        <v>71</v>
      </c>
      <c r="AI121" s="18" t="s">
        <v>71</v>
      </c>
      <c r="AJ121" t="s">
        <v>71</v>
      </c>
      <c r="AK121" t="s">
        <v>71</v>
      </c>
      <c r="AL121" s="18" t="s">
        <v>71</v>
      </c>
      <c r="AM121" t="s">
        <v>71</v>
      </c>
      <c r="AN121" t="s">
        <v>71</v>
      </c>
      <c r="AO121" t="s">
        <v>71</v>
      </c>
      <c r="AP121" t="s">
        <v>71</v>
      </c>
      <c r="AQ121" t="s">
        <v>71</v>
      </c>
      <c r="AR121" s="20" t="s">
        <v>71</v>
      </c>
      <c r="AS121" s="20" t="s">
        <v>71</v>
      </c>
      <c r="AT121" s="20" t="s">
        <v>71</v>
      </c>
    </row>
    <row r="122" spans="1:46">
      <c r="A122" s="2" t="s">
        <v>209</v>
      </c>
      <c r="B122" s="2" t="s">
        <v>106</v>
      </c>
      <c r="C122" s="11" t="s">
        <v>71</v>
      </c>
      <c r="D122" s="11" t="s">
        <v>71</v>
      </c>
      <c r="E122" s="11"/>
      <c r="F122" s="11" t="s">
        <v>71</v>
      </c>
      <c r="G122" s="9" t="s">
        <v>44</v>
      </c>
      <c r="H122" s="10" t="s">
        <v>196</v>
      </c>
      <c r="I122" s="2">
        <v>4200</v>
      </c>
      <c r="J122" s="2">
        <v>84.9</v>
      </c>
      <c r="K122" s="2">
        <v>56</v>
      </c>
      <c r="L122" s="2">
        <v>37</v>
      </c>
      <c r="M122" s="2">
        <v>7.39</v>
      </c>
      <c r="N122" s="2">
        <v>34</v>
      </c>
      <c r="O122" s="2">
        <v>13.2</v>
      </c>
      <c r="P122" s="2">
        <f t="shared" si="9"/>
        <v>39.599999999999994</v>
      </c>
      <c r="Q122" s="2">
        <v>1.5</v>
      </c>
      <c r="R122" s="2">
        <v>0</v>
      </c>
      <c r="S122" s="2">
        <v>15.6</v>
      </c>
      <c r="T122" s="2">
        <v>18.100000000000001</v>
      </c>
      <c r="U122" s="2">
        <v>6</v>
      </c>
      <c r="V122" s="2">
        <v>-3.6</v>
      </c>
      <c r="W122" s="13">
        <v>43</v>
      </c>
      <c r="X122" s="14">
        <v>30.106999999999999</v>
      </c>
      <c r="Y122" s="14">
        <f t="shared" si="8"/>
        <v>15.745452</v>
      </c>
      <c r="Z122" s="17" t="s">
        <v>71</v>
      </c>
      <c r="AA122" s="23" t="s">
        <v>71</v>
      </c>
      <c r="AB122" s="23" t="s">
        <v>71</v>
      </c>
      <c r="AC122" s="18" t="s">
        <v>71</v>
      </c>
      <c r="AD122" t="s">
        <v>71</v>
      </c>
      <c r="AE122" t="s">
        <v>71</v>
      </c>
      <c r="AF122" s="18" t="s">
        <v>71</v>
      </c>
      <c r="AG122" t="s">
        <v>71</v>
      </c>
      <c r="AH122" t="s">
        <v>71</v>
      </c>
      <c r="AI122" s="18" t="s">
        <v>71</v>
      </c>
      <c r="AJ122" t="s">
        <v>71</v>
      </c>
      <c r="AK122" t="s">
        <v>71</v>
      </c>
      <c r="AL122" s="18" t="s">
        <v>71</v>
      </c>
      <c r="AM122" t="s">
        <v>71</v>
      </c>
      <c r="AN122" t="s">
        <v>71</v>
      </c>
      <c r="AO122" t="s">
        <v>71</v>
      </c>
      <c r="AP122" t="s">
        <v>71</v>
      </c>
      <c r="AQ122" t="s">
        <v>71</v>
      </c>
      <c r="AR122" s="20" t="s">
        <v>71</v>
      </c>
      <c r="AS122" s="20" t="s">
        <v>71</v>
      </c>
      <c r="AT122" s="20" t="s">
        <v>71</v>
      </c>
    </row>
    <row r="123" spans="1:46">
      <c r="A123" s="2" t="s">
        <v>210</v>
      </c>
      <c r="B123" s="2" t="s">
        <v>108</v>
      </c>
      <c r="C123" s="11" t="s">
        <v>71</v>
      </c>
      <c r="D123" s="11" t="s">
        <v>71</v>
      </c>
      <c r="E123" s="11"/>
      <c r="F123" s="11" t="s">
        <v>71</v>
      </c>
      <c r="G123" s="9" t="s">
        <v>44</v>
      </c>
      <c r="H123" s="10" t="s">
        <v>196</v>
      </c>
      <c r="I123" s="2">
        <v>4200</v>
      </c>
      <c r="J123" s="2">
        <v>77.5</v>
      </c>
      <c r="K123" s="2">
        <v>49</v>
      </c>
      <c r="L123" s="2">
        <v>37</v>
      </c>
      <c r="M123" s="2">
        <v>7.37</v>
      </c>
      <c r="N123" s="2">
        <v>30</v>
      </c>
      <c r="O123" s="2">
        <v>12.6</v>
      </c>
      <c r="P123" s="2">
        <f t="shared" si="9"/>
        <v>37.799999999999997</v>
      </c>
      <c r="Q123" s="2">
        <v>0.6</v>
      </c>
      <c r="R123" s="2">
        <v>0</v>
      </c>
      <c r="S123" s="2">
        <v>13.6</v>
      </c>
      <c r="T123" s="2">
        <v>17.399999999999999</v>
      </c>
      <c r="U123" s="2">
        <v>8.4</v>
      </c>
      <c r="V123" s="2">
        <v>-6.8</v>
      </c>
      <c r="W123" s="13">
        <v>43</v>
      </c>
      <c r="X123" s="14">
        <v>31.777000000000001</v>
      </c>
      <c r="Y123" s="14">
        <f t="shared" si="8"/>
        <v>13.72035</v>
      </c>
      <c r="Z123" s="17" t="s">
        <v>71</v>
      </c>
      <c r="AA123" s="23" t="s">
        <v>71</v>
      </c>
      <c r="AB123" s="23" t="s">
        <v>71</v>
      </c>
      <c r="AC123" s="18" t="s">
        <v>71</v>
      </c>
      <c r="AD123" t="s">
        <v>71</v>
      </c>
      <c r="AE123" t="s">
        <v>71</v>
      </c>
      <c r="AF123" s="18" t="s">
        <v>71</v>
      </c>
      <c r="AG123" t="s">
        <v>71</v>
      </c>
      <c r="AH123" t="s">
        <v>71</v>
      </c>
      <c r="AI123" s="18" t="s">
        <v>71</v>
      </c>
      <c r="AJ123" t="s">
        <v>71</v>
      </c>
      <c r="AK123" t="s">
        <v>71</v>
      </c>
      <c r="AL123" s="18" t="s">
        <v>71</v>
      </c>
      <c r="AM123" t="s">
        <v>71</v>
      </c>
      <c r="AN123" t="s">
        <v>71</v>
      </c>
      <c r="AO123" t="s">
        <v>71</v>
      </c>
      <c r="AP123" t="s">
        <v>71</v>
      </c>
      <c r="AQ123" t="s">
        <v>71</v>
      </c>
      <c r="AR123" s="20" t="s">
        <v>71</v>
      </c>
      <c r="AS123" s="20" t="s">
        <v>71</v>
      </c>
      <c r="AT123" s="20" t="s">
        <v>71</v>
      </c>
    </row>
    <row r="124" spans="1:46">
      <c r="A124" s="2" t="s">
        <v>211</v>
      </c>
      <c r="B124" s="2" t="s">
        <v>110</v>
      </c>
      <c r="C124" s="11" t="s">
        <v>71</v>
      </c>
      <c r="D124" s="11" t="s">
        <v>71</v>
      </c>
      <c r="E124" s="11"/>
      <c r="F124" s="11" t="s">
        <v>71</v>
      </c>
      <c r="G124" s="9" t="s">
        <v>44</v>
      </c>
      <c r="H124" s="10" t="s">
        <v>196</v>
      </c>
      <c r="I124" s="2">
        <v>4200</v>
      </c>
      <c r="J124" s="2">
        <v>80.900000000000006</v>
      </c>
      <c r="K124" s="2">
        <v>48</v>
      </c>
      <c r="L124" s="2">
        <v>37</v>
      </c>
      <c r="M124" s="2">
        <v>7.35</v>
      </c>
      <c r="N124" s="2">
        <v>34</v>
      </c>
      <c r="O124" s="2">
        <v>14.3</v>
      </c>
      <c r="P124" s="2">
        <f t="shared" si="9"/>
        <v>42.900000000000006</v>
      </c>
      <c r="Q124" s="2">
        <v>0</v>
      </c>
      <c r="R124" s="2">
        <v>0</v>
      </c>
      <c r="S124" s="2">
        <v>16.100000000000001</v>
      </c>
      <c r="T124" s="2">
        <v>19.899999999999999</v>
      </c>
      <c r="U124" s="2">
        <v>7.8</v>
      </c>
      <c r="V124" s="2">
        <v>-5.9</v>
      </c>
      <c r="W124" s="13">
        <v>51</v>
      </c>
      <c r="X124" s="14">
        <v>28.29</v>
      </c>
      <c r="Y124" s="14">
        <f t="shared" si="8"/>
        <v>16.224492999999999</v>
      </c>
      <c r="Z124" s="17" t="s">
        <v>71</v>
      </c>
      <c r="AA124" s="23" t="s">
        <v>71</v>
      </c>
      <c r="AB124" s="23" t="s">
        <v>71</v>
      </c>
      <c r="AC124" s="18" t="s">
        <v>71</v>
      </c>
      <c r="AD124" t="s">
        <v>71</v>
      </c>
      <c r="AE124" t="s">
        <v>71</v>
      </c>
      <c r="AF124" s="18" t="s">
        <v>71</v>
      </c>
      <c r="AG124" t="s">
        <v>71</v>
      </c>
      <c r="AH124" t="s">
        <v>71</v>
      </c>
      <c r="AI124" s="18" t="s">
        <v>71</v>
      </c>
      <c r="AJ124" t="s">
        <v>71</v>
      </c>
      <c r="AK124" t="s">
        <v>71</v>
      </c>
      <c r="AL124" s="18" t="s">
        <v>71</v>
      </c>
      <c r="AM124" t="s">
        <v>71</v>
      </c>
      <c r="AN124" t="s">
        <v>71</v>
      </c>
      <c r="AO124" t="s">
        <v>71</v>
      </c>
      <c r="AP124" t="s">
        <v>71</v>
      </c>
      <c r="AQ124" t="s">
        <v>71</v>
      </c>
      <c r="AR124" s="20" t="s">
        <v>71</v>
      </c>
      <c r="AS124" s="20" t="s">
        <v>71</v>
      </c>
      <c r="AT124" s="20" t="s">
        <v>71</v>
      </c>
    </row>
    <row r="125" spans="1:46">
      <c r="A125" s="2" t="s">
        <v>212</v>
      </c>
      <c r="B125" s="2" t="s">
        <v>114</v>
      </c>
      <c r="C125" s="11" t="s">
        <v>71</v>
      </c>
      <c r="D125" s="11" t="s">
        <v>71</v>
      </c>
      <c r="E125" s="11"/>
      <c r="F125" s="11" t="s">
        <v>71</v>
      </c>
      <c r="G125" s="9" t="s">
        <v>44</v>
      </c>
      <c r="H125" s="10" t="s">
        <v>196</v>
      </c>
      <c r="I125" s="2">
        <v>4200</v>
      </c>
      <c r="J125" s="2">
        <v>81.8</v>
      </c>
      <c r="K125" s="2">
        <v>50</v>
      </c>
      <c r="L125" s="2">
        <v>37</v>
      </c>
      <c r="M125" s="2">
        <v>7.35</v>
      </c>
      <c r="N125" s="2">
        <v>29</v>
      </c>
      <c r="O125" s="2">
        <v>13.9</v>
      </c>
      <c r="P125" s="2">
        <f t="shared" si="9"/>
        <v>41.7</v>
      </c>
      <c r="Q125" s="2">
        <v>0</v>
      </c>
      <c r="R125" s="2">
        <v>0</v>
      </c>
      <c r="S125" s="2">
        <v>15.8</v>
      </c>
      <c r="T125" s="2">
        <v>19.3</v>
      </c>
      <c r="U125" s="2">
        <v>8.4</v>
      </c>
      <c r="V125" s="2">
        <v>-8.1999999999999993</v>
      </c>
      <c r="W125" s="13">
        <v>45</v>
      </c>
      <c r="X125" s="14">
        <v>28.76</v>
      </c>
      <c r="Y125" s="14">
        <f t="shared" si="8"/>
        <v>15.954577999999998</v>
      </c>
      <c r="Z125" s="17" t="s">
        <v>71</v>
      </c>
      <c r="AA125" s="23" t="s">
        <v>71</v>
      </c>
      <c r="AB125" s="23" t="s">
        <v>71</v>
      </c>
      <c r="AC125" s="18" t="s">
        <v>71</v>
      </c>
      <c r="AD125" t="s">
        <v>71</v>
      </c>
      <c r="AE125" t="s">
        <v>71</v>
      </c>
      <c r="AF125" s="18" t="s">
        <v>71</v>
      </c>
      <c r="AG125" t="s">
        <v>71</v>
      </c>
      <c r="AH125" t="s">
        <v>71</v>
      </c>
      <c r="AI125" s="18" t="s">
        <v>71</v>
      </c>
      <c r="AJ125" t="s">
        <v>71</v>
      </c>
      <c r="AK125" t="s">
        <v>71</v>
      </c>
      <c r="AL125" s="18" t="s">
        <v>71</v>
      </c>
      <c r="AM125" t="s">
        <v>71</v>
      </c>
      <c r="AN125" t="s">
        <v>71</v>
      </c>
      <c r="AO125" t="s">
        <v>71</v>
      </c>
      <c r="AP125" t="s">
        <v>71</v>
      </c>
      <c r="AQ125" t="s">
        <v>71</v>
      </c>
      <c r="AR125" s="20" t="s">
        <v>71</v>
      </c>
      <c r="AS125" s="20" t="s">
        <v>71</v>
      </c>
      <c r="AT125" s="20" t="s">
        <v>71</v>
      </c>
    </row>
    <row r="126" spans="1:46">
      <c r="A126" s="2" t="s">
        <v>213</v>
      </c>
      <c r="B126" s="2" t="s">
        <v>116</v>
      </c>
      <c r="C126" s="11" t="s">
        <v>71</v>
      </c>
      <c r="D126" s="11" t="s">
        <v>71</v>
      </c>
      <c r="E126" s="11"/>
      <c r="F126" s="11" t="s">
        <v>71</v>
      </c>
      <c r="G126" s="9" t="s">
        <v>44</v>
      </c>
      <c r="H126" s="10" t="s">
        <v>196</v>
      </c>
      <c r="I126" s="2">
        <v>4200</v>
      </c>
      <c r="J126" s="2">
        <v>69.5</v>
      </c>
      <c r="K126" s="2">
        <v>42</v>
      </c>
      <c r="L126" s="2">
        <v>37</v>
      </c>
      <c r="M126" s="2">
        <v>7.29</v>
      </c>
      <c r="N126" s="2">
        <v>35</v>
      </c>
      <c r="O126" s="2">
        <v>14.7</v>
      </c>
      <c r="P126" s="2">
        <f t="shared" si="9"/>
        <v>44.099999999999994</v>
      </c>
      <c r="Q126" s="2">
        <v>0.8</v>
      </c>
      <c r="R126" s="2">
        <v>0</v>
      </c>
      <c r="S126" s="2">
        <v>14.2</v>
      </c>
      <c r="T126" s="2">
        <v>20.2</v>
      </c>
      <c r="U126" s="2">
        <v>7.3</v>
      </c>
      <c r="V126" s="2">
        <v>-8.9</v>
      </c>
      <c r="W126" s="13">
        <v>48</v>
      </c>
      <c r="X126" s="14">
        <v>28.361000000000001</v>
      </c>
      <c r="Y126" s="14">
        <f t="shared" si="8"/>
        <v>14.326934999999997</v>
      </c>
      <c r="Z126" s="17" t="s">
        <v>71</v>
      </c>
      <c r="AA126" s="23" t="s">
        <v>71</v>
      </c>
      <c r="AB126" s="23" t="s">
        <v>71</v>
      </c>
      <c r="AC126" s="18" t="s">
        <v>71</v>
      </c>
      <c r="AD126" t="s">
        <v>71</v>
      </c>
      <c r="AE126" t="s">
        <v>71</v>
      </c>
      <c r="AF126" s="18" t="s">
        <v>71</v>
      </c>
      <c r="AG126" t="s">
        <v>71</v>
      </c>
      <c r="AH126" t="s">
        <v>71</v>
      </c>
      <c r="AI126" s="18" t="s">
        <v>71</v>
      </c>
      <c r="AJ126" t="s">
        <v>71</v>
      </c>
      <c r="AK126" t="s">
        <v>71</v>
      </c>
      <c r="AL126" s="18" t="s">
        <v>71</v>
      </c>
      <c r="AM126" t="s">
        <v>71</v>
      </c>
      <c r="AN126" t="s">
        <v>71</v>
      </c>
      <c r="AO126" t="s">
        <v>71</v>
      </c>
      <c r="AP126" t="s">
        <v>71</v>
      </c>
      <c r="AQ126" t="s">
        <v>71</v>
      </c>
      <c r="AR126" s="20" t="s">
        <v>71</v>
      </c>
      <c r="AS126" s="20" t="s">
        <v>71</v>
      </c>
      <c r="AT126" s="20" t="s">
        <v>71</v>
      </c>
    </row>
    <row r="127" spans="1:46">
      <c r="A127" s="2" t="s">
        <v>214</v>
      </c>
      <c r="B127" s="2" t="s">
        <v>80</v>
      </c>
      <c r="C127" s="11" t="s">
        <v>71</v>
      </c>
      <c r="D127" s="11" t="s">
        <v>71</v>
      </c>
      <c r="E127" s="11"/>
      <c r="F127" s="11" t="s">
        <v>71</v>
      </c>
      <c r="G127" s="9" t="s">
        <v>44</v>
      </c>
      <c r="H127" s="10" t="s">
        <v>215</v>
      </c>
      <c r="I127" s="2">
        <v>4200</v>
      </c>
      <c r="J127" s="2">
        <v>77.8</v>
      </c>
      <c r="K127" s="2">
        <v>49</v>
      </c>
      <c r="L127" s="2">
        <v>37</v>
      </c>
      <c r="M127" s="2">
        <v>7.33</v>
      </c>
      <c r="N127" s="2">
        <v>30</v>
      </c>
      <c r="O127" s="2">
        <v>17.7</v>
      </c>
      <c r="P127" s="2">
        <f t="shared" si="9"/>
        <v>53.099999999999994</v>
      </c>
      <c r="Q127" s="2">
        <v>0.9</v>
      </c>
      <c r="R127" s="2">
        <v>0</v>
      </c>
      <c r="S127" s="2">
        <v>18.8</v>
      </c>
      <c r="T127" s="2">
        <v>24</v>
      </c>
      <c r="U127" s="2">
        <v>10.7</v>
      </c>
      <c r="V127" s="2">
        <v>-8.6</v>
      </c>
      <c r="W127" s="13">
        <v>54</v>
      </c>
      <c r="X127" s="14">
        <v>29.678000000000001</v>
      </c>
      <c r="Y127" s="14">
        <f t="shared" si="8"/>
        <v>19.288133999999996</v>
      </c>
      <c r="Z127" s="17" t="s">
        <v>71</v>
      </c>
      <c r="AA127" s="23" t="s">
        <v>71</v>
      </c>
      <c r="AB127" s="23" t="s">
        <v>71</v>
      </c>
      <c r="AC127" s="18" t="s">
        <v>71</v>
      </c>
      <c r="AD127" t="s">
        <v>71</v>
      </c>
      <c r="AE127" t="s">
        <v>71</v>
      </c>
      <c r="AF127" s="18" t="s">
        <v>71</v>
      </c>
      <c r="AG127" t="s">
        <v>71</v>
      </c>
      <c r="AH127" t="s">
        <v>71</v>
      </c>
      <c r="AI127" s="18" t="s">
        <v>71</v>
      </c>
      <c r="AJ127" t="s">
        <v>71</v>
      </c>
      <c r="AK127" t="s">
        <v>71</v>
      </c>
      <c r="AL127" s="18" t="s">
        <v>71</v>
      </c>
      <c r="AM127" t="s">
        <v>71</v>
      </c>
      <c r="AN127" t="s">
        <v>71</v>
      </c>
      <c r="AO127" t="s">
        <v>71</v>
      </c>
      <c r="AP127" t="s">
        <v>71</v>
      </c>
      <c r="AQ127" t="s">
        <v>71</v>
      </c>
      <c r="AR127" s="20" t="s">
        <v>71</v>
      </c>
      <c r="AS127" s="20" t="s">
        <v>71</v>
      </c>
      <c r="AT127" s="20" t="s">
        <v>71</v>
      </c>
    </row>
    <row r="128" spans="1:46">
      <c r="A128" s="2" t="s">
        <v>216</v>
      </c>
      <c r="B128" s="2" t="s">
        <v>92</v>
      </c>
      <c r="C128" s="11" t="s">
        <v>71</v>
      </c>
      <c r="D128" s="11" t="s">
        <v>71</v>
      </c>
      <c r="E128" s="11"/>
      <c r="F128" s="11" t="s">
        <v>71</v>
      </c>
      <c r="G128" s="9" t="s">
        <v>44</v>
      </c>
      <c r="H128" s="10" t="s">
        <v>215</v>
      </c>
      <c r="I128" s="2">
        <v>4200</v>
      </c>
      <c r="J128" s="2">
        <v>78.5</v>
      </c>
      <c r="K128" s="2">
        <v>52</v>
      </c>
      <c r="L128" s="2">
        <v>37</v>
      </c>
      <c r="M128" s="2">
        <v>7.29</v>
      </c>
      <c r="N128" s="2">
        <v>36</v>
      </c>
      <c r="O128" s="2">
        <v>15.4</v>
      </c>
      <c r="P128" s="2">
        <f t="shared" si="9"/>
        <v>46.2</v>
      </c>
      <c r="Q128" s="2">
        <v>0.9</v>
      </c>
      <c r="R128" s="2">
        <v>0</v>
      </c>
      <c r="S128" s="2">
        <v>16.5</v>
      </c>
      <c r="T128" s="2">
        <v>20.9</v>
      </c>
      <c r="U128" s="2">
        <v>11.4</v>
      </c>
      <c r="V128" s="2">
        <v>-8.4</v>
      </c>
      <c r="W128" s="13">
        <v>51</v>
      </c>
      <c r="X128" s="14">
        <v>28.47</v>
      </c>
      <c r="Y128" s="14">
        <f t="shared" si="8"/>
        <v>16.959709999999998</v>
      </c>
      <c r="Z128" s="17" t="s">
        <v>71</v>
      </c>
      <c r="AA128" s="23" t="s">
        <v>71</v>
      </c>
      <c r="AB128" s="23" t="s">
        <v>71</v>
      </c>
      <c r="AC128" s="18" t="s">
        <v>71</v>
      </c>
      <c r="AD128" t="s">
        <v>71</v>
      </c>
      <c r="AE128" t="s">
        <v>71</v>
      </c>
      <c r="AF128" s="18" t="s">
        <v>71</v>
      </c>
      <c r="AG128" t="s">
        <v>71</v>
      </c>
      <c r="AH128" t="s">
        <v>71</v>
      </c>
      <c r="AI128" s="18" t="s">
        <v>71</v>
      </c>
      <c r="AJ128" t="s">
        <v>71</v>
      </c>
      <c r="AK128" t="s">
        <v>71</v>
      </c>
      <c r="AL128" s="18" t="s">
        <v>71</v>
      </c>
      <c r="AM128" t="s">
        <v>71</v>
      </c>
      <c r="AN128" t="s">
        <v>71</v>
      </c>
      <c r="AO128" t="s">
        <v>71</v>
      </c>
      <c r="AP128" t="s">
        <v>71</v>
      </c>
      <c r="AQ128" t="s">
        <v>71</v>
      </c>
      <c r="AR128" s="20" t="s">
        <v>71</v>
      </c>
      <c r="AS128" s="20" t="s">
        <v>71</v>
      </c>
      <c r="AT128" s="20" t="s">
        <v>71</v>
      </c>
    </row>
    <row r="129" spans="1:46">
      <c r="A129" s="2" t="s">
        <v>217</v>
      </c>
      <c r="B129" s="2" t="s">
        <v>98</v>
      </c>
      <c r="C129" s="11" t="s">
        <v>71</v>
      </c>
      <c r="D129" s="11" t="s">
        <v>71</v>
      </c>
      <c r="E129" s="11"/>
      <c r="F129" s="11" t="s">
        <v>71</v>
      </c>
      <c r="G129" s="9" t="s">
        <v>44</v>
      </c>
      <c r="H129" s="10" t="s">
        <v>215</v>
      </c>
      <c r="I129" s="2">
        <v>4200</v>
      </c>
      <c r="J129" s="2">
        <v>73.900000000000006</v>
      </c>
      <c r="K129" s="2">
        <v>45</v>
      </c>
      <c r="L129" s="2">
        <v>37</v>
      </c>
      <c r="M129" s="2">
        <v>7.36</v>
      </c>
      <c r="N129" s="2">
        <v>37</v>
      </c>
      <c r="O129" s="2">
        <v>12.6</v>
      </c>
      <c r="P129" s="2">
        <f t="shared" si="9"/>
        <v>37.799999999999997</v>
      </c>
      <c r="Q129" s="2">
        <v>1</v>
      </c>
      <c r="R129" s="2">
        <v>0</v>
      </c>
      <c r="S129" s="2">
        <v>13</v>
      </c>
      <c r="T129" s="2">
        <v>17.399999999999999</v>
      </c>
      <c r="U129" s="2">
        <v>7.9</v>
      </c>
      <c r="V129" s="2">
        <v>-4</v>
      </c>
      <c r="W129" s="13">
        <v>51</v>
      </c>
      <c r="X129" s="14">
        <v>30.183</v>
      </c>
      <c r="Y129" s="14">
        <f t="shared" si="8"/>
        <v>13.077845999999999</v>
      </c>
      <c r="Z129" s="17" t="s">
        <v>71</v>
      </c>
      <c r="AA129" s="23" t="s">
        <v>71</v>
      </c>
      <c r="AB129" s="23" t="s">
        <v>71</v>
      </c>
      <c r="AC129" s="18" t="s">
        <v>71</v>
      </c>
      <c r="AD129" t="s">
        <v>71</v>
      </c>
      <c r="AE129" t="s">
        <v>71</v>
      </c>
      <c r="AF129" s="18" t="s">
        <v>71</v>
      </c>
      <c r="AG129" t="s">
        <v>71</v>
      </c>
      <c r="AH129" t="s">
        <v>71</v>
      </c>
      <c r="AI129" s="18" t="s">
        <v>71</v>
      </c>
      <c r="AJ129" t="s">
        <v>71</v>
      </c>
      <c r="AK129" t="s">
        <v>71</v>
      </c>
      <c r="AL129" s="18" t="s">
        <v>71</v>
      </c>
      <c r="AM129" t="s">
        <v>71</v>
      </c>
      <c r="AN129" t="s">
        <v>71</v>
      </c>
      <c r="AO129" t="s">
        <v>71</v>
      </c>
      <c r="AP129" t="s">
        <v>71</v>
      </c>
      <c r="AQ129" t="s">
        <v>71</v>
      </c>
      <c r="AR129" s="20" t="s">
        <v>71</v>
      </c>
      <c r="AS129" s="20" t="s">
        <v>71</v>
      </c>
      <c r="AT129" s="20" t="s">
        <v>71</v>
      </c>
    </row>
    <row r="130" spans="1:46">
      <c r="A130" s="2" t="s">
        <v>218</v>
      </c>
      <c r="B130" s="2" t="s">
        <v>114</v>
      </c>
      <c r="C130" s="11" t="s">
        <v>71</v>
      </c>
      <c r="D130" s="11" t="s">
        <v>71</v>
      </c>
      <c r="E130" s="11"/>
      <c r="F130" s="11" t="s">
        <v>71</v>
      </c>
      <c r="G130" s="9" t="s">
        <v>44</v>
      </c>
      <c r="H130" s="10" t="s">
        <v>215</v>
      </c>
      <c r="I130" s="2">
        <v>4200</v>
      </c>
      <c r="J130" s="2">
        <v>80.900000000000006</v>
      </c>
      <c r="K130" s="2">
        <v>50</v>
      </c>
      <c r="L130" s="2">
        <v>37</v>
      </c>
      <c r="M130" s="2">
        <v>7.34</v>
      </c>
      <c r="N130" s="2">
        <v>29</v>
      </c>
      <c r="O130" s="2">
        <v>14</v>
      </c>
      <c r="P130" s="2">
        <f t="shared" si="9"/>
        <v>42</v>
      </c>
      <c r="Q130" s="2">
        <v>0</v>
      </c>
      <c r="R130" s="2">
        <v>0.1</v>
      </c>
      <c r="S130" s="2">
        <v>15.8</v>
      </c>
      <c r="T130" s="2">
        <v>19.5</v>
      </c>
      <c r="U130" s="2">
        <v>9</v>
      </c>
      <c r="V130" s="2">
        <v>-8.6999999999999993</v>
      </c>
      <c r="W130" s="13">
        <v>47</v>
      </c>
      <c r="X130" s="14">
        <v>28.76</v>
      </c>
      <c r="Y130" s="14">
        <f t="shared" ref="Y130:Y136" si="10">1.39*O130*J130/100+0.003*K130</f>
        <v>15.893139999999999</v>
      </c>
      <c r="Z130" s="17" t="s">
        <v>71</v>
      </c>
      <c r="AA130" s="23" t="s">
        <v>71</v>
      </c>
      <c r="AB130" s="23" t="s">
        <v>71</v>
      </c>
      <c r="AC130" s="18" t="s">
        <v>71</v>
      </c>
      <c r="AD130" t="s">
        <v>71</v>
      </c>
      <c r="AE130" t="s">
        <v>71</v>
      </c>
      <c r="AF130" s="18" t="s">
        <v>71</v>
      </c>
      <c r="AG130" t="s">
        <v>71</v>
      </c>
      <c r="AH130" t="s">
        <v>71</v>
      </c>
      <c r="AI130" s="18" t="s">
        <v>71</v>
      </c>
      <c r="AJ130" t="s">
        <v>71</v>
      </c>
      <c r="AK130" t="s">
        <v>71</v>
      </c>
      <c r="AL130" s="18" t="s">
        <v>71</v>
      </c>
      <c r="AM130" t="s">
        <v>71</v>
      </c>
      <c r="AN130" t="s">
        <v>71</v>
      </c>
      <c r="AO130" t="s">
        <v>71</v>
      </c>
      <c r="AP130" t="s">
        <v>71</v>
      </c>
      <c r="AQ130" t="s">
        <v>71</v>
      </c>
      <c r="AR130" s="20" t="s">
        <v>71</v>
      </c>
      <c r="AS130" s="20" t="s">
        <v>71</v>
      </c>
      <c r="AT130" s="20" t="s">
        <v>71</v>
      </c>
    </row>
    <row r="131" spans="1:46">
      <c r="A131" s="2" t="s">
        <v>219</v>
      </c>
      <c r="B131" s="2" t="s">
        <v>156</v>
      </c>
      <c r="C131" s="11" t="s">
        <v>71</v>
      </c>
      <c r="D131" s="11" t="s">
        <v>71</v>
      </c>
      <c r="E131" s="11"/>
      <c r="F131" s="11" t="s">
        <v>71</v>
      </c>
      <c r="G131" s="9" t="s">
        <v>220</v>
      </c>
      <c r="H131" s="10" t="s">
        <v>45</v>
      </c>
      <c r="I131" s="2">
        <v>4200</v>
      </c>
      <c r="J131" s="2">
        <v>54.8</v>
      </c>
      <c r="K131" s="2">
        <v>33</v>
      </c>
      <c r="L131" s="2">
        <v>37</v>
      </c>
      <c r="M131" s="2">
        <v>7.28</v>
      </c>
      <c r="N131" s="2">
        <v>38</v>
      </c>
      <c r="O131" s="2">
        <v>13.9</v>
      </c>
      <c r="P131" s="2">
        <f t="shared" ref="P131:P136" si="11">O131*3</f>
        <v>41.7</v>
      </c>
      <c r="Q131" s="2">
        <v>0</v>
      </c>
      <c r="R131" s="2">
        <v>0.2</v>
      </c>
      <c r="S131" s="2">
        <v>10.6</v>
      </c>
      <c r="T131" s="2">
        <v>19.399999999999999</v>
      </c>
      <c r="U131" s="2">
        <v>9</v>
      </c>
      <c r="V131" s="2">
        <v>-8.1999999999999993</v>
      </c>
      <c r="W131" s="13">
        <v>49</v>
      </c>
      <c r="X131" s="14">
        <v>28.178000000000001</v>
      </c>
      <c r="Y131" s="14">
        <f t="shared" si="10"/>
        <v>10.686907999999997</v>
      </c>
      <c r="Z131" s="17" t="s">
        <v>71</v>
      </c>
      <c r="AA131" s="23" t="s">
        <v>71</v>
      </c>
      <c r="AB131" s="23" t="s">
        <v>71</v>
      </c>
      <c r="AC131" s="18" t="s">
        <v>71</v>
      </c>
      <c r="AD131" t="s">
        <v>71</v>
      </c>
      <c r="AE131" t="s">
        <v>71</v>
      </c>
      <c r="AF131" s="18" t="s">
        <v>71</v>
      </c>
      <c r="AG131" t="s">
        <v>71</v>
      </c>
      <c r="AH131" t="s">
        <v>71</v>
      </c>
      <c r="AI131" s="18" t="s">
        <v>71</v>
      </c>
      <c r="AJ131" t="s">
        <v>71</v>
      </c>
      <c r="AK131" t="s">
        <v>71</v>
      </c>
      <c r="AL131" s="18" t="s">
        <v>71</v>
      </c>
      <c r="AM131" t="s">
        <v>71</v>
      </c>
      <c r="AN131" t="s">
        <v>71</v>
      </c>
      <c r="AO131" t="s">
        <v>71</v>
      </c>
      <c r="AP131" t="s">
        <v>71</v>
      </c>
      <c r="AQ131" t="s">
        <v>71</v>
      </c>
      <c r="AR131" s="20" t="s">
        <v>71</v>
      </c>
      <c r="AS131" s="20" t="s">
        <v>71</v>
      </c>
      <c r="AT131" s="20" t="s">
        <v>71</v>
      </c>
    </row>
    <row r="132" spans="1:46">
      <c r="A132" s="2" t="s">
        <v>221</v>
      </c>
      <c r="B132" s="2" t="s">
        <v>70</v>
      </c>
      <c r="C132" s="11" t="s">
        <v>71</v>
      </c>
      <c r="D132" s="11" t="s">
        <v>71</v>
      </c>
      <c r="E132" s="11"/>
      <c r="F132" s="11" t="s">
        <v>71</v>
      </c>
      <c r="G132" s="9" t="s">
        <v>220</v>
      </c>
      <c r="H132" s="10" t="s">
        <v>120</v>
      </c>
      <c r="I132" s="2">
        <v>4200</v>
      </c>
      <c r="J132" s="2">
        <v>82.5</v>
      </c>
      <c r="K132" s="2">
        <v>50</v>
      </c>
      <c r="L132" s="2">
        <v>37</v>
      </c>
      <c r="M132" s="2">
        <v>7.46</v>
      </c>
      <c r="N132" s="2">
        <v>32</v>
      </c>
      <c r="O132" s="2">
        <v>14.2</v>
      </c>
      <c r="P132" s="2">
        <f t="shared" si="11"/>
        <v>42.599999999999994</v>
      </c>
      <c r="Q132" s="2">
        <v>1.9</v>
      </c>
      <c r="R132" s="2">
        <v>0</v>
      </c>
      <c r="S132" s="2">
        <v>16</v>
      </c>
      <c r="T132" s="2">
        <v>19.100000000000001</v>
      </c>
      <c r="U132" s="2">
        <v>0.3</v>
      </c>
      <c r="V132" s="2">
        <v>-0.2</v>
      </c>
      <c r="W132" s="13">
        <v>47</v>
      </c>
      <c r="X132" s="14">
        <v>30.393999999999998</v>
      </c>
      <c r="Y132" s="14">
        <f t="shared" si="10"/>
        <v>16.433849999999996</v>
      </c>
      <c r="Z132" s="17" t="s">
        <v>71</v>
      </c>
      <c r="AA132" s="23" t="s">
        <v>71</v>
      </c>
      <c r="AB132" s="23" t="s">
        <v>71</v>
      </c>
      <c r="AC132" s="18" t="s">
        <v>71</v>
      </c>
      <c r="AD132" t="s">
        <v>71</v>
      </c>
      <c r="AE132" t="s">
        <v>71</v>
      </c>
      <c r="AF132" s="18" t="s">
        <v>71</v>
      </c>
      <c r="AG132" t="s">
        <v>71</v>
      </c>
      <c r="AH132" t="s">
        <v>71</v>
      </c>
      <c r="AI132" s="18" t="s">
        <v>71</v>
      </c>
      <c r="AJ132" t="s">
        <v>71</v>
      </c>
      <c r="AK132" t="s">
        <v>71</v>
      </c>
      <c r="AL132" s="18" t="s">
        <v>71</v>
      </c>
      <c r="AM132" t="s">
        <v>71</v>
      </c>
      <c r="AN132" t="s">
        <v>71</v>
      </c>
      <c r="AO132" t="s">
        <v>71</v>
      </c>
      <c r="AP132" t="s">
        <v>71</v>
      </c>
      <c r="AQ132" t="s">
        <v>71</v>
      </c>
      <c r="AR132" s="20" t="s">
        <v>71</v>
      </c>
      <c r="AS132" s="20" t="s">
        <v>71</v>
      </c>
      <c r="AT132" s="20" t="s">
        <v>71</v>
      </c>
    </row>
    <row r="133" spans="1:46">
      <c r="A133" s="2" t="s">
        <v>222</v>
      </c>
      <c r="B133" s="2" t="s">
        <v>73</v>
      </c>
      <c r="C133" s="11" t="s">
        <v>71</v>
      </c>
      <c r="D133" s="11" t="s">
        <v>71</v>
      </c>
      <c r="E133" s="11"/>
      <c r="F133" s="11" t="s">
        <v>71</v>
      </c>
      <c r="G133" s="9" t="s">
        <v>220</v>
      </c>
      <c r="H133" s="10" t="s">
        <v>120</v>
      </c>
      <c r="I133" s="2">
        <v>4200</v>
      </c>
      <c r="J133" s="2">
        <v>48.3</v>
      </c>
      <c r="K133" s="2">
        <v>27</v>
      </c>
      <c r="L133" s="2">
        <v>37</v>
      </c>
      <c r="M133" s="2">
        <v>7.37</v>
      </c>
      <c r="N133" s="2">
        <v>45</v>
      </c>
      <c r="O133" s="2">
        <v>13.5</v>
      </c>
      <c r="P133" s="2">
        <f t="shared" si="11"/>
        <v>40.5</v>
      </c>
      <c r="Q133" s="2">
        <v>0</v>
      </c>
      <c r="R133" s="2">
        <v>0.4</v>
      </c>
      <c r="S133" s="2">
        <v>9</v>
      </c>
      <c r="T133" s="2">
        <v>18.5</v>
      </c>
      <c r="U133" s="2">
        <v>1.4</v>
      </c>
      <c r="V133" s="2">
        <v>0.3</v>
      </c>
      <c r="W133" s="13">
        <v>44</v>
      </c>
      <c r="X133" s="14">
        <v>28.428999999999998</v>
      </c>
      <c r="Y133" s="14">
        <f t="shared" si="10"/>
        <v>9.1444949999999974</v>
      </c>
      <c r="Z133" s="17" t="s">
        <v>71</v>
      </c>
      <c r="AA133" s="23" t="s">
        <v>71</v>
      </c>
      <c r="AB133" s="23" t="s">
        <v>71</v>
      </c>
      <c r="AC133" s="18" t="s">
        <v>71</v>
      </c>
      <c r="AD133" t="s">
        <v>71</v>
      </c>
      <c r="AE133" t="s">
        <v>71</v>
      </c>
      <c r="AF133" s="18" t="s">
        <v>71</v>
      </c>
      <c r="AG133" t="s">
        <v>71</v>
      </c>
      <c r="AH133" t="s">
        <v>71</v>
      </c>
      <c r="AI133" s="18" t="s">
        <v>71</v>
      </c>
      <c r="AJ133" t="s">
        <v>71</v>
      </c>
      <c r="AK133" t="s">
        <v>71</v>
      </c>
      <c r="AL133" s="18" t="s">
        <v>71</v>
      </c>
      <c r="AM133" t="s">
        <v>71</v>
      </c>
      <c r="AN133" t="s">
        <v>71</v>
      </c>
      <c r="AO133" t="s">
        <v>71</v>
      </c>
      <c r="AP133" t="s">
        <v>71</v>
      </c>
      <c r="AQ133" t="s">
        <v>71</v>
      </c>
      <c r="AR133" s="20" t="s">
        <v>71</v>
      </c>
      <c r="AS133" s="20" t="s">
        <v>71</v>
      </c>
      <c r="AT133" s="20" t="s">
        <v>71</v>
      </c>
    </row>
    <row r="134" spans="1:46">
      <c r="A134" s="2" t="s">
        <v>223</v>
      </c>
      <c r="B134" s="2" t="s">
        <v>70</v>
      </c>
      <c r="C134" s="11" t="s">
        <v>71</v>
      </c>
      <c r="D134" s="11" t="s">
        <v>71</v>
      </c>
      <c r="E134" s="11"/>
      <c r="F134" s="11" t="s">
        <v>71</v>
      </c>
      <c r="G134" s="9" t="s">
        <v>220</v>
      </c>
      <c r="H134" s="10" t="s">
        <v>224</v>
      </c>
      <c r="I134" s="2">
        <v>4200</v>
      </c>
      <c r="J134" s="2">
        <v>83.4</v>
      </c>
      <c r="K134" s="2">
        <v>52</v>
      </c>
      <c r="L134" s="2">
        <v>37</v>
      </c>
      <c r="M134" s="2">
        <v>7.43</v>
      </c>
      <c r="N134" s="2">
        <v>31</v>
      </c>
      <c r="O134" s="2">
        <v>14.9</v>
      </c>
      <c r="P134" s="2">
        <f t="shared" si="11"/>
        <v>44.7</v>
      </c>
      <c r="Q134" s="2">
        <v>0.7</v>
      </c>
      <c r="R134" s="2">
        <v>0.1</v>
      </c>
      <c r="S134" s="2">
        <v>17</v>
      </c>
      <c r="T134" s="2">
        <v>20.2</v>
      </c>
      <c r="U134" s="2">
        <v>3.7</v>
      </c>
      <c r="V134" s="2">
        <v>-2.6</v>
      </c>
      <c r="W134" s="13">
        <v>48</v>
      </c>
      <c r="X134" s="14">
        <v>30.393999999999998</v>
      </c>
      <c r="Y134" s="14">
        <f t="shared" si="10"/>
        <v>17.428973999999997</v>
      </c>
      <c r="Z134" s="17" t="s">
        <v>71</v>
      </c>
      <c r="AA134" s="23" t="s">
        <v>71</v>
      </c>
      <c r="AB134" s="23" t="s">
        <v>71</v>
      </c>
      <c r="AC134" s="18" t="s">
        <v>71</v>
      </c>
      <c r="AD134" t="s">
        <v>71</v>
      </c>
      <c r="AE134" t="s">
        <v>71</v>
      </c>
      <c r="AF134" s="18" t="s">
        <v>71</v>
      </c>
      <c r="AG134" t="s">
        <v>71</v>
      </c>
      <c r="AH134" t="s">
        <v>71</v>
      </c>
      <c r="AI134" s="18" t="s">
        <v>71</v>
      </c>
      <c r="AJ134" t="s">
        <v>71</v>
      </c>
      <c r="AK134" t="s">
        <v>71</v>
      </c>
      <c r="AL134" s="18" t="s">
        <v>71</v>
      </c>
      <c r="AM134" t="s">
        <v>71</v>
      </c>
      <c r="AN134" t="s">
        <v>71</v>
      </c>
      <c r="AO134" t="s">
        <v>71</v>
      </c>
      <c r="AP134" t="s">
        <v>71</v>
      </c>
      <c r="AQ134" t="s">
        <v>71</v>
      </c>
      <c r="AR134" s="20" t="s">
        <v>71</v>
      </c>
      <c r="AS134" s="20" t="s">
        <v>71</v>
      </c>
      <c r="AT134" s="20" t="s">
        <v>71</v>
      </c>
    </row>
    <row r="135" spans="1:46">
      <c r="A135" s="2" t="s">
        <v>225</v>
      </c>
      <c r="B135" s="2" t="s">
        <v>47</v>
      </c>
      <c r="C135" s="11" t="s">
        <v>71</v>
      </c>
      <c r="D135" s="11" t="s">
        <v>71</v>
      </c>
      <c r="E135" s="11"/>
      <c r="F135" s="11" t="s">
        <v>71</v>
      </c>
      <c r="G135" s="9" t="s">
        <v>220</v>
      </c>
      <c r="H135" s="10" t="s">
        <v>159</v>
      </c>
      <c r="I135" s="2">
        <v>4200</v>
      </c>
      <c r="J135" s="2">
        <v>76</v>
      </c>
      <c r="K135" s="2">
        <v>47</v>
      </c>
      <c r="L135" s="2">
        <v>37</v>
      </c>
      <c r="M135" s="2">
        <v>7.4</v>
      </c>
      <c r="N135" s="2">
        <v>30</v>
      </c>
      <c r="O135" s="2">
        <v>17.3</v>
      </c>
      <c r="P135" s="2">
        <f t="shared" si="11"/>
        <v>51.900000000000006</v>
      </c>
      <c r="Q135" s="2">
        <v>1.6</v>
      </c>
      <c r="R135" s="2">
        <v>0</v>
      </c>
      <c r="S135" s="2">
        <v>18</v>
      </c>
      <c r="T135" s="2">
        <v>23.3</v>
      </c>
      <c r="U135" s="2">
        <v>8.6999999999999993</v>
      </c>
      <c r="V135" s="2">
        <v>-4.8</v>
      </c>
      <c r="W135" s="13">
        <v>52</v>
      </c>
      <c r="X135" s="14">
        <v>31.314</v>
      </c>
      <c r="Y135" s="14">
        <f t="shared" si="10"/>
        <v>18.416719999999998</v>
      </c>
      <c r="Z135" s="17" t="s">
        <v>71</v>
      </c>
      <c r="AA135" s="23" t="s">
        <v>71</v>
      </c>
      <c r="AB135" s="23" t="s">
        <v>71</v>
      </c>
      <c r="AC135" s="18" t="s">
        <v>71</v>
      </c>
      <c r="AD135" t="s">
        <v>71</v>
      </c>
      <c r="AE135" t="s">
        <v>71</v>
      </c>
      <c r="AF135" s="18" t="s">
        <v>71</v>
      </c>
      <c r="AG135" t="s">
        <v>71</v>
      </c>
      <c r="AH135" t="s">
        <v>71</v>
      </c>
      <c r="AI135" s="18" t="s">
        <v>71</v>
      </c>
      <c r="AJ135" t="s">
        <v>71</v>
      </c>
      <c r="AK135" t="s">
        <v>71</v>
      </c>
      <c r="AL135" s="18" t="s">
        <v>71</v>
      </c>
      <c r="AM135" t="s">
        <v>71</v>
      </c>
      <c r="AN135" t="s">
        <v>71</v>
      </c>
      <c r="AO135" t="s">
        <v>71</v>
      </c>
      <c r="AP135" t="s">
        <v>71</v>
      </c>
      <c r="AQ135" t="s">
        <v>71</v>
      </c>
      <c r="AR135" s="20" t="s">
        <v>71</v>
      </c>
      <c r="AS135" s="20" t="s">
        <v>71</v>
      </c>
      <c r="AT135" s="20" t="s">
        <v>71</v>
      </c>
    </row>
    <row r="136" spans="1:46">
      <c r="A136" s="2" t="s">
        <v>226</v>
      </c>
      <c r="B136" s="2" t="s">
        <v>70</v>
      </c>
      <c r="C136" s="11" t="s">
        <v>71</v>
      </c>
      <c r="D136" s="11" t="s">
        <v>71</v>
      </c>
      <c r="E136" s="11"/>
      <c r="F136" s="11" t="s">
        <v>71</v>
      </c>
      <c r="G136" s="9" t="s">
        <v>220</v>
      </c>
      <c r="H136" s="10" t="s">
        <v>175</v>
      </c>
      <c r="I136" s="2">
        <v>4200</v>
      </c>
      <c r="J136" s="2">
        <v>82.1</v>
      </c>
      <c r="K136" s="2">
        <v>50</v>
      </c>
      <c r="L136" s="2">
        <v>37</v>
      </c>
      <c r="M136" s="2">
        <v>7.44</v>
      </c>
      <c r="N136" s="2">
        <v>30</v>
      </c>
      <c r="O136" s="2">
        <v>15.2</v>
      </c>
      <c r="P136" s="2">
        <f t="shared" si="11"/>
        <v>45.599999999999994</v>
      </c>
      <c r="Q136" s="2">
        <v>1.4</v>
      </c>
      <c r="R136" s="2">
        <v>0</v>
      </c>
      <c r="S136" s="2">
        <v>17.100000000000001</v>
      </c>
      <c r="T136" s="2">
        <v>20.5</v>
      </c>
      <c r="U136" s="2">
        <v>2.6</v>
      </c>
      <c r="V136" s="2">
        <v>-2.6</v>
      </c>
      <c r="W136" s="13">
        <v>46</v>
      </c>
      <c r="X136" s="14">
        <v>30.393999999999998</v>
      </c>
      <c r="Y136" s="14">
        <f t="shared" si="10"/>
        <v>17.496087999999993</v>
      </c>
      <c r="Z136" s="17" t="s">
        <v>71</v>
      </c>
      <c r="AA136" s="23" t="s">
        <v>71</v>
      </c>
      <c r="AB136" s="23" t="s">
        <v>71</v>
      </c>
      <c r="AC136" s="18" t="s">
        <v>71</v>
      </c>
      <c r="AD136" t="s">
        <v>71</v>
      </c>
      <c r="AE136" t="s">
        <v>71</v>
      </c>
      <c r="AF136" s="18" t="s">
        <v>71</v>
      </c>
      <c r="AG136" t="s">
        <v>71</v>
      </c>
      <c r="AH136" t="s">
        <v>71</v>
      </c>
      <c r="AI136" s="18" t="s">
        <v>71</v>
      </c>
      <c r="AJ136" t="s">
        <v>71</v>
      </c>
      <c r="AK136" t="s">
        <v>71</v>
      </c>
      <c r="AL136" s="18" t="s">
        <v>71</v>
      </c>
      <c r="AM136" t="s">
        <v>71</v>
      </c>
      <c r="AN136" t="s">
        <v>71</v>
      </c>
      <c r="AO136" t="s">
        <v>71</v>
      </c>
      <c r="AP136" t="s">
        <v>71</v>
      </c>
      <c r="AQ136" t="s">
        <v>71</v>
      </c>
      <c r="AR136" s="20" t="s">
        <v>71</v>
      </c>
      <c r="AS136" s="20" t="s">
        <v>71</v>
      </c>
      <c r="AT136" s="20" t="s">
        <v>71</v>
      </c>
    </row>
    <row r="137" spans="1:46">
      <c r="C137" s="9"/>
      <c r="D137" s="10"/>
      <c r="E137" s="10"/>
      <c r="F137" s="6"/>
    </row>
    <row r="138" spans="1:46">
      <c r="C138" s="9"/>
      <c r="D138" s="10"/>
      <c r="E138" s="10"/>
      <c r="F138" s="6"/>
    </row>
    <row r="139" spans="1:46">
      <c r="C139" s="9"/>
      <c r="D139" s="10"/>
      <c r="E139" s="10"/>
      <c r="F139" s="6"/>
    </row>
    <row r="140" spans="1:46">
      <c r="C140" s="9"/>
      <c r="D140" s="10"/>
      <c r="E140" s="10"/>
      <c r="F140" s="6"/>
    </row>
    <row r="141" spans="1:46">
      <c r="C141" s="9"/>
      <c r="D141" s="10"/>
      <c r="E141" s="10"/>
      <c r="F141" s="6"/>
    </row>
    <row r="142" spans="1:46">
      <c r="C142" s="9"/>
      <c r="D142" s="10"/>
      <c r="E142" s="10"/>
      <c r="F142" s="6"/>
    </row>
    <row r="143" spans="1:46">
      <c r="C143" s="9"/>
      <c r="D143" s="10"/>
      <c r="E143" s="10"/>
      <c r="F143" s="6"/>
    </row>
    <row r="144" spans="1:46">
      <c r="C144" s="9"/>
      <c r="D144" s="10"/>
      <c r="E144" s="10"/>
      <c r="F144" s="6"/>
    </row>
    <row r="145" spans="3:6">
      <c r="C145" s="9"/>
      <c r="D145" s="10"/>
      <c r="E145" s="10"/>
      <c r="F145" s="6"/>
    </row>
    <row r="146" spans="3:6">
      <c r="C146" s="9"/>
      <c r="D146" s="10"/>
      <c r="E146" s="10"/>
      <c r="F146" s="6"/>
    </row>
    <row r="147" spans="3:6">
      <c r="C147" s="9"/>
      <c r="D147" s="10"/>
      <c r="E147" s="10"/>
      <c r="F147" s="6"/>
    </row>
    <row r="148" spans="3:6">
      <c r="C148" s="9"/>
      <c r="D148" s="10"/>
      <c r="E148" s="10"/>
      <c r="F148" s="6"/>
    </row>
    <row r="149" spans="3:6">
      <c r="C149" s="9"/>
      <c r="D149" s="10"/>
      <c r="E149" s="10"/>
      <c r="F149" s="6"/>
    </row>
    <row r="150" spans="3:6">
      <c r="C150" s="9"/>
      <c r="D150" s="10"/>
      <c r="E150" s="10"/>
      <c r="F150" s="6"/>
    </row>
    <row r="151" spans="3:6">
      <c r="C151" s="9"/>
      <c r="D151" s="10"/>
      <c r="E151" s="10"/>
      <c r="F151" s="6"/>
    </row>
    <row r="152" spans="3:6">
      <c r="C152" s="9"/>
      <c r="D152" s="10"/>
      <c r="E152" s="10"/>
      <c r="F152" s="6"/>
    </row>
    <row r="153" spans="3:6">
      <c r="C153" s="9"/>
      <c r="D153" s="10"/>
      <c r="E153" s="10"/>
      <c r="F153" s="6"/>
    </row>
    <row r="154" spans="3:6">
      <c r="C154" s="9"/>
      <c r="D154" s="10"/>
      <c r="E154" s="10"/>
      <c r="F154" s="6"/>
    </row>
    <row r="155" spans="3:6">
      <c r="C155" s="9"/>
      <c r="D155" s="10"/>
      <c r="E155" s="10"/>
      <c r="F155" s="6"/>
    </row>
    <row r="156" spans="3:6">
      <c r="C156" s="9"/>
      <c r="D156" s="10"/>
      <c r="E156" s="10"/>
      <c r="F156" s="6"/>
    </row>
    <row r="157" spans="3:6">
      <c r="C157" s="9"/>
      <c r="D157" s="10"/>
      <c r="E157" s="10"/>
      <c r="F157" s="6"/>
    </row>
    <row r="158" spans="3:6">
      <c r="C158" s="9"/>
      <c r="D158" s="10"/>
      <c r="E158" s="10"/>
      <c r="F158" s="6"/>
    </row>
    <row r="159" spans="3:6">
      <c r="C159" s="9"/>
      <c r="D159" s="10"/>
      <c r="E159" s="10"/>
      <c r="F159" s="6"/>
    </row>
    <row r="160" spans="3:6">
      <c r="C160" s="9"/>
      <c r="D160" s="10"/>
      <c r="E160" s="10"/>
      <c r="F160" s="6"/>
    </row>
    <row r="161" spans="3:6">
      <c r="C161" s="9"/>
      <c r="D161" s="10"/>
      <c r="E161" s="10"/>
      <c r="F161" s="6"/>
    </row>
    <row r="162" spans="3:6">
      <c r="C162" s="9"/>
      <c r="D162" s="10"/>
      <c r="E162" s="10"/>
      <c r="F162" s="6"/>
    </row>
    <row r="163" spans="3:6">
      <c r="C163" s="9"/>
      <c r="D163" s="10"/>
      <c r="E163" s="10"/>
      <c r="F163" s="6"/>
    </row>
    <row r="164" spans="3:6">
      <c r="C164" s="9"/>
      <c r="D164" s="10"/>
      <c r="E164" s="10"/>
      <c r="F164" s="6"/>
    </row>
    <row r="165" spans="3:6">
      <c r="C165" s="9"/>
      <c r="D165" s="10"/>
      <c r="E165" s="10"/>
      <c r="F165" s="6"/>
    </row>
    <row r="166" spans="3:6">
      <c r="C166" s="9"/>
      <c r="D166" s="10"/>
      <c r="E166" s="10"/>
      <c r="F166" s="6"/>
    </row>
    <row r="167" spans="3:6">
      <c r="C167" s="9"/>
      <c r="D167" s="10"/>
      <c r="E167" s="10"/>
      <c r="F167" s="6"/>
    </row>
    <row r="168" spans="3:6">
      <c r="C168" s="9"/>
      <c r="D168" s="10"/>
      <c r="E168" s="10"/>
      <c r="F168" s="6"/>
    </row>
    <row r="169" spans="3:6">
      <c r="C169" s="9"/>
      <c r="D169" s="10"/>
      <c r="E169" s="10"/>
      <c r="F169" s="6"/>
    </row>
    <row r="170" spans="3:6">
      <c r="C170" s="9"/>
      <c r="D170" s="10"/>
      <c r="E170" s="10"/>
      <c r="F170" s="6"/>
    </row>
    <row r="171" spans="3:6">
      <c r="C171" s="9"/>
      <c r="D171" s="10"/>
      <c r="E171" s="10"/>
      <c r="F171" s="6"/>
    </row>
    <row r="172" spans="3:6">
      <c r="C172" s="9"/>
      <c r="D172" s="10"/>
      <c r="E172" s="10"/>
      <c r="F172" s="6"/>
    </row>
    <row r="173" spans="3:6">
      <c r="C173" s="9"/>
      <c r="D173" s="10"/>
      <c r="E173" s="10"/>
      <c r="F173" s="6"/>
    </row>
    <row r="174" spans="3:6">
      <c r="C174" s="9"/>
      <c r="D174" s="10"/>
      <c r="E174" s="10"/>
      <c r="F174" s="6"/>
    </row>
    <row r="175" spans="3:6">
      <c r="C175" s="9"/>
      <c r="D175" s="10"/>
      <c r="E175" s="10"/>
      <c r="F175" s="6"/>
    </row>
    <row r="176" spans="3:6">
      <c r="C176" s="9"/>
      <c r="D176" s="10"/>
      <c r="E176" s="10"/>
      <c r="F176" s="6"/>
    </row>
    <row r="177" spans="3:6">
      <c r="C177" s="9"/>
      <c r="D177" s="10"/>
      <c r="E177" s="10"/>
      <c r="F177" s="6"/>
    </row>
    <row r="178" spans="3:6">
      <c r="C178" s="9"/>
      <c r="D178" s="10"/>
      <c r="E178" s="10"/>
      <c r="F178" s="6"/>
    </row>
    <row r="179" spans="3:6">
      <c r="C179" s="9"/>
      <c r="D179" s="10"/>
      <c r="E179" s="10"/>
      <c r="F179" s="6"/>
    </row>
    <row r="180" spans="3:6">
      <c r="C180" s="9"/>
      <c r="D180" s="10"/>
      <c r="E180" s="10"/>
      <c r="F180" s="6"/>
    </row>
    <row r="181" spans="3:6">
      <c r="C181" s="9"/>
      <c r="D181" s="10"/>
      <c r="E181" s="10"/>
      <c r="F181" s="6"/>
    </row>
    <row r="182" spans="3:6">
      <c r="C182" s="9"/>
      <c r="D182" s="10"/>
      <c r="E182" s="10"/>
      <c r="F182" s="6"/>
    </row>
    <row r="183" spans="3:6">
      <c r="C183" s="9"/>
      <c r="D183" s="10"/>
      <c r="E183" s="10"/>
      <c r="F183" s="6"/>
    </row>
    <row r="184" spans="3:6">
      <c r="C184" s="9"/>
      <c r="D184" s="10"/>
      <c r="E184" s="10"/>
      <c r="F184" s="6"/>
    </row>
    <row r="185" spans="3:6">
      <c r="C185" s="9"/>
      <c r="D185" s="10"/>
      <c r="E185" s="10"/>
      <c r="F185" s="6"/>
    </row>
    <row r="186" spans="3:6">
      <c r="C186" s="9"/>
      <c r="D186" s="10"/>
      <c r="E186" s="10"/>
      <c r="F186" s="6"/>
    </row>
    <row r="187" spans="3:6">
      <c r="C187" s="9"/>
      <c r="D187" s="10"/>
      <c r="E187" s="10"/>
      <c r="F187" s="6"/>
    </row>
    <row r="188" spans="3:6">
      <c r="C188" s="9"/>
      <c r="D188" s="10"/>
      <c r="E188" s="10"/>
      <c r="F188" s="6"/>
    </row>
    <row r="189" spans="3:6">
      <c r="C189" s="9"/>
      <c r="D189" s="10"/>
      <c r="E189" s="10"/>
      <c r="F189" s="6"/>
    </row>
    <row r="190" spans="3:6">
      <c r="C190" s="9"/>
      <c r="D190" s="10"/>
      <c r="E190" s="10"/>
      <c r="F190" s="6"/>
    </row>
    <row r="191" spans="3:6">
      <c r="C191" s="9"/>
      <c r="D191" s="10"/>
      <c r="E191" s="10"/>
      <c r="F191" s="6"/>
    </row>
    <row r="192" spans="3:6">
      <c r="C192" s="9"/>
      <c r="D192" s="10"/>
      <c r="E192" s="10"/>
      <c r="F192" s="6"/>
    </row>
    <row r="193" spans="3:20">
      <c r="C193" s="9"/>
      <c r="D193" s="10"/>
      <c r="E193" s="10"/>
      <c r="F193" s="6"/>
    </row>
    <row r="194" spans="3:20">
      <c r="C194" s="9"/>
      <c r="D194" s="10"/>
      <c r="E194" s="10"/>
      <c r="F194" s="6"/>
    </row>
    <row r="195" spans="3:20">
      <c r="C195" s="9"/>
      <c r="D195" s="10"/>
      <c r="E195" s="10"/>
      <c r="F195" s="6"/>
    </row>
    <row r="196" spans="3:20">
      <c r="C196" s="9"/>
      <c r="D196" s="10"/>
      <c r="E196" s="10"/>
      <c r="F196" s="6"/>
    </row>
    <row r="197" spans="3:20">
      <c r="C197" s="9"/>
      <c r="D197" s="10"/>
      <c r="E197" s="10"/>
      <c r="F197" s="6"/>
    </row>
    <row r="198" spans="3:20">
      <c r="C198" s="9"/>
      <c r="D198" s="10"/>
      <c r="E198" s="10"/>
      <c r="F198" s="6"/>
    </row>
    <row r="199" spans="3:20">
      <c r="C199" s="9"/>
      <c r="D199" s="10"/>
      <c r="E199" s="10"/>
      <c r="F199" s="6"/>
    </row>
    <row r="200" spans="3:20">
      <c r="C200" s="9"/>
      <c r="D200" s="10"/>
      <c r="E200" s="10"/>
      <c r="F200" s="6"/>
    </row>
    <row r="201" spans="3:20">
      <c r="C201" s="9"/>
      <c r="D201" s="10"/>
      <c r="E201" s="10"/>
      <c r="F201" s="6"/>
    </row>
    <row r="202" spans="3:20">
      <c r="C202" s="9"/>
      <c r="D202" s="10"/>
      <c r="E202" s="10"/>
      <c r="F202" s="6"/>
    </row>
    <row r="203" spans="3:20">
      <c r="C203" s="9"/>
      <c r="D203" s="10"/>
      <c r="E203" s="10"/>
      <c r="F203" s="6"/>
    </row>
    <row r="204" spans="3:20">
      <c r="C204"/>
    </row>
    <row r="207" spans="3:20">
      <c r="T207" s="19"/>
    </row>
  </sheetData>
  <sortState ref="A2:V208">
    <sortCondition ref="C2:C208"/>
    <sortCondition ref="D2:D208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Normal="100" workbookViewId="0">
      <selection activeCell="N14" sqref="N14"/>
    </sheetView>
  </sheetViews>
  <sheetFormatPr defaultColWidth="8.85546875" defaultRowHeight="15"/>
  <cols>
    <col min="5" max="7" width="12.85546875"/>
    <col min="9" max="9" width="12.85546875"/>
    <col min="12" max="16" width="12.85546875"/>
  </cols>
  <sheetData>
    <row r="1" spans="1:9">
      <c r="A1" s="1" t="s">
        <v>0</v>
      </c>
      <c r="B1" t="s">
        <v>3</v>
      </c>
      <c r="C1" t="s">
        <v>5</v>
      </c>
      <c r="D1" s="1" t="s">
        <v>14</v>
      </c>
      <c r="E1" t="s">
        <v>37</v>
      </c>
      <c r="F1" t="s">
        <v>38</v>
      </c>
      <c r="G1" t="s">
        <v>39</v>
      </c>
      <c r="H1" s="1" t="s">
        <v>33</v>
      </c>
      <c r="I1" t="s">
        <v>227</v>
      </c>
    </row>
    <row r="2" spans="1:9">
      <c r="A2" s="2" t="s">
        <v>40</v>
      </c>
      <c r="B2" s="3" t="s">
        <v>42</v>
      </c>
      <c r="C2" s="3" t="s">
        <v>43</v>
      </c>
      <c r="D2" s="2">
        <v>17.5</v>
      </c>
      <c r="E2" s="4">
        <v>0.29385185185185198</v>
      </c>
      <c r="F2">
        <v>17.6937777777778</v>
      </c>
      <c r="G2">
        <v>22.553376323966699</v>
      </c>
      <c r="H2" s="5">
        <v>1194.33</v>
      </c>
      <c r="I2">
        <f t="shared" ref="I2:I19" si="0">H2/G2</f>
        <v>52.955707511111157</v>
      </c>
    </row>
    <row r="3" spans="1:9">
      <c r="A3" s="2" t="s">
        <v>46</v>
      </c>
      <c r="B3" s="3" t="s">
        <v>42</v>
      </c>
      <c r="C3" s="3" t="s">
        <v>43</v>
      </c>
      <c r="D3" s="2">
        <v>18.7</v>
      </c>
      <c r="E3" s="4">
        <v>0.21887037037036999</v>
      </c>
      <c r="F3">
        <v>25.987592592592598</v>
      </c>
      <c r="G3">
        <v>18.2531097890752</v>
      </c>
      <c r="H3" s="5">
        <v>1403.33</v>
      </c>
      <c r="I3">
        <f t="shared" si="0"/>
        <v>76.881693925925816</v>
      </c>
    </row>
    <row r="4" spans="1:9">
      <c r="A4" s="2" t="s">
        <v>48</v>
      </c>
      <c r="B4" s="3" t="s">
        <v>42</v>
      </c>
      <c r="C4" s="3" t="s">
        <v>43</v>
      </c>
      <c r="D4" s="2">
        <v>16</v>
      </c>
      <c r="E4" s="4">
        <v>0.20803088803088801</v>
      </c>
      <c r="F4">
        <v>17.3468918918919</v>
      </c>
      <c r="G4">
        <v>24.163265306122401</v>
      </c>
      <c r="H4" s="5">
        <v>1283.67</v>
      </c>
      <c r="I4">
        <f t="shared" si="0"/>
        <v>53.12485641891903</v>
      </c>
    </row>
    <row r="5" spans="1:9">
      <c r="A5" s="2" t="s">
        <v>50</v>
      </c>
      <c r="B5" s="3" t="s">
        <v>42</v>
      </c>
      <c r="C5" s="3" t="s">
        <v>43</v>
      </c>
      <c r="D5" s="2">
        <v>18.100000000000001</v>
      </c>
      <c r="E5" s="4">
        <v>0.25288636363636402</v>
      </c>
      <c r="F5">
        <v>29.145454545454498</v>
      </c>
      <c r="G5">
        <v>18.919685933213501</v>
      </c>
      <c r="H5" s="5">
        <v>1603</v>
      </c>
      <c r="I5">
        <f t="shared" si="0"/>
        <v>84.726565000000036</v>
      </c>
    </row>
    <row r="6" spans="1:9">
      <c r="A6" s="2" t="s">
        <v>52</v>
      </c>
      <c r="B6" s="3" t="s">
        <v>42</v>
      </c>
      <c r="C6" s="3" t="s">
        <v>43</v>
      </c>
      <c r="D6" s="2">
        <v>16.399999999999999</v>
      </c>
      <c r="E6" s="4">
        <v>0.20459090909090899</v>
      </c>
      <c r="F6">
        <v>20.990909090909099</v>
      </c>
      <c r="G6">
        <v>18.5911303407247</v>
      </c>
      <c r="H6" s="5">
        <v>1154.5</v>
      </c>
      <c r="I6">
        <f t="shared" si="0"/>
        <v>62.099505454545508</v>
      </c>
    </row>
    <row r="7" spans="1:9">
      <c r="A7" s="2" t="s">
        <v>54</v>
      </c>
      <c r="B7" s="3" t="s">
        <v>42</v>
      </c>
      <c r="C7" s="3" t="s">
        <v>43</v>
      </c>
      <c r="D7" s="2">
        <v>18.2</v>
      </c>
      <c r="E7" s="4">
        <v>0.22890625000000001</v>
      </c>
      <c r="F7">
        <v>18.7890625</v>
      </c>
      <c r="G7">
        <v>23.086149212275298</v>
      </c>
      <c r="H7" s="5">
        <v>1202.5</v>
      </c>
      <c r="I7">
        <f t="shared" si="0"/>
        <v>52.087508789062589</v>
      </c>
    </row>
    <row r="8" spans="1:9">
      <c r="A8" s="2" t="s">
        <v>56</v>
      </c>
      <c r="B8" s="3" t="s">
        <v>42</v>
      </c>
      <c r="C8" s="3" t="s">
        <v>43</v>
      </c>
      <c r="D8" s="2">
        <v>16.5</v>
      </c>
      <c r="E8" s="4">
        <v>0.19180555555555601</v>
      </c>
      <c r="F8">
        <v>24.148148148148099</v>
      </c>
      <c r="G8">
        <v>18.467220683287199</v>
      </c>
      <c r="H8" s="5">
        <v>1304</v>
      </c>
      <c r="I8">
        <f t="shared" si="0"/>
        <v>70.611599999999868</v>
      </c>
    </row>
    <row r="9" spans="1:9">
      <c r="A9" s="2" t="s">
        <v>58</v>
      </c>
      <c r="B9" s="3" t="s">
        <v>42</v>
      </c>
      <c r="C9" s="3" t="s">
        <v>60</v>
      </c>
      <c r="D9" s="2">
        <v>14.8</v>
      </c>
      <c r="E9" s="4">
        <v>0.24551020408163299</v>
      </c>
      <c r="F9">
        <v>17.979591836734699</v>
      </c>
      <c r="G9">
        <v>19.879102600511199</v>
      </c>
      <c r="H9" s="5">
        <v>881</v>
      </c>
      <c r="I9">
        <f t="shared" si="0"/>
        <v>44.317895918367299</v>
      </c>
    </row>
    <row r="10" spans="1:9">
      <c r="A10" s="2" t="s">
        <v>61</v>
      </c>
      <c r="B10" s="3" t="s">
        <v>42</v>
      </c>
      <c r="C10" s="3" t="s">
        <v>60</v>
      </c>
      <c r="D10" s="2">
        <v>14.1</v>
      </c>
      <c r="E10" s="4">
        <v>0.15258928571428601</v>
      </c>
      <c r="F10">
        <v>10.7321428571429</v>
      </c>
      <c r="G10">
        <v>22.0123622998988</v>
      </c>
      <c r="H10" s="5">
        <v>601</v>
      </c>
      <c r="I10">
        <f t="shared" si="0"/>
        <v>27.302839732142836</v>
      </c>
    </row>
    <row r="11" spans="1:9">
      <c r="A11" s="2" t="s">
        <v>63</v>
      </c>
      <c r="B11" s="3" t="s">
        <v>42</v>
      </c>
      <c r="C11" s="3" t="s">
        <v>60</v>
      </c>
      <c r="D11" s="2">
        <v>12.1</v>
      </c>
      <c r="E11" s="4">
        <v>0.14526464361326699</v>
      </c>
      <c r="F11">
        <v>18.151376146789001</v>
      </c>
      <c r="G11">
        <v>20.018365472910901</v>
      </c>
      <c r="H11" s="5">
        <v>989.25</v>
      </c>
      <c r="I11">
        <f t="shared" si="0"/>
        <v>49.417121559633095</v>
      </c>
    </row>
    <row r="12" spans="1:9">
      <c r="A12" s="2" t="s">
        <v>65</v>
      </c>
      <c r="B12" s="3" t="s">
        <v>42</v>
      </c>
      <c r="C12" s="3" t="s">
        <v>60</v>
      </c>
      <c r="D12" s="2">
        <v>14.3</v>
      </c>
      <c r="E12" s="4">
        <v>0.24280612244898001</v>
      </c>
      <c r="F12">
        <v>12.5594642857143</v>
      </c>
      <c r="G12">
        <v>19.377162629757802</v>
      </c>
      <c r="H12" s="5">
        <v>703.33</v>
      </c>
      <c r="I12">
        <f t="shared" si="0"/>
        <v>36.29685178571426</v>
      </c>
    </row>
    <row r="13" spans="1:9">
      <c r="A13" s="2" t="s">
        <v>67</v>
      </c>
      <c r="B13" s="3" t="s">
        <v>42</v>
      </c>
      <c r="C13" s="3" t="s">
        <v>60</v>
      </c>
      <c r="D13" s="2">
        <v>11.5</v>
      </c>
      <c r="E13" s="4">
        <v>0.172705627705627</v>
      </c>
      <c r="F13">
        <v>14.373787878787899</v>
      </c>
      <c r="G13">
        <v>24.8409800895781</v>
      </c>
      <c r="H13" s="5">
        <v>948.67</v>
      </c>
      <c r="I13">
        <f t="shared" si="0"/>
        <v>38.18971701515148</v>
      </c>
    </row>
    <row r="14" spans="1:9">
      <c r="A14" s="2" t="s">
        <v>72</v>
      </c>
      <c r="B14" s="3" t="s">
        <v>42</v>
      </c>
      <c r="C14" s="3" t="s">
        <v>60</v>
      </c>
      <c r="D14" s="2">
        <v>14.6</v>
      </c>
      <c r="E14" s="4">
        <v>0.28941176470588198</v>
      </c>
      <c r="F14">
        <v>25.4352941176471</v>
      </c>
      <c r="G14">
        <v>17.689906347554601</v>
      </c>
      <c r="H14" s="5">
        <v>1081</v>
      </c>
      <c r="I14">
        <f t="shared" si="0"/>
        <v>61.108294117647162</v>
      </c>
    </row>
    <row r="15" spans="1:9">
      <c r="A15" s="2" t="s">
        <v>74</v>
      </c>
      <c r="B15" s="3" t="s">
        <v>42</v>
      </c>
      <c r="C15" s="3" t="s">
        <v>60</v>
      </c>
      <c r="D15" s="2">
        <v>14.3</v>
      </c>
      <c r="E15" s="4" t="s">
        <v>71</v>
      </c>
      <c r="F15">
        <v>12.858085106382999</v>
      </c>
      <c r="G15">
        <v>17.474717430101101</v>
      </c>
      <c r="H15" s="5">
        <v>604.33000000000004</v>
      </c>
      <c r="I15">
        <f t="shared" si="0"/>
        <v>34.583105702127718</v>
      </c>
    </row>
    <row r="16" spans="1:9">
      <c r="A16" s="2" t="s">
        <v>107</v>
      </c>
      <c r="B16" s="3" t="s">
        <v>42</v>
      </c>
      <c r="C16" s="3" t="s">
        <v>60</v>
      </c>
      <c r="D16" s="2">
        <v>13.1</v>
      </c>
      <c r="E16" s="4">
        <v>0.3324375</v>
      </c>
      <c r="F16">
        <v>23.1302083333333</v>
      </c>
      <c r="G16">
        <v>19.2276878705336</v>
      </c>
      <c r="H16" s="5">
        <v>537</v>
      </c>
      <c r="I16">
        <f t="shared" si="0"/>
        <v>27.928474999999953</v>
      </c>
    </row>
    <row r="17" spans="1:9">
      <c r="A17" s="2" t="s">
        <v>109</v>
      </c>
      <c r="B17" s="3" t="s">
        <v>42</v>
      </c>
      <c r="C17" s="3" t="s">
        <v>60</v>
      </c>
      <c r="D17" s="2">
        <v>14.6</v>
      </c>
      <c r="E17" s="4">
        <v>0.24165</v>
      </c>
      <c r="F17">
        <v>22.15</v>
      </c>
      <c r="G17">
        <v>21.359306249732999</v>
      </c>
      <c r="H17" s="5">
        <v>1736</v>
      </c>
      <c r="I17">
        <f t="shared" si="0"/>
        <v>81.276048000000031</v>
      </c>
    </row>
    <row r="18" spans="1:9">
      <c r="A18" s="2" t="s">
        <v>111</v>
      </c>
      <c r="B18" s="3" t="s">
        <v>42</v>
      </c>
      <c r="C18" s="3" t="s">
        <v>60</v>
      </c>
      <c r="D18" s="2">
        <v>14.1</v>
      </c>
      <c r="E18" s="4">
        <v>0.20568627450980401</v>
      </c>
      <c r="F18">
        <v>20.014705882352899</v>
      </c>
      <c r="G18">
        <v>21.5044695564176</v>
      </c>
      <c r="H18" s="5">
        <v>1638</v>
      </c>
      <c r="I18">
        <f t="shared" si="0"/>
        <v>76.170211764705911</v>
      </c>
    </row>
    <row r="19" spans="1:9">
      <c r="A19" s="2" t="s">
        <v>76</v>
      </c>
      <c r="B19" s="3" t="s">
        <v>78</v>
      </c>
      <c r="C19" s="3" t="s">
        <v>43</v>
      </c>
      <c r="D19" s="2">
        <v>14.6</v>
      </c>
      <c r="E19" s="4">
        <v>0.15330357142857101</v>
      </c>
      <c r="F19">
        <v>9.58928571428571</v>
      </c>
      <c r="G19">
        <v>20.820939916716199</v>
      </c>
      <c r="H19" s="5">
        <v>1099</v>
      </c>
      <c r="I19">
        <f t="shared" si="0"/>
        <v>52.783400000000107</v>
      </c>
    </row>
    <row r="20" spans="1:9">
      <c r="A20" s="2" t="s">
        <v>81</v>
      </c>
      <c r="B20" s="3" t="s">
        <v>78</v>
      </c>
      <c r="C20" s="3" t="s">
        <v>43</v>
      </c>
      <c r="D20" s="2">
        <v>17.5</v>
      </c>
      <c r="E20" s="4">
        <v>0.19790178571428599</v>
      </c>
      <c r="F20">
        <v>25.59375</v>
      </c>
      <c r="G20">
        <v>23.5078053259871</v>
      </c>
      <c r="H20" s="5">
        <v>1447</v>
      </c>
      <c r="I20">
        <f t="shared" ref="I20:I35" si="1">H20/G20</f>
        <v>61.554023437500113</v>
      </c>
    </row>
    <row r="21" spans="1:9">
      <c r="A21" s="2" t="s">
        <v>83</v>
      </c>
      <c r="B21" s="3" t="s">
        <v>78</v>
      </c>
      <c r="C21" s="3" t="s">
        <v>43</v>
      </c>
      <c r="D21" s="2">
        <v>15.6</v>
      </c>
      <c r="E21" s="4">
        <v>0.19834677419354799</v>
      </c>
      <c r="F21">
        <v>17.7258064516129</v>
      </c>
      <c r="G21">
        <v>22.230987127541301</v>
      </c>
      <c r="H21" s="5">
        <v>1655.5</v>
      </c>
      <c r="I21">
        <f t="shared" si="1"/>
        <v>74.468128225806524</v>
      </c>
    </row>
    <row r="22" spans="1:9">
      <c r="A22" s="2" t="s">
        <v>85</v>
      </c>
      <c r="B22" s="3" t="s">
        <v>78</v>
      </c>
      <c r="C22" s="3" t="s">
        <v>43</v>
      </c>
      <c r="D22" s="2">
        <v>16.3</v>
      </c>
      <c r="E22" s="4">
        <v>0.27467592592592599</v>
      </c>
      <c r="F22" t="s">
        <v>71</v>
      </c>
      <c r="G22">
        <v>19.596458121643199</v>
      </c>
      <c r="H22" s="5">
        <v>1478.5</v>
      </c>
      <c r="I22">
        <f t="shared" si="1"/>
        <v>75.447307407407408</v>
      </c>
    </row>
    <row r="23" spans="1:9">
      <c r="A23" s="2" t="s">
        <v>87</v>
      </c>
      <c r="B23" s="3" t="s">
        <v>78</v>
      </c>
      <c r="C23" s="3" t="s">
        <v>43</v>
      </c>
      <c r="D23" s="2">
        <v>15.6</v>
      </c>
      <c r="E23" s="4">
        <v>0.204194915254237</v>
      </c>
      <c r="F23">
        <v>24.5254237288136</v>
      </c>
      <c r="G23">
        <v>21.6712580348944</v>
      </c>
      <c r="H23" s="5">
        <v>1615.5</v>
      </c>
      <c r="I23">
        <f t="shared" si="1"/>
        <v>74.545741525423722</v>
      </c>
    </row>
    <row r="24" spans="1:9">
      <c r="A24" s="2" t="s">
        <v>89</v>
      </c>
      <c r="B24" s="3" t="s">
        <v>78</v>
      </c>
      <c r="C24" s="3" t="s">
        <v>43</v>
      </c>
      <c r="D24" s="2">
        <v>15.6</v>
      </c>
      <c r="E24" s="4">
        <v>0.24866935483871</v>
      </c>
      <c r="F24">
        <v>26.701612903225801</v>
      </c>
      <c r="G24">
        <v>22.230987127541301</v>
      </c>
      <c r="H24" s="5">
        <v>2072.5</v>
      </c>
      <c r="I24">
        <f t="shared" si="1"/>
        <v>93.225729838709782</v>
      </c>
    </row>
    <row r="25" spans="1:9">
      <c r="A25" s="2" t="s">
        <v>91</v>
      </c>
      <c r="B25" s="3" t="s">
        <v>78</v>
      </c>
      <c r="C25" s="3" t="s">
        <v>43</v>
      </c>
      <c r="D25" s="2">
        <v>15.1</v>
      </c>
      <c r="E25" s="4">
        <v>0.27198275862068999</v>
      </c>
      <c r="F25">
        <v>25.491379310344801</v>
      </c>
      <c r="G25">
        <v>19.605191995673302</v>
      </c>
      <c r="H25" s="5">
        <v>1403</v>
      </c>
      <c r="I25">
        <f t="shared" si="1"/>
        <v>71.562675862069099</v>
      </c>
    </row>
    <row r="26" spans="1:9">
      <c r="A26" s="2" t="s">
        <v>93</v>
      </c>
      <c r="B26" s="3" t="s">
        <v>78</v>
      </c>
      <c r="C26" s="3" t="s">
        <v>43</v>
      </c>
      <c r="D26" s="2">
        <v>16.8</v>
      </c>
      <c r="E26" s="4">
        <v>0.24954166666666699</v>
      </c>
      <c r="F26">
        <v>26.925000000000001</v>
      </c>
      <c r="G26">
        <v>19.817677368212401</v>
      </c>
      <c r="H26" s="5">
        <v>1073</v>
      </c>
      <c r="I26">
        <f t="shared" si="1"/>
        <v>54.143580000000121</v>
      </c>
    </row>
    <row r="27" spans="1:9">
      <c r="A27" s="2" t="s">
        <v>95</v>
      </c>
      <c r="B27" s="3" t="s">
        <v>78</v>
      </c>
      <c r="C27" s="3" t="s">
        <v>43</v>
      </c>
      <c r="D27" s="2">
        <v>14</v>
      </c>
      <c r="E27" s="4">
        <v>0.3337</v>
      </c>
      <c r="F27">
        <v>41.45</v>
      </c>
      <c r="G27">
        <v>17.928215425436601</v>
      </c>
      <c r="H27" s="5">
        <v>967.5</v>
      </c>
      <c r="I27">
        <f t="shared" si="1"/>
        <v>53.965214999999851</v>
      </c>
    </row>
    <row r="28" spans="1:9">
      <c r="A28" s="2" t="s">
        <v>97</v>
      </c>
      <c r="B28" s="3" t="s">
        <v>78</v>
      </c>
      <c r="C28" s="3" t="s">
        <v>60</v>
      </c>
      <c r="D28" s="2">
        <v>13.7</v>
      </c>
      <c r="E28" s="4">
        <v>0.174463276836158</v>
      </c>
      <c r="F28">
        <v>23.779661016949198</v>
      </c>
      <c r="G28">
        <v>23.046875</v>
      </c>
      <c r="H28" s="5">
        <v>970.5</v>
      </c>
      <c r="I28">
        <f t="shared" si="1"/>
        <v>42.109830508474573</v>
      </c>
    </row>
    <row r="29" spans="1:9">
      <c r="A29" s="2" t="s">
        <v>99</v>
      </c>
      <c r="B29" s="3" t="s">
        <v>78</v>
      </c>
      <c r="C29" s="3" t="s">
        <v>60</v>
      </c>
      <c r="D29" s="2">
        <v>13.2</v>
      </c>
      <c r="E29" s="4">
        <v>0.20475961538461501</v>
      </c>
      <c r="F29">
        <v>20.634615384615401</v>
      </c>
      <c r="G29">
        <v>20.3125</v>
      </c>
      <c r="H29" s="5">
        <v>1217.5</v>
      </c>
      <c r="I29">
        <f t="shared" si="1"/>
        <v>59.938461538461539</v>
      </c>
    </row>
    <row r="30" spans="1:9">
      <c r="A30" s="2" t="s">
        <v>101</v>
      </c>
      <c r="B30" s="3" t="s">
        <v>78</v>
      </c>
      <c r="C30" s="3" t="s">
        <v>60</v>
      </c>
      <c r="D30" s="2">
        <v>10.3</v>
      </c>
      <c r="E30" s="4">
        <v>0.185294117647059</v>
      </c>
      <c r="F30">
        <v>18.970588235294102</v>
      </c>
      <c r="G30">
        <v>19.1953027964922</v>
      </c>
      <c r="H30" s="5">
        <v>1110.25</v>
      </c>
      <c r="I30">
        <f t="shared" si="1"/>
        <v>57.83967107843123</v>
      </c>
    </row>
    <row r="31" spans="1:9">
      <c r="A31" s="2" t="s">
        <v>103</v>
      </c>
      <c r="B31" s="3" t="s">
        <v>78</v>
      </c>
      <c r="C31" s="3" t="s">
        <v>60</v>
      </c>
      <c r="D31" s="2">
        <v>11.6</v>
      </c>
      <c r="E31" s="4">
        <v>0.14906249999999999</v>
      </c>
      <c r="F31">
        <v>15.1640625</v>
      </c>
      <c r="G31">
        <v>22.145328719723199</v>
      </c>
      <c r="H31" s="5">
        <v>1107.5</v>
      </c>
      <c r="I31">
        <f t="shared" si="1"/>
        <v>50.010546874999967</v>
      </c>
    </row>
    <row r="32" spans="1:9">
      <c r="A32" s="2" t="s">
        <v>105</v>
      </c>
      <c r="B32" s="3" t="s">
        <v>78</v>
      </c>
      <c r="C32" s="3" t="s">
        <v>60</v>
      </c>
      <c r="D32" s="2">
        <v>12.9</v>
      </c>
      <c r="E32" s="4">
        <v>0.250042372881356</v>
      </c>
      <c r="F32">
        <v>20.635593220339</v>
      </c>
      <c r="G32">
        <v>20.4152249134948</v>
      </c>
      <c r="H32" s="5">
        <v>1020.75</v>
      </c>
      <c r="I32">
        <f t="shared" si="1"/>
        <v>49.999449152542397</v>
      </c>
    </row>
    <row r="33" spans="1:9">
      <c r="A33" s="2" t="s">
        <v>113</v>
      </c>
      <c r="B33" s="3" t="s">
        <v>78</v>
      </c>
      <c r="C33" s="3" t="s">
        <v>60</v>
      </c>
      <c r="D33" s="2">
        <v>14.3</v>
      </c>
      <c r="E33" s="4">
        <v>0.23749999999999999</v>
      </c>
      <c r="F33">
        <v>15.515873015873</v>
      </c>
      <c r="G33">
        <v>21.799307958477499</v>
      </c>
      <c r="H33" s="5">
        <v>977.5</v>
      </c>
      <c r="I33">
        <f t="shared" si="1"/>
        <v>44.840873015873036</v>
      </c>
    </row>
    <row r="34" spans="1:9">
      <c r="A34" s="2" t="s">
        <v>115</v>
      </c>
      <c r="B34" s="3" t="s">
        <v>78</v>
      </c>
      <c r="C34" s="3" t="s">
        <v>60</v>
      </c>
      <c r="D34" s="2">
        <v>14.7</v>
      </c>
      <c r="E34" s="4">
        <v>0.27606003752345099</v>
      </c>
      <c r="F34">
        <v>25.5512195121951</v>
      </c>
      <c r="G34">
        <v>17.981667470725</v>
      </c>
      <c r="H34" s="5">
        <v>1047.5999999999999</v>
      </c>
      <c r="I34">
        <f t="shared" si="1"/>
        <v>58.259335609755986</v>
      </c>
    </row>
    <row r="35" spans="1:9">
      <c r="A35" s="2" t="s">
        <v>117</v>
      </c>
      <c r="B35" s="3" t="s">
        <v>78</v>
      </c>
      <c r="C35" s="3" t="s">
        <v>60</v>
      </c>
      <c r="D35" s="2">
        <v>13.5</v>
      </c>
      <c r="E35" s="4">
        <v>0.25829105473965203</v>
      </c>
      <c r="F35">
        <v>19.8629906542056</v>
      </c>
      <c r="G35">
        <v>22.268470343392298</v>
      </c>
      <c r="H35" s="5">
        <v>1062.67</v>
      </c>
      <c r="I35">
        <f t="shared" si="1"/>
        <v>47.720835046728979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4200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UCSD Medical Center</cp:lastModifiedBy>
  <dcterms:created xsi:type="dcterms:W3CDTF">2015-06-05T18:17:00Z</dcterms:created>
  <dcterms:modified xsi:type="dcterms:W3CDTF">2019-07-01T23:24:05Z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