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tatumsimonson/Desktop/"/>
    </mc:Choice>
  </mc:AlternateContent>
  <bookViews>
    <workbookView xWindow="0" yWindow="460" windowWidth="24720" windowHeight="128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1" l="1"/>
  <c r="G73" i="1"/>
  <c r="H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E73" i="1"/>
  <c r="F72" i="1"/>
  <c r="G72" i="1"/>
  <c r="H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E72" i="1"/>
  <c r="F46" i="1"/>
  <c r="G46" i="1"/>
  <c r="H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E46" i="1"/>
  <c r="F71" i="1"/>
  <c r="G71" i="1"/>
  <c r="H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E71" i="1"/>
  <c r="F45" i="1"/>
  <c r="G45" i="1"/>
  <c r="H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39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E45" i="1"/>
  <c r="W73" i="1"/>
  <c r="W46" i="1"/>
  <c r="I44" i="1"/>
  <c r="I43" i="1"/>
  <c r="I42" i="1"/>
  <c r="I41" i="1"/>
  <c r="I40" i="1"/>
  <c r="I39" i="1"/>
  <c r="I38" i="1"/>
  <c r="I37" i="1"/>
  <c r="I36" i="1"/>
  <c r="I35" i="1"/>
  <c r="I70" i="1"/>
  <c r="I34" i="1"/>
  <c r="I33" i="1"/>
  <c r="I69" i="1"/>
  <c r="I68" i="1"/>
  <c r="I67" i="1"/>
  <c r="I66" i="1"/>
  <c r="I65" i="1"/>
  <c r="I32" i="1"/>
  <c r="I64" i="1"/>
  <c r="I63" i="1"/>
  <c r="I31" i="1"/>
  <c r="I30" i="1"/>
  <c r="I29" i="1"/>
  <c r="I28" i="1"/>
  <c r="I27" i="1"/>
  <c r="I26" i="1"/>
  <c r="I25" i="1"/>
  <c r="I24" i="1"/>
  <c r="I62" i="1"/>
  <c r="I23" i="1"/>
  <c r="I22" i="1"/>
  <c r="I61" i="1"/>
  <c r="I21" i="1"/>
  <c r="I20" i="1"/>
  <c r="I19" i="1"/>
  <c r="I18" i="1"/>
  <c r="I60" i="1"/>
  <c r="I17" i="1"/>
  <c r="I16" i="1"/>
  <c r="I15" i="1"/>
  <c r="I59" i="1"/>
  <c r="I14" i="1"/>
  <c r="I58" i="1"/>
  <c r="I57" i="1"/>
  <c r="I56" i="1"/>
  <c r="I55" i="1"/>
  <c r="I13" i="1"/>
  <c r="I12" i="1"/>
  <c r="I11" i="1"/>
  <c r="I10" i="1"/>
  <c r="I54" i="1"/>
  <c r="I9" i="1"/>
  <c r="I8" i="1"/>
  <c r="I7" i="1"/>
  <c r="I53" i="1"/>
  <c r="I6" i="1"/>
  <c r="I52" i="1"/>
  <c r="I51" i="1"/>
  <c r="I50" i="1"/>
  <c r="I5" i="1"/>
  <c r="I4" i="1"/>
  <c r="I49" i="1"/>
  <c r="I3" i="1"/>
  <c r="I2" i="1"/>
  <c r="I48" i="1"/>
</calcChain>
</file>

<file path=xl/comments1.xml><?xml version="1.0" encoding="utf-8"?>
<comments xmlns="http://schemas.openxmlformats.org/spreadsheetml/2006/main">
  <authors>
    <author>systemadd</author>
  </authors>
  <commentList>
    <comment ref="Z44" authorId="0">
      <text>
        <r>
          <rPr>
            <b/>
            <sz val="9"/>
            <color indexed="81"/>
            <rFont val="Tahoma"/>
            <family val="2"/>
          </rPr>
          <t>systemadd:</t>
        </r>
        <r>
          <rPr>
            <sz val="9"/>
            <color indexed="81"/>
            <rFont val="Tahoma"/>
            <family val="2"/>
          </rPr>
          <t xml:space="preserve">
reportó ser dabético</t>
        </r>
      </text>
    </comment>
  </commentList>
</comments>
</file>

<file path=xl/sharedStrings.xml><?xml version="1.0" encoding="utf-8"?>
<sst xmlns="http://schemas.openxmlformats.org/spreadsheetml/2006/main" count="222" uniqueCount="148">
  <si>
    <t>Date</t>
  </si>
  <si>
    <t>ID</t>
  </si>
  <si>
    <t>Initials</t>
  </si>
  <si>
    <t>Sex</t>
  </si>
  <si>
    <t>Age</t>
  </si>
  <si>
    <t>Hct</t>
  </si>
  <si>
    <t>Hb</t>
  </si>
  <si>
    <t>CMS_SCORE</t>
  </si>
  <si>
    <t>EE</t>
  </si>
  <si>
    <t>Height</t>
  </si>
  <si>
    <t>Weight</t>
  </si>
  <si>
    <t>BMI</t>
  </si>
  <si>
    <t>Psys</t>
  </si>
  <si>
    <t>Pdia</t>
  </si>
  <si>
    <t>LNV</t>
  </si>
  <si>
    <t>M</t>
  </si>
  <si>
    <t>JNV</t>
  </si>
  <si>
    <t>2?</t>
  </si>
  <si>
    <t>VCM</t>
  </si>
  <si>
    <t>LMA</t>
  </si>
  <si>
    <t>CCC</t>
  </si>
  <si>
    <t>HPL</t>
  </si>
  <si>
    <t>MRC</t>
  </si>
  <si>
    <t>ASP</t>
  </si>
  <si>
    <t>JCS2</t>
  </si>
  <si>
    <t>VSH</t>
  </si>
  <si>
    <t>WSR</t>
  </si>
  <si>
    <t>LSM</t>
  </si>
  <si>
    <t>MVH</t>
  </si>
  <si>
    <t>EQA</t>
  </si>
  <si>
    <t>WER</t>
  </si>
  <si>
    <t>HHE</t>
  </si>
  <si>
    <t>JCL</t>
  </si>
  <si>
    <t>EEU</t>
  </si>
  <si>
    <t>DCG</t>
  </si>
  <si>
    <t>ACS</t>
  </si>
  <si>
    <t>FMS</t>
  </si>
  <si>
    <t>DRR</t>
  </si>
  <si>
    <t>GVS</t>
  </si>
  <si>
    <t>EDO</t>
  </si>
  <si>
    <t>DMS</t>
  </si>
  <si>
    <t>FCM</t>
  </si>
  <si>
    <t>FRV</t>
  </si>
  <si>
    <t>AHV</t>
  </si>
  <si>
    <t>PPR</t>
  </si>
  <si>
    <t>HAN</t>
  </si>
  <si>
    <t>HCP</t>
  </si>
  <si>
    <t>AEQ</t>
  </si>
  <si>
    <t>PMC</t>
  </si>
  <si>
    <t>VVE</t>
  </si>
  <si>
    <t>MBB</t>
  </si>
  <si>
    <t>JLL</t>
  </si>
  <si>
    <t>ELR</t>
  </si>
  <si>
    <t>MCC</t>
  </si>
  <si>
    <t>JCS</t>
  </si>
  <si>
    <t>JSL</t>
  </si>
  <si>
    <t>LCC</t>
  </si>
  <si>
    <t>OTM</t>
  </si>
  <si>
    <t>LCJ</t>
  </si>
  <si>
    <t>HCP2</t>
  </si>
  <si>
    <t>CMB</t>
  </si>
  <si>
    <t>ECH</t>
  </si>
  <si>
    <t>MLR</t>
  </si>
  <si>
    <t>TCG</t>
  </si>
  <si>
    <t>SDP</t>
  </si>
  <si>
    <t>DMM</t>
  </si>
  <si>
    <t>NCR</t>
  </si>
  <si>
    <t>GEU</t>
  </si>
  <si>
    <t>WCV</t>
  </si>
  <si>
    <t>MMN</t>
  </si>
  <si>
    <t>YMC</t>
  </si>
  <si>
    <t>RVC</t>
  </si>
  <si>
    <t>FRC</t>
  </si>
  <si>
    <t>IRR</t>
  </si>
  <si>
    <t>CPM</t>
  </si>
  <si>
    <t>JVP</t>
  </si>
  <si>
    <t>FTA</t>
  </si>
  <si>
    <t>CYC</t>
  </si>
  <si>
    <t>WAY</t>
  </si>
  <si>
    <t>CPP</t>
  </si>
  <si>
    <t>HR</t>
  </si>
  <si>
    <t>SpO2</t>
  </si>
  <si>
    <t>Glucose</t>
  </si>
  <si>
    <t>Insulin</t>
  </si>
  <si>
    <t>Cholesterol</t>
  </si>
  <si>
    <t>Ferritin</t>
  </si>
  <si>
    <t>Iron</t>
  </si>
  <si>
    <t>Transferrin</t>
  </si>
  <si>
    <t>CMS Score</t>
  </si>
  <si>
    <t>HOMA2_IR</t>
  </si>
  <si>
    <t xml:space="preserve">     Col mM</t>
  </si>
  <si>
    <t>HDL</t>
  </si>
  <si>
    <t>LDL</t>
  </si>
  <si>
    <t>169.7</t>
  </si>
  <si>
    <t>164.56</t>
  </si>
  <si>
    <t>49.85</t>
  </si>
  <si>
    <t>31.19</t>
  </si>
  <si>
    <t>110.52</t>
  </si>
  <si>
    <t>301.6</t>
  </si>
  <si>
    <t>139.69</t>
  </si>
  <si>
    <t>56.81</t>
  </si>
  <si>
    <t>138.48</t>
  </si>
  <si>
    <t>81.87</t>
  </si>
  <si>
    <t>180.9</t>
  </si>
  <si>
    <t>43.19</t>
  </si>
  <si>
    <t>150.82</t>
  </si>
  <si>
    <t>161.3</t>
  </si>
  <si>
    <t>108.54</t>
  </si>
  <si>
    <t>104.9</t>
  </si>
  <si>
    <t>Triglycer</t>
  </si>
  <si>
    <t>103.3</t>
  </si>
  <si>
    <t>236.1</t>
  </si>
  <si>
    <t>104.81</t>
  </si>
  <si>
    <t>22.81</t>
  </si>
  <si>
    <t>162.7</t>
  </si>
  <si>
    <t>329.1</t>
  </si>
  <si>
    <t>126.35</t>
  </si>
  <si>
    <t>79.61</t>
  </si>
  <si>
    <t>39.72</t>
  </si>
  <si>
    <t>204.52</t>
  </si>
  <si>
    <t>96.49</t>
  </si>
  <si>
    <t>124.43</t>
  </si>
  <si>
    <t>198.7</t>
  </si>
  <si>
    <t>144.68</t>
  </si>
  <si>
    <t>139.3</t>
  </si>
  <si>
    <t>39.32</t>
  </si>
  <si>
    <t>Waistline</t>
  </si>
  <si>
    <t>82.05</t>
  </si>
  <si>
    <t>33.38</t>
  </si>
  <si>
    <t>147.48</t>
  </si>
  <si>
    <t>182.7</t>
  </si>
  <si>
    <t>130.84</t>
  </si>
  <si>
    <t>141.5</t>
  </si>
  <si>
    <t xml:space="preserve">Mean </t>
  </si>
  <si>
    <t>Mean</t>
  </si>
  <si>
    <t>MAP sleep</t>
  </si>
  <si>
    <t xml:space="preserve">SBP 24h </t>
  </si>
  <si>
    <t xml:space="preserve">DBP 24h </t>
  </si>
  <si>
    <t>MAP 24h</t>
  </si>
  <si>
    <t>SBP vig</t>
  </si>
  <si>
    <t>DBP vig</t>
  </si>
  <si>
    <t>MAP vig</t>
  </si>
  <si>
    <t>SBP sleep</t>
  </si>
  <si>
    <t>DBP sleep</t>
  </si>
  <si>
    <t>Conventional SBP</t>
  </si>
  <si>
    <t>Conventional DBP</t>
  </si>
  <si>
    <t>SD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</si>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</sst>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.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5" fontId="0" fillId="2" borderId="0" xfId="0" applyNumberFormat="1" applyFill="1"/>
    <xf numFmtId="0" fontId="0" fillId="2" borderId="0" xfId="0" applyFill="1"/>
    <xf numFmtId="15" fontId="0" fillId="3" borderId="0" xfId="0" applyNumberFormat="1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0" borderId="0" xfId="0" applyNumberFormat="1" applyFill="1" applyAlignment="1">
      <alignment horizontal="center"/>
    </xf>
    <xf numFmtId="165" fontId="7" fillId="0" borderId="0" xfId="0" applyNumberFormat="1" applyFont="1" applyAlignment="1">
      <alignment horizontal="center"/>
    </xf>
    <xf numFmtId="165" fontId="1" fillId="2" borderId="0" xfId="0" applyNumberFormat="1" applyFont="1" applyFill="1"/>
    <xf numFmtId="0" fontId="1" fillId="3" borderId="0" xfId="0" applyFont="1" applyFill="1"/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165" fontId="4" fillId="0" borderId="1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15" fontId="7" fillId="3" borderId="0" xfId="0" applyNumberFormat="1" applyFont="1" applyFill="1"/>
    <xf numFmtId="0" fontId="7" fillId="3" borderId="0" xfId="0" applyFont="1" applyFill="1"/>
    <xf numFmtId="165" fontId="7" fillId="3" borderId="0" xfId="0" applyNumberFormat="1" applyFont="1" applyFill="1"/>
    <xf numFmtId="165" fontId="7" fillId="3" borderId="0" xfId="0" applyNumberFormat="1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/>
    </xf>
    <xf numFmtId="0" fontId="7" fillId="2" borderId="0" xfId="0" applyFont="1" applyFill="1"/>
    <xf numFmtId="165" fontId="7" fillId="2" borderId="0" xfId="0" applyNumberFormat="1" applyFont="1" applyFill="1"/>
    <xf numFmtId="165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4" fillId="0" borderId="1" xfId="0" applyFont="1" applyFill="1" applyBorder="1" applyAlignment="1">
      <alignment horizontal="left"/>
    </xf>
    <xf numFmtId="0" fontId="2" fillId="0" borderId="0" xfId="0" applyFont="1" applyFill="1"/>
    <xf numFmtId="165" fontId="2" fillId="0" borderId="0" xfId="0" applyNumberFormat="1" applyFont="1" applyFill="1"/>
    <xf numFmtId="2" fontId="2" fillId="0" borderId="0" xfId="0" applyNumberFormat="1" applyFont="1" applyFill="1"/>
    <xf numFmtId="164" fontId="2" fillId="0" borderId="0" xfId="1" applyNumberFormat="1" applyFont="1"/>
    <xf numFmtId="15" fontId="1" fillId="2" borderId="0" xfId="0" applyNumberFormat="1" applyFont="1" applyFill="1"/>
    <xf numFmtId="0" fontId="1" fillId="2" borderId="0" xfId="0" applyFont="1" applyFill="1"/>
    <xf numFmtId="165" fontId="1" fillId="2" borderId="0" xfId="0" applyNumberFormat="1" applyFont="1" applyFill="1" applyAlignment="1">
      <alignment horizontal="center"/>
    </xf>
    <xf numFmtId="2" fontId="2" fillId="0" borderId="0" xfId="0" applyNumberFormat="1" applyFont="1"/>
    <xf numFmtId="166" fontId="0" fillId="0" borderId="0" xfId="0" applyNumberFormat="1"/>
    <xf numFmtId="166" fontId="1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69"/>
  <sheetViews>
    <sheetView tabSelected="1" workbookViewId="0">
      <selection activeCell="AH78" sqref="AH78"/>
    </sheetView>
  </sheetViews>
  <sheetFormatPr baseColWidth="10" defaultColWidth="9.1640625" defaultRowHeight="15" x14ac:dyDescent="0.2"/>
  <cols>
    <col min="1" max="1" width="15.83203125" customWidth="1"/>
    <col min="4" max="4" width="5.6640625" customWidth="1"/>
    <col min="5" max="5" width="7.83203125" customWidth="1"/>
    <col min="10" max="10" width="9.1640625" customWidth="1"/>
    <col min="11" max="11" width="8.1640625" customWidth="1"/>
    <col min="12" max="12" width="8.5" customWidth="1"/>
    <col min="24" max="24" width="11.6640625" customWidth="1"/>
    <col min="27" max="27" width="10.5" customWidth="1"/>
    <col min="28" max="28" width="10.83203125" customWidth="1"/>
    <col min="29" max="29" width="9.6640625" customWidth="1"/>
    <col min="30" max="32" width="7.6640625" customWidth="1"/>
    <col min="33" max="34" width="7.83203125" customWidth="1"/>
    <col min="35" max="35" width="9.83203125" customWidth="1"/>
  </cols>
  <sheetData>
    <row r="1" spans="1:46" s="1" customFormat="1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6" t="s">
        <v>4</v>
      </c>
      <c r="P1" s="16" t="s">
        <v>5</v>
      </c>
      <c r="Q1" s="16" t="s">
        <v>6</v>
      </c>
      <c r="R1" s="16" t="s">
        <v>88</v>
      </c>
      <c r="S1" s="17" t="s">
        <v>81</v>
      </c>
      <c r="T1" s="16" t="s">
        <v>80</v>
      </c>
      <c r="U1" s="18" t="s">
        <v>9</v>
      </c>
      <c r="V1" s="17" t="s">
        <v>10</v>
      </c>
      <c r="W1" s="18" t="s">
        <v>11</v>
      </c>
      <c r="X1" s="17" t="s">
        <v>126</v>
      </c>
      <c r="Y1" s="18" t="s">
        <v>83</v>
      </c>
      <c r="Z1" s="19" t="s">
        <v>82</v>
      </c>
      <c r="AA1" s="20" t="s">
        <v>89</v>
      </c>
      <c r="AB1" s="16" t="s">
        <v>84</v>
      </c>
      <c r="AC1" s="46" t="s">
        <v>90</v>
      </c>
      <c r="AD1" s="16" t="s">
        <v>91</v>
      </c>
      <c r="AE1" s="17" t="s">
        <v>92</v>
      </c>
      <c r="AF1" s="16" t="s">
        <v>109</v>
      </c>
      <c r="AG1" s="21" t="s">
        <v>86</v>
      </c>
      <c r="AH1" s="21" t="s">
        <v>85</v>
      </c>
      <c r="AI1" s="21" t="s">
        <v>87</v>
      </c>
      <c r="AJ1" s="16" t="s">
        <v>136</v>
      </c>
      <c r="AK1" s="16" t="s">
        <v>137</v>
      </c>
      <c r="AL1" s="19" t="s">
        <v>138</v>
      </c>
      <c r="AM1" s="22" t="s">
        <v>139</v>
      </c>
      <c r="AN1" s="22" t="s">
        <v>140</v>
      </c>
      <c r="AO1" s="22" t="s">
        <v>141</v>
      </c>
      <c r="AP1" s="22" t="s">
        <v>142</v>
      </c>
      <c r="AQ1" s="22" t="s">
        <v>143</v>
      </c>
      <c r="AR1" s="22" t="s">
        <v>135</v>
      </c>
      <c r="AS1" s="23" t="s">
        <v>144</v>
      </c>
      <c r="AT1" s="24" t="s">
        <v>145</v>
      </c>
    </row>
    <row r="2" spans="1:46" s="10" customFormat="1" x14ac:dyDescent="0.2">
      <c r="A2" s="2">
        <v>42221</v>
      </c>
      <c r="B2" s="3">
        <v>2</v>
      </c>
      <c r="C2" s="3" t="s">
        <v>16</v>
      </c>
      <c r="D2" s="3" t="s">
        <v>15</v>
      </c>
      <c r="E2" s="3">
        <v>44</v>
      </c>
      <c r="F2" s="6">
        <v>57</v>
      </c>
      <c r="G2" s="6">
        <v>19</v>
      </c>
      <c r="H2" s="45" t="s">
        <v>17</v>
      </c>
      <c r="I2" s="3" t="str">
        <f t="shared" ref="I2:I44" si="0">IF(G2&gt;20.9,"EE","Healthy")</f>
        <v>Healthy</v>
      </c>
      <c r="J2" s="3">
        <v>160.5</v>
      </c>
      <c r="K2" s="3">
        <v>81.7</v>
      </c>
      <c r="L2" s="8">
        <v>31.715530709999999</v>
      </c>
      <c r="M2" s="3">
        <v>113</v>
      </c>
      <c r="N2" s="3">
        <v>80</v>
      </c>
    </row>
    <row r="3" spans="1:46" s="10" customFormat="1" x14ac:dyDescent="0.2">
      <c r="A3" s="4">
        <v>42221</v>
      </c>
      <c r="B3" s="5">
        <v>3</v>
      </c>
      <c r="C3" s="5" t="s">
        <v>18</v>
      </c>
      <c r="D3" s="5" t="s">
        <v>15</v>
      </c>
      <c r="E3" s="5">
        <v>40</v>
      </c>
      <c r="F3" s="7">
        <v>55</v>
      </c>
      <c r="G3" s="7">
        <v>18.333333329999999</v>
      </c>
      <c r="H3" s="5">
        <v>0</v>
      </c>
      <c r="I3" s="5" t="str">
        <f t="shared" si="0"/>
        <v>Healthy</v>
      </c>
      <c r="J3" s="5"/>
      <c r="K3" s="5"/>
      <c r="L3" s="9"/>
      <c r="M3" s="5">
        <v>114</v>
      </c>
      <c r="N3" s="5">
        <v>82</v>
      </c>
      <c r="O3" s="29">
        <v>40</v>
      </c>
      <c r="P3" s="29">
        <v>55</v>
      </c>
      <c r="Q3" s="30">
        <v>18.329999999999998</v>
      </c>
      <c r="R3" s="29">
        <v>0</v>
      </c>
      <c r="S3" s="29">
        <v>90</v>
      </c>
      <c r="T3" s="29">
        <v>50</v>
      </c>
      <c r="U3" s="29">
        <v>1.605</v>
      </c>
      <c r="V3" s="29">
        <v>74</v>
      </c>
      <c r="W3" s="29">
        <v>28.726429285430072</v>
      </c>
      <c r="X3" s="29">
        <v>101</v>
      </c>
      <c r="Y3" s="30">
        <v>9.5</v>
      </c>
      <c r="Z3" s="29">
        <v>90</v>
      </c>
      <c r="AA3" s="31">
        <v>1.23</v>
      </c>
      <c r="AB3" s="29">
        <v>252</v>
      </c>
      <c r="AC3" s="29">
        <v>6.516679596586501</v>
      </c>
      <c r="AD3" s="29">
        <v>39</v>
      </c>
      <c r="AE3" s="29">
        <v>155.6</v>
      </c>
      <c r="AF3" s="29">
        <v>287</v>
      </c>
      <c r="AG3" s="32">
        <v>122.9</v>
      </c>
      <c r="AH3" s="32" t="s">
        <v>93</v>
      </c>
      <c r="AI3" s="32">
        <v>294</v>
      </c>
      <c r="AJ3" s="29">
        <v>109</v>
      </c>
      <c r="AK3" s="29">
        <v>69</v>
      </c>
      <c r="AL3" s="29">
        <v>82</v>
      </c>
      <c r="AM3" s="33">
        <v>111</v>
      </c>
      <c r="AN3" s="33">
        <v>71</v>
      </c>
      <c r="AO3" s="33">
        <v>84</v>
      </c>
      <c r="AP3" s="33">
        <v>105</v>
      </c>
      <c r="AQ3" s="33">
        <v>65</v>
      </c>
      <c r="AR3" s="33">
        <v>78</v>
      </c>
      <c r="AS3" s="29">
        <v>113.5</v>
      </c>
      <c r="AT3" s="29">
        <v>82.3</v>
      </c>
    </row>
    <row r="4" spans="1:46" s="10" customFormat="1" x14ac:dyDescent="0.2">
      <c r="A4" s="2">
        <v>42221</v>
      </c>
      <c r="B4" s="3">
        <v>5</v>
      </c>
      <c r="C4" s="3" t="s">
        <v>20</v>
      </c>
      <c r="D4" s="3" t="s">
        <v>15</v>
      </c>
      <c r="E4" s="3">
        <v>54</v>
      </c>
      <c r="F4" s="6">
        <v>58.57</v>
      </c>
      <c r="G4" s="6">
        <v>19.52333333</v>
      </c>
      <c r="H4" s="3">
        <v>2</v>
      </c>
      <c r="I4" s="3" t="str">
        <f t="shared" si="0"/>
        <v>Healthy</v>
      </c>
      <c r="J4" s="3">
        <v>164</v>
      </c>
      <c r="K4" s="3">
        <v>71.5</v>
      </c>
      <c r="L4" s="8">
        <v>26.583878639999998</v>
      </c>
      <c r="M4" s="3">
        <v>109.5</v>
      </c>
      <c r="N4" s="3">
        <v>77.5</v>
      </c>
    </row>
    <row r="5" spans="1:46" s="10" customFormat="1" x14ac:dyDescent="0.2">
      <c r="A5" s="4">
        <v>42223</v>
      </c>
      <c r="B5" s="5">
        <v>6</v>
      </c>
      <c r="C5" s="5" t="s">
        <v>21</v>
      </c>
      <c r="D5" s="5" t="s">
        <v>15</v>
      </c>
      <c r="E5" s="5">
        <v>37</v>
      </c>
      <c r="F5" s="7">
        <v>50</v>
      </c>
      <c r="G5" s="7">
        <v>16.649999999999999</v>
      </c>
      <c r="H5" s="5">
        <v>3</v>
      </c>
      <c r="I5" s="5" t="str">
        <f t="shared" si="0"/>
        <v>Healthy</v>
      </c>
      <c r="J5" s="5">
        <v>151</v>
      </c>
      <c r="K5" s="5">
        <v>56.8</v>
      </c>
      <c r="L5" s="9">
        <v>24.911188110000001</v>
      </c>
      <c r="M5" s="5">
        <v>122</v>
      </c>
      <c r="N5" s="5">
        <v>94</v>
      </c>
      <c r="O5" s="29">
        <v>37</v>
      </c>
      <c r="P5" s="29">
        <v>50</v>
      </c>
      <c r="Q5" s="30">
        <v>16.670000000000002</v>
      </c>
      <c r="R5" s="29">
        <v>3</v>
      </c>
      <c r="S5" s="29">
        <v>89</v>
      </c>
      <c r="T5" s="29">
        <v>98</v>
      </c>
      <c r="U5" s="29">
        <v>1.51</v>
      </c>
      <c r="V5" s="29">
        <v>56.8</v>
      </c>
      <c r="W5" s="29">
        <v>24.911188105784834</v>
      </c>
      <c r="X5" s="29">
        <v>86</v>
      </c>
      <c r="Y5" s="34">
        <v>6.81</v>
      </c>
      <c r="Z5" s="35">
        <v>95</v>
      </c>
      <c r="AA5" s="35">
        <v>0.9</v>
      </c>
      <c r="AB5" s="35">
        <v>208</v>
      </c>
      <c r="AC5" s="29">
        <v>5.3788466511507629</v>
      </c>
      <c r="AD5" s="35">
        <v>58</v>
      </c>
      <c r="AE5" s="35">
        <v>130</v>
      </c>
      <c r="AF5" s="35">
        <v>100</v>
      </c>
      <c r="AG5" s="32" t="s">
        <v>94</v>
      </c>
      <c r="AH5" s="32" t="s">
        <v>95</v>
      </c>
      <c r="AI5" s="32">
        <v>269</v>
      </c>
      <c r="AJ5" s="29">
        <v>112</v>
      </c>
      <c r="AK5" s="29">
        <v>75</v>
      </c>
      <c r="AL5" s="29">
        <v>87</v>
      </c>
      <c r="AM5" s="33">
        <v>120</v>
      </c>
      <c r="AN5" s="33">
        <v>82</v>
      </c>
      <c r="AO5" s="33">
        <v>94</v>
      </c>
      <c r="AP5" s="33">
        <v>88</v>
      </c>
      <c r="AQ5" s="33">
        <v>56</v>
      </c>
      <c r="AR5" s="33">
        <v>66</v>
      </c>
      <c r="AS5" s="29">
        <v>124.5</v>
      </c>
      <c r="AT5" s="29">
        <v>92</v>
      </c>
    </row>
    <row r="6" spans="1:46" s="10" customFormat="1" x14ac:dyDescent="0.2">
      <c r="A6" s="2">
        <v>42222</v>
      </c>
      <c r="B6" s="3">
        <v>11</v>
      </c>
      <c r="C6" s="3" t="s">
        <v>24</v>
      </c>
      <c r="D6" s="3" t="s">
        <v>15</v>
      </c>
      <c r="E6" s="3">
        <v>42</v>
      </c>
      <c r="F6" s="6">
        <v>51.5</v>
      </c>
      <c r="G6" s="6">
        <v>17.170000000000002</v>
      </c>
      <c r="H6" s="3">
        <v>0</v>
      </c>
      <c r="I6" s="3" t="str">
        <f t="shared" si="0"/>
        <v>Healthy</v>
      </c>
      <c r="J6" s="3">
        <v>161</v>
      </c>
      <c r="K6" s="3">
        <v>59.5</v>
      </c>
      <c r="L6" s="8">
        <v>22.954361330000001</v>
      </c>
      <c r="M6" s="3">
        <v>95.6</v>
      </c>
      <c r="N6" s="3">
        <v>67.3</v>
      </c>
      <c r="O6" s="29"/>
      <c r="P6" s="29"/>
      <c r="Q6" s="30"/>
      <c r="R6" s="29"/>
      <c r="S6" s="29"/>
      <c r="T6" s="29"/>
      <c r="U6" s="29"/>
      <c r="V6" s="29"/>
      <c r="W6" s="29"/>
      <c r="X6" s="29"/>
      <c r="Y6" s="30"/>
      <c r="Z6" s="29"/>
      <c r="AA6" s="31"/>
      <c r="AB6" s="29"/>
      <c r="AC6" s="29"/>
      <c r="AD6" s="29"/>
      <c r="AE6" s="29"/>
      <c r="AF6" s="29"/>
      <c r="AG6" s="32"/>
      <c r="AH6" s="32"/>
      <c r="AI6" s="32"/>
      <c r="AJ6" s="29"/>
      <c r="AK6" s="29"/>
      <c r="AL6" s="29"/>
      <c r="AM6" s="33"/>
      <c r="AN6" s="33"/>
      <c r="AO6" s="33"/>
      <c r="AP6" s="33"/>
      <c r="AQ6" s="33"/>
      <c r="AR6" s="33"/>
      <c r="AS6" s="29"/>
      <c r="AT6" s="29"/>
    </row>
    <row r="7" spans="1:46" s="10" customFormat="1" x14ac:dyDescent="0.2">
      <c r="A7" s="4">
        <v>42222</v>
      </c>
      <c r="B7" s="5">
        <v>13</v>
      </c>
      <c r="C7" s="5" t="s">
        <v>26</v>
      </c>
      <c r="D7" s="5" t="s">
        <v>15</v>
      </c>
      <c r="E7" s="5">
        <v>36</v>
      </c>
      <c r="F7" s="7">
        <v>49</v>
      </c>
      <c r="G7" s="7">
        <v>16.329999999999998</v>
      </c>
      <c r="H7" s="5">
        <v>0</v>
      </c>
      <c r="I7" s="5" t="str">
        <f t="shared" si="0"/>
        <v>Healthy</v>
      </c>
      <c r="J7" s="5">
        <v>163</v>
      </c>
      <c r="K7" s="5">
        <v>63.5</v>
      </c>
      <c r="L7" s="9">
        <v>23.900033870000001</v>
      </c>
      <c r="M7" s="5">
        <v>111</v>
      </c>
      <c r="N7" s="5">
        <v>77.5</v>
      </c>
      <c r="O7" s="29">
        <v>36</v>
      </c>
      <c r="P7" s="29">
        <v>49</v>
      </c>
      <c r="Q7" s="30">
        <v>16.329999999999998</v>
      </c>
      <c r="R7" s="29">
        <v>0</v>
      </c>
      <c r="S7" s="29">
        <v>85</v>
      </c>
      <c r="T7" s="29">
        <v>63</v>
      </c>
      <c r="U7" s="29">
        <v>1.63</v>
      </c>
      <c r="V7" s="29">
        <v>63.5</v>
      </c>
      <c r="W7" s="29">
        <v>23.900033874063759</v>
      </c>
      <c r="X7" s="29">
        <v>84</v>
      </c>
      <c r="Y7" s="30">
        <v>8.65</v>
      </c>
      <c r="Z7" s="29">
        <v>83</v>
      </c>
      <c r="AA7" s="31">
        <v>1.1000000000000001</v>
      </c>
      <c r="AB7" s="29">
        <v>135</v>
      </c>
      <c r="AC7" s="29">
        <v>3.4910783553141971</v>
      </c>
      <c r="AD7" s="29">
        <v>38</v>
      </c>
      <c r="AE7" s="29">
        <v>82.2</v>
      </c>
      <c r="AF7" s="29">
        <v>74</v>
      </c>
      <c r="AG7" s="30"/>
      <c r="AH7" s="30"/>
      <c r="AI7" s="30"/>
      <c r="AJ7" s="29">
        <v>104</v>
      </c>
      <c r="AK7" s="29">
        <v>67</v>
      </c>
      <c r="AL7" s="29">
        <v>79</v>
      </c>
      <c r="AM7" s="33">
        <v>109</v>
      </c>
      <c r="AN7" s="33">
        <v>72</v>
      </c>
      <c r="AO7" s="33">
        <v>84</v>
      </c>
      <c r="AP7" s="33">
        <v>94</v>
      </c>
      <c r="AQ7" s="33">
        <v>58</v>
      </c>
      <c r="AR7" s="33">
        <v>70</v>
      </c>
      <c r="AS7" s="29">
        <v>111</v>
      </c>
      <c r="AT7" s="29">
        <v>77.5</v>
      </c>
    </row>
    <row r="8" spans="1:46" s="10" customFormat="1" x14ac:dyDescent="0.2">
      <c r="A8" s="4">
        <v>42222</v>
      </c>
      <c r="B8" s="5">
        <v>14</v>
      </c>
      <c r="C8" s="5" t="s">
        <v>27</v>
      </c>
      <c r="D8" s="5" t="s">
        <v>15</v>
      </c>
      <c r="E8" s="5">
        <v>53</v>
      </c>
      <c r="F8" s="7">
        <v>57.5</v>
      </c>
      <c r="G8" s="7">
        <v>19</v>
      </c>
      <c r="H8" s="5">
        <v>2</v>
      </c>
      <c r="I8" s="5" t="str">
        <f t="shared" si="0"/>
        <v>Healthy</v>
      </c>
      <c r="J8" s="5"/>
      <c r="K8" s="5"/>
      <c r="L8" s="9"/>
      <c r="M8" s="5">
        <v>120.7</v>
      </c>
      <c r="N8" s="5">
        <v>87</v>
      </c>
      <c r="O8" s="29">
        <v>53</v>
      </c>
      <c r="P8" s="29">
        <v>57.5</v>
      </c>
      <c r="Q8" s="30">
        <v>19.170000000000002</v>
      </c>
      <c r="R8" s="29">
        <v>2</v>
      </c>
      <c r="S8" s="29">
        <v>86</v>
      </c>
      <c r="T8" s="29">
        <v>66</v>
      </c>
      <c r="U8" s="29">
        <v>1.74</v>
      </c>
      <c r="V8" s="29">
        <v>70</v>
      </c>
      <c r="W8" s="29">
        <v>23.120623596247853</v>
      </c>
      <c r="X8" s="29">
        <v>91</v>
      </c>
      <c r="Y8" s="34">
        <v>11.38</v>
      </c>
      <c r="Z8" s="35">
        <v>92</v>
      </c>
      <c r="AA8" s="35">
        <v>1.48</v>
      </c>
      <c r="AB8" s="35">
        <v>208</v>
      </c>
      <c r="AC8" s="29">
        <v>5.3788466511507629</v>
      </c>
      <c r="AD8" s="35">
        <v>46</v>
      </c>
      <c r="AE8" s="35">
        <v>95</v>
      </c>
      <c r="AF8" s="35">
        <v>407</v>
      </c>
      <c r="AG8" s="32">
        <v>101.21</v>
      </c>
      <c r="AH8" s="32">
        <v>47.61</v>
      </c>
      <c r="AI8" s="32">
        <v>384</v>
      </c>
      <c r="AJ8" s="29">
        <v>109</v>
      </c>
      <c r="AK8" s="29">
        <v>78</v>
      </c>
      <c r="AL8" s="29">
        <v>88</v>
      </c>
      <c r="AM8" s="33">
        <v>117</v>
      </c>
      <c r="AN8" s="33">
        <v>84</v>
      </c>
      <c r="AO8" s="33">
        <v>95</v>
      </c>
      <c r="AP8" s="33">
        <v>88</v>
      </c>
      <c r="AQ8" s="33">
        <v>62</v>
      </c>
      <c r="AR8" s="33">
        <v>70</v>
      </c>
      <c r="AS8" s="29">
        <v>120</v>
      </c>
      <c r="AT8" s="29">
        <v>88</v>
      </c>
    </row>
    <row r="9" spans="1:46" s="10" customFormat="1" x14ac:dyDescent="0.2">
      <c r="A9" s="4">
        <v>42222</v>
      </c>
      <c r="B9" s="5">
        <v>16</v>
      </c>
      <c r="C9" s="5" t="s">
        <v>28</v>
      </c>
      <c r="D9" s="5" t="s">
        <v>15</v>
      </c>
      <c r="E9" s="5">
        <v>50</v>
      </c>
      <c r="F9" s="7">
        <v>72</v>
      </c>
      <c r="G9" s="7"/>
      <c r="H9" s="5">
        <v>13</v>
      </c>
      <c r="I9" s="5" t="str">
        <f t="shared" si="0"/>
        <v>Healthy</v>
      </c>
      <c r="J9" s="5">
        <v>162</v>
      </c>
      <c r="K9" s="5">
        <v>64</v>
      </c>
      <c r="L9" s="9">
        <v>24.386526440000001</v>
      </c>
      <c r="M9" s="5">
        <v>69.3</v>
      </c>
      <c r="N9" s="5">
        <v>76</v>
      </c>
      <c r="O9" s="29">
        <v>50</v>
      </c>
      <c r="P9" s="29">
        <v>72</v>
      </c>
      <c r="Q9" s="30">
        <v>24</v>
      </c>
      <c r="R9" s="29">
        <v>13</v>
      </c>
      <c r="S9" s="29">
        <v>87</v>
      </c>
      <c r="T9" s="29">
        <v>68.5</v>
      </c>
      <c r="U9" s="29">
        <v>1.62</v>
      </c>
      <c r="V9" s="29">
        <v>64</v>
      </c>
      <c r="W9" s="29">
        <v>24.386526444139609</v>
      </c>
      <c r="X9" s="29">
        <v>90</v>
      </c>
      <c r="Y9" s="30">
        <v>10.38</v>
      </c>
      <c r="Z9" s="29">
        <v>70</v>
      </c>
      <c r="AA9" s="31">
        <v>1.25</v>
      </c>
      <c r="AB9" s="29">
        <v>135</v>
      </c>
      <c r="AC9" s="29">
        <v>3.4910783553141971</v>
      </c>
      <c r="AD9" s="29">
        <v>33</v>
      </c>
      <c r="AE9" s="29">
        <v>79.400000000000006</v>
      </c>
      <c r="AF9" s="29">
        <v>113</v>
      </c>
      <c r="AG9" s="32">
        <v>145.55000000000001</v>
      </c>
      <c r="AH9" s="32">
        <v>58.14</v>
      </c>
      <c r="AI9" s="32">
        <v>247</v>
      </c>
      <c r="AJ9" s="29">
        <v>99</v>
      </c>
      <c r="AK9" s="29">
        <v>65</v>
      </c>
      <c r="AL9" s="29">
        <v>76</v>
      </c>
      <c r="AM9" s="33">
        <v>108</v>
      </c>
      <c r="AN9" s="33">
        <v>72</v>
      </c>
      <c r="AO9" s="33">
        <v>84</v>
      </c>
      <c r="AP9" s="33">
        <v>82</v>
      </c>
      <c r="AQ9" s="33">
        <v>53</v>
      </c>
      <c r="AR9" s="33">
        <v>62</v>
      </c>
      <c r="AS9" s="29">
        <v>89</v>
      </c>
      <c r="AT9" s="29">
        <v>61</v>
      </c>
    </row>
    <row r="10" spans="1:46" x14ac:dyDescent="0.2">
      <c r="A10" s="4">
        <v>42223</v>
      </c>
      <c r="B10" s="5">
        <v>19</v>
      </c>
      <c r="C10" s="5" t="s">
        <v>30</v>
      </c>
      <c r="D10" s="5" t="s">
        <v>15</v>
      </c>
      <c r="E10" s="5">
        <v>38</v>
      </c>
      <c r="F10" s="7">
        <v>52</v>
      </c>
      <c r="G10" s="7">
        <v>17.3</v>
      </c>
      <c r="H10" s="5">
        <v>0</v>
      </c>
      <c r="I10" s="5" t="str">
        <f t="shared" si="0"/>
        <v>Healthy</v>
      </c>
      <c r="J10" s="5"/>
      <c r="K10" s="5"/>
      <c r="L10" s="9"/>
      <c r="M10" s="5">
        <v>95.7</v>
      </c>
      <c r="N10" s="5">
        <v>70.3</v>
      </c>
      <c r="O10" s="29">
        <v>38</v>
      </c>
      <c r="P10" s="29">
        <v>52</v>
      </c>
      <c r="Q10" s="30">
        <v>17.329999999999998</v>
      </c>
      <c r="R10" s="29">
        <v>0</v>
      </c>
      <c r="S10" s="29">
        <v>89.5</v>
      </c>
      <c r="T10" s="29">
        <v>68</v>
      </c>
      <c r="U10" s="29">
        <v>1.573</v>
      </c>
      <c r="V10" s="29">
        <v>61.2</v>
      </c>
      <c r="W10" s="29">
        <v>24.733978383634515</v>
      </c>
      <c r="X10" s="29">
        <v>88</v>
      </c>
      <c r="Y10" s="30">
        <v>8.0399999999999991</v>
      </c>
      <c r="Z10" s="29">
        <v>99</v>
      </c>
      <c r="AA10" s="31">
        <v>1.06</v>
      </c>
      <c r="AB10" s="29">
        <v>136</v>
      </c>
      <c r="AC10" s="29">
        <v>3.516938194983191</v>
      </c>
      <c r="AD10" s="29">
        <v>43</v>
      </c>
      <c r="AE10" s="29">
        <v>77.400000000000006</v>
      </c>
      <c r="AF10" s="29">
        <v>78</v>
      </c>
      <c r="AG10" s="32">
        <v>131.4</v>
      </c>
      <c r="AH10" s="32">
        <v>296.5</v>
      </c>
      <c r="AI10" s="32">
        <v>282</v>
      </c>
      <c r="AJ10" s="29"/>
      <c r="AK10" s="29"/>
      <c r="AL10" s="29"/>
      <c r="AM10" s="33"/>
      <c r="AN10" s="33"/>
      <c r="AO10" s="33"/>
      <c r="AP10" s="33"/>
      <c r="AQ10" s="33"/>
      <c r="AR10" s="33"/>
      <c r="AS10" s="29">
        <v>91.5</v>
      </c>
      <c r="AT10" s="29">
        <v>71</v>
      </c>
    </row>
    <row r="11" spans="1:46" x14ac:dyDescent="0.2">
      <c r="A11" s="4">
        <v>42222</v>
      </c>
      <c r="B11" s="5">
        <v>21</v>
      </c>
      <c r="C11" s="5" t="s">
        <v>31</v>
      </c>
      <c r="D11" s="5" t="s">
        <v>15</v>
      </c>
      <c r="E11" s="5">
        <v>48</v>
      </c>
      <c r="F11" s="7">
        <v>45.5</v>
      </c>
      <c r="G11" s="7">
        <v>15.164999999999999</v>
      </c>
      <c r="H11" s="5">
        <v>5</v>
      </c>
      <c r="I11" s="5" t="str">
        <f t="shared" si="0"/>
        <v>Healthy</v>
      </c>
      <c r="J11" s="5">
        <v>162</v>
      </c>
      <c r="K11" s="5">
        <v>74</v>
      </c>
      <c r="L11" s="9">
        <v>28.196921199999998</v>
      </c>
      <c r="M11" s="5">
        <v>146</v>
      </c>
      <c r="N11" s="5">
        <v>100.5</v>
      </c>
      <c r="O11" s="29">
        <v>48</v>
      </c>
      <c r="P11" s="29">
        <v>49</v>
      </c>
      <c r="Q11" s="30">
        <v>16.329999999999998</v>
      </c>
      <c r="R11" s="29">
        <v>4</v>
      </c>
      <c r="S11" s="29">
        <v>90.5</v>
      </c>
      <c r="T11" s="29">
        <v>70.5</v>
      </c>
      <c r="U11" s="29">
        <v>1.6</v>
      </c>
      <c r="V11" s="29">
        <v>70</v>
      </c>
      <c r="W11" s="29">
        <v>27.343749999999996</v>
      </c>
      <c r="X11" s="29">
        <v>100</v>
      </c>
      <c r="Y11" s="34">
        <v>9.4</v>
      </c>
      <c r="Z11" s="35">
        <v>98</v>
      </c>
      <c r="AA11" s="35">
        <v>1.24</v>
      </c>
      <c r="AB11" s="35">
        <v>236</v>
      </c>
      <c r="AC11" s="29">
        <v>6.1029221618825957</v>
      </c>
      <c r="AD11" s="35">
        <v>47</v>
      </c>
      <c r="AE11" s="35">
        <v>147</v>
      </c>
      <c r="AF11" s="35">
        <v>210</v>
      </c>
      <c r="AG11" s="32">
        <v>129.18</v>
      </c>
      <c r="AH11" s="32">
        <v>204.2</v>
      </c>
      <c r="AI11" s="32">
        <v>260</v>
      </c>
      <c r="AJ11" s="29">
        <v>127</v>
      </c>
      <c r="AK11" s="29">
        <v>80</v>
      </c>
      <c r="AL11" s="29">
        <v>95</v>
      </c>
      <c r="AM11" s="33">
        <v>132</v>
      </c>
      <c r="AN11" s="33">
        <v>84</v>
      </c>
      <c r="AO11" s="33">
        <v>100</v>
      </c>
      <c r="AP11" s="33">
        <v>117</v>
      </c>
      <c r="AQ11" s="33">
        <v>72</v>
      </c>
      <c r="AR11" s="33">
        <v>87</v>
      </c>
      <c r="AS11" s="29">
        <v>124.5</v>
      </c>
      <c r="AT11" s="29">
        <v>89</v>
      </c>
    </row>
    <row r="12" spans="1:46" x14ac:dyDescent="0.2">
      <c r="A12" s="4">
        <v>42223</v>
      </c>
      <c r="B12" s="5">
        <v>27</v>
      </c>
      <c r="C12" s="5" t="s">
        <v>32</v>
      </c>
      <c r="D12" s="5" t="s">
        <v>15</v>
      </c>
      <c r="E12" s="5">
        <v>51</v>
      </c>
      <c r="F12" s="7">
        <v>52</v>
      </c>
      <c r="G12" s="7">
        <v>17.329999999999998</v>
      </c>
      <c r="H12" s="5">
        <v>5</v>
      </c>
      <c r="I12" s="5" t="str">
        <f t="shared" si="0"/>
        <v>Healthy</v>
      </c>
      <c r="J12" s="5">
        <v>161</v>
      </c>
      <c r="K12" s="5">
        <v>66</v>
      </c>
      <c r="L12" s="9">
        <v>25.461980629999999</v>
      </c>
      <c r="M12" s="5">
        <v>101.7</v>
      </c>
      <c r="N12" s="5">
        <v>69</v>
      </c>
      <c r="O12" s="29">
        <v>51</v>
      </c>
      <c r="P12" s="29">
        <v>52</v>
      </c>
      <c r="Q12" s="30">
        <v>17.329999999999998</v>
      </c>
      <c r="R12" s="29">
        <v>5</v>
      </c>
      <c r="S12" s="29">
        <v>86</v>
      </c>
      <c r="T12" s="29">
        <v>70</v>
      </c>
      <c r="U12" s="29">
        <v>1.61</v>
      </c>
      <c r="V12" s="29">
        <v>66</v>
      </c>
      <c r="W12" s="29">
        <v>25.461980633463213</v>
      </c>
      <c r="X12" s="29">
        <v>96</v>
      </c>
      <c r="Y12" s="36">
        <v>4.37</v>
      </c>
      <c r="Z12" s="31">
        <v>86</v>
      </c>
      <c r="AA12" s="31">
        <v>0.56999999999999995</v>
      </c>
      <c r="AB12" s="29">
        <v>145</v>
      </c>
      <c r="AC12" s="29">
        <v>3.7496767520041372</v>
      </c>
      <c r="AD12" s="29">
        <v>62</v>
      </c>
      <c r="AE12" s="29">
        <v>62.6</v>
      </c>
      <c r="AF12" s="29">
        <v>102</v>
      </c>
      <c r="AG12" s="32">
        <v>72.349999999999994</v>
      </c>
      <c r="AH12" s="32">
        <v>109.7</v>
      </c>
      <c r="AI12" s="32">
        <v>258</v>
      </c>
      <c r="AJ12" s="29">
        <v>113</v>
      </c>
      <c r="AK12" s="29">
        <v>72</v>
      </c>
      <c r="AL12" s="29">
        <v>85</v>
      </c>
      <c r="AM12" s="33">
        <v>118</v>
      </c>
      <c r="AN12" s="33">
        <v>76</v>
      </c>
      <c r="AO12" s="33">
        <v>89</v>
      </c>
      <c r="AP12" s="33">
        <v>103</v>
      </c>
      <c r="AQ12" s="33">
        <v>65</v>
      </c>
      <c r="AR12" s="33">
        <v>77</v>
      </c>
      <c r="AS12" s="29">
        <v>104</v>
      </c>
      <c r="AT12" s="29">
        <v>70</v>
      </c>
    </row>
    <row r="13" spans="1:46" x14ac:dyDescent="0.2">
      <c r="A13" s="4">
        <v>42223</v>
      </c>
      <c r="B13" s="5">
        <v>28</v>
      </c>
      <c r="C13" s="5" t="s">
        <v>33</v>
      </c>
      <c r="D13" s="5" t="s">
        <v>15</v>
      </c>
      <c r="E13" s="5">
        <v>46</v>
      </c>
      <c r="F13" s="7">
        <v>59</v>
      </c>
      <c r="G13" s="7">
        <v>19.61</v>
      </c>
      <c r="H13" s="5">
        <v>1</v>
      </c>
      <c r="I13" s="5" t="str">
        <f t="shared" si="0"/>
        <v>Healthy</v>
      </c>
      <c r="J13" s="5">
        <v>162</v>
      </c>
      <c r="K13" s="5">
        <v>67.2</v>
      </c>
      <c r="L13" s="9">
        <v>25.605852769999998</v>
      </c>
      <c r="M13" s="5">
        <v>119</v>
      </c>
      <c r="N13" s="5">
        <v>89</v>
      </c>
      <c r="O13" s="29">
        <v>46</v>
      </c>
      <c r="P13" s="29">
        <v>59</v>
      </c>
      <c r="Q13" s="30">
        <v>19.670000000000002</v>
      </c>
      <c r="R13" s="29">
        <v>1</v>
      </c>
      <c r="S13" s="29">
        <v>92</v>
      </c>
      <c r="T13" s="29">
        <v>63</v>
      </c>
      <c r="U13" s="29">
        <v>1.62</v>
      </c>
      <c r="V13" s="29">
        <v>67.2</v>
      </c>
      <c r="W13" s="29">
        <v>25.60585276634659</v>
      </c>
      <c r="X13" s="29">
        <v>98</v>
      </c>
      <c r="Y13" s="34">
        <v>4.68</v>
      </c>
      <c r="Z13" s="35">
        <v>91</v>
      </c>
      <c r="AA13" s="35">
        <v>0.62</v>
      </c>
      <c r="AB13" s="35">
        <v>250</v>
      </c>
      <c r="AC13" s="29">
        <v>6.464959917248513</v>
      </c>
      <c r="AD13" s="35">
        <v>36</v>
      </c>
      <c r="AE13" s="35">
        <v>177.8</v>
      </c>
      <c r="AF13" s="35">
        <v>181</v>
      </c>
      <c r="AG13" s="32" t="s">
        <v>99</v>
      </c>
      <c r="AH13" s="32" t="s">
        <v>100</v>
      </c>
      <c r="AI13" s="32">
        <v>329</v>
      </c>
      <c r="AJ13" s="29">
        <v>110</v>
      </c>
      <c r="AK13" s="29">
        <v>72</v>
      </c>
      <c r="AL13" s="29">
        <v>84</v>
      </c>
      <c r="AM13" s="33">
        <v>116</v>
      </c>
      <c r="AN13" s="33">
        <v>77</v>
      </c>
      <c r="AO13" s="33">
        <v>90</v>
      </c>
      <c r="AP13" s="33">
        <v>92</v>
      </c>
      <c r="AQ13" s="33">
        <v>57</v>
      </c>
      <c r="AR13" s="33">
        <v>68</v>
      </c>
      <c r="AS13" s="29">
        <v>119</v>
      </c>
      <c r="AT13" s="29">
        <v>88.5</v>
      </c>
    </row>
    <row r="14" spans="1:46" x14ac:dyDescent="0.2">
      <c r="A14" s="2">
        <v>42223</v>
      </c>
      <c r="B14" s="3">
        <v>38</v>
      </c>
      <c r="C14" s="3" t="s">
        <v>38</v>
      </c>
      <c r="D14" s="3" t="s">
        <v>15</v>
      </c>
      <c r="E14" s="3">
        <v>36</v>
      </c>
      <c r="F14" s="6">
        <v>53.5</v>
      </c>
      <c r="G14" s="6">
        <v>17.8</v>
      </c>
      <c r="H14" s="3">
        <v>3</v>
      </c>
      <c r="I14" s="3" t="str">
        <f t="shared" si="0"/>
        <v>Healthy</v>
      </c>
      <c r="J14" s="3">
        <v>158</v>
      </c>
      <c r="K14" s="3">
        <v>62.8</v>
      </c>
      <c r="L14" s="8">
        <v>25.156224959999999</v>
      </c>
      <c r="M14" s="3">
        <v>117.3</v>
      </c>
      <c r="N14" s="3">
        <v>73.7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46" x14ac:dyDescent="0.2">
      <c r="A15" s="4">
        <v>42224</v>
      </c>
      <c r="B15" s="5">
        <v>40</v>
      </c>
      <c r="C15" s="5" t="s">
        <v>40</v>
      </c>
      <c r="D15" s="5" t="s">
        <v>15</v>
      </c>
      <c r="E15" s="5">
        <v>26</v>
      </c>
      <c r="F15" s="7">
        <v>52.3</v>
      </c>
      <c r="G15" s="7">
        <v>17.5</v>
      </c>
      <c r="H15" s="5">
        <v>3</v>
      </c>
      <c r="I15" s="5" t="str">
        <f t="shared" si="0"/>
        <v>Healthy</v>
      </c>
      <c r="J15" s="5">
        <v>171</v>
      </c>
      <c r="K15" s="5">
        <v>63.2</v>
      </c>
      <c r="L15" s="9">
        <v>21.61348791</v>
      </c>
      <c r="M15" s="5">
        <v>105.5</v>
      </c>
      <c r="N15" s="5">
        <v>66.5</v>
      </c>
      <c r="O15" s="29">
        <v>26</v>
      </c>
      <c r="P15" s="29">
        <v>52.5</v>
      </c>
      <c r="Q15" s="30">
        <v>17.5</v>
      </c>
      <c r="R15" s="29">
        <v>3</v>
      </c>
      <c r="S15" s="29">
        <v>90.5</v>
      </c>
      <c r="T15" s="29">
        <v>56</v>
      </c>
      <c r="U15" s="29">
        <v>1.71</v>
      </c>
      <c r="V15" s="29">
        <v>63.2</v>
      </c>
      <c r="W15" s="29">
        <v>21.613487910810168</v>
      </c>
      <c r="X15" s="29">
        <v>78</v>
      </c>
      <c r="Y15" s="34">
        <v>2.44</v>
      </c>
      <c r="Z15" s="35">
        <v>80</v>
      </c>
      <c r="AA15" s="35">
        <v>0.37</v>
      </c>
      <c r="AB15" s="35">
        <v>119</v>
      </c>
      <c r="AC15" s="29">
        <v>3.0773209206102923</v>
      </c>
      <c r="AD15" s="35">
        <v>38</v>
      </c>
      <c r="AE15" s="35">
        <v>70</v>
      </c>
      <c r="AF15" s="35">
        <v>55</v>
      </c>
      <c r="AG15" s="32"/>
      <c r="AH15" s="32"/>
      <c r="AI15" s="32"/>
      <c r="AJ15" s="29">
        <v>111</v>
      </c>
      <c r="AK15" s="29">
        <v>69</v>
      </c>
      <c r="AL15" s="29">
        <v>82</v>
      </c>
      <c r="AM15" s="33">
        <v>120</v>
      </c>
      <c r="AN15" s="33">
        <v>76</v>
      </c>
      <c r="AO15" s="33">
        <v>90</v>
      </c>
      <c r="AP15" s="33">
        <v>94</v>
      </c>
      <c r="AQ15" s="33">
        <v>56</v>
      </c>
      <c r="AR15" s="33">
        <v>68</v>
      </c>
      <c r="AS15" s="29">
        <v>105.5</v>
      </c>
      <c r="AT15" s="29">
        <v>66.5</v>
      </c>
    </row>
    <row r="16" spans="1:46" x14ac:dyDescent="0.2">
      <c r="A16" s="4">
        <v>42224</v>
      </c>
      <c r="B16" s="5">
        <v>41</v>
      </c>
      <c r="C16" s="5" t="s">
        <v>41</v>
      </c>
      <c r="D16" s="5" t="s">
        <v>15</v>
      </c>
      <c r="E16" s="5">
        <v>27</v>
      </c>
      <c r="F16" s="7">
        <v>52.5</v>
      </c>
      <c r="G16" s="7">
        <v>17.8</v>
      </c>
      <c r="H16" s="5">
        <v>1</v>
      </c>
      <c r="I16" s="5" t="str">
        <f t="shared" si="0"/>
        <v>Healthy</v>
      </c>
      <c r="J16" s="5">
        <v>165</v>
      </c>
      <c r="K16" s="5">
        <v>57</v>
      </c>
      <c r="L16" s="9">
        <v>20.936639119999999</v>
      </c>
      <c r="M16" s="5">
        <v>120</v>
      </c>
      <c r="N16" s="5">
        <v>75.7</v>
      </c>
      <c r="O16" s="29">
        <v>27</v>
      </c>
      <c r="P16" s="29">
        <v>52.5</v>
      </c>
      <c r="Q16" s="30">
        <v>17.5</v>
      </c>
      <c r="R16" s="29">
        <v>1</v>
      </c>
      <c r="S16" s="29">
        <v>93.5</v>
      </c>
      <c r="T16" s="29">
        <v>57.5</v>
      </c>
      <c r="U16" s="29">
        <v>1.65</v>
      </c>
      <c r="V16" s="29">
        <v>57</v>
      </c>
      <c r="W16" s="29">
        <v>20.936639118457304</v>
      </c>
      <c r="X16" s="29">
        <v>80</v>
      </c>
      <c r="Y16" s="30">
        <v>2.0499999999999998</v>
      </c>
      <c r="Z16" s="29">
        <v>73</v>
      </c>
      <c r="AA16" s="29">
        <v>0.36</v>
      </c>
      <c r="AB16" s="29">
        <v>172</v>
      </c>
      <c r="AC16" s="29">
        <v>4.4478924230669765</v>
      </c>
      <c r="AD16" s="29">
        <v>37</v>
      </c>
      <c r="AE16" s="29">
        <v>113.6</v>
      </c>
      <c r="AF16" s="29">
        <v>107</v>
      </c>
      <c r="AG16" s="32" t="s">
        <v>105</v>
      </c>
      <c r="AH16" s="32" t="s">
        <v>106</v>
      </c>
      <c r="AI16" s="32">
        <v>265</v>
      </c>
      <c r="AJ16" s="29"/>
      <c r="AK16" s="29"/>
      <c r="AL16" s="29"/>
      <c r="AM16" s="29"/>
      <c r="AN16" s="29"/>
      <c r="AO16" s="29"/>
      <c r="AP16" s="29"/>
      <c r="AQ16" s="29"/>
      <c r="AR16" s="29"/>
      <c r="AS16" s="29">
        <v>114.5</v>
      </c>
      <c r="AT16" s="29">
        <v>76.5</v>
      </c>
    </row>
    <row r="17" spans="1:46" x14ac:dyDescent="0.2">
      <c r="A17" s="4">
        <v>42224</v>
      </c>
      <c r="B17" s="5">
        <v>42</v>
      </c>
      <c r="C17" s="5" t="s">
        <v>42</v>
      </c>
      <c r="D17" s="5" t="s">
        <v>15</v>
      </c>
      <c r="E17" s="5">
        <v>56</v>
      </c>
      <c r="F17" s="7">
        <v>55.5</v>
      </c>
      <c r="G17" s="7">
        <v>18.5</v>
      </c>
      <c r="H17" s="5">
        <v>4</v>
      </c>
      <c r="I17" s="5" t="str">
        <f t="shared" si="0"/>
        <v>Healthy</v>
      </c>
      <c r="J17" s="5">
        <v>151</v>
      </c>
      <c r="K17" s="5">
        <v>63.5</v>
      </c>
      <c r="L17" s="9">
        <v>27.849655720000001</v>
      </c>
      <c r="M17" s="5">
        <v>109.3</v>
      </c>
      <c r="N17" s="5">
        <v>79.33</v>
      </c>
      <c r="O17" s="29">
        <v>58</v>
      </c>
      <c r="P17" s="29">
        <v>55.5</v>
      </c>
      <c r="Q17" s="30">
        <v>18.5</v>
      </c>
      <c r="R17" s="29">
        <v>4</v>
      </c>
      <c r="S17" s="29">
        <v>85</v>
      </c>
      <c r="T17" s="29">
        <v>70.5</v>
      </c>
      <c r="U17" s="29">
        <v>1.51</v>
      </c>
      <c r="V17" s="29">
        <v>63.5</v>
      </c>
      <c r="W17" s="29">
        <v>27.849655716854524</v>
      </c>
      <c r="X17" s="29">
        <v>101</v>
      </c>
      <c r="Y17" s="36">
        <v>6.54</v>
      </c>
      <c r="Z17" s="29">
        <v>88</v>
      </c>
      <c r="AA17" s="29">
        <v>0.84</v>
      </c>
      <c r="AB17" s="29">
        <v>296</v>
      </c>
      <c r="AC17" s="29">
        <v>7.6545125420222391</v>
      </c>
      <c r="AD17" s="29">
        <v>37</v>
      </c>
      <c r="AE17" s="29">
        <v>163.19999999999999</v>
      </c>
      <c r="AF17" s="29">
        <v>479</v>
      </c>
      <c r="AG17" s="32" t="s">
        <v>107</v>
      </c>
      <c r="AH17" s="32" t="s">
        <v>108</v>
      </c>
      <c r="AI17" s="32">
        <v>329</v>
      </c>
      <c r="AJ17" s="29">
        <v>103</v>
      </c>
      <c r="AK17" s="29">
        <v>70</v>
      </c>
      <c r="AL17" s="29">
        <v>80</v>
      </c>
      <c r="AM17" s="29">
        <v>112</v>
      </c>
      <c r="AN17" s="29">
        <v>76</v>
      </c>
      <c r="AO17" s="29">
        <v>88</v>
      </c>
      <c r="AP17" s="29">
        <v>89</v>
      </c>
      <c r="AQ17" s="29">
        <v>60</v>
      </c>
      <c r="AR17" s="29">
        <v>69</v>
      </c>
      <c r="AS17" s="29">
        <v>107.5</v>
      </c>
      <c r="AT17" s="29">
        <v>80</v>
      </c>
    </row>
    <row r="18" spans="1:46" x14ac:dyDescent="0.2">
      <c r="A18" s="4">
        <v>42224</v>
      </c>
      <c r="B18" s="5">
        <v>44</v>
      </c>
      <c r="C18" s="5" t="s">
        <v>44</v>
      </c>
      <c r="D18" s="5" t="s">
        <v>15</v>
      </c>
      <c r="E18" s="5">
        <v>62</v>
      </c>
      <c r="F18" s="7">
        <v>55</v>
      </c>
      <c r="G18" s="7">
        <v>18.18</v>
      </c>
      <c r="H18" s="5">
        <v>5</v>
      </c>
      <c r="I18" s="5" t="str">
        <f t="shared" si="0"/>
        <v>Healthy</v>
      </c>
      <c r="J18" s="5">
        <v>158</v>
      </c>
      <c r="K18" s="5">
        <v>59</v>
      </c>
      <c r="L18" s="9">
        <v>23.63403301</v>
      </c>
      <c r="M18" s="5">
        <v>120.5</v>
      </c>
      <c r="N18" s="5">
        <v>78</v>
      </c>
      <c r="O18" s="29">
        <v>62</v>
      </c>
      <c r="P18" s="29">
        <v>55</v>
      </c>
      <c r="Q18" s="30">
        <v>18.329999999999998</v>
      </c>
      <c r="R18" s="29">
        <v>5</v>
      </c>
      <c r="S18" s="29">
        <v>86</v>
      </c>
      <c r="T18" s="29">
        <v>83.5</v>
      </c>
      <c r="U18" s="29">
        <v>1.58</v>
      </c>
      <c r="V18" s="29">
        <v>59</v>
      </c>
      <c r="W18" s="29">
        <v>23.634033007530842</v>
      </c>
      <c r="X18" s="29">
        <v>89</v>
      </c>
      <c r="Y18" s="34">
        <v>3.93</v>
      </c>
      <c r="Z18" s="35">
        <v>92</v>
      </c>
      <c r="AA18" s="35">
        <v>0.51</v>
      </c>
      <c r="AB18" s="35">
        <v>195</v>
      </c>
      <c r="AC18" s="29">
        <v>5.04266873545384</v>
      </c>
      <c r="AD18" s="35">
        <v>46</v>
      </c>
      <c r="AE18" s="35">
        <v>113</v>
      </c>
      <c r="AF18" s="35">
        <v>180</v>
      </c>
      <c r="AG18" s="32" t="s">
        <v>112</v>
      </c>
      <c r="AH18" s="32" t="s">
        <v>113</v>
      </c>
      <c r="AI18" s="32">
        <v>367</v>
      </c>
      <c r="AJ18" s="29">
        <v>107</v>
      </c>
      <c r="AK18" s="29">
        <v>68</v>
      </c>
      <c r="AL18" s="29">
        <v>81</v>
      </c>
      <c r="AM18" s="33">
        <v>110</v>
      </c>
      <c r="AN18" s="33">
        <v>69</v>
      </c>
      <c r="AO18" s="33">
        <v>82</v>
      </c>
      <c r="AP18" s="33">
        <v>99</v>
      </c>
      <c r="AQ18" s="33">
        <v>63</v>
      </c>
      <c r="AR18" s="33">
        <v>74</v>
      </c>
      <c r="AS18" s="29">
        <v>120.5</v>
      </c>
      <c r="AT18" s="29">
        <v>78</v>
      </c>
    </row>
    <row r="19" spans="1:46" x14ac:dyDescent="0.2">
      <c r="A19" s="4">
        <v>42227</v>
      </c>
      <c r="B19" s="5">
        <v>45</v>
      </c>
      <c r="C19" s="5" t="s">
        <v>45</v>
      </c>
      <c r="D19" s="5" t="s">
        <v>15</v>
      </c>
      <c r="E19" s="5">
        <v>64</v>
      </c>
      <c r="F19" s="7">
        <v>56</v>
      </c>
      <c r="G19" s="7">
        <v>18.600000000000001</v>
      </c>
      <c r="H19" s="5">
        <v>8</v>
      </c>
      <c r="I19" s="5" t="str">
        <f t="shared" si="0"/>
        <v>Healthy</v>
      </c>
      <c r="J19" s="5">
        <v>161</v>
      </c>
      <c r="K19" s="5">
        <v>66.2</v>
      </c>
      <c r="L19" s="9">
        <v>25.539138149999999</v>
      </c>
      <c r="M19" s="5">
        <v>102.5</v>
      </c>
      <c r="N19" s="5">
        <v>65.5</v>
      </c>
      <c r="O19" s="29">
        <v>64</v>
      </c>
      <c r="P19" s="29">
        <v>56</v>
      </c>
      <c r="Q19" s="30">
        <v>18.670000000000002</v>
      </c>
      <c r="R19" s="29">
        <v>8</v>
      </c>
      <c r="S19" s="29">
        <v>86</v>
      </c>
      <c r="T19" s="29">
        <v>55</v>
      </c>
      <c r="U19" s="29">
        <v>1.61</v>
      </c>
      <c r="V19" s="29">
        <v>66.2</v>
      </c>
      <c r="W19" s="29">
        <v>25.539138150534313</v>
      </c>
      <c r="X19" s="29">
        <v>91</v>
      </c>
      <c r="Y19" s="37">
        <v>1.55</v>
      </c>
      <c r="Z19" s="38">
        <v>78</v>
      </c>
      <c r="AA19" s="35">
        <v>0.37</v>
      </c>
      <c r="AB19" s="35">
        <v>176</v>
      </c>
      <c r="AC19" s="29">
        <v>4.5513317817429533</v>
      </c>
      <c r="AD19" s="35">
        <v>59</v>
      </c>
      <c r="AE19" s="35">
        <v>102</v>
      </c>
      <c r="AF19" s="35">
        <v>75</v>
      </c>
      <c r="AG19" s="32" t="s">
        <v>114</v>
      </c>
      <c r="AH19" s="32" t="s">
        <v>115</v>
      </c>
      <c r="AI19" s="32">
        <v>232</v>
      </c>
      <c r="AJ19" s="29"/>
      <c r="AK19" s="29"/>
      <c r="AL19" s="29"/>
      <c r="AM19" s="33"/>
      <c r="AN19" s="33"/>
      <c r="AO19" s="33"/>
      <c r="AP19" s="33"/>
      <c r="AQ19" s="33"/>
      <c r="AR19" s="33"/>
      <c r="AS19" s="29">
        <v>102.5</v>
      </c>
      <c r="AT19" s="29">
        <v>65.5</v>
      </c>
    </row>
    <row r="20" spans="1:46" x14ac:dyDescent="0.2">
      <c r="A20" s="2">
        <v>42225</v>
      </c>
      <c r="B20" s="3">
        <v>46</v>
      </c>
      <c r="C20" s="3" t="s">
        <v>46</v>
      </c>
      <c r="D20" s="3" t="s">
        <v>15</v>
      </c>
      <c r="E20" s="3">
        <v>22</v>
      </c>
      <c r="F20" s="6">
        <v>51.1</v>
      </c>
      <c r="G20" s="6">
        <v>16.829999999999998</v>
      </c>
      <c r="H20" s="3">
        <v>1</v>
      </c>
      <c r="I20" s="3" t="str">
        <f t="shared" si="0"/>
        <v>Healthy</v>
      </c>
      <c r="J20" s="3">
        <v>157</v>
      </c>
      <c r="K20" s="3">
        <v>54.7</v>
      </c>
      <c r="L20" s="8">
        <v>22.191569640000001</v>
      </c>
      <c r="M20" s="3">
        <v>99</v>
      </c>
      <c r="N20" s="3">
        <v>70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</row>
    <row r="21" spans="1:46" x14ac:dyDescent="0.2">
      <c r="A21" s="2">
        <v>42224</v>
      </c>
      <c r="B21" s="3">
        <v>47</v>
      </c>
      <c r="C21" s="3" t="s">
        <v>47</v>
      </c>
      <c r="D21" s="3" t="s">
        <v>15</v>
      </c>
      <c r="E21" s="3">
        <v>29</v>
      </c>
      <c r="F21" s="43">
        <v>52.5</v>
      </c>
      <c r="G21" s="6">
        <v>17.5</v>
      </c>
      <c r="H21" s="3">
        <v>0</v>
      </c>
      <c r="I21" s="3" t="str">
        <f t="shared" si="0"/>
        <v>Healthy</v>
      </c>
      <c r="J21" s="3">
        <v>173</v>
      </c>
      <c r="K21" s="3">
        <v>72.599999999999994</v>
      </c>
      <c r="L21" s="8">
        <v>24.257409200000001</v>
      </c>
      <c r="M21" s="3">
        <v>110</v>
      </c>
      <c r="N21" s="3">
        <v>75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</row>
    <row r="22" spans="1:46" x14ac:dyDescent="0.2">
      <c r="A22" s="4">
        <v>42225</v>
      </c>
      <c r="B22" s="5">
        <v>49</v>
      </c>
      <c r="C22" s="5" t="s">
        <v>49</v>
      </c>
      <c r="D22" s="5" t="s">
        <v>15</v>
      </c>
      <c r="E22" s="5">
        <v>51</v>
      </c>
      <c r="F22" s="7">
        <v>57.5</v>
      </c>
      <c r="G22" s="7">
        <v>19.61</v>
      </c>
      <c r="H22" s="5">
        <v>2</v>
      </c>
      <c r="I22" s="5" t="str">
        <f t="shared" si="0"/>
        <v>Healthy</v>
      </c>
      <c r="J22" s="5">
        <v>161</v>
      </c>
      <c r="K22" s="5">
        <v>68.2</v>
      </c>
      <c r="L22" s="9">
        <v>26.310713320000001</v>
      </c>
      <c r="M22" s="5">
        <v>93.5</v>
      </c>
      <c r="N22" s="5">
        <v>64</v>
      </c>
      <c r="O22" s="29">
        <v>51</v>
      </c>
      <c r="P22" s="29">
        <v>57.5</v>
      </c>
      <c r="Q22" s="30">
        <v>19.170000000000002</v>
      </c>
      <c r="R22" s="29">
        <v>2</v>
      </c>
      <c r="S22" s="29">
        <v>83.5</v>
      </c>
      <c r="T22" s="29">
        <v>68.5</v>
      </c>
      <c r="U22" s="29">
        <v>1.61</v>
      </c>
      <c r="V22" s="29">
        <v>68.2</v>
      </c>
      <c r="W22" s="29">
        <v>26.31071332124532</v>
      </c>
      <c r="X22" s="29">
        <v>93</v>
      </c>
      <c r="Y22" s="30">
        <v>3.28</v>
      </c>
      <c r="Z22" s="29">
        <v>91</v>
      </c>
      <c r="AA22" s="31">
        <v>0.43</v>
      </c>
      <c r="AB22" s="29">
        <v>167</v>
      </c>
      <c r="AC22" s="29">
        <v>4.3185932247220062</v>
      </c>
      <c r="AD22" s="29">
        <v>37</v>
      </c>
      <c r="AE22" s="29">
        <v>103</v>
      </c>
      <c r="AF22" s="29">
        <v>135</v>
      </c>
      <c r="AG22" s="32">
        <v>83.38</v>
      </c>
      <c r="AH22" s="32" t="s">
        <v>118</v>
      </c>
      <c r="AI22" s="32">
        <v>258</v>
      </c>
      <c r="AJ22" s="29">
        <v>99</v>
      </c>
      <c r="AK22" s="29">
        <v>63</v>
      </c>
      <c r="AL22" s="29">
        <v>75</v>
      </c>
      <c r="AM22" s="33">
        <v>104</v>
      </c>
      <c r="AN22" s="33">
        <v>67</v>
      </c>
      <c r="AO22" s="33">
        <v>79</v>
      </c>
      <c r="AP22" s="33">
        <v>87</v>
      </c>
      <c r="AQ22" s="33">
        <v>53</v>
      </c>
      <c r="AR22" s="33">
        <v>64</v>
      </c>
      <c r="AS22" s="29">
        <v>93.5</v>
      </c>
      <c r="AT22" s="29">
        <v>64</v>
      </c>
    </row>
    <row r="23" spans="1:46" x14ac:dyDescent="0.2">
      <c r="A23" s="4">
        <v>42225</v>
      </c>
      <c r="B23" s="5">
        <v>50</v>
      </c>
      <c r="C23" s="5" t="s">
        <v>50</v>
      </c>
      <c r="D23" s="5" t="s">
        <v>15</v>
      </c>
      <c r="E23" s="15">
        <v>59</v>
      </c>
      <c r="F23" s="7">
        <v>57.5</v>
      </c>
      <c r="G23" s="7">
        <v>19.149999999999999</v>
      </c>
      <c r="H23" s="5">
        <v>1</v>
      </c>
      <c r="I23" s="5" t="str">
        <f t="shared" si="0"/>
        <v>Healthy</v>
      </c>
      <c r="J23" s="5">
        <v>156</v>
      </c>
      <c r="K23" s="5">
        <v>65.2</v>
      </c>
      <c r="L23" s="9">
        <v>26.791584480000001</v>
      </c>
      <c r="M23" s="5">
        <v>106.5</v>
      </c>
      <c r="N23" s="5">
        <v>73</v>
      </c>
      <c r="O23" s="29">
        <v>39</v>
      </c>
      <c r="P23" s="29">
        <v>57.5</v>
      </c>
      <c r="Q23" s="30">
        <v>19.170000000000002</v>
      </c>
      <c r="R23" s="29">
        <v>0</v>
      </c>
      <c r="S23" s="29">
        <v>87</v>
      </c>
      <c r="T23" s="29">
        <v>89</v>
      </c>
      <c r="U23" s="29">
        <v>1.5620000000000001</v>
      </c>
      <c r="V23" s="29">
        <v>65.2</v>
      </c>
      <c r="W23" s="29">
        <v>26.723019996360421</v>
      </c>
      <c r="X23" s="29">
        <v>93</v>
      </c>
      <c r="Y23" s="30">
        <v>15.27</v>
      </c>
      <c r="Z23" s="29">
        <v>91</v>
      </c>
      <c r="AA23" s="29">
        <v>1.96</v>
      </c>
      <c r="AB23" s="29">
        <v>155</v>
      </c>
      <c r="AC23" s="29">
        <v>4.0082751486940777</v>
      </c>
      <c r="AD23" s="29">
        <v>36</v>
      </c>
      <c r="AE23" s="29">
        <v>91.2</v>
      </c>
      <c r="AF23" s="29">
        <v>139</v>
      </c>
      <c r="AG23" s="32">
        <v>147.29</v>
      </c>
      <c r="AH23" s="32">
        <v>141.9</v>
      </c>
      <c r="AI23" s="32">
        <v>283</v>
      </c>
      <c r="AJ23" s="29">
        <v>120</v>
      </c>
      <c r="AK23" s="29">
        <v>73</v>
      </c>
      <c r="AL23" s="29">
        <v>88</v>
      </c>
      <c r="AM23" s="29">
        <v>125</v>
      </c>
      <c r="AN23" s="29">
        <v>77</v>
      </c>
      <c r="AO23" s="29">
        <v>93</v>
      </c>
      <c r="AP23" s="29">
        <v>97</v>
      </c>
      <c r="AQ23" s="29">
        <v>55</v>
      </c>
      <c r="AR23" s="29">
        <v>69</v>
      </c>
      <c r="AS23" s="29">
        <v>106.5</v>
      </c>
      <c r="AT23" s="29">
        <v>73</v>
      </c>
    </row>
    <row r="24" spans="1:46" x14ac:dyDescent="0.2">
      <c r="A24" s="4">
        <v>42226</v>
      </c>
      <c r="B24" s="5">
        <v>52</v>
      </c>
      <c r="C24" s="5" t="s">
        <v>52</v>
      </c>
      <c r="D24" s="5" t="s">
        <v>15</v>
      </c>
      <c r="E24" s="5">
        <v>42</v>
      </c>
      <c r="F24" s="7">
        <v>50</v>
      </c>
      <c r="G24" s="7">
        <v>16.600000000000001</v>
      </c>
      <c r="H24" s="5">
        <v>1</v>
      </c>
      <c r="I24" s="5" t="str">
        <f t="shared" si="0"/>
        <v>Healthy</v>
      </c>
      <c r="J24" s="5">
        <v>159</v>
      </c>
      <c r="K24" s="5">
        <v>63.7</v>
      </c>
      <c r="L24" s="9">
        <v>25.196788099999999</v>
      </c>
      <c r="M24" s="5">
        <v>136</v>
      </c>
      <c r="N24" s="5">
        <v>75.5</v>
      </c>
      <c r="O24" s="29">
        <v>42</v>
      </c>
      <c r="P24" s="29">
        <v>50</v>
      </c>
      <c r="Q24" s="30">
        <v>16.670000000000002</v>
      </c>
      <c r="R24" s="29">
        <v>1</v>
      </c>
      <c r="S24" s="29">
        <v>87.5</v>
      </c>
      <c r="T24" s="29">
        <v>61</v>
      </c>
      <c r="U24" s="29">
        <v>1.59</v>
      </c>
      <c r="V24" s="29">
        <v>63.7</v>
      </c>
      <c r="W24" s="29">
        <v>25.19678810173648</v>
      </c>
      <c r="X24" s="29">
        <v>93</v>
      </c>
      <c r="Y24" s="34">
        <v>2.97</v>
      </c>
      <c r="Z24" s="35">
        <v>101</v>
      </c>
      <c r="AA24" s="35">
        <v>0.4</v>
      </c>
      <c r="AB24" s="35">
        <v>161</v>
      </c>
      <c r="AC24" s="29">
        <v>4.1634341867080424</v>
      </c>
      <c r="AD24" s="35">
        <v>65</v>
      </c>
      <c r="AE24" s="35">
        <v>77</v>
      </c>
      <c r="AF24" s="35">
        <v>95</v>
      </c>
      <c r="AG24" s="32" t="s">
        <v>121</v>
      </c>
      <c r="AH24" s="32" t="s">
        <v>122</v>
      </c>
      <c r="AI24" s="32">
        <v>289</v>
      </c>
      <c r="AJ24" s="29"/>
      <c r="AK24" s="29"/>
      <c r="AL24" s="29"/>
      <c r="AM24" s="33"/>
      <c r="AN24" s="33"/>
      <c r="AO24" s="33"/>
      <c r="AP24" s="33"/>
      <c r="AQ24" s="33"/>
      <c r="AR24" s="33"/>
      <c r="AS24" s="29">
        <v>136</v>
      </c>
      <c r="AT24" s="29">
        <v>75.5</v>
      </c>
    </row>
    <row r="25" spans="1:46" x14ac:dyDescent="0.2">
      <c r="A25" s="2">
        <v>42225</v>
      </c>
      <c r="B25" s="3">
        <v>53</v>
      </c>
      <c r="C25" s="3" t="s">
        <v>53</v>
      </c>
      <c r="D25" s="3" t="s">
        <v>15</v>
      </c>
      <c r="E25" s="3">
        <v>36</v>
      </c>
      <c r="F25" s="6">
        <v>60.5</v>
      </c>
      <c r="G25" s="6">
        <v>20.149999999999999</v>
      </c>
      <c r="H25" s="3">
        <v>1</v>
      </c>
      <c r="I25" s="3" t="str">
        <f t="shared" si="0"/>
        <v>Healthy</v>
      </c>
      <c r="J25" s="3">
        <v>161</v>
      </c>
      <c r="K25" s="3">
        <v>62.6</v>
      </c>
      <c r="L25" s="8">
        <v>24.150302839999998</v>
      </c>
      <c r="M25" s="3">
        <v>119.5</v>
      </c>
      <c r="N25" s="3">
        <v>79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</row>
    <row r="26" spans="1:46" x14ac:dyDescent="0.2">
      <c r="A26" s="4">
        <v>42225</v>
      </c>
      <c r="B26" s="5">
        <v>54</v>
      </c>
      <c r="C26" s="5" t="s">
        <v>54</v>
      </c>
      <c r="D26" s="5" t="s">
        <v>15</v>
      </c>
      <c r="E26" s="5">
        <v>64</v>
      </c>
      <c r="F26" s="7">
        <v>55.5</v>
      </c>
      <c r="G26" s="7">
        <v>18.3</v>
      </c>
      <c r="H26" s="5">
        <v>4</v>
      </c>
      <c r="I26" s="5" t="str">
        <f t="shared" si="0"/>
        <v>Healthy</v>
      </c>
      <c r="J26" s="5">
        <v>156</v>
      </c>
      <c r="K26" s="5">
        <v>59.1</v>
      </c>
      <c r="L26" s="9">
        <v>24.285009859999999</v>
      </c>
      <c r="M26" s="5">
        <v>114</v>
      </c>
      <c r="N26" s="5">
        <v>75.7</v>
      </c>
      <c r="O26" s="29">
        <v>61</v>
      </c>
      <c r="P26" s="29">
        <v>53</v>
      </c>
      <c r="Q26" s="30">
        <v>17.7</v>
      </c>
      <c r="R26" s="29">
        <v>0</v>
      </c>
      <c r="S26" s="29">
        <v>93</v>
      </c>
      <c r="T26" s="29">
        <v>77</v>
      </c>
      <c r="U26" s="29">
        <v>1.56</v>
      </c>
      <c r="V26" s="29">
        <v>60</v>
      </c>
      <c r="W26" s="29">
        <v>24.654832347140037</v>
      </c>
      <c r="X26" s="29">
        <v>98</v>
      </c>
      <c r="Y26" s="30">
        <v>6.68</v>
      </c>
      <c r="Z26" s="29">
        <v>95</v>
      </c>
      <c r="AA26" s="31">
        <v>0.9</v>
      </c>
      <c r="AB26" s="29">
        <v>228</v>
      </c>
      <c r="AC26" s="29">
        <v>5.896043444530644</v>
      </c>
      <c r="AD26" s="29">
        <v>46</v>
      </c>
      <c r="AE26" s="29">
        <v>160</v>
      </c>
      <c r="AF26" s="29">
        <v>109</v>
      </c>
      <c r="AG26" s="32">
        <v>33</v>
      </c>
      <c r="AH26" s="32">
        <v>84.53</v>
      </c>
      <c r="AI26" s="32">
        <v>398</v>
      </c>
      <c r="AJ26" s="29">
        <v>105</v>
      </c>
      <c r="AK26" s="29">
        <v>63</v>
      </c>
      <c r="AL26" s="29">
        <v>77</v>
      </c>
      <c r="AM26" s="33">
        <v>107</v>
      </c>
      <c r="AN26" s="33">
        <v>75</v>
      </c>
      <c r="AO26" s="33">
        <v>85</v>
      </c>
      <c r="AP26" s="33">
        <v>94</v>
      </c>
      <c r="AQ26" s="33">
        <v>65</v>
      </c>
      <c r="AR26" s="33">
        <v>74</v>
      </c>
      <c r="AS26" s="29">
        <v>117</v>
      </c>
      <c r="AT26" s="29">
        <v>70.5</v>
      </c>
    </row>
    <row r="27" spans="1:46" x14ac:dyDescent="0.2">
      <c r="A27" s="4">
        <v>42226</v>
      </c>
      <c r="B27" s="5">
        <v>55</v>
      </c>
      <c r="C27" s="5" t="s">
        <v>55</v>
      </c>
      <c r="D27" s="5" t="s">
        <v>15</v>
      </c>
      <c r="E27" s="5">
        <v>35</v>
      </c>
      <c r="F27" s="7">
        <v>56</v>
      </c>
      <c r="G27" s="7">
        <v>18.649999999999999</v>
      </c>
      <c r="H27" s="5">
        <v>0</v>
      </c>
      <c r="I27" s="5" t="str">
        <f t="shared" si="0"/>
        <v>Healthy</v>
      </c>
      <c r="J27" s="5">
        <v>162</v>
      </c>
      <c r="K27" s="5">
        <v>60</v>
      </c>
      <c r="L27" s="9">
        <v>22.862368539999999</v>
      </c>
      <c r="M27" s="5">
        <v>99</v>
      </c>
      <c r="N27" s="5">
        <v>64.7</v>
      </c>
      <c r="O27" s="29">
        <v>35</v>
      </c>
      <c r="P27" s="29">
        <v>56</v>
      </c>
      <c r="Q27" s="30">
        <v>18.670000000000002</v>
      </c>
      <c r="R27" s="29">
        <v>0</v>
      </c>
      <c r="S27" s="29">
        <v>82</v>
      </c>
      <c r="T27" s="29">
        <v>71.5</v>
      </c>
      <c r="U27" s="29">
        <v>1.62</v>
      </c>
      <c r="V27" s="29">
        <v>62</v>
      </c>
      <c r="W27" s="29">
        <v>23.624447492760247</v>
      </c>
      <c r="X27" s="29">
        <v>78</v>
      </c>
      <c r="Y27" s="34">
        <v>0.93</v>
      </c>
      <c r="Z27" s="35">
        <v>69</v>
      </c>
      <c r="AA27" s="35">
        <v>0.35</v>
      </c>
      <c r="AB27" s="35">
        <v>152</v>
      </c>
      <c r="AC27" s="29">
        <v>3.9306956296870958</v>
      </c>
      <c r="AD27" s="35">
        <v>43</v>
      </c>
      <c r="AE27" s="35">
        <v>92.4</v>
      </c>
      <c r="AF27" s="35">
        <v>83</v>
      </c>
      <c r="AG27" s="32">
        <v>79.83</v>
      </c>
      <c r="AH27" s="32">
        <v>77.39</v>
      </c>
      <c r="AI27" s="32">
        <v>315</v>
      </c>
      <c r="AJ27" s="29"/>
      <c r="AK27" s="29"/>
      <c r="AL27" s="29"/>
      <c r="AM27" s="33"/>
      <c r="AN27" s="33"/>
      <c r="AO27" s="33"/>
      <c r="AP27" s="33"/>
      <c r="AQ27" s="33"/>
      <c r="AR27" s="33"/>
      <c r="AS27" s="29">
        <v>101.5</v>
      </c>
      <c r="AT27" s="29">
        <v>61</v>
      </c>
    </row>
    <row r="28" spans="1:46" x14ac:dyDescent="0.2">
      <c r="A28" s="4">
        <v>42226</v>
      </c>
      <c r="B28" s="5">
        <v>56</v>
      </c>
      <c r="C28" s="5" t="s">
        <v>56</v>
      </c>
      <c r="D28" s="5" t="s">
        <v>15</v>
      </c>
      <c r="E28" s="5">
        <v>23</v>
      </c>
      <c r="F28" s="7">
        <v>53</v>
      </c>
      <c r="G28" s="7">
        <v>17.600000000000001</v>
      </c>
      <c r="H28" s="5">
        <v>0</v>
      </c>
      <c r="I28" s="5" t="str">
        <f t="shared" si="0"/>
        <v>Healthy</v>
      </c>
      <c r="J28" s="5">
        <v>161.5</v>
      </c>
      <c r="K28" s="5">
        <v>59.1</v>
      </c>
      <c r="L28" s="9">
        <v>22.65908808</v>
      </c>
      <c r="M28" s="5">
        <v>117.3</v>
      </c>
      <c r="N28" s="5">
        <v>83.3</v>
      </c>
      <c r="O28" s="29">
        <v>23</v>
      </c>
      <c r="P28" s="29">
        <v>53</v>
      </c>
      <c r="Q28" s="30">
        <v>17.670000000000002</v>
      </c>
      <c r="R28" s="29">
        <v>0</v>
      </c>
      <c r="S28" s="29">
        <v>87</v>
      </c>
      <c r="T28" s="29">
        <v>63.5</v>
      </c>
      <c r="U28" s="29">
        <v>1.615</v>
      </c>
      <c r="V28" s="29">
        <v>59.1</v>
      </c>
      <c r="W28" s="29">
        <v>22.659088077140584</v>
      </c>
      <c r="X28" s="29">
        <v>85</v>
      </c>
      <c r="Y28" s="34">
        <v>12.56</v>
      </c>
      <c r="Z28" s="35">
        <v>88</v>
      </c>
      <c r="AA28" s="35">
        <v>1.61</v>
      </c>
      <c r="AB28" s="35">
        <v>121</v>
      </c>
      <c r="AC28" s="29">
        <v>3.1290405999482802</v>
      </c>
      <c r="AD28" s="35">
        <v>46</v>
      </c>
      <c r="AE28" s="35">
        <v>54.4</v>
      </c>
      <c r="AF28" s="35">
        <v>103</v>
      </c>
      <c r="AG28" s="32">
        <v>181.79</v>
      </c>
      <c r="AH28" s="32">
        <v>140.30000000000001</v>
      </c>
      <c r="AI28" s="32">
        <v>250</v>
      </c>
      <c r="AJ28" s="29">
        <v>115</v>
      </c>
      <c r="AK28" s="29">
        <v>68</v>
      </c>
      <c r="AL28" s="29">
        <v>83.666666666666671</v>
      </c>
      <c r="AM28" s="33">
        <v>123</v>
      </c>
      <c r="AN28" s="33">
        <v>74</v>
      </c>
      <c r="AO28" s="33">
        <v>90</v>
      </c>
      <c r="AP28" s="33">
        <v>104</v>
      </c>
      <c r="AQ28" s="33">
        <v>60</v>
      </c>
      <c r="AR28" s="33">
        <v>74</v>
      </c>
      <c r="AS28" s="29">
        <v>114.5</v>
      </c>
      <c r="AT28" s="29">
        <v>84</v>
      </c>
    </row>
    <row r="29" spans="1:46" x14ac:dyDescent="0.2">
      <c r="A29" s="4">
        <v>42226</v>
      </c>
      <c r="B29" s="5">
        <v>57</v>
      </c>
      <c r="C29" s="5" t="s">
        <v>57</v>
      </c>
      <c r="D29" s="5" t="s">
        <v>15</v>
      </c>
      <c r="E29" s="5">
        <v>24</v>
      </c>
      <c r="F29" s="7">
        <v>56</v>
      </c>
      <c r="G29" s="7">
        <v>18.600000000000001</v>
      </c>
      <c r="H29" s="5">
        <v>0</v>
      </c>
      <c r="I29" s="5" t="str">
        <f t="shared" si="0"/>
        <v>Healthy</v>
      </c>
      <c r="J29" s="5">
        <v>169.5</v>
      </c>
      <c r="K29" s="5">
        <v>70.7</v>
      </c>
      <c r="L29" s="9">
        <v>24.608209120000001</v>
      </c>
      <c r="M29" s="5">
        <v>124</v>
      </c>
      <c r="N29" s="5">
        <v>62.3</v>
      </c>
      <c r="O29" s="29">
        <v>24</v>
      </c>
      <c r="P29" s="29">
        <v>56</v>
      </c>
      <c r="Q29" s="30">
        <v>18.670000000000002</v>
      </c>
      <c r="R29" s="29">
        <v>0</v>
      </c>
      <c r="S29" s="29">
        <v>87.5</v>
      </c>
      <c r="T29" s="29">
        <v>50.5</v>
      </c>
      <c r="U29" s="29">
        <v>1.6950000000000001</v>
      </c>
      <c r="V29" s="29">
        <v>70.7</v>
      </c>
      <c r="W29" s="29">
        <v>24.608209117567721</v>
      </c>
      <c r="X29" s="29">
        <v>93.5</v>
      </c>
      <c r="Y29" s="30">
        <v>8.34</v>
      </c>
      <c r="Z29" s="29">
        <v>101</v>
      </c>
      <c r="AA29" s="31">
        <v>1.1100000000000001</v>
      </c>
      <c r="AB29" s="29">
        <v>154</v>
      </c>
      <c r="AC29" s="29">
        <v>3.9824153090250838</v>
      </c>
      <c r="AD29" s="29">
        <v>34</v>
      </c>
      <c r="AE29" s="29">
        <v>91.2</v>
      </c>
      <c r="AF29" s="29">
        <v>144</v>
      </c>
      <c r="AG29" s="32">
        <v>117.69</v>
      </c>
      <c r="AH29" s="32">
        <v>73.39</v>
      </c>
      <c r="AI29" s="32">
        <v>283</v>
      </c>
      <c r="AJ29" s="29">
        <v>117</v>
      </c>
      <c r="AK29" s="29">
        <v>64</v>
      </c>
      <c r="AL29" s="29">
        <v>81</v>
      </c>
      <c r="AM29" s="33">
        <v>125</v>
      </c>
      <c r="AN29" s="33">
        <v>70</v>
      </c>
      <c r="AO29" s="33">
        <v>88</v>
      </c>
      <c r="AP29" s="33">
        <v>101</v>
      </c>
      <c r="AQ29" s="33">
        <v>53</v>
      </c>
      <c r="AR29" s="33">
        <v>69</v>
      </c>
      <c r="AS29" s="29">
        <v>120.5</v>
      </c>
      <c r="AT29" s="29">
        <v>58</v>
      </c>
    </row>
    <row r="30" spans="1:46" x14ac:dyDescent="0.2">
      <c r="A30" s="4">
        <v>42226</v>
      </c>
      <c r="B30" s="5">
        <v>58</v>
      </c>
      <c r="C30" s="5" t="s">
        <v>58</v>
      </c>
      <c r="D30" s="5" t="s">
        <v>15</v>
      </c>
      <c r="E30" s="5">
        <v>20</v>
      </c>
      <c r="F30" s="7">
        <v>56</v>
      </c>
      <c r="G30" s="7">
        <v>18.600000000000001</v>
      </c>
      <c r="H30" s="5">
        <v>5</v>
      </c>
      <c r="I30" s="5" t="str">
        <f t="shared" si="0"/>
        <v>Healthy</v>
      </c>
      <c r="J30" s="5">
        <v>159</v>
      </c>
      <c r="K30" s="5">
        <v>61</v>
      </c>
      <c r="L30" s="9">
        <v>24.128792369999999</v>
      </c>
      <c r="M30" s="5">
        <v>121</v>
      </c>
      <c r="N30" s="5">
        <v>82.3</v>
      </c>
      <c r="O30" s="29">
        <v>20</v>
      </c>
      <c r="P30" s="29">
        <v>56</v>
      </c>
      <c r="Q30" s="30">
        <v>18.670000000000002</v>
      </c>
      <c r="R30" s="29">
        <v>5</v>
      </c>
      <c r="S30" s="29">
        <v>87</v>
      </c>
      <c r="T30" s="29">
        <v>69.5</v>
      </c>
      <c r="U30" s="29">
        <v>1.59</v>
      </c>
      <c r="V30" s="29">
        <v>63</v>
      </c>
      <c r="W30" s="29">
        <v>24.919900320398717</v>
      </c>
      <c r="X30" s="29">
        <v>80</v>
      </c>
      <c r="Y30" s="34">
        <v>12.35</v>
      </c>
      <c r="Z30" s="35">
        <v>89</v>
      </c>
      <c r="AA30" s="35">
        <v>1.59</v>
      </c>
      <c r="AB30" s="35">
        <v>153</v>
      </c>
      <c r="AC30" s="29">
        <v>3.9565554693560898</v>
      </c>
      <c r="AD30" s="35">
        <v>27</v>
      </c>
      <c r="AE30" s="35">
        <v>89.2</v>
      </c>
      <c r="AF30" s="35">
        <v>184</v>
      </c>
      <c r="AG30" s="32">
        <v>138.05000000000001</v>
      </c>
      <c r="AH30" s="32">
        <v>268.7</v>
      </c>
      <c r="AI30" s="32">
        <v>220</v>
      </c>
      <c r="AJ30" s="29">
        <v>118</v>
      </c>
      <c r="AK30" s="29">
        <v>67</v>
      </c>
      <c r="AL30" s="29">
        <v>84</v>
      </c>
      <c r="AM30" s="33">
        <v>127</v>
      </c>
      <c r="AN30" s="33">
        <v>72</v>
      </c>
      <c r="AO30" s="33">
        <v>90</v>
      </c>
      <c r="AP30" s="33">
        <v>96</v>
      </c>
      <c r="AQ30" s="33">
        <v>57</v>
      </c>
      <c r="AR30" s="33">
        <v>70</v>
      </c>
      <c r="AS30" s="29">
        <v>123</v>
      </c>
      <c r="AT30" s="29">
        <v>80.5</v>
      </c>
    </row>
    <row r="31" spans="1:46" x14ac:dyDescent="0.2">
      <c r="A31" s="4">
        <v>42226</v>
      </c>
      <c r="B31" s="5">
        <v>60</v>
      </c>
      <c r="C31" s="5" t="s">
        <v>59</v>
      </c>
      <c r="D31" s="5" t="s">
        <v>15</v>
      </c>
      <c r="E31" s="5">
        <v>38</v>
      </c>
      <c r="F31" s="7">
        <v>49</v>
      </c>
      <c r="G31" s="7">
        <v>16.331</v>
      </c>
      <c r="H31" s="5">
        <v>1</v>
      </c>
      <c r="I31" s="5" t="str">
        <f t="shared" si="0"/>
        <v>Healthy</v>
      </c>
      <c r="J31" s="5">
        <v>168</v>
      </c>
      <c r="K31" s="5">
        <v>73.599999999999994</v>
      </c>
      <c r="L31" s="9">
        <v>26.077097510000002</v>
      </c>
      <c r="M31" s="5">
        <v>110</v>
      </c>
      <c r="N31" s="5">
        <v>84</v>
      </c>
      <c r="O31" s="29">
        <v>38</v>
      </c>
      <c r="P31" s="29">
        <v>49</v>
      </c>
      <c r="Q31" s="30">
        <v>16.329999999999998</v>
      </c>
      <c r="R31" s="29">
        <v>1</v>
      </c>
      <c r="S31" s="29">
        <v>89.5</v>
      </c>
      <c r="T31" s="29">
        <v>60.5</v>
      </c>
      <c r="U31" s="29">
        <v>1.68</v>
      </c>
      <c r="V31" s="29">
        <v>73.599999999999994</v>
      </c>
      <c r="W31" s="29">
        <v>26.077097505668934</v>
      </c>
      <c r="X31" s="29">
        <v>87</v>
      </c>
      <c r="Y31" s="30">
        <v>8.34</v>
      </c>
      <c r="Z31" s="29">
        <v>95</v>
      </c>
      <c r="AA31" s="31">
        <v>1.0900000000000001</v>
      </c>
      <c r="AB31" s="29">
        <v>120</v>
      </c>
      <c r="AC31" s="29">
        <v>3.1031807602792862</v>
      </c>
      <c r="AD31" s="29">
        <v>48</v>
      </c>
      <c r="AE31" s="29">
        <v>53.8</v>
      </c>
      <c r="AF31" s="29">
        <v>91</v>
      </c>
      <c r="AG31" s="32" t="s">
        <v>123</v>
      </c>
      <c r="AH31" s="32" t="s">
        <v>124</v>
      </c>
      <c r="AI31" s="32">
        <v>301</v>
      </c>
      <c r="AJ31" s="29">
        <v>118</v>
      </c>
      <c r="AK31" s="29">
        <v>76</v>
      </c>
      <c r="AL31" s="29">
        <v>90</v>
      </c>
      <c r="AM31" s="33">
        <v>124</v>
      </c>
      <c r="AN31" s="33">
        <v>80</v>
      </c>
      <c r="AO31" s="33">
        <v>94</v>
      </c>
      <c r="AP31" s="33">
        <v>97</v>
      </c>
      <c r="AQ31" s="33">
        <v>62</v>
      </c>
      <c r="AR31" s="33">
        <v>73</v>
      </c>
      <c r="AS31" s="29">
        <v>110.5</v>
      </c>
      <c r="AT31" s="29">
        <v>84</v>
      </c>
    </row>
    <row r="32" spans="1:46" x14ac:dyDescent="0.2">
      <c r="A32" s="4">
        <v>42227</v>
      </c>
      <c r="B32" s="5">
        <v>63</v>
      </c>
      <c r="C32" s="5" t="s">
        <v>62</v>
      </c>
      <c r="D32" s="5" t="s">
        <v>15</v>
      </c>
      <c r="E32" s="5">
        <v>44</v>
      </c>
      <c r="F32" s="7">
        <v>60.5</v>
      </c>
      <c r="G32" s="7">
        <v>20.149999999999999</v>
      </c>
      <c r="H32" s="5">
        <v>0</v>
      </c>
      <c r="I32" s="5" t="str">
        <f t="shared" si="0"/>
        <v>Healthy</v>
      </c>
      <c r="J32" s="5">
        <v>156</v>
      </c>
      <c r="K32" s="5">
        <v>64.2</v>
      </c>
      <c r="L32" s="9">
        <v>26.380670609999999</v>
      </c>
      <c r="M32" s="5">
        <v>87</v>
      </c>
      <c r="N32" s="5">
        <v>50.5</v>
      </c>
      <c r="O32" s="29">
        <v>46</v>
      </c>
      <c r="P32" s="29">
        <v>63.5</v>
      </c>
      <c r="Q32" s="30">
        <v>21.17</v>
      </c>
      <c r="R32" s="29">
        <v>7</v>
      </c>
      <c r="S32" s="29">
        <v>79</v>
      </c>
      <c r="T32" s="29">
        <v>68.5</v>
      </c>
      <c r="U32" s="29">
        <v>1.58</v>
      </c>
      <c r="V32" s="29">
        <v>61.5</v>
      </c>
      <c r="W32" s="29">
        <v>24.635475084121129</v>
      </c>
      <c r="X32" s="29">
        <v>78</v>
      </c>
      <c r="Y32" s="30">
        <v>1.27</v>
      </c>
      <c r="Z32" s="29">
        <v>79</v>
      </c>
      <c r="AA32" s="31">
        <v>0.37</v>
      </c>
      <c r="AB32" s="29">
        <v>185</v>
      </c>
      <c r="AC32" s="29">
        <v>4.7840703387638994</v>
      </c>
      <c r="AD32" s="29">
        <v>58</v>
      </c>
      <c r="AE32" s="29">
        <v>107.8</v>
      </c>
      <c r="AF32" s="29">
        <v>96</v>
      </c>
      <c r="AG32" s="32">
        <v>41.92</v>
      </c>
      <c r="AH32" s="32">
        <v>9.0399999999999991</v>
      </c>
      <c r="AI32" s="32">
        <v>311</v>
      </c>
      <c r="AJ32" s="29"/>
      <c r="AK32" s="29"/>
      <c r="AL32" s="29"/>
      <c r="AM32" s="33"/>
      <c r="AN32" s="33"/>
      <c r="AO32" s="33"/>
      <c r="AP32" s="33"/>
      <c r="AQ32" s="33"/>
      <c r="AR32" s="33"/>
      <c r="AS32" s="29">
        <v>118.5</v>
      </c>
      <c r="AT32" s="29">
        <v>82.5</v>
      </c>
    </row>
    <row r="33" spans="1:46" x14ac:dyDescent="0.2">
      <c r="A33" s="5">
        <v>2016</v>
      </c>
      <c r="B33" s="5">
        <v>117</v>
      </c>
      <c r="C33" s="5" t="s">
        <v>68</v>
      </c>
      <c r="D33" s="5" t="s">
        <v>15</v>
      </c>
      <c r="E33" s="5">
        <v>36</v>
      </c>
      <c r="F33" s="7">
        <v>49</v>
      </c>
      <c r="G33" s="7">
        <v>16.333333329999999</v>
      </c>
      <c r="H33" s="5">
        <v>0</v>
      </c>
      <c r="I33" s="5" t="str">
        <f t="shared" si="0"/>
        <v>Healthy</v>
      </c>
      <c r="J33" s="5">
        <v>162.5</v>
      </c>
      <c r="K33" s="5">
        <v>65</v>
      </c>
      <c r="L33" s="9">
        <v>24.61538462</v>
      </c>
      <c r="M33" s="5">
        <v>114.5</v>
      </c>
      <c r="N33" s="5">
        <v>78.5</v>
      </c>
      <c r="O33" s="29">
        <v>35</v>
      </c>
      <c r="P33" s="29">
        <v>51.5</v>
      </c>
      <c r="Q33" s="30">
        <v>17.170000000000002</v>
      </c>
      <c r="R33" s="29">
        <v>0</v>
      </c>
      <c r="S33" s="29">
        <v>88.5</v>
      </c>
      <c r="T33" s="29">
        <v>71.5</v>
      </c>
      <c r="U33" s="29">
        <v>1.639</v>
      </c>
      <c r="V33" s="29">
        <v>68.5</v>
      </c>
      <c r="W33" s="29">
        <v>25.499558690119311</v>
      </c>
      <c r="X33" s="29">
        <v>90.5</v>
      </c>
      <c r="Y33" s="30">
        <v>8.3800000000000008</v>
      </c>
      <c r="Z33" s="29">
        <v>94</v>
      </c>
      <c r="AA33" s="31">
        <v>1.1000000000000001</v>
      </c>
      <c r="AB33" s="29">
        <v>149</v>
      </c>
      <c r="AC33" s="29">
        <v>3.8531161106801135</v>
      </c>
      <c r="AD33" s="29">
        <v>28</v>
      </c>
      <c r="AE33" s="29">
        <v>98.4</v>
      </c>
      <c r="AF33" s="29">
        <v>113</v>
      </c>
      <c r="AG33" s="39">
        <v>67.34</v>
      </c>
      <c r="AH33" s="32">
        <v>53.02</v>
      </c>
      <c r="AI33" s="32">
        <v>274</v>
      </c>
      <c r="AJ33" s="29">
        <v>113</v>
      </c>
      <c r="AK33" s="29">
        <v>70</v>
      </c>
      <c r="AL33" s="29">
        <v>84</v>
      </c>
      <c r="AM33" s="33">
        <v>122</v>
      </c>
      <c r="AN33" s="33">
        <v>77</v>
      </c>
      <c r="AO33" s="33">
        <v>92</v>
      </c>
      <c r="AP33" s="33">
        <v>95</v>
      </c>
      <c r="AQ33" s="33">
        <v>56</v>
      </c>
      <c r="AR33" s="33">
        <v>69</v>
      </c>
      <c r="AS33" s="29">
        <v>128.5</v>
      </c>
      <c r="AT33" s="29">
        <v>83</v>
      </c>
    </row>
    <row r="34" spans="1:46" x14ac:dyDescent="0.2">
      <c r="A34" s="3">
        <v>2016</v>
      </c>
      <c r="B34" s="3">
        <v>118</v>
      </c>
      <c r="C34" s="3" t="s">
        <v>69</v>
      </c>
      <c r="D34" s="3" t="s">
        <v>15</v>
      </c>
      <c r="E34" s="3">
        <v>44</v>
      </c>
      <c r="F34" s="6">
        <v>59.5</v>
      </c>
      <c r="G34" s="6">
        <v>19.833333329999999</v>
      </c>
      <c r="H34" s="3">
        <v>5</v>
      </c>
      <c r="I34" s="3" t="str">
        <f t="shared" si="0"/>
        <v>Healthy</v>
      </c>
      <c r="J34" s="3">
        <v>160</v>
      </c>
      <c r="K34" s="3">
        <v>89</v>
      </c>
      <c r="L34" s="8">
        <v>34.765625</v>
      </c>
      <c r="M34" s="3">
        <v>109</v>
      </c>
      <c r="N34" s="3">
        <v>79.5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</row>
    <row r="35" spans="1:46" x14ac:dyDescent="0.2">
      <c r="A35" s="42">
        <v>2016</v>
      </c>
      <c r="B35" s="42">
        <v>121</v>
      </c>
      <c r="C35" s="42" t="s">
        <v>71</v>
      </c>
      <c r="D35" s="42" t="s">
        <v>15</v>
      </c>
      <c r="E35" s="42">
        <v>52</v>
      </c>
      <c r="F35" s="43">
        <v>56</v>
      </c>
      <c r="G35" s="43">
        <v>18.666666670000001</v>
      </c>
      <c r="H35" s="42">
        <v>2</v>
      </c>
      <c r="I35" s="42" t="str">
        <f t="shared" si="0"/>
        <v>Healthy</v>
      </c>
      <c r="J35" s="42">
        <v>165</v>
      </c>
      <c r="K35" s="42">
        <v>62.5</v>
      </c>
      <c r="L35" s="44">
        <v>22.956841140000002</v>
      </c>
      <c r="M35" s="42">
        <v>101</v>
      </c>
      <c r="N35" s="42">
        <v>66.5</v>
      </c>
      <c r="O35" s="29"/>
      <c r="P35" s="29"/>
      <c r="Q35" s="30"/>
      <c r="R35" s="29"/>
      <c r="S35" s="29"/>
      <c r="T35" s="29"/>
      <c r="U35" s="29"/>
      <c r="V35" s="29"/>
      <c r="W35" s="29"/>
      <c r="X35" s="29"/>
      <c r="Y35" s="30"/>
      <c r="Z35" s="29"/>
      <c r="AA35" s="31"/>
      <c r="AB35" s="29"/>
      <c r="AC35" s="29"/>
      <c r="AD35" s="29"/>
      <c r="AE35" s="29"/>
      <c r="AF35" s="29"/>
      <c r="AG35" s="32"/>
      <c r="AH35" s="32"/>
      <c r="AI35" s="32"/>
      <c r="AJ35" s="29"/>
      <c r="AK35" s="29"/>
      <c r="AL35" s="29"/>
      <c r="AM35" s="33"/>
      <c r="AN35" s="33"/>
      <c r="AO35" s="33"/>
      <c r="AP35" s="33"/>
      <c r="AQ35" s="33"/>
      <c r="AR35" s="33"/>
      <c r="AS35" s="29"/>
      <c r="AT35" s="29"/>
    </row>
    <row r="36" spans="1:46" x14ac:dyDescent="0.2">
      <c r="A36" s="26">
        <v>2016</v>
      </c>
      <c r="B36" s="26">
        <v>122</v>
      </c>
      <c r="C36" s="26" t="s">
        <v>30</v>
      </c>
      <c r="D36" s="26" t="s">
        <v>15</v>
      </c>
      <c r="E36" s="26">
        <v>48</v>
      </c>
      <c r="F36" s="27">
        <v>52.5</v>
      </c>
      <c r="G36" s="27">
        <v>17.5</v>
      </c>
      <c r="H36" s="26">
        <v>0</v>
      </c>
      <c r="I36" s="26" t="str">
        <f t="shared" si="0"/>
        <v>Healthy</v>
      </c>
      <c r="J36" s="26">
        <v>157</v>
      </c>
      <c r="K36" s="26">
        <v>63.7</v>
      </c>
      <c r="L36" s="28">
        <v>25.842833379999998</v>
      </c>
      <c r="M36" s="26">
        <v>130.5</v>
      </c>
      <c r="N36" s="26">
        <v>89.5</v>
      </c>
      <c r="O36" s="29">
        <v>47</v>
      </c>
      <c r="P36" s="13">
        <v>52.5</v>
      </c>
      <c r="Q36" s="13">
        <v>17.5</v>
      </c>
      <c r="R36" s="41">
        <v>0</v>
      </c>
      <c r="S36" s="29">
        <v>85</v>
      </c>
      <c r="T36" s="29">
        <v>70.5</v>
      </c>
      <c r="U36" s="29">
        <v>1.5740000000000001</v>
      </c>
      <c r="V36" s="29">
        <v>64.8</v>
      </c>
      <c r="W36" s="29">
        <v>26.155651961916075</v>
      </c>
      <c r="X36" s="29">
        <v>90</v>
      </c>
      <c r="Y36" s="30">
        <v>6.4</v>
      </c>
      <c r="Z36" s="29">
        <v>90</v>
      </c>
      <c r="AA36" s="31">
        <v>0.83</v>
      </c>
      <c r="AB36" s="29">
        <v>221</v>
      </c>
      <c r="AC36" s="29">
        <v>5.7150245668476849</v>
      </c>
      <c r="AD36" s="29">
        <v>46</v>
      </c>
      <c r="AE36" s="29">
        <v>143.6</v>
      </c>
      <c r="AF36" s="29">
        <v>157</v>
      </c>
      <c r="AG36" s="32">
        <v>159.05000000000001</v>
      </c>
      <c r="AH36" s="32">
        <v>24.2</v>
      </c>
      <c r="AI36" s="32">
        <v>371</v>
      </c>
      <c r="AJ36" s="29">
        <v>118</v>
      </c>
      <c r="AK36" s="29">
        <v>80</v>
      </c>
      <c r="AL36" s="29">
        <v>92</v>
      </c>
      <c r="AM36" s="33">
        <v>120</v>
      </c>
      <c r="AN36" s="33">
        <v>81</v>
      </c>
      <c r="AO36" s="33">
        <v>94</v>
      </c>
      <c r="AP36" s="33">
        <v>112</v>
      </c>
      <c r="AQ36" s="33">
        <v>75</v>
      </c>
      <c r="AR36" s="33">
        <v>87</v>
      </c>
      <c r="AS36" s="29">
        <v>112</v>
      </c>
      <c r="AT36" s="29">
        <v>77</v>
      </c>
    </row>
    <row r="37" spans="1:46" x14ac:dyDescent="0.2">
      <c r="A37" s="5">
        <v>2016</v>
      </c>
      <c r="B37" s="5">
        <v>123</v>
      </c>
      <c r="C37" s="5" t="s">
        <v>72</v>
      </c>
      <c r="D37" s="5" t="s">
        <v>15</v>
      </c>
      <c r="E37" s="5">
        <v>62</v>
      </c>
      <c r="F37" s="7">
        <v>58</v>
      </c>
      <c r="G37" s="7">
        <v>19.333333329999999</v>
      </c>
      <c r="H37" s="5">
        <v>3</v>
      </c>
      <c r="I37" s="5" t="str">
        <f t="shared" si="0"/>
        <v>Healthy</v>
      </c>
      <c r="J37" s="5">
        <v>158</v>
      </c>
      <c r="K37" s="5">
        <v>51</v>
      </c>
      <c r="L37" s="9">
        <v>20.42941836</v>
      </c>
      <c r="M37" s="5">
        <v>154</v>
      </c>
      <c r="N37" s="5">
        <v>84.5</v>
      </c>
      <c r="O37" s="29">
        <v>61</v>
      </c>
      <c r="P37" s="29">
        <v>57.5</v>
      </c>
      <c r="Q37" s="30">
        <v>19.170000000000002</v>
      </c>
      <c r="R37" s="29">
        <v>3</v>
      </c>
      <c r="S37" s="29">
        <v>84.5</v>
      </c>
      <c r="T37" s="29">
        <v>61.5</v>
      </c>
      <c r="U37" s="29">
        <v>1.5669999999999999</v>
      </c>
      <c r="V37" s="29">
        <v>55</v>
      </c>
      <c r="W37" s="29">
        <v>22.39879714386829</v>
      </c>
      <c r="X37" s="29">
        <v>79.5</v>
      </c>
      <c r="Y37" s="34">
        <v>3.36</v>
      </c>
      <c r="Z37" s="35">
        <v>95</v>
      </c>
      <c r="AA37" s="35">
        <v>0.45</v>
      </c>
      <c r="AB37" s="35">
        <v>180</v>
      </c>
      <c r="AC37" s="29">
        <v>4.6547711404189291</v>
      </c>
      <c r="AD37" s="35">
        <v>47</v>
      </c>
      <c r="AE37" s="35">
        <v>101.6</v>
      </c>
      <c r="AF37" s="35">
        <v>157</v>
      </c>
      <c r="AG37" s="39" t="s">
        <v>131</v>
      </c>
      <c r="AH37" s="32" t="s">
        <v>132</v>
      </c>
      <c r="AI37" s="32">
        <v>341</v>
      </c>
      <c r="AJ37" s="29">
        <v>120</v>
      </c>
      <c r="AK37" s="29">
        <v>81</v>
      </c>
      <c r="AL37" s="29">
        <v>94</v>
      </c>
      <c r="AM37" s="33">
        <v>118</v>
      </c>
      <c r="AN37" s="33">
        <v>83</v>
      </c>
      <c r="AO37" s="33">
        <v>95</v>
      </c>
      <c r="AP37" s="33">
        <v>123</v>
      </c>
      <c r="AQ37" s="33">
        <v>77</v>
      </c>
      <c r="AR37" s="33">
        <v>92</v>
      </c>
      <c r="AS37" s="29">
        <v>133.5</v>
      </c>
      <c r="AT37" s="29">
        <v>79</v>
      </c>
    </row>
    <row r="38" spans="1:46" x14ac:dyDescent="0.2">
      <c r="A38" s="5">
        <v>2016</v>
      </c>
      <c r="B38" s="5">
        <v>124</v>
      </c>
      <c r="C38" s="5" t="s">
        <v>73</v>
      </c>
      <c r="D38" s="5" t="s">
        <v>15</v>
      </c>
      <c r="E38" s="5">
        <v>45</v>
      </c>
      <c r="F38" s="7">
        <v>57</v>
      </c>
      <c r="G38" s="7">
        <v>19</v>
      </c>
      <c r="H38" s="5">
        <v>1</v>
      </c>
      <c r="I38" s="5" t="str">
        <f t="shared" si="0"/>
        <v>Healthy</v>
      </c>
      <c r="J38" s="5">
        <v>164</v>
      </c>
      <c r="K38" s="5">
        <v>85</v>
      </c>
      <c r="L38" s="9">
        <v>31.603212370000001</v>
      </c>
      <c r="M38" s="5">
        <v>109.5</v>
      </c>
      <c r="N38" s="5">
        <v>66</v>
      </c>
      <c r="O38" s="29">
        <v>44</v>
      </c>
      <c r="P38" s="29">
        <v>58</v>
      </c>
      <c r="Q38" s="30">
        <v>19.329999999999998</v>
      </c>
      <c r="R38" s="29">
        <v>0</v>
      </c>
      <c r="S38" s="29">
        <v>86</v>
      </c>
      <c r="T38" s="29">
        <v>63</v>
      </c>
      <c r="U38" s="29">
        <v>1.64</v>
      </c>
      <c r="V38" s="29">
        <v>80.5</v>
      </c>
      <c r="W38" s="29">
        <v>29.930101130279599</v>
      </c>
      <c r="X38" s="29">
        <v>100</v>
      </c>
      <c r="Y38" s="30">
        <v>5.76</v>
      </c>
      <c r="Z38" s="29">
        <v>85</v>
      </c>
      <c r="AA38" s="31">
        <v>0.74</v>
      </c>
      <c r="AB38" s="29">
        <v>200</v>
      </c>
      <c r="AC38" s="29">
        <v>5.1719679337988103</v>
      </c>
      <c r="AD38" s="29">
        <v>43</v>
      </c>
      <c r="AE38" s="29">
        <v>130.4</v>
      </c>
      <c r="AF38" s="29">
        <v>133</v>
      </c>
      <c r="AG38" s="32"/>
      <c r="AH38" s="32"/>
      <c r="AI38" s="32"/>
      <c r="AJ38" s="29">
        <v>118</v>
      </c>
      <c r="AK38" s="29">
        <v>71</v>
      </c>
      <c r="AL38" s="29">
        <v>86</v>
      </c>
      <c r="AM38" s="33">
        <v>126</v>
      </c>
      <c r="AN38" s="33">
        <v>75</v>
      </c>
      <c r="AO38" s="33">
        <v>92</v>
      </c>
      <c r="AP38" s="33">
        <v>103</v>
      </c>
      <c r="AQ38" s="33">
        <v>62</v>
      </c>
      <c r="AR38" s="33">
        <v>76</v>
      </c>
      <c r="AS38" s="29">
        <v>102.5</v>
      </c>
      <c r="AT38" s="29">
        <v>76.5</v>
      </c>
    </row>
    <row r="39" spans="1:46" x14ac:dyDescent="0.2">
      <c r="A39" s="5">
        <v>2016</v>
      </c>
      <c r="B39" s="5">
        <v>125</v>
      </c>
      <c r="C39" s="5" t="s">
        <v>74</v>
      </c>
      <c r="D39" s="5" t="s">
        <v>15</v>
      </c>
      <c r="E39" s="5">
        <v>52</v>
      </c>
      <c r="F39" s="7">
        <v>47</v>
      </c>
      <c r="G39" s="7">
        <v>15.66666667</v>
      </c>
      <c r="H39" s="5">
        <v>0</v>
      </c>
      <c r="I39" s="5" t="str">
        <f t="shared" si="0"/>
        <v>Healthy</v>
      </c>
      <c r="J39" s="5">
        <v>166</v>
      </c>
      <c r="K39" s="5">
        <v>70</v>
      </c>
      <c r="L39" s="9">
        <v>25.402816080000001</v>
      </c>
      <c r="M39" s="5">
        <v>107</v>
      </c>
      <c r="N39" s="5">
        <v>66.5</v>
      </c>
      <c r="O39" s="29">
        <v>51</v>
      </c>
      <c r="P39" s="29">
        <v>48.5</v>
      </c>
      <c r="Q39" s="30">
        <v>16.166666666666668</v>
      </c>
      <c r="R39" s="29">
        <v>0</v>
      </c>
      <c r="S39" s="29">
        <v>90.5</v>
      </c>
      <c r="T39" s="29">
        <v>81</v>
      </c>
      <c r="U39" s="29">
        <v>1.6479999999999999</v>
      </c>
      <c r="V39" s="29">
        <v>69</v>
      </c>
      <c r="W39" s="29">
        <f>V39/(U39*U39)</f>
        <v>25.405905363370728</v>
      </c>
      <c r="X39" s="29">
        <v>99.5</v>
      </c>
      <c r="Y39" s="30">
        <v>12.18</v>
      </c>
      <c r="Z39" s="29">
        <v>90</v>
      </c>
      <c r="AA39" s="31">
        <v>1.57</v>
      </c>
      <c r="AB39" s="29">
        <v>160</v>
      </c>
      <c r="AC39" s="29"/>
      <c r="AD39" s="29">
        <v>26</v>
      </c>
      <c r="AE39" s="29">
        <v>96.6</v>
      </c>
      <c r="AF39" s="29">
        <v>187</v>
      </c>
      <c r="AG39" s="30">
        <v>121.43</v>
      </c>
      <c r="AH39" s="30">
        <v>213.1</v>
      </c>
      <c r="AI39" s="30">
        <v>276</v>
      </c>
      <c r="AJ39" s="29">
        <v>116</v>
      </c>
      <c r="AK39" s="29">
        <v>71</v>
      </c>
      <c r="AL39" s="29">
        <v>85</v>
      </c>
      <c r="AM39" s="33">
        <v>123</v>
      </c>
      <c r="AN39" s="33">
        <v>74</v>
      </c>
      <c r="AO39" s="33">
        <v>90</v>
      </c>
      <c r="AP39" s="33">
        <v>101</v>
      </c>
      <c r="AQ39" s="33">
        <v>64</v>
      </c>
      <c r="AR39" s="33">
        <v>76</v>
      </c>
      <c r="AS39" s="29">
        <v>98.5</v>
      </c>
      <c r="AT39" s="29">
        <v>60.5</v>
      </c>
    </row>
    <row r="40" spans="1:46" x14ac:dyDescent="0.2">
      <c r="A40" s="42">
        <v>2016</v>
      </c>
      <c r="B40" s="42">
        <v>126</v>
      </c>
      <c r="C40" s="42" t="s">
        <v>75</v>
      </c>
      <c r="D40" s="42" t="s">
        <v>15</v>
      </c>
      <c r="E40" s="42">
        <v>44</v>
      </c>
      <c r="F40" s="43">
        <v>55</v>
      </c>
      <c r="G40" s="43">
        <v>18.333333329999999</v>
      </c>
      <c r="H40" s="42">
        <v>1</v>
      </c>
      <c r="I40" s="42" t="str">
        <f t="shared" si="0"/>
        <v>Healthy</v>
      </c>
      <c r="J40" s="42">
        <v>163</v>
      </c>
      <c r="K40" s="42">
        <v>60</v>
      </c>
      <c r="L40" s="44">
        <v>22.582709170000001</v>
      </c>
      <c r="M40" s="42">
        <v>109</v>
      </c>
      <c r="N40" s="42">
        <v>64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spans="1:46" x14ac:dyDescent="0.2">
      <c r="A41" s="5">
        <v>2016</v>
      </c>
      <c r="B41" s="5">
        <v>127</v>
      </c>
      <c r="C41" s="5" t="s">
        <v>76</v>
      </c>
      <c r="D41" s="5" t="s">
        <v>15</v>
      </c>
      <c r="E41" s="5">
        <v>61</v>
      </c>
      <c r="F41" s="7">
        <v>57</v>
      </c>
      <c r="G41" s="7">
        <v>19</v>
      </c>
      <c r="H41" s="5">
        <v>1</v>
      </c>
      <c r="I41" s="5" t="str">
        <f t="shared" si="0"/>
        <v>Healthy</v>
      </c>
      <c r="J41" s="5">
        <v>157</v>
      </c>
      <c r="K41" s="5">
        <v>55</v>
      </c>
      <c r="L41" s="9">
        <v>22.31327843</v>
      </c>
      <c r="M41" s="5">
        <v>117.5</v>
      </c>
      <c r="N41" s="5">
        <v>61.5</v>
      </c>
      <c r="O41" s="29">
        <v>59</v>
      </c>
      <c r="P41" s="29">
        <v>54</v>
      </c>
      <c r="Q41" s="30">
        <v>18</v>
      </c>
      <c r="R41" s="29">
        <v>4</v>
      </c>
      <c r="S41" s="29">
        <v>86.5</v>
      </c>
      <c r="T41" s="29">
        <v>58.5</v>
      </c>
      <c r="U41" s="29">
        <v>1.585</v>
      </c>
      <c r="V41" s="29">
        <v>57.3</v>
      </c>
      <c r="W41" s="29">
        <v>22.808466598334146</v>
      </c>
      <c r="X41" s="29">
        <v>91</v>
      </c>
      <c r="Y41" s="34">
        <v>6.33</v>
      </c>
      <c r="Z41" s="35">
        <v>86</v>
      </c>
      <c r="AA41" s="35">
        <v>0.81</v>
      </c>
      <c r="AB41" s="35">
        <v>148</v>
      </c>
      <c r="AC41" s="29">
        <v>3.8272562710111195</v>
      </c>
      <c r="AD41" s="35">
        <v>46</v>
      </c>
      <c r="AE41" s="35">
        <v>88.2</v>
      </c>
      <c r="AF41" s="35">
        <v>69</v>
      </c>
      <c r="AG41" s="32"/>
      <c r="AH41" s="32"/>
      <c r="AI41" s="32"/>
      <c r="AJ41" s="29">
        <v>112</v>
      </c>
      <c r="AK41" s="29">
        <v>68</v>
      </c>
      <c r="AL41" s="29">
        <v>82</v>
      </c>
      <c r="AM41" s="33">
        <v>116</v>
      </c>
      <c r="AN41" s="33">
        <v>71</v>
      </c>
      <c r="AO41" s="33">
        <v>86</v>
      </c>
      <c r="AP41" s="33">
        <v>96</v>
      </c>
      <c r="AQ41" s="33">
        <v>54</v>
      </c>
      <c r="AR41" s="33">
        <v>68</v>
      </c>
      <c r="AS41" s="29">
        <v>112</v>
      </c>
      <c r="AT41" s="29">
        <v>66</v>
      </c>
    </row>
    <row r="42" spans="1:46" x14ac:dyDescent="0.2">
      <c r="A42" s="5">
        <v>2016</v>
      </c>
      <c r="B42" s="5">
        <v>128</v>
      </c>
      <c r="C42" s="5" t="s">
        <v>77</v>
      </c>
      <c r="D42" s="5" t="s">
        <v>15</v>
      </c>
      <c r="E42" s="5">
        <v>36</v>
      </c>
      <c r="F42" s="7">
        <v>50.5</v>
      </c>
      <c r="G42" s="7">
        <v>16.833333329999999</v>
      </c>
      <c r="H42" s="5">
        <v>2</v>
      </c>
      <c r="I42" s="5" t="str">
        <f t="shared" si="0"/>
        <v>Healthy</v>
      </c>
      <c r="J42" s="5">
        <v>165</v>
      </c>
      <c r="K42" s="5">
        <v>77.5</v>
      </c>
      <c r="L42" s="9">
        <v>28.466483010000001</v>
      </c>
      <c r="M42" s="5">
        <v>105.5</v>
      </c>
      <c r="N42" s="5">
        <v>64.5</v>
      </c>
      <c r="O42" s="29">
        <v>33</v>
      </c>
      <c r="P42" s="29">
        <v>53.489999999999995</v>
      </c>
      <c r="Q42" s="30">
        <v>17.829999999999998</v>
      </c>
      <c r="R42" s="29">
        <v>4</v>
      </c>
      <c r="S42" s="29">
        <v>87</v>
      </c>
      <c r="T42" s="29">
        <v>74</v>
      </c>
      <c r="U42" s="29">
        <v>1.66</v>
      </c>
      <c r="V42" s="29">
        <v>70</v>
      </c>
      <c r="W42" s="29">
        <v>25.402816083611555</v>
      </c>
      <c r="X42" s="29">
        <v>93</v>
      </c>
      <c r="Y42" s="30">
        <v>8.27</v>
      </c>
      <c r="Z42" s="29">
        <v>90</v>
      </c>
      <c r="AA42" s="31">
        <v>1.1000000000000001</v>
      </c>
      <c r="AB42" s="29">
        <v>209</v>
      </c>
      <c r="AC42" s="29">
        <v>5.4047064908197564</v>
      </c>
      <c r="AD42" s="29">
        <v>44</v>
      </c>
      <c r="AE42" s="29">
        <v>138</v>
      </c>
      <c r="AF42" s="29">
        <v>131</v>
      </c>
      <c r="AG42" s="32">
        <v>79</v>
      </c>
      <c r="AH42" s="32">
        <v>132.5</v>
      </c>
      <c r="AI42" s="32">
        <v>306</v>
      </c>
      <c r="AJ42" s="29">
        <v>116</v>
      </c>
      <c r="AK42" s="29">
        <v>73</v>
      </c>
      <c r="AL42" s="29">
        <v>87.333333333333329</v>
      </c>
      <c r="AM42" s="33">
        <v>125</v>
      </c>
      <c r="AN42" s="33">
        <v>78</v>
      </c>
      <c r="AO42" s="33">
        <v>93</v>
      </c>
      <c r="AP42" s="33">
        <v>92</v>
      </c>
      <c r="AQ42" s="33">
        <v>59</v>
      </c>
      <c r="AR42" s="33">
        <v>69</v>
      </c>
      <c r="AS42" s="29">
        <v>91.5</v>
      </c>
      <c r="AT42" s="29">
        <v>59</v>
      </c>
    </row>
    <row r="43" spans="1:46" x14ac:dyDescent="0.2">
      <c r="A43" s="5">
        <v>2016</v>
      </c>
      <c r="B43" s="5">
        <v>129</v>
      </c>
      <c r="C43" s="5" t="s">
        <v>78</v>
      </c>
      <c r="D43" s="5" t="s">
        <v>15</v>
      </c>
      <c r="E43" s="5">
        <v>25</v>
      </c>
      <c r="F43" s="7">
        <v>55</v>
      </c>
      <c r="G43" s="7">
        <v>18.333333329999999</v>
      </c>
      <c r="H43" s="5">
        <v>0</v>
      </c>
      <c r="I43" s="5" t="str">
        <f t="shared" si="0"/>
        <v>Healthy</v>
      </c>
      <c r="J43" s="5">
        <v>161</v>
      </c>
      <c r="K43" s="5">
        <v>70.5</v>
      </c>
      <c r="L43" s="9">
        <v>27.19802477</v>
      </c>
      <c r="M43" s="5">
        <v>113</v>
      </c>
      <c r="N43" s="5">
        <v>58.5</v>
      </c>
      <c r="O43" s="29">
        <v>24</v>
      </c>
      <c r="P43" s="29">
        <v>54.5</v>
      </c>
      <c r="Q43" s="30">
        <v>18.170000000000002</v>
      </c>
      <c r="R43" s="29">
        <v>1</v>
      </c>
      <c r="S43" s="29">
        <v>87.5</v>
      </c>
      <c r="T43" s="29">
        <v>75.5</v>
      </c>
      <c r="U43" s="29">
        <v>1.61</v>
      </c>
      <c r="V43" s="29">
        <v>81.5</v>
      </c>
      <c r="W43" s="29">
        <v>31.441688206473511</v>
      </c>
      <c r="X43" s="29">
        <v>100.5</v>
      </c>
      <c r="Y43" s="30">
        <v>14.9</v>
      </c>
      <c r="Z43" s="29">
        <v>87</v>
      </c>
      <c r="AA43" s="31">
        <v>1.89</v>
      </c>
      <c r="AB43" s="29">
        <v>144</v>
      </c>
      <c r="AC43" s="29">
        <v>3.7238169123351432</v>
      </c>
      <c r="AD43" s="29">
        <v>42</v>
      </c>
      <c r="AE43" s="29">
        <v>85.2</v>
      </c>
      <c r="AF43" s="29">
        <v>84</v>
      </c>
      <c r="AG43" s="32">
        <v>56.4</v>
      </c>
      <c r="AH43" s="32">
        <v>84.48</v>
      </c>
      <c r="AI43" s="32">
        <v>289</v>
      </c>
      <c r="AJ43" s="29">
        <v>122</v>
      </c>
      <c r="AK43" s="29">
        <v>65</v>
      </c>
      <c r="AL43" s="29">
        <v>83</v>
      </c>
      <c r="AM43" s="33">
        <v>123</v>
      </c>
      <c r="AN43" s="33">
        <v>65</v>
      </c>
      <c r="AO43" s="33">
        <v>84</v>
      </c>
      <c r="AP43" s="33">
        <v>119</v>
      </c>
      <c r="AQ43" s="33">
        <v>64</v>
      </c>
      <c r="AR43" s="33">
        <v>82</v>
      </c>
      <c r="AS43" s="29">
        <v>117.5</v>
      </c>
      <c r="AT43" s="29">
        <v>70.5</v>
      </c>
    </row>
    <row r="44" spans="1:46" x14ac:dyDescent="0.2">
      <c r="A44" s="3">
        <v>2016</v>
      </c>
      <c r="B44" s="3">
        <v>130</v>
      </c>
      <c r="C44" s="3" t="s">
        <v>79</v>
      </c>
      <c r="D44" s="3" t="s">
        <v>15</v>
      </c>
      <c r="E44" s="3">
        <v>59</v>
      </c>
      <c r="F44" s="6">
        <v>56</v>
      </c>
      <c r="G44" s="6">
        <v>18.666666670000001</v>
      </c>
      <c r="H44" s="3">
        <v>1</v>
      </c>
      <c r="I44" s="3" t="str">
        <f t="shared" si="0"/>
        <v>Healthy</v>
      </c>
      <c r="J44" s="3">
        <v>155</v>
      </c>
      <c r="K44" s="3">
        <v>70</v>
      </c>
      <c r="L44" s="8">
        <v>29.13631634</v>
      </c>
      <c r="M44" s="3">
        <v>125</v>
      </c>
      <c r="N44" s="3">
        <v>76</v>
      </c>
      <c r="O44" s="29"/>
      <c r="P44" s="29"/>
      <c r="Q44" s="30"/>
      <c r="R44" s="29"/>
      <c r="S44" s="29"/>
      <c r="T44" s="29"/>
      <c r="U44" s="29"/>
      <c r="V44" s="29"/>
      <c r="W44" s="29"/>
      <c r="X44" s="29"/>
      <c r="Y44" s="34"/>
      <c r="Z44" s="40"/>
      <c r="AA44" s="35"/>
      <c r="AB44" s="35"/>
      <c r="AC44" s="29"/>
      <c r="AD44" s="34"/>
      <c r="AE44" s="34"/>
      <c r="AF44" s="34"/>
      <c r="AG44" s="32"/>
      <c r="AH44" s="32"/>
      <c r="AI44" s="32"/>
      <c r="AJ44" s="10"/>
      <c r="AK44" s="10"/>
      <c r="AL44" s="10"/>
      <c r="AM44" s="10"/>
      <c r="AN44" s="10"/>
      <c r="AO44" s="10"/>
      <c r="AP44" s="10"/>
      <c r="AQ44" s="10"/>
      <c r="AR44" s="10"/>
      <c r="AS44" s="29"/>
      <c r="AT44" s="29"/>
    </row>
    <row r="45" spans="1:46" s="47" customFormat="1" x14ac:dyDescent="0.2">
      <c r="A45" s="47" t="s">
        <v>133</v>
      </c>
      <c r="E45" s="48">
        <f>AVERAGE(E2:E44)</f>
        <v>43.279069767441861</v>
      </c>
      <c r="F45" s="49">
        <f t="shared" ref="F45:AT45" si="1">AVERAGE(F2:F44)</f>
        <v>54.685348837209297</v>
      </c>
      <c r="G45" s="49">
        <f t="shared" si="1"/>
        <v>18.080063491666664</v>
      </c>
      <c r="H45" s="49">
        <f t="shared" si="1"/>
        <v>2.0714285714285716</v>
      </c>
      <c r="I45" s="49"/>
      <c r="J45" s="49">
        <f t="shared" si="1"/>
        <v>161.07499999999999</v>
      </c>
      <c r="K45" s="49">
        <f t="shared" si="1"/>
        <v>65.74499999999999</v>
      </c>
      <c r="L45" s="49">
        <f t="shared" si="1"/>
        <v>25.341449972750002</v>
      </c>
      <c r="M45" s="49">
        <f t="shared" si="1"/>
        <v>112.20697674418606</v>
      </c>
      <c r="N45" s="49">
        <f t="shared" si="1"/>
        <v>74.503023255813972</v>
      </c>
      <c r="O45" s="49">
        <f t="shared" si="1"/>
        <v>42.78125</v>
      </c>
      <c r="P45" s="49">
        <f t="shared" si="1"/>
        <v>54.6403125</v>
      </c>
      <c r="Q45" s="49">
        <f t="shared" si="1"/>
        <v>18.215208333333337</v>
      </c>
      <c r="R45" s="49">
        <f t="shared" si="1"/>
        <v>2.40625</v>
      </c>
      <c r="S45" s="49">
        <f t="shared" si="1"/>
        <v>87.328125</v>
      </c>
      <c r="T45" s="49">
        <f t="shared" si="1"/>
        <v>67.953125</v>
      </c>
      <c r="U45" s="49">
        <f t="shared" si="1"/>
        <v>1.6122812500000001</v>
      </c>
      <c r="V45" s="49">
        <f t="shared" si="1"/>
        <v>65.474999999999994</v>
      </c>
      <c r="W45" s="49">
        <f t="shared" si="1"/>
        <v>25.194246047981572</v>
      </c>
      <c r="X45" s="49">
        <f t="shared" si="1"/>
        <v>90.484375</v>
      </c>
      <c r="Y45" s="49">
        <f t="shared" si="1"/>
        <v>7.1028125000000024</v>
      </c>
      <c r="Z45" s="49">
        <f t="shared" si="1"/>
        <v>88.46875</v>
      </c>
      <c r="AA45" s="49">
        <f t="shared" si="1"/>
        <v>0.94374999999999987</v>
      </c>
      <c r="AB45" s="49">
        <f t="shared" si="1"/>
        <v>177.1875</v>
      </c>
      <c r="AC45" s="49">
        <f t="shared" si="1"/>
        <v>4.596377954069589</v>
      </c>
      <c r="AD45" s="49">
        <f t="shared" si="1"/>
        <v>43.15625</v>
      </c>
      <c r="AE45" s="49">
        <f t="shared" si="1"/>
        <v>105.33749999999999</v>
      </c>
      <c r="AF45" s="49">
        <f t="shared" si="1"/>
        <v>145.5625</v>
      </c>
      <c r="AG45" s="49">
        <f t="shared" si="1"/>
        <v>105.72421052631579</v>
      </c>
      <c r="AH45" s="49">
        <f t="shared" si="1"/>
        <v>118.74705882352941</v>
      </c>
      <c r="AI45" s="49">
        <f t="shared" si="1"/>
        <v>295.75</v>
      </c>
      <c r="AJ45" s="49">
        <f t="shared" si="1"/>
        <v>112.73076923076923</v>
      </c>
      <c r="AK45" s="49">
        <f t="shared" si="1"/>
        <v>70.692307692307693</v>
      </c>
      <c r="AL45" s="49">
        <f t="shared" si="1"/>
        <v>84.269230769230774</v>
      </c>
      <c r="AM45" s="49">
        <f t="shared" si="1"/>
        <v>118.5</v>
      </c>
      <c r="AN45" s="49">
        <f t="shared" si="1"/>
        <v>75.307692307692307</v>
      </c>
      <c r="AO45" s="49">
        <f t="shared" si="1"/>
        <v>89.42307692307692</v>
      </c>
      <c r="AP45" s="49">
        <f t="shared" si="1"/>
        <v>98.769230769230774</v>
      </c>
      <c r="AQ45" s="49">
        <f t="shared" si="1"/>
        <v>60.884615384615387</v>
      </c>
      <c r="AR45" s="49">
        <f t="shared" si="1"/>
        <v>73.115384615384613</v>
      </c>
      <c r="AS45" s="49">
        <f t="shared" si="1"/>
        <v>112.03125</v>
      </c>
      <c r="AT45" s="49">
        <f t="shared" si="1"/>
        <v>74.696875000000006</v>
      </c>
    </row>
    <row r="46" spans="1:46" s="10" customFormat="1" x14ac:dyDescent="0.2">
      <c r="A46" s="47" t="s">
        <v>146</v>
      </c>
      <c r="E46" s="49">
        <f>_xlfn.STDEV.S(E2:E44)</f>
        <v>12.377640327075483</v>
      </c>
      <c r="F46" s="49">
        <f t="shared" ref="F46:AT46" si="2">_xlfn.STDEV.S(F2:F44)</f>
        <v>4.5006287120786475</v>
      </c>
      <c r="G46" s="49">
        <f t="shared" si="2"/>
        <v>1.2197885465479075</v>
      </c>
      <c r="H46" s="49">
        <f t="shared" si="2"/>
        <v>2.5982438453962269</v>
      </c>
      <c r="I46" s="49"/>
      <c r="J46" s="49">
        <f t="shared" si="2"/>
        <v>4.7116195702071462</v>
      </c>
      <c r="K46" s="49">
        <f t="shared" si="2"/>
        <v>8.0686461864461521</v>
      </c>
      <c r="L46" s="49">
        <f t="shared" si="2"/>
        <v>2.9462900172399236</v>
      </c>
      <c r="M46" s="49">
        <f t="shared" si="2"/>
        <v>14.571129239320101</v>
      </c>
      <c r="N46" s="49">
        <f t="shared" si="2"/>
        <v>10.024658297200697</v>
      </c>
      <c r="O46" s="49">
        <f t="shared" si="2"/>
        <v>12.592200286864728</v>
      </c>
      <c r="P46" s="49">
        <f t="shared" si="2"/>
        <v>4.6563868620284303</v>
      </c>
      <c r="Q46" s="49">
        <f t="shared" si="2"/>
        <v>1.552548820650028</v>
      </c>
      <c r="R46" s="49">
        <f t="shared" si="2"/>
        <v>2.9823066954635054</v>
      </c>
      <c r="S46" s="49">
        <f t="shared" si="2"/>
        <v>3.0575379484892107</v>
      </c>
      <c r="T46" s="49">
        <f t="shared" si="2"/>
        <v>10.417385727869819</v>
      </c>
      <c r="U46" s="49">
        <f t="shared" si="2"/>
        <v>5.0652665678348842E-2</v>
      </c>
      <c r="V46" s="49">
        <f t="shared" si="2"/>
        <v>6.3501079492983372</v>
      </c>
      <c r="W46" s="49">
        <f t="shared" si="2"/>
        <v>2.2372069938254899</v>
      </c>
      <c r="X46" s="49">
        <f t="shared" si="2"/>
        <v>7.3698211723828972</v>
      </c>
      <c r="Y46" s="49">
        <f t="shared" si="2"/>
        <v>3.9463770517624632</v>
      </c>
      <c r="Z46" s="49">
        <f t="shared" si="2"/>
        <v>8.1477658722914601</v>
      </c>
      <c r="AA46" s="49">
        <f t="shared" si="2"/>
        <v>0.47084515638405233</v>
      </c>
      <c r="AB46" s="49">
        <f t="shared" si="2"/>
        <v>43.472228806668689</v>
      </c>
      <c r="AC46" s="49">
        <f t="shared" si="2"/>
        <v>1.1397897096855887</v>
      </c>
      <c r="AD46" s="49">
        <f t="shared" si="2"/>
        <v>9.6490326274275446</v>
      </c>
      <c r="AE46" s="49">
        <f t="shared" si="2"/>
        <v>32.456161500627857</v>
      </c>
      <c r="AF46" s="49">
        <f t="shared" si="2"/>
        <v>92.503509087755077</v>
      </c>
      <c r="AG46" s="49">
        <f t="shared" si="2"/>
        <v>41.611213675027209</v>
      </c>
      <c r="AH46" s="49">
        <f t="shared" si="2"/>
        <v>83.553684670748169</v>
      </c>
      <c r="AI46" s="49">
        <f t="shared" si="2"/>
        <v>45.342013057959264</v>
      </c>
      <c r="AJ46" s="49">
        <f t="shared" si="2"/>
        <v>7.0174507753610502</v>
      </c>
      <c r="AK46" s="49">
        <f t="shared" si="2"/>
        <v>5.2059137969753646</v>
      </c>
      <c r="AL46" s="49">
        <f t="shared" si="2"/>
        <v>5.0728201499268906</v>
      </c>
      <c r="AM46" s="49">
        <f t="shared" si="2"/>
        <v>7.1456280339799383</v>
      </c>
      <c r="AN46" s="49">
        <f t="shared" si="2"/>
        <v>5.0736119738839367</v>
      </c>
      <c r="AO46" s="49">
        <f t="shared" si="2"/>
        <v>4.8758431223580354</v>
      </c>
      <c r="AP46" s="49">
        <f t="shared" si="2"/>
        <v>10.116551555970808</v>
      </c>
      <c r="AQ46" s="49">
        <f t="shared" si="2"/>
        <v>6.4642210548645194</v>
      </c>
      <c r="AR46" s="49">
        <f t="shared" si="2"/>
        <v>7.2901408660021003</v>
      </c>
      <c r="AS46" s="49">
        <f t="shared" si="2"/>
        <v>11.992563219789385</v>
      </c>
      <c r="AT46" s="49">
        <f t="shared" si="2"/>
        <v>9.6073723162257085</v>
      </c>
    </row>
    <row r="47" spans="1:46" s="10" customFormat="1" x14ac:dyDescent="0.2">
      <c r="F47" s="11"/>
      <c r="G47" s="11"/>
      <c r="L47" s="12"/>
      <c r="O47" s="29"/>
      <c r="P47" s="29"/>
      <c r="Q47" s="30"/>
      <c r="R47" s="29"/>
      <c r="S47" s="29"/>
      <c r="T47" s="29"/>
      <c r="U47" s="29"/>
      <c r="V47" s="29"/>
      <c r="W47" s="29"/>
      <c r="X47" s="29"/>
      <c r="Y47" s="34"/>
      <c r="Z47" s="40"/>
      <c r="AA47" s="35"/>
      <c r="AB47" s="35"/>
      <c r="AC47" s="29"/>
      <c r="AD47" s="34"/>
      <c r="AE47" s="34"/>
      <c r="AF47" s="34"/>
      <c r="AG47" s="32"/>
      <c r="AH47" s="32"/>
      <c r="AI47" s="32"/>
      <c r="AS47" s="29"/>
      <c r="AT47" s="29"/>
    </row>
    <row r="48" spans="1:46" x14ac:dyDescent="0.2">
      <c r="A48" s="4">
        <v>42222</v>
      </c>
      <c r="B48" s="5">
        <v>1</v>
      </c>
      <c r="C48" s="5" t="s">
        <v>14</v>
      </c>
      <c r="D48" s="5" t="s">
        <v>15</v>
      </c>
      <c r="E48" s="5">
        <v>47</v>
      </c>
      <c r="F48" s="7">
        <v>68</v>
      </c>
      <c r="G48" s="7">
        <v>22.666666670000001</v>
      </c>
      <c r="H48" s="5">
        <v>11</v>
      </c>
      <c r="I48" s="5" t="str">
        <f t="shared" ref="I48:I70" si="3">IF(G48&gt;20.9,"EE","Healthy")</f>
        <v>EE</v>
      </c>
      <c r="J48" s="5">
        <v>163.5</v>
      </c>
      <c r="K48" s="5">
        <v>80</v>
      </c>
      <c r="L48" s="9">
        <v>29.926399759999999</v>
      </c>
      <c r="M48" s="5">
        <v>100</v>
      </c>
      <c r="N48" s="5">
        <v>78.5</v>
      </c>
      <c r="O48" s="29">
        <v>45</v>
      </c>
      <c r="P48" s="29">
        <v>66.5</v>
      </c>
      <c r="Q48" s="30">
        <v>22.17</v>
      </c>
      <c r="R48" s="29">
        <v>8</v>
      </c>
      <c r="S48" s="29">
        <v>84</v>
      </c>
      <c r="T48" s="29">
        <v>69</v>
      </c>
      <c r="U48" s="29">
        <v>1.6</v>
      </c>
      <c r="V48" s="29">
        <v>67</v>
      </c>
      <c r="W48" s="29">
        <v>26.171874999999996</v>
      </c>
      <c r="X48" s="29">
        <v>96</v>
      </c>
      <c r="Y48" s="30">
        <v>11.8</v>
      </c>
      <c r="Z48" s="29">
        <v>95</v>
      </c>
      <c r="AA48" s="31">
        <v>1.5</v>
      </c>
      <c r="AB48" s="29">
        <v>180</v>
      </c>
      <c r="AC48" s="29">
        <v>4.6547711404189291</v>
      </c>
      <c r="AD48" s="29">
        <v>46</v>
      </c>
      <c r="AE48" s="29">
        <v>97</v>
      </c>
      <c r="AF48" s="29">
        <v>186</v>
      </c>
      <c r="AG48" s="32"/>
      <c r="AH48" s="32"/>
      <c r="AI48" s="32"/>
      <c r="AJ48" s="29">
        <v>129</v>
      </c>
      <c r="AK48" s="29">
        <v>77</v>
      </c>
      <c r="AL48" s="29">
        <v>94</v>
      </c>
      <c r="AM48" s="33">
        <v>135</v>
      </c>
      <c r="AN48" s="33">
        <v>80</v>
      </c>
      <c r="AO48" s="33">
        <v>98</v>
      </c>
      <c r="AP48" s="33">
        <v>108</v>
      </c>
      <c r="AQ48" s="33">
        <v>67</v>
      </c>
      <c r="AR48" s="33">
        <v>80</v>
      </c>
      <c r="AS48" s="29">
        <v>105.5</v>
      </c>
      <c r="AT48" s="29">
        <v>68.5</v>
      </c>
    </row>
    <row r="49" spans="1:46" x14ac:dyDescent="0.2">
      <c r="A49" s="4">
        <v>42221</v>
      </c>
      <c r="B49" s="5">
        <v>4</v>
      </c>
      <c r="C49" s="5" t="s">
        <v>19</v>
      </c>
      <c r="D49" s="5" t="s">
        <v>15</v>
      </c>
      <c r="E49" s="5">
        <v>31</v>
      </c>
      <c r="F49" s="7">
        <v>63</v>
      </c>
      <c r="G49" s="7">
        <v>21</v>
      </c>
      <c r="H49" s="5">
        <v>4</v>
      </c>
      <c r="I49" s="5" t="str">
        <f t="shared" si="3"/>
        <v>EE</v>
      </c>
      <c r="J49" s="5">
        <v>163</v>
      </c>
      <c r="K49" s="5">
        <v>70</v>
      </c>
      <c r="L49" s="9">
        <v>26.346494029999999</v>
      </c>
      <c r="M49" s="5">
        <v>119</v>
      </c>
      <c r="N49" s="5">
        <v>79</v>
      </c>
      <c r="O49" s="29">
        <v>30</v>
      </c>
      <c r="P49" s="29">
        <v>63</v>
      </c>
      <c r="Q49" s="30">
        <v>21</v>
      </c>
      <c r="R49" s="29">
        <v>4</v>
      </c>
      <c r="S49" s="29">
        <v>90.5</v>
      </c>
      <c r="T49" s="29">
        <v>75.5</v>
      </c>
      <c r="U49" s="29">
        <v>1.62</v>
      </c>
      <c r="V49" s="29">
        <v>65</v>
      </c>
      <c r="W49" s="29">
        <v>24.767565919829291</v>
      </c>
      <c r="X49" s="29">
        <v>86.5</v>
      </c>
      <c r="Y49" s="30">
        <v>4.21</v>
      </c>
      <c r="Z49" s="29">
        <v>83</v>
      </c>
      <c r="AA49" s="31">
        <v>0.5</v>
      </c>
      <c r="AB49" s="29">
        <v>191</v>
      </c>
      <c r="AC49" s="29">
        <v>4.9392293767778641</v>
      </c>
      <c r="AD49" s="29">
        <v>41</v>
      </c>
      <c r="AE49" s="29">
        <v>130</v>
      </c>
      <c r="AF49" s="29">
        <v>100</v>
      </c>
      <c r="AG49" s="32"/>
      <c r="AH49" s="32"/>
      <c r="AI49" s="32"/>
      <c r="AJ49" s="29">
        <v>125</v>
      </c>
      <c r="AK49" s="29">
        <v>77</v>
      </c>
      <c r="AL49" s="29">
        <v>92</v>
      </c>
      <c r="AM49" s="33">
        <v>130</v>
      </c>
      <c r="AN49" s="33">
        <v>77</v>
      </c>
      <c r="AO49" s="33">
        <v>95</v>
      </c>
      <c r="AP49" s="33">
        <v>104</v>
      </c>
      <c r="AQ49" s="33">
        <v>75</v>
      </c>
      <c r="AR49" s="33">
        <v>84</v>
      </c>
      <c r="AS49" s="29">
        <v>118</v>
      </c>
      <c r="AT49" s="29">
        <v>74.5</v>
      </c>
    </row>
    <row r="50" spans="1:46" x14ac:dyDescent="0.2">
      <c r="A50" s="2">
        <v>42350</v>
      </c>
      <c r="B50" s="3">
        <v>8</v>
      </c>
      <c r="C50" s="3" t="s">
        <v>22</v>
      </c>
      <c r="D50" s="3" t="s">
        <v>15</v>
      </c>
      <c r="E50" s="52">
        <v>59</v>
      </c>
      <c r="F50" s="6">
        <v>69.25</v>
      </c>
      <c r="G50" s="6">
        <v>23.16</v>
      </c>
      <c r="H50" s="3">
        <v>13</v>
      </c>
      <c r="I50" s="3" t="str">
        <f t="shared" si="3"/>
        <v>EE</v>
      </c>
      <c r="J50" s="3">
        <v>153</v>
      </c>
      <c r="K50" s="3">
        <v>60</v>
      </c>
      <c r="L50" s="8">
        <v>25.6311675</v>
      </c>
      <c r="M50" s="3">
        <v>118</v>
      </c>
      <c r="N50" s="3">
        <v>75</v>
      </c>
      <c r="O50" s="29">
        <v>54</v>
      </c>
      <c r="P50" s="29">
        <v>68.5</v>
      </c>
      <c r="Q50" s="30">
        <v>23</v>
      </c>
      <c r="R50" s="29">
        <v>12</v>
      </c>
      <c r="S50" s="29">
        <v>81</v>
      </c>
      <c r="T50" s="29">
        <v>65</v>
      </c>
      <c r="U50" s="29">
        <v>1.56</v>
      </c>
      <c r="V50" s="29">
        <v>60.5</v>
      </c>
      <c r="W50" s="29">
        <v>24.860289283366203</v>
      </c>
      <c r="X50" s="29"/>
      <c r="Y50" s="30">
        <v>5.94</v>
      </c>
      <c r="Z50" s="29">
        <v>89</v>
      </c>
      <c r="AA50" s="31">
        <v>0.8</v>
      </c>
      <c r="AB50" s="29">
        <v>188</v>
      </c>
      <c r="AC50" s="29">
        <v>4.8616498577708818</v>
      </c>
      <c r="AD50" s="29">
        <v>38</v>
      </c>
      <c r="AE50" s="29">
        <v>134</v>
      </c>
      <c r="AF50" s="29">
        <v>90</v>
      </c>
      <c r="AG50" s="32"/>
      <c r="AH50" s="32"/>
      <c r="AI50" s="32"/>
      <c r="AJ50" s="29">
        <v>110</v>
      </c>
      <c r="AK50" s="29">
        <v>80</v>
      </c>
      <c r="AL50" s="29">
        <v>90</v>
      </c>
      <c r="AM50" s="33">
        <v>115</v>
      </c>
      <c r="AN50" s="33">
        <v>84</v>
      </c>
      <c r="AO50" s="33">
        <v>94</v>
      </c>
      <c r="AP50" s="33">
        <v>92</v>
      </c>
      <c r="AQ50" s="33">
        <v>63</v>
      </c>
      <c r="AR50" s="33">
        <v>73</v>
      </c>
      <c r="AS50" s="29">
        <v>161.5</v>
      </c>
      <c r="AT50" s="29">
        <v>102</v>
      </c>
    </row>
    <row r="51" spans="1:46" x14ac:dyDescent="0.2">
      <c r="A51" s="51">
        <v>42221</v>
      </c>
      <c r="B51" s="52">
        <v>8</v>
      </c>
      <c r="C51" s="52" t="s">
        <v>22</v>
      </c>
      <c r="D51" s="52" t="s">
        <v>15</v>
      </c>
      <c r="E51" s="52">
        <v>56</v>
      </c>
      <c r="F51" s="14">
        <v>67.5</v>
      </c>
      <c r="G51" s="14">
        <v>22.5</v>
      </c>
      <c r="H51" s="52">
        <v>7</v>
      </c>
      <c r="I51" s="52" t="str">
        <f t="shared" si="3"/>
        <v>EE</v>
      </c>
      <c r="J51" s="52"/>
      <c r="K51" s="52"/>
      <c r="L51" s="53"/>
      <c r="M51" s="52">
        <v>142.5</v>
      </c>
      <c r="N51" s="52">
        <v>101.5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</row>
    <row r="52" spans="1:46" x14ac:dyDescent="0.2">
      <c r="A52" s="4">
        <v>42221</v>
      </c>
      <c r="B52" s="5">
        <v>10</v>
      </c>
      <c r="C52" s="5" t="s">
        <v>23</v>
      </c>
      <c r="D52" s="5" t="s">
        <v>15</v>
      </c>
      <c r="E52" s="5">
        <v>33</v>
      </c>
      <c r="F52" s="7">
        <v>82.5</v>
      </c>
      <c r="G52" s="7">
        <v>27.5</v>
      </c>
      <c r="H52" s="5">
        <v>20</v>
      </c>
      <c r="I52" s="5" t="str">
        <f t="shared" si="3"/>
        <v>EE</v>
      </c>
      <c r="J52" s="5">
        <v>159.5</v>
      </c>
      <c r="K52" s="5">
        <v>59.5</v>
      </c>
      <c r="L52" s="9">
        <v>23.38813494</v>
      </c>
      <c r="M52" s="5">
        <v>104.5</v>
      </c>
      <c r="N52" s="5">
        <v>68.5</v>
      </c>
      <c r="O52" s="29">
        <v>30</v>
      </c>
      <c r="P52" s="29">
        <v>78</v>
      </c>
      <c r="Q52" s="30">
        <v>26</v>
      </c>
      <c r="R52" s="29">
        <v>18</v>
      </c>
      <c r="S52" s="29">
        <v>70</v>
      </c>
      <c r="T52" s="29">
        <v>69</v>
      </c>
      <c r="U52" s="29">
        <v>1.6</v>
      </c>
      <c r="V52" s="29">
        <v>58</v>
      </c>
      <c r="W52" s="29">
        <v>22.656249999999996</v>
      </c>
      <c r="X52" s="29">
        <v>81</v>
      </c>
      <c r="Y52" s="30">
        <v>3.16</v>
      </c>
      <c r="Z52" s="29">
        <v>92</v>
      </c>
      <c r="AA52" s="31">
        <v>0.4</v>
      </c>
      <c r="AB52" s="29">
        <v>198</v>
      </c>
      <c r="AC52" s="29">
        <v>5.1202482544608223</v>
      </c>
      <c r="AD52" s="29">
        <v>42</v>
      </c>
      <c r="AE52" s="29">
        <v>109</v>
      </c>
      <c r="AF52" s="29">
        <v>235</v>
      </c>
      <c r="AG52" s="32">
        <v>17</v>
      </c>
      <c r="AH52" s="32">
        <v>20.350000000000001</v>
      </c>
      <c r="AI52" s="32">
        <v>334</v>
      </c>
      <c r="AJ52" s="29">
        <v>122</v>
      </c>
      <c r="AK52" s="29">
        <v>81</v>
      </c>
      <c r="AL52" s="29">
        <v>95</v>
      </c>
      <c r="AM52" s="33">
        <v>124</v>
      </c>
      <c r="AN52" s="33">
        <v>84</v>
      </c>
      <c r="AO52" s="33">
        <v>97</v>
      </c>
      <c r="AP52" s="33">
        <v>117</v>
      </c>
      <c r="AQ52" s="33">
        <v>72</v>
      </c>
      <c r="AR52" s="33">
        <v>87</v>
      </c>
      <c r="AS52" s="29">
        <v>115.5</v>
      </c>
      <c r="AT52" s="29">
        <v>75</v>
      </c>
    </row>
    <row r="53" spans="1:46" x14ac:dyDescent="0.2">
      <c r="A53" s="4">
        <v>42223</v>
      </c>
      <c r="B53" s="5">
        <v>12</v>
      </c>
      <c r="C53" s="5" t="s">
        <v>25</v>
      </c>
      <c r="D53" s="5" t="s">
        <v>15</v>
      </c>
      <c r="E53" s="5">
        <v>59</v>
      </c>
      <c r="F53" s="7">
        <v>67</v>
      </c>
      <c r="G53" s="7">
        <v>22.3</v>
      </c>
      <c r="H53" s="5">
        <v>15</v>
      </c>
      <c r="I53" s="5" t="str">
        <f t="shared" si="3"/>
        <v>EE</v>
      </c>
      <c r="J53" s="5">
        <v>155</v>
      </c>
      <c r="K53" s="5">
        <v>78.7</v>
      </c>
      <c r="L53" s="9">
        <v>32.75754422</v>
      </c>
      <c r="M53" s="5">
        <v>117</v>
      </c>
      <c r="N53" s="5">
        <v>90.5</v>
      </c>
      <c r="O53" s="29">
        <v>59</v>
      </c>
      <c r="P53" s="29">
        <v>67</v>
      </c>
      <c r="Q53" s="30">
        <v>22.33</v>
      </c>
      <c r="R53" s="29">
        <v>15</v>
      </c>
      <c r="S53" s="29">
        <v>84</v>
      </c>
      <c r="T53" s="29">
        <v>63</v>
      </c>
      <c r="U53" s="29">
        <v>1.55</v>
      </c>
      <c r="V53" s="29">
        <v>78.7</v>
      </c>
      <c r="W53" s="29">
        <v>32.757544224765866</v>
      </c>
      <c r="X53" s="29">
        <v>109</v>
      </c>
      <c r="Y53" s="30">
        <v>13.21</v>
      </c>
      <c r="Z53" s="29">
        <v>96</v>
      </c>
      <c r="AA53" s="31">
        <v>1.72</v>
      </c>
      <c r="AB53" s="29">
        <v>208</v>
      </c>
      <c r="AC53" s="29">
        <v>5.3788466511507629</v>
      </c>
      <c r="AD53" s="29">
        <v>36</v>
      </c>
      <c r="AE53" s="29">
        <v>116.6</v>
      </c>
      <c r="AF53" s="29">
        <v>277</v>
      </c>
      <c r="AG53" s="32">
        <v>81.47</v>
      </c>
      <c r="AH53" s="32" t="s">
        <v>96</v>
      </c>
      <c r="AI53" s="32">
        <v>381</v>
      </c>
      <c r="AJ53" s="29">
        <v>116</v>
      </c>
      <c r="AK53" s="29">
        <v>71</v>
      </c>
      <c r="AL53" s="29">
        <v>86</v>
      </c>
      <c r="AM53" s="33">
        <v>127</v>
      </c>
      <c r="AN53" s="33">
        <v>77</v>
      </c>
      <c r="AO53" s="33">
        <v>93</v>
      </c>
      <c r="AP53" s="33">
        <v>95</v>
      </c>
      <c r="AQ53" s="33">
        <v>59</v>
      </c>
      <c r="AR53" s="33">
        <v>71</v>
      </c>
      <c r="AS53" s="29">
        <v>117</v>
      </c>
      <c r="AT53" s="29">
        <v>90.5</v>
      </c>
    </row>
    <row r="54" spans="1:46" x14ac:dyDescent="0.2">
      <c r="A54" s="4">
        <v>42227</v>
      </c>
      <c r="B54" s="5">
        <v>17</v>
      </c>
      <c r="C54" s="5" t="s">
        <v>29</v>
      </c>
      <c r="D54" s="5" t="s">
        <v>15</v>
      </c>
      <c r="E54" s="5">
        <v>24</v>
      </c>
      <c r="F54" s="7">
        <v>63</v>
      </c>
      <c r="G54" s="7">
        <v>21.21</v>
      </c>
      <c r="H54" s="5">
        <v>3</v>
      </c>
      <c r="I54" s="5" t="str">
        <f t="shared" si="3"/>
        <v>EE</v>
      </c>
      <c r="J54" s="5">
        <v>161.5</v>
      </c>
      <c r="K54" s="5">
        <v>59.2</v>
      </c>
      <c r="L54" s="9">
        <v>22.697428330000001</v>
      </c>
      <c r="M54" s="5">
        <v>110.5</v>
      </c>
      <c r="N54" s="5">
        <v>81.5</v>
      </c>
      <c r="O54" s="29">
        <v>24</v>
      </c>
      <c r="P54" s="29">
        <v>63</v>
      </c>
      <c r="Q54" s="30">
        <v>21</v>
      </c>
      <c r="R54" s="29">
        <v>3</v>
      </c>
      <c r="S54" s="29">
        <v>94</v>
      </c>
      <c r="T54" s="29">
        <v>57</v>
      </c>
      <c r="U54" s="29">
        <v>1.615</v>
      </c>
      <c r="V54" s="29">
        <v>60.7</v>
      </c>
      <c r="W54" s="29">
        <v>23.272532085997184</v>
      </c>
      <c r="X54" s="29">
        <v>82</v>
      </c>
      <c r="Y54" s="34">
        <v>5.91</v>
      </c>
      <c r="Z54" s="35">
        <v>97</v>
      </c>
      <c r="AA54" s="35">
        <v>0.78</v>
      </c>
      <c r="AB54" s="35">
        <v>138</v>
      </c>
      <c r="AC54" s="29">
        <v>3.568657874321179</v>
      </c>
      <c r="AD54" s="35">
        <v>44</v>
      </c>
      <c r="AE54" s="35">
        <v>76.8</v>
      </c>
      <c r="AF54" s="35">
        <v>86</v>
      </c>
      <c r="AG54" s="32" t="s">
        <v>97</v>
      </c>
      <c r="AH54" s="32" t="s">
        <v>98</v>
      </c>
      <c r="AI54" s="32">
        <v>290</v>
      </c>
      <c r="AJ54" s="29">
        <v>105</v>
      </c>
      <c r="AK54" s="29">
        <v>65</v>
      </c>
      <c r="AL54" s="29">
        <v>78</v>
      </c>
      <c r="AM54" s="33">
        <v>109</v>
      </c>
      <c r="AN54" s="33">
        <v>70</v>
      </c>
      <c r="AO54" s="33">
        <v>83</v>
      </c>
      <c r="AP54" s="33">
        <v>97</v>
      </c>
      <c r="AQ54" s="33">
        <v>56</v>
      </c>
      <c r="AR54" s="33">
        <v>69</v>
      </c>
      <c r="AS54" s="29">
        <v>110.5</v>
      </c>
      <c r="AT54" s="29">
        <v>81.5</v>
      </c>
    </row>
    <row r="55" spans="1:46" x14ac:dyDescent="0.2">
      <c r="A55" s="4">
        <v>42223</v>
      </c>
      <c r="B55" s="5">
        <v>30</v>
      </c>
      <c r="C55" s="5" t="s">
        <v>34</v>
      </c>
      <c r="D55" s="5" t="s">
        <v>15</v>
      </c>
      <c r="E55" s="5">
        <v>42</v>
      </c>
      <c r="F55" s="7">
        <v>64.5</v>
      </c>
      <c r="G55" s="7">
        <v>21.51</v>
      </c>
      <c r="H55" s="5">
        <v>5</v>
      </c>
      <c r="I55" s="5" t="str">
        <f t="shared" si="3"/>
        <v>EE</v>
      </c>
      <c r="J55" s="5"/>
      <c r="K55" s="5"/>
      <c r="L55" s="9"/>
      <c r="M55" s="5">
        <v>113</v>
      </c>
      <c r="N55" s="5">
        <v>75</v>
      </c>
      <c r="O55" s="29">
        <v>42</v>
      </c>
      <c r="P55" s="29">
        <v>64.5</v>
      </c>
      <c r="Q55" s="30">
        <v>21.5</v>
      </c>
      <c r="R55" s="29">
        <v>5</v>
      </c>
      <c r="S55" s="29">
        <v>80.5</v>
      </c>
      <c r="T55" s="29">
        <v>102.5</v>
      </c>
      <c r="U55" s="29">
        <v>1.63</v>
      </c>
      <c r="V55" s="29">
        <v>69.7</v>
      </c>
      <c r="W55" s="29">
        <v>26.233580488539278</v>
      </c>
      <c r="X55" s="29">
        <v>92.5</v>
      </c>
      <c r="Y55" s="30">
        <v>10.210000000000001</v>
      </c>
      <c r="Z55" s="29">
        <v>123</v>
      </c>
      <c r="AA55" s="31">
        <v>1.42</v>
      </c>
      <c r="AB55" s="29">
        <v>187</v>
      </c>
      <c r="AC55" s="29">
        <v>4.8357900181018874</v>
      </c>
      <c r="AD55" s="29">
        <v>45</v>
      </c>
      <c r="AE55" s="29">
        <v>94.6</v>
      </c>
      <c r="AF55" s="29">
        <v>237</v>
      </c>
      <c r="AG55" s="32" t="s">
        <v>101</v>
      </c>
      <c r="AH55" s="32" t="s">
        <v>102</v>
      </c>
      <c r="AI55" s="32">
        <v>379</v>
      </c>
      <c r="AJ55" s="10">
        <v>115</v>
      </c>
      <c r="AK55" s="10">
        <v>74</v>
      </c>
      <c r="AL55" s="10">
        <v>87</v>
      </c>
      <c r="AM55" s="10">
        <v>120</v>
      </c>
      <c r="AN55" s="10">
        <v>74</v>
      </c>
      <c r="AO55" s="10">
        <v>89</v>
      </c>
      <c r="AP55" s="10">
        <v>106</v>
      </c>
      <c r="AQ55" s="10">
        <v>72</v>
      </c>
      <c r="AR55" s="10">
        <v>83</v>
      </c>
      <c r="AS55" s="29">
        <v>113</v>
      </c>
      <c r="AT55" s="29">
        <v>75</v>
      </c>
    </row>
    <row r="56" spans="1:46" x14ac:dyDescent="0.2">
      <c r="A56" s="4">
        <v>42224</v>
      </c>
      <c r="B56" s="5">
        <v>31</v>
      </c>
      <c r="C56" s="5" t="s">
        <v>35</v>
      </c>
      <c r="D56" s="5" t="s">
        <v>15</v>
      </c>
      <c r="E56" s="5">
        <v>65</v>
      </c>
      <c r="F56" s="7">
        <v>67</v>
      </c>
      <c r="G56" s="7">
        <v>22.33</v>
      </c>
      <c r="H56" s="5">
        <v>17</v>
      </c>
      <c r="I56" s="5" t="str">
        <f t="shared" si="3"/>
        <v>EE</v>
      </c>
      <c r="J56" s="5">
        <v>150</v>
      </c>
      <c r="K56" s="5">
        <v>60</v>
      </c>
      <c r="L56" s="9">
        <v>26.666666670000001</v>
      </c>
      <c r="M56" s="5">
        <v>163</v>
      </c>
      <c r="N56" s="5">
        <v>101.5</v>
      </c>
      <c r="O56" s="29">
        <v>63</v>
      </c>
      <c r="P56" s="29">
        <v>70</v>
      </c>
      <c r="Q56" s="30">
        <v>23.3</v>
      </c>
      <c r="R56" s="29">
        <v>21</v>
      </c>
      <c r="S56" s="29">
        <v>81</v>
      </c>
      <c r="T56" s="29">
        <v>85</v>
      </c>
      <c r="U56" s="29">
        <v>1.5</v>
      </c>
      <c r="V56" s="29">
        <v>60</v>
      </c>
      <c r="W56" s="29">
        <v>24.572649572649571</v>
      </c>
      <c r="X56" s="29">
        <v>92</v>
      </c>
      <c r="Y56" s="30">
        <v>7.86</v>
      </c>
      <c r="Z56" s="29">
        <v>86</v>
      </c>
      <c r="AA56" s="31">
        <v>1</v>
      </c>
      <c r="AB56" s="29">
        <v>220</v>
      </c>
      <c r="AC56" s="29">
        <v>5.6891647271786914</v>
      </c>
      <c r="AD56" s="29">
        <v>41</v>
      </c>
      <c r="AE56" s="29">
        <v>143</v>
      </c>
      <c r="AF56" s="29">
        <v>181</v>
      </c>
      <c r="AG56" s="32">
        <v>112</v>
      </c>
      <c r="AH56" s="32">
        <v>70.209999999999994</v>
      </c>
      <c r="AI56" s="32">
        <v>322</v>
      </c>
      <c r="AJ56" s="29">
        <v>128</v>
      </c>
      <c r="AK56" s="29">
        <v>79</v>
      </c>
      <c r="AL56" s="29">
        <v>95.333333333333329</v>
      </c>
      <c r="AM56" s="33">
        <v>136</v>
      </c>
      <c r="AN56" s="33">
        <v>83</v>
      </c>
      <c r="AO56" s="33">
        <v>100</v>
      </c>
      <c r="AP56" s="33">
        <v>109</v>
      </c>
      <c r="AQ56" s="33">
        <v>70</v>
      </c>
      <c r="AR56" s="33">
        <v>83</v>
      </c>
      <c r="AS56" s="29">
        <v>164</v>
      </c>
      <c r="AT56" s="29">
        <v>103.5</v>
      </c>
    </row>
    <row r="57" spans="1:46" x14ac:dyDescent="0.2">
      <c r="A57" s="4">
        <v>42223</v>
      </c>
      <c r="B57" s="5">
        <v>32</v>
      </c>
      <c r="C57" s="5" t="s">
        <v>36</v>
      </c>
      <c r="D57" s="5" t="s">
        <v>15</v>
      </c>
      <c r="E57" s="5">
        <v>40</v>
      </c>
      <c r="F57" s="7">
        <v>78</v>
      </c>
      <c r="G57" s="7">
        <v>26</v>
      </c>
      <c r="H57" s="5">
        <v>16</v>
      </c>
      <c r="I57" s="5" t="str">
        <f t="shared" si="3"/>
        <v>EE</v>
      </c>
      <c r="J57" s="5">
        <v>158</v>
      </c>
      <c r="K57" s="5">
        <v>68.5</v>
      </c>
      <c r="L57" s="9">
        <v>27.4395129</v>
      </c>
      <c r="M57" s="5">
        <v>123</v>
      </c>
      <c r="N57" s="5">
        <v>82</v>
      </c>
      <c r="O57" s="29">
        <v>39</v>
      </c>
      <c r="P57" s="29">
        <v>65.5</v>
      </c>
      <c r="Q57" s="30">
        <v>21.83</v>
      </c>
      <c r="R57" s="29">
        <v>8</v>
      </c>
      <c r="S57" s="29">
        <v>79</v>
      </c>
      <c r="T57" s="29">
        <v>78</v>
      </c>
      <c r="U57" s="29">
        <v>1.585</v>
      </c>
      <c r="V57" s="29">
        <v>69</v>
      </c>
      <c r="W57" s="29">
        <v>27.465692762391903</v>
      </c>
      <c r="X57" s="29">
        <v>94</v>
      </c>
      <c r="Y57" s="34">
        <v>11.37</v>
      </c>
      <c r="Z57" s="35">
        <v>104</v>
      </c>
      <c r="AA57" s="35">
        <v>1.52</v>
      </c>
      <c r="AB57" s="35">
        <v>259</v>
      </c>
      <c r="AC57" s="29">
        <v>6.6976984742694592</v>
      </c>
      <c r="AD57" s="35">
        <v>62</v>
      </c>
      <c r="AE57" s="35">
        <v>158</v>
      </c>
      <c r="AF57" s="35">
        <v>195</v>
      </c>
      <c r="AG57" s="32">
        <v>74</v>
      </c>
      <c r="AH57" s="32">
        <v>13.19</v>
      </c>
      <c r="AI57" s="32">
        <v>462</v>
      </c>
      <c r="AJ57" s="29">
        <v>116</v>
      </c>
      <c r="AK57" s="29">
        <v>76</v>
      </c>
      <c r="AL57" s="29">
        <v>89</v>
      </c>
      <c r="AM57" s="33">
        <v>121</v>
      </c>
      <c r="AN57" s="33">
        <v>80</v>
      </c>
      <c r="AO57" s="33">
        <v>93</v>
      </c>
      <c r="AP57" s="33">
        <v>102</v>
      </c>
      <c r="AQ57" s="33">
        <v>64</v>
      </c>
      <c r="AR57" s="33">
        <v>77</v>
      </c>
      <c r="AS57" s="29">
        <v>115.5</v>
      </c>
      <c r="AT57" s="29">
        <v>72</v>
      </c>
    </row>
    <row r="58" spans="1:46" x14ac:dyDescent="0.2">
      <c r="A58" s="4">
        <v>42224</v>
      </c>
      <c r="B58" s="5">
        <v>33</v>
      </c>
      <c r="C58" s="5" t="s">
        <v>37</v>
      </c>
      <c r="D58" s="5" t="s">
        <v>15</v>
      </c>
      <c r="E58" s="5">
        <v>51</v>
      </c>
      <c r="F58" s="7">
        <v>66.5</v>
      </c>
      <c r="G58" s="7">
        <v>22.16</v>
      </c>
      <c r="H58" s="5">
        <v>15</v>
      </c>
      <c r="I58" s="5" t="str">
        <f t="shared" si="3"/>
        <v>EE</v>
      </c>
      <c r="J58" s="5">
        <v>170</v>
      </c>
      <c r="K58" s="5">
        <v>60.5</v>
      </c>
      <c r="L58" s="9">
        <v>20.934256059999999</v>
      </c>
      <c r="M58" s="5">
        <v>109</v>
      </c>
      <c r="N58" s="5">
        <v>61.5</v>
      </c>
      <c r="O58" s="29">
        <v>47</v>
      </c>
      <c r="P58" s="29">
        <v>55</v>
      </c>
      <c r="Q58" s="30">
        <v>18.3</v>
      </c>
      <c r="R58" s="29">
        <v>5</v>
      </c>
      <c r="S58" s="29">
        <v>86</v>
      </c>
      <c r="T58" s="29">
        <v>73</v>
      </c>
      <c r="U58" s="29">
        <v>1.71</v>
      </c>
      <c r="V58" s="29">
        <v>65</v>
      </c>
      <c r="W58" s="29">
        <v>22.229061933586404</v>
      </c>
      <c r="X58" s="29">
        <v>92</v>
      </c>
      <c r="Y58" s="30">
        <v>7.44</v>
      </c>
      <c r="Z58" s="29">
        <v>81</v>
      </c>
      <c r="AA58" s="31">
        <v>0.9</v>
      </c>
      <c r="AB58" s="29">
        <v>190</v>
      </c>
      <c r="AC58" s="29">
        <v>4.9133695371088697</v>
      </c>
      <c r="AD58" s="29">
        <v>55</v>
      </c>
      <c r="AE58" s="29">
        <v>112</v>
      </c>
      <c r="AF58" s="29">
        <v>114</v>
      </c>
      <c r="AG58" s="32">
        <v>107</v>
      </c>
      <c r="AH58" s="32">
        <v>339.1</v>
      </c>
      <c r="AI58" s="32">
        <v>316</v>
      </c>
      <c r="AJ58" s="29">
        <v>113</v>
      </c>
      <c r="AK58" s="29">
        <v>75</v>
      </c>
      <c r="AL58" s="29">
        <v>88</v>
      </c>
      <c r="AM58" s="33">
        <v>116</v>
      </c>
      <c r="AN58" s="33">
        <v>78</v>
      </c>
      <c r="AO58" s="33">
        <v>90</v>
      </c>
      <c r="AP58" s="33">
        <v>100</v>
      </c>
      <c r="AQ58" s="33">
        <v>63</v>
      </c>
      <c r="AR58" s="33">
        <v>75</v>
      </c>
      <c r="AS58" s="35">
        <v>111.5</v>
      </c>
      <c r="AT58" s="35">
        <v>66.5</v>
      </c>
    </row>
    <row r="59" spans="1:46" x14ac:dyDescent="0.2">
      <c r="A59" s="4">
        <v>42223</v>
      </c>
      <c r="B59" s="5">
        <v>39</v>
      </c>
      <c r="C59" s="5" t="s">
        <v>39</v>
      </c>
      <c r="D59" s="5" t="s">
        <v>15</v>
      </c>
      <c r="E59" s="5">
        <v>48</v>
      </c>
      <c r="F59" s="7">
        <v>69.5</v>
      </c>
      <c r="G59" s="7">
        <v>23</v>
      </c>
      <c r="H59" s="5">
        <v>7</v>
      </c>
      <c r="I59" s="5" t="str">
        <f t="shared" si="3"/>
        <v>EE</v>
      </c>
      <c r="J59" s="5">
        <v>161</v>
      </c>
      <c r="K59" s="5">
        <v>82.5</v>
      </c>
      <c r="L59" s="9">
        <v>31.827475790000001</v>
      </c>
      <c r="M59" s="5">
        <v>144</v>
      </c>
      <c r="N59" s="5">
        <v>102.5</v>
      </c>
      <c r="O59" s="29">
        <v>48</v>
      </c>
      <c r="P59" s="29">
        <v>69.5</v>
      </c>
      <c r="Q59" s="30">
        <v>23.17</v>
      </c>
      <c r="R59" s="29">
        <v>7</v>
      </c>
      <c r="S59" s="29">
        <v>86</v>
      </c>
      <c r="T59" s="29">
        <v>73</v>
      </c>
      <c r="U59" s="29">
        <v>1.61</v>
      </c>
      <c r="V59" s="29">
        <v>82.5</v>
      </c>
      <c r="W59" s="29">
        <v>31.827475791829016</v>
      </c>
      <c r="X59" s="29">
        <v>108</v>
      </c>
      <c r="Y59" s="30">
        <v>10.61</v>
      </c>
      <c r="Z59" s="29">
        <v>84</v>
      </c>
      <c r="AA59" s="31">
        <v>1.34</v>
      </c>
      <c r="AB59" s="29">
        <v>188</v>
      </c>
      <c r="AC59" s="29">
        <v>4.8616498577708818</v>
      </c>
      <c r="AD59" s="29">
        <v>37</v>
      </c>
      <c r="AE59" s="29">
        <v>113.4</v>
      </c>
      <c r="AF59" s="29">
        <v>188</v>
      </c>
      <c r="AG59" s="32" t="s">
        <v>103</v>
      </c>
      <c r="AH59" s="32" t="s">
        <v>104</v>
      </c>
      <c r="AI59" s="32">
        <v>430</v>
      </c>
      <c r="AJ59" s="29">
        <v>136</v>
      </c>
      <c r="AK59" s="29">
        <v>95</v>
      </c>
      <c r="AL59" s="29">
        <v>108</v>
      </c>
      <c r="AM59" s="33">
        <v>143</v>
      </c>
      <c r="AN59" s="33">
        <v>102</v>
      </c>
      <c r="AO59" s="33">
        <v>115</v>
      </c>
      <c r="AP59" s="33">
        <v>122</v>
      </c>
      <c r="AQ59" s="33">
        <v>80</v>
      </c>
      <c r="AR59" s="33">
        <v>94</v>
      </c>
      <c r="AS59" s="29">
        <v>144</v>
      </c>
      <c r="AT59" s="29">
        <v>102.5</v>
      </c>
    </row>
    <row r="60" spans="1:46" x14ac:dyDescent="0.2">
      <c r="A60" s="4">
        <v>42224</v>
      </c>
      <c r="B60" s="5">
        <v>43</v>
      </c>
      <c r="C60" s="5" t="s">
        <v>43</v>
      </c>
      <c r="D60" s="5" t="s">
        <v>15</v>
      </c>
      <c r="E60" s="5">
        <v>62</v>
      </c>
      <c r="F60" s="7">
        <v>70</v>
      </c>
      <c r="G60" s="7">
        <v>23.2</v>
      </c>
      <c r="H60" s="5">
        <v>11</v>
      </c>
      <c r="I60" s="5" t="str">
        <f t="shared" si="3"/>
        <v>EE</v>
      </c>
      <c r="J60" s="5">
        <v>165</v>
      </c>
      <c r="K60" s="5">
        <v>83</v>
      </c>
      <c r="L60" s="9">
        <v>30.48668503</v>
      </c>
      <c r="M60" s="5">
        <v>112.5</v>
      </c>
      <c r="N60" s="5">
        <v>72.5</v>
      </c>
      <c r="O60" s="29">
        <v>61</v>
      </c>
      <c r="P60" s="29">
        <v>70</v>
      </c>
      <c r="Q60" s="30">
        <v>23.33</v>
      </c>
      <c r="R60" s="29">
        <v>11</v>
      </c>
      <c r="S60" s="29">
        <v>80</v>
      </c>
      <c r="T60" s="29">
        <v>60.5</v>
      </c>
      <c r="U60" s="29">
        <v>1.65</v>
      </c>
      <c r="V60" s="29">
        <v>83</v>
      </c>
      <c r="W60" s="29">
        <v>30.486685032139579</v>
      </c>
      <c r="X60" s="29">
        <v>110</v>
      </c>
      <c r="Y60" s="30">
        <v>13.92</v>
      </c>
      <c r="Z60" s="29">
        <v>101</v>
      </c>
      <c r="AA60" s="31">
        <v>1.84</v>
      </c>
      <c r="AB60" s="29">
        <v>123</v>
      </c>
      <c r="AC60" s="29">
        <v>3.1807602792862681</v>
      </c>
      <c r="AD60" s="29">
        <v>40</v>
      </c>
      <c r="AE60" s="29">
        <v>66</v>
      </c>
      <c r="AF60" s="29">
        <v>85</v>
      </c>
      <c r="AG60" s="32" t="s">
        <v>110</v>
      </c>
      <c r="AH60" s="32" t="s">
        <v>111</v>
      </c>
      <c r="AI60" s="32">
        <v>207</v>
      </c>
      <c r="AJ60" s="29"/>
      <c r="AK60" s="29"/>
      <c r="AL60" s="29"/>
      <c r="AM60" s="33"/>
      <c r="AN60" s="33"/>
      <c r="AO60" s="33"/>
      <c r="AP60" s="33"/>
      <c r="AQ60" s="33"/>
      <c r="AR60" s="33"/>
      <c r="AS60" s="29">
        <v>112.5</v>
      </c>
      <c r="AT60" s="29">
        <v>72.5</v>
      </c>
    </row>
    <row r="61" spans="1:46" x14ac:dyDescent="0.2">
      <c r="A61" s="4">
        <v>42225</v>
      </c>
      <c r="B61" s="5">
        <v>48</v>
      </c>
      <c r="C61" s="5" t="s">
        <v>48</v>
      </c>
      <c r="D61" s="5" t="s">
        <v>15</v>
      </c>
      <c r="E61" s="5">
        <v>23</v>
      </c>
      <c r="F61" s="7">
        <v>64.5</v>
      </c>
      <c r="G61" s="7">
        <v>21.45</v>
      </c>
      <c r="H61" s="5">
        <v>5</v>
      </c>
      <c r="I61" s="5" t="str">
        <f t="shared" si="3"/>
        <v>EE</v>
      </c>
      <c r="J61" s="5">
        <v>161</v>
      </c>
      <c r="K61" s="5">
        <v>64</v>
      </c>
      <c r="L61" s="9">
        <v>24.690405460000001</v>
      </c>
      <c r="M61" s="5">
        <v>111</v>
      </c>
      <c r="N61" s="5">
        <v>70</v>
      </c>
      <c r="O61" s="29">
        <v>23</v>
      </c>
      <c r="P61" s="29">
        <v>64.5</v>
      </c>
      <c r="Q61" s="30">
        <v>21.5</v>
      </c>
      <c r="R61" s="29">
        <v>5</v>
      </c>
      <c r="S61" s="29">
        <v>87</v>
      </c>
      <c r="T61" s="29">
        <v>84</v>
      </c>
      <c r="U61" s="29">
        <v>1.6</v>
      </c>
      <c r="V61" s="29">
        <v>62.6</v>
      </c>
      <c r="W61" s="29">
        <v>24.453124999999996</v>
      </c>
      <c r="X61" s="29">
        <v>86</v>
      </c>
      <c r="Y61" s="34">
        <v>7.21</v>
      </c>
      <c r="Z61" s="35">
        <v>88</v>
      </c>
      <c r="AA61" s="35">
        <v>0.93</v>
      </c>
      <c r="AB61" s="35">
        <v>193</v>
      </c>
      <c r="AC61" s="29">
        <v>4.990949056115852</v>
      </c>
      <c r="AD61" s="35">
        <v>38</v>
      </c>
      <c r="AE61" s="35">
        <v>116</v>
      </c>
      <c r="AF61" s="35">
        <v>195</v>
      </c>
      <c r="AG61" s="32" t="s">
        <v>116</v>
      </c>
      <c r="AH61" s="32" t="s">
        <v>117</v>
      </c>
      <c r="AI61" s="32">
        <v>296</v>
      </c>
      <c r="AJ61" s="29">
        <v>106</v>
      </c>
      <c r="AK61" s="29">
        <v>65</v>
      </c>
      <c r="AL61" s="29">
        <v>78</v>
      </c>
      <c r="AM61" s="33">
        <v>113</v>
      </c>
      <c r="AN61" s="33">
        <v>70</v>
      </c>
      <c r="AO61" s="33">
        <v>84</v>
      </c>
      <c r="AP61" s="33">
        <v>89</v>
      </c>
      <c r="AQ61" s="33">
        <v>55</v>
      </c>
      <c r="AR61" s="33">
        <v>66</v>
      </c>
      <c r="AS61" s="29">
        <v>111</v>
      </c>
      <c r="AT61" s="29">
        <v>70</v>
      </c>
    </row>
    <row r="62" spans="1:46" x14ac:dyDescent="0.2">
      <c r="A62" s="4">
        <v>42226</v>
      </c>
      <c r="B62" s="5">
        <v>51</v>
      </c>
      <c r="C62" s="5" t="s">
        <v>51</v>
      </c>
      <c r="D62" s="5" t="s">
        <v>15</v>
      </c>
      <c r="E62" s="5">
        <v>36</v>
      </c>
      <c r="F62" s="7">
        <v>68</v>
      </c>
      <c r="G62" s="7">
        <v>22.6</v>
      </c>
      <c r="H62" s="5">
        <v>5</v>
      </c>
      <c r="I62" s="5" t="str">
        <f t="shared" si="3"/>
        <v>EE</v>
      </c>
      <c r="J62" s="5">
        <v>153</v>
      </c>
      <c r="K62" s="5">
        <v>66</v>
      </c>
      <c r="L62" s="9">
        <v>28.194284249999999</v>
      </c>
      <c r="M62" s="5">
        <v>141.30000000000001</v>
      </c>
      <c r="N62" s="5">
        <v>97</v>
      </c>
      <c r="O62" s="29">
        <v>36</v>
      </c>
      <c r="P62" s="29">
        <v>68</v>
      </c>
      <c r="Q62" s="30">
        <v>22.67</v>
      </c>
      <c r="R62" s="29">
        <v>5</v>
      </c>
      <c r="S62" s="29">
        <v>78</v>
      </c>
      <c r="T62" s="29">
        <v>78</v>
      </c>
      <c r="U62" s="29">
        <v>1.53</v>
      </c>
      <c r="V62" s="29">
        <v>68</v>
      </c>
      <c r="W62" s="29">
        <v>29.048656499636891</v>
      </c>
      <c r="X62" s="29">
        <v>91</v>
      </c>
      <c r="Y62" s="34">
        <v>10.39</v>
      </c>
      <c r="Z62" s="35">
        <v>92</v>
      </c>
      <c r="AA62" s="35">
        <v>1.35</v>
      </c>
      <c r="AB62" s="35">
        <v>157</v>
      </c>
      <c r="AC62" s="29">
        <v>4.0599948280320657</v>
      </c>
      <c r="AD62" s="35">
        <v>46</v>
      </c>
      <c r="AE62" s="35">
        <v>87.8</v>
      </c>
      <c r="AF62" s="35">
        <v>116</v>
      </c>
      <c r="AG62" s="32" t="s">
        <v>119</v>
      </c>
      <c r="AH62" s="32" t="s">
        <v>120</v>
      </c>
      <c r="AI62" s="32">
        <v>301</v>
      </c>
      <c r="AJ62" s="29">
        <v>102</v>
      </c>
      <c r="AK62" s="29">
        <v>65</v>
      </c>
      <c r="AL62" s="29">
        <v>77</v>
      </c>
      <c r="AM62" s="33">
        <v>108</v>
      </c>
      <c r="AN62" s="33">
        <v>69</v>
      </c>
      <c r="AO62" s="33">
        <v>82</v>
      </c>
      <c r="AP62" s="33">
        <v>85</v>
      </c>
      <c r="AQ62" s="33">
        <v>52</v>
      </c>
      <c r="AR62" s="33">
        <v>63</v>
      </c>
      <c r="AS62" s="29">
        <v>138.5</v>
      </c>
      <c r="AT62" s="29">
        <v>95</v>
      </c>
    </row>
    <row r="63" spans="1:46" x14ac:dyDescent="0.2">
      <c r="A63" s="4">
        <v>42226</v>
      </c>
      <c r="B63" s="5">
        <v>61</v>
      </c>
      <c r="C63" s="5" t="s">
        <v>60</v>
      </c>
      <c r="D63" s="5" t="s">
        <v>15</v>
      </c>
      <c r="E63" s="5">
        <v>26</v>
      </c>
      <c r="F63" s="7">
        <v>72.5</v>
      </c>
      <c r="G63" s="7">
        <v>24.16</v>
      </c>
      <c r="H63" s="5">
        <v>5</v>
      </c>
      <c r="I63" s="5" t="str">
        <f t="shared" si="3"/>
        <v>EE</v>
      </c>
      <c r="J63" s="5">
        <v>155</v>
      </c>
      <c r="K63" s="5">
        <v>54</v>
      </c>
      <c r="L63" s="9">
        <v>22.47658689</v>
      </c>
      <c r="M63" s="5">
        <v>114.5</v>
      </c>
      <c r="N63" s="5">
        <v>80.5</v>
      </c>
      <c r="O63" s="29">
        <v>26</v>
      </c>
      <c r="P63" s="29">
        <v>72.5</v>
      </c>
      <c r="Q63" s="30">
        <v>24.17</v>
      </c>
      <c r="R63" s="29">
        <v>5</v>
      </c>
      <c r="S63" s="29">
        <v>81</v>
      </c>
      <c r="T63" s="29">
        <v>96</v>
      </c>
      <c r="U63" s="29">
        <v>1.55</v>
      </c>
      <c r="V63" s="29">
        <v>56</v>
      </c>
      <c r="W63" s="29">
        <v>23.309053069719038</v>
      </c>
      <c r="X63" s="29">
        <v>82</v>
      </c>
      <c r="Y63" s="30">
        <v>7.84</v>
      </c>
      <c r="Z63" s="29">
        <v>81</v>
      </c>
      <c r="AA63" s="31">
        <v>0.98</v>
      </c>
      <c r="AB63" s="29">
        <v>148</v>
      </c>
      <c r="AC63" s="29">
        <v>3.8272562710111195</v>
      </c>
      <c r="AD63" s="29">
        <v>49</v>
      </c>
      <c r="AE63" s="29">
        <v>81.8</v>
      </c>
      <c r="AF63" s="29">
        <v>86</v>
      </c>
      <c r="AG63" s="32" t="s">
        <v>125</v>
      </c>
      <c r="AH63" s="32">
        <v>29</v>
      </c>
      <c r="AI63" s="32">
        <v>353</v>
      </c>
      <c r="AJ63" s="29"/>
      <c r="AK63" s="29"/>
      <c r="AL63" s="29"/>
      <c r="AM63" s="33"/>
      <c r="AN63" s="33"/>
      <c r="AO63" s="33"/>
      <c r="AP63" s="33"/>
      <c r="AQ63" s="33"/>
      <c r="AR63" s="33"/>
      <c r="AS63" s="29">
        <v>114.5</v>
      </c>
      <c r="AT63" s="29">
        <v>80.5</v>
      </c>
    </row>
    <row r="64" spans="1:46" x14ac:dyDescent="0.2">
      <c r="A64" s="25">
        <v>42226</v>
      </c>
      <c r="B64" s="26">
        <v>62</v>
      </c>
      <c r="C64" s="26" t="s">
        <v>61</v>
      </c>
      <c r="D64" s="26" t="s">
        <v>15</v>
      </c>
      <c r="E64" s="26">
        <v>38</v>
      </c>
      <c r="F64" s="27">
        <v>63.5</v>
      </c>
      <c r="G64" s="27">
        <v>22.164999999999999</v>
      </c>
      <c r="H64" s="26">
        <v>7</v>
      </c>
      <c r="I64" s="26" t="str">
        <f t="shared" si="3"/>
        <v>EE</v>
      </c>
      <c r="J64" s="26">
        <v>165</v>
      </c>
      <c r="K64" s="26">
        <v>85</v>
      </c>
      <c r="L64" s="28">
        <v>31.221303949999999</v>
      </c>
      <c r="M64" s="26">
        <v>109</v>
      </c>
      <c r="N64" s="26">
        <v>69.5</v>
      </c>
      <c r="O64" s="29">
        <v>38</v>
      </c>
      <c r="P64" s="29">
        <v>64</v>
      </c>
      <c r="Q64" s="30">
        <v>21.3</v>
      </c>
      <c r="R64" s="29">
        <v>8</v>
      </c>
      <c r="S64" s="29">
        <v>85</v>
      </c>
      <c r="T64" s="29"/>
      <c r="U64" s="29">
        <v>1.65</v>
      </c>
      <c r="V64" s="29">
        <v>87</v>
      </c>
      <c r="W64" s="29">
        <v>31.955922865013779</v>
      </c>
      <c r="X64" s="29">
        <v>109</v>
      </c>
      <c r="Y64" s="30">
        <v>12.47</v>
      </c>
      <c r="Z64" s="29">
        <v>87</v>
      </c>
      <c r="AA64" s="31">
        <v>1.6</v>
      </c>
      <c r="AB64" s="29">
        <v>190</v>
      </c>
      <c r="AC64" s="29">
        <v>4.9133695371088697</v>
      </c>
      <c r="AD64" s="29">
        <v>36</v>
      </c>
      <c r="AE64" s="29">
        <v>81</v>
      </c>
      <c r="AF64" s="29">
        <v>367</v>
      </c>
      <c r="AG64" s="32">
        <v>133</v>
      </c>
      <c r="AH64" s="32">
        <v>332.2</v>
      </c>
      <c r="AI64" s="32">
        <v>424</v>
      </c>
      <c r="AJ64" s="29">
        <v>154</v>
      </c>
      <c r="AK64" s="29">
        <v>90</v>
      </c>
      <c r="AL64" s="29">
        <v>111.33333333333333</v>
      </c>
      <c r="AM64" s="33">
        <v>157</v>
      </c>
      <c r="AN64" s="33">
        <v>94</v>
      </c>
      <c r="AO64" s="33">
        <v>115</v>
      </c>
      <c r="AP64" s="33">
        <v>133</v>
      </c>
      <c r="AQ64" s="33">
        <v>70</v>
      </c>
      <c r="AR64" s="33">
        <v>91</v>
      </c>
      <c r="AS64" s="29">
        <v>122</v>
      </c>
      <c r="AT64" s="29">
        <v>78</v>
      </c>
    </row>
    <row r="65" spans="1:46" x14ac:dyDescent="0.2">
      <c r="A65" s="4">
        <v>42226</v>
      </c>
      <c r="B65" s="5">
        <v>64</v>
      </c>
      <c r="C65" s="5" t="s">
        <v>63</v>
      </c>
      <c r="D65" s="5" t="s">
        <v>15</v>
      </c>
      <c r="E65" s="5">
        <v>36</v>
      </c>
      <c r="F65" s="7">
        <v>78.5</v>
      </c>
      <c r="G65" s="7">
        <v>26.16</v>
      </c>
      <c r="H65" s="5">
        <v>8</v>
      </c>
      <c r="I65" s="5" t="str">
        <f t="shared" si="3"/>
        <v>EE</v>
      </c>
      <c r="J65" s="5">
        <v>155</v>
      </c>
      <c r="K65" s="5">
        <v>60</v>
      </c>
      <c r="L65" s="9">
        <v>24.973985429999999</v>
      </c>
      <c r="M65" s="5">
        <v>118</v>
      </c>
      <c r="N65" s="5">
        <v>82</v>
      </c>
      <c r="O65" s="29">
        <v>35</v>
      </c>
      <c r="P65" s="29">
        <v>77</v>
      </c>
      <c r="Q65" s="30">
        <v>25.7</v>
      </c>
      <c r="R65" s="29">
        <v>6</v>
      </c>
      <c r="S65" s="29">
        <v>85</v>
      </c>
      <c r="T65" s="29">
        <v>57</v>
      </c>
      <c r="U65" s="29">
        <v>1.59</v>
      </c>
      <c r="V65" s="29">
        <v>60</v>
      </c>
      <c r="W65" s="29">
        <v>23.733238400379729</v>
      </c>
      <c r="X65" s="29"/>
      <c r="Y65" s="30">
        <v>4.7</v>
      </c>
      <c r="Z65" s="29">
        <v>119</v>
      </c>
      <c r="AA65" s="31">
        <v>0.7</v>
      </c>
      <c r="AB65" s="29">
        <v>212</v>
      </c>
      <c r="AC65" s="29">
        <v>5.4822860098267387</v>
      </c>
      <c r="AD65" s="29">
        <v>39</v>
      </c>
      <c r="AE65" s="29">
        <v>120</v>
      </c>
      <c r="AF65" s="29">
        <v>262</v>
      </c>
      <c r="AG65" s="32"/>
      <c r="AH65" s="32"/>
      <c r="AI65" s="32"/>
      <c r="AJ65" s="29">
        <v>124</v>
      </c>
      <c r="AK65" s="29">
        <v>73</v>
      </c>
      <c r="AL65" s="29">
        <v>90</v>
      </c>
      <c r="AM65" s="33">
        <v>132</v>
      </c>
      <c r="AN65" s="33">
        <v>78</v>
      </c>
      <c r="AO65" s="33">
        <v>96</v>
      </c>
      <c r="AP65" s="33">
        <v>104</v>
      </c>
      <c r="AQ65" s="33">
        <v>63</v>
      </c>
      <c r="AR65" s="33">
        <v>76</v>
      </c>
      <c r="AS65" s="29">
        <v>92.5</v>
      </c>
      <c r="AT65" s="29">
        <v>62.5</v>
      </c>
    </row>
    <row r="66" spans="1:46" x14ac:dyDescent="0.2">
      <c r="A66" s="4">
        <v>42227</v>
      </c>
      <c r="B66" s="5">
        <v>65</v>
      </c>
      <c r="C66" s="5" t="s">
        <v>64</v>
      </c>
      <c r="D66" s="5" t="s">
        <v>15</v>
      </c>
      <c r="E66" s="5">
        <v>23</v>
      </c>
      <c r="F66" s="7">
        <v>71.5</v>
      </c>
      <c r="G66" s="7">
        <v>23.83</v>
      </c>
      <c r="H66" s="5">
        <v>3</v>
      </c>
      <c r="I66" s="5" t="str">
        <f t="shared" si="3"/>
        <v>EE</v>
      </c>
      <c r="J66" s="5">
        <v>160</v>
      </c>
      <c r="K66" s="5">
        <v>56</v>
      </c>
      <c r="L66" s="9">
        <v>21.875</v>
      </c>
      <c r="M66" s="5">
        <v>102.75</v>
      </c>
      <c r="N66" s="5">
        <v>71.5</v>
      </c>
      <c r="O66" s="29">
        <v>23</v>
      </c>
      <c r="P66" s="29">
        <v>71.5</v>
      </c>
      <c r="Q66" s="30">
        <v>23.83</v>
      </c>
      <c r="R66" s="29">
        <v>3</v>
      </c>
      <c r="S66" s="29">
        <v>86</v>
      </c>
      <c r="T66" s="29">
        <v>56</v>
      </c>
      <c r="U66" s="29">
        <v>1.6</v>
      </c>
      <c r="V66" s="29">
        <v>58</v>
      </c>
      <c r="W66" s="29">
        <v>22.656249999999996</v>
      </c>
      <c r="X66" s="29">
        <v>78</v>
      </c>
      <c r="Y66" s="30">
        <v>3.88</v>
      </c>
      <c r="Z66" s="29">
        <v>85</v>
      </c>
      <c r="AA66" s="31">
        <v>0.5</v>
      </c>
      <c r="AB66" s="29">
        <v>162</v>
      </c>
      <c r="AC66" s="29">
        <v>4.189294026377036</v>
      </c>
      <c r="AD66" s="29">
        <v>44</v>
      </c>
      <c r="AE66" s="29">
        <v>103</v>
      </c>
      <c r="AF66" s="29">
        <v>75</v>
      </c>
      <c r="AG66" s="32" t="s">
        <v>127</v>
      </c>
      <c r="AH66" s="32" t="s">
        <v>128</v>
      </c>
      <c r="AI66" s="32">
        <v>346</v>
      </c>
      <c r="AJ66" s="29">
        <v>104</v>
      </c>
      <c r="AK66" s="29">
        <v>66</v>
      </c>
      <c r="AL66" s="29">
        <v>78</v>
      </c>
      <c r="AM66" s="33">
        <v>109</v>
      </c>
      <c r="AN66" s="33">
        <v>69</v>
      </c>
      <c r="AO66" s="33">
        <v>82</v>
      </c>
      <c r="AP66" s="33">
        <v>90</v>
      </c>
      <c r="AQ66" s="33">
        <v>56</v>
      </c>
      <c r="AR66" s="33">
        <v>67</v>
      </c>
      <c r="AS66" s="35">
        <v>101.5</v>
      </c>
      <c r="AT66" s="35">
        <v>68.5</v>
      </c>
    </row>
    <row r="67" spans="1:46" x14ac:dyDescent="0.2">
      <c r="A67" s="4">
        <v>42227</v>
      </c>
      <c r="B67" s="5">
        <v>66</v>
      </c>
      <c r="C67" s="5" t="s">
        <v>65</v>
      </c>
      <c r="D67" s="5" t="s">
        <v>15</v>
      </c>
      <c r="E67" s="5">
        <v>57</v>
      </c>
      <c r="F67" s="7">
        <v>67.5</v>
      </c>
      <c r="G67" s="7">
        <v>22.45</v>
      </c>
      <c r="H67" s="5">
        <v>7</v>
      </c>
      <c r="I67" s="5" t="str">
        <f t="shared" si="3"/>
        <v>EE</v>
      </c>
      <c r="J67" s="5">
        <v>158.69999999999999</v>
      </c>
      <c r="K67" s="5">
        <v>60</v>
      </c>
      <c r="L67" s="9">
        <v>23.823051899999999</v>
      </c>
      <c r="M67" s="5"/>
      <c r="N67" s="5"/>
      <c r="O67" s="29">
        <v>57</v>
      </c>
      <c r="P67" s="29">
        <v>67.5</v>
      </c>
      <c r="Q67" s="30">
        <v>22.5</v>
      </c>
      <c r="R67" s="29">
        <v>7</v>
      </c>
      <c r="S67" s="29">
        <v>84.5</v>
      </c>
      <c r="T67" s="29">
        <v>75</v>
      </c>
      <c r="U67" s="29">
        <v>1.64</v>
      </c>
      <c r="V67" s="29">
        <v>62.5</v>
      </c>
      <c r="W67" s="29">
        <v>23.237656157049379</v>
      </c>
      <c r="X67" s="29">
        <v>95</v>
      </c>
      <c r="Y67" s="34">
        <v>3.6</v>
      </c>
      <c r="Z67" s="35">
        <v>86</v>
      </c>
      <c r="AA67" s="35">
        <v>0.47</v>
      </c>
      <c r="AB67" s="35">
        <v>185</v>
      </c>
      <c r="AC67" s="29">
        <v>4.7840703387638994</v>
      </c>
      <c r="AD67" s="35">
        <v>37</v>
      </c>
      <c r="AE67" s="35">
        <v>94.4</v>
      </c>
      <c r="AF67" s="35">
        <v>268</v>
      </c>
      <c r="AG67" s="32" t="s">
        <v>129</v>
      </c>
      <c r="AH67" s="32" t="s">
        <v>130</v>
      </c>
      <c r="AI67" s="32">
        <v>283</v>
      </c>
      <c r="AJ67" s="29">
        <v>119</v>
      </c>
      <c r="AK67" s="29">
        <v>79</v>
      </c>
      <c r="AL67" s="29">
        <v>92.333333333333329</v>
      </c>
      <c r="AM67" s="33">
        <v>127</v>
      </c>
      <c r="AN67" s="33">
        <v>85</v>
      </c>
      <c r="AO67" s="33">
        <v>99</v>
      </c>
      <c r="AP67" s="33">
        <v>99</v>
      </c>
      <c r="AQ67" s="33">
        <v>65</v>
      </c>
      <c r="AR67" s="33">
        <v>76</v>
      </c>
      <c r="AS67" s="29">
        <v>124</v>
      </c>
      <c r="AT67" s="29">
        <v>89</v>
      </c>
    </row>
    <row r="68" spans="1:46" x14ac:dyDescent="0.2">
      <c r="A68" s="4">
        <v>42227</v>
      </c>
      <c r="B68" s="5">
        <v>67</v>
      </c>
      <c r="C68" s="5" t="s">
        <v>66</v>
      </c>
      <c r="D68" s="5" t="s">
        <v>15</v>
      </c>
      <c r="E68" s="5">
        <v>59</v>
      </c>
      <c r="F68" s="7">
        <v>68.5</v>
      </c>
      <c r="G68" s="7">
        <v>22.83</v>
      </c>
      <c r="H68" s="5">
        <v>21</v>
      </c>
      <c r="I68" s="5" t="str">
        <f t="shared" si="3"/>
        <v>EE</v>
      </c>
      <c r="J68" s="5">
        <v>167.5</v>
      </c>
      <c r="K68" s="5">
        <v>62</v>
      </c>
      <c r="L68" s="9">
        <v>22.098462909999999</v>
      </c>
      <c r="M68" s="5">
        <v>113.5</v>
      </c>
      <c r="N68" s="5">
        <v>78</v>
      </c>
      <c r="O68" s="29">
        <v>59</v>
      </c>
      <c r="P68" s="29">
        <v>68.5</v>
      </c>
      <c r="Q68" s="30">
        <v>22.83</v>
      </c>
      <c r="R68" s="29">
        <v>21</v>
      </c>
      <c r="S68" s="29">
        <v>79.5</v>
      </c>
      <c r="T68" s="29">
        <v>98.5</v>
      </c>
      <c r="U68" s="29">
        <v>1.675</v>
      </c>
      <c r="V68" s="29">
        <v>62</v>
      </c>
      <c r="W68" s="29">
        <v>22.098462909333929</v>
      </c>
      <c r="X68" s="29">
        <v>90</v>
      </c>
      <c r="Y68" s="30">
        <v>1.29</v>
      </c>
      <c r="Z68" s="29">
        <v>96</v>
      </c>
      <c r="AA68" s="31">
        <v>0.39</v>
      </c>
      <c r="AB68" s="29">
        <v>154</v>
      </c>
      <c r="AC68" s="29">
        <v>3.9824153090250838</v>
      </c>
      <c r="AD68" s="29">
        <v>56</v>
      </c>
      <c r="AE68" s="29">
        <v>75.400000000000006</v>
      </c>
      <c r="AF68" s="29">
        <v>113</v>
      </c>
      <c r="AG68" s="32">
        <v>97.58</v>
      </c>
      <c r="AH68" s="32">
        <v>52.92</v>
      </c>
      <c r="AI68" s="32">
        <v>237</v>
      </c>
      <c r="AJ68" s="29">
        <v>104</v>
      </c>
      <c r="AK68" s="29">
        <v>67</v>
      </c>
      <c r="AL68" s="29">
        <v>79.333333333333329</v>
      </c>
      <c r="AM68" s="33">
        <v>109</v>
      </c>
      <c r="AN68" s="33">
        <v>71</v>
      </c>
      <c r="AO68" s="33">
        <v>83</v>
      </c>
      <c r="AP68" s="33">
        <v>93</v>
      </c>
      <c r="AQ68" s="33">
        <v>60</v>
      </c>
      <c r="AR68" s="33">
        <v>71</v>
      </c>
      <c r="AS68" s="29">
        <v>113.5</v>
      </c>
      <c r="AT68" s="29">
        <v>78</v>
      </c>
    </row>
    <row r="69" spans="1:46" x14ac:dyDescent="0.2">
      <c r="A69" s="4">
        <v>42351</v>
      </c>
      <c r="B69" s="5">
        <v>77</v>
      </c>
      <c r="C69" s="5" t="s">
        <v>67</v>
      </c>
      <c r="D69" s="5" t="s">
        <v>15</v>
      </c>
      <c r="E69" s="5">
        <v>26</v>
      </c>
      <c r="F69" s="7">
        <v>64</v>
      </c>
      <c r="G69" s="7">
        <v>21.3</v>
      </c>
      <c r="H69" s="5">
        <v>10</v>
      </c>
      <c r="I69" s="5" t="str">
        <f t="shared" si="3"/>
        <v>EE</v>
      </c>
      <c r="J69" s="5">
        <v>167</v>
      </c>
      <c r="K69" s="5">
        <v>60</v>
      </c>
      <c r="L69" s="9">
        <v>21.513858509999999</v>
      </c>
      <c r="M69" s="5">
        <v>106.5</v>
      </c>
      <c r="N69" s="5">
        <v>57.5</v>
      </c>
      <c r="O69" s="29">
        <v>24</v>
      </c>
      <c r="P69" s="29">
        <v>66.510000000000005</v>
      </c>
      <c r="Q69" s="30">
        <v>22.17</v>
      </c>
      <c r="R69" s="29">
        <v>5</v>
      </c>
      <c r="S69" s="29">
        <v>82</v>
      </c>
      <c r="T69" s="29">
        <v>85</v>
      </c>
      <c r="U69" s="29">
        <v>1.62</v>
      </c>
      <c r="V69" s="29">
        <v>59</v>
      </c>
      <c r="W69" s="29">
        <v>22.481329065691202</v>
      </c>
      <c r="X69" s="29">
        <v>81</v>
      </c>
      <c r="Y69" s="34">
        <v>31.36</v>
      </c>
      <c r="Z69" s="35">
        <v>75</v>
      </c>
      <c r="AA69" s="35">
        <v>3.7</v>
      </c>
      <c r="AB69" s="35">
        <v>173</v>
      </c>
      <c r="AC69" s="29">
        <v>4.4737522627359709</v>
      </c>
      <c r="AD69" s="34">
        <v>44</v>
      </c>
      <c r="AE69" s="34">
        <v>102</v>
      </c>
      <c r="AF69" s="34">
        <v>139</v>
      </c>
      <c r="AG69" s="32">
        <v>80</v>
      </c>
      <c r="AH69" s="32">
        <v>145.4</v>
      </c>
      <c r="AI69" s="32">
        <v>308</v>
      </c>
      <c r="AJ69" s="29">
        <v>112</v>
      </c>
      <c r="AK69" s="29">
        <v>68</v>
      </c>
      <c r="AL69" s="29">
        <v>83</v>
      </c>
      <c r="AM69" s="33">
        <v>117</v>
      </c>
      <c r="AN69" s="33">
        <v>73</v>
      </c>
      <c r="AO69" s="33">
        <v>88</v>
      </c>
      <c r="AP69" s="33">
        <v>98</v>
      </c>
      <c r="AQ69" s="33">
        <v>55</v>
      </c>
      <c r="AR69" s="33">
        <v>69</v>
      </c>
      <c r="AS69" s="29">
        <v>112.5</v>
      </c>
      <c r="AT69" s="29">
        <v>63</v>
      </c>
    </row>
    <row r="70" spans="1:46" x14ac:dyDescent="0.2">
      <c r="A70" s="3">
        <v>2016</v>
      </c>
      <c r="B70" s="3">
        <v>120</v>
      </c>
      <c r="C70" s="3" t="s">
        <v>70</v>
      </c>
      <c r="D70" s="3" t="s">
        <v>15</v>
      </c>
      <c r="E70" s="3">
        <v>39</v>
      </c>
      <c r="F70" s="6">
        <v>65</v>
      </c>
      <c r="G70" s="6">
        <v>21.666666670000001</v>
      </c>
      <c r="H70" s="3">
        <v>12</v>
      </c>
      <c r="I70" s="3" t="str">
        <f t="shared" si="3"/>
        <v>EE</v>
      </c>
      <c r="J70" s="3">
        <v>165</v>
      </c>
      <c r="K70" s="3">
        <v>81</v>
      </c>
      <c r="L70" s="8">
        <v>29.752066119999999</v>
      </c>
      <c r="M70" s="3">
        <v>110</v>
      </c>
      <c r="N70" s="3">
        <v>72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46" x14ac:dyDescent="0.2">
      <c r="A71" s="1" t="s">
        <v>134</v>
      </c>
      <c r="E71" s="50">
        <f>AVERAGE(E48:E70)</f>
        <v>42.608695652173914</v>
      </c>
      <c r="F71" s="50">
        <f t="shared" ref="F71:AT71" si="4">AVERAGE(F48:F70)</f>
        <v>68.663043478260875</v>
      </c>
      <c r="G71" s="50">
        <f t="shared" si="4"/>
        <v>22.919492753913044</v>
      </c>
      <c r="H71" s="50">
        <f t="shared" si="4"/>
        <v>9.8695652173913047</v>
      </c>
      <c r="I71" s="50"/>
      <c r="J71" s="50">
        <f t="shared" si="4"/>
        <v>160.31904761904761</v>
      </c>
      <c r="K71" s="50">
        <f t="shared" si="4"/>
        <v>67.138095238095246</v>
      </c>
      <c r="L71" s="50">
        <f t="shared" si="4"/>
        <v>26.129560507142862</v>
      </c>
      <c r="M71" s="50">
        <f t="shared" si="4"/>
        <v>118.29772727272729</v>
      </c>
      <c r="N71" s="50">
        <f t="shared" si="4"/>
        <v>79.431818181818187</v>
      </c>
      <c r="O71" s="50">
        <f t="shared" si="4"/>
        <v>41.095238095238095</v>
      </c>
      <c r="P71" s="50">
        <f t="shared" si="4"/>
        <v>67.643333333333331</v>
      </c>
      <c r="Q71" s="50">
        <f t="shared" si="4"/>
        <v>22.552380952380954</v>
      </c>
      <c r="R71" s="50">
        <f t="shared" si="4"/>
        <v>8.6666666666666661</v>
      </c>
      <c r="S71" s="50">
        <f t="shared" si="4"/>
        <v>83.047619047619051</v>
      </c>
      <c r="T71" s="50">
        <f t="shared" si="4"/>
        <v>75</v>
      </c>
      <c r="U71" s="50">
        <f t="shared" si="4"/>
        <v>1.6040476190476192</v>
      </c>
      <c r="V71" s="50">
        <f t="shared" si="4"/>
        <v>66.390476190476178</v>
      </c>
      <c r="W71" s="50">
        <f t="shared" si="4"/>
        <v>25.727376002948485</v>
      </c>
      <c r="X71" s="50">
        <f t="shared" si="4"/>
        <v>92.368421052631575</v>
      </c>
      <c r="Y71" s="50">
        <f t="shared" si="4"/>
        <v>8.9704761904761874</v>
      </c>
      <c r="Z71" s="50">
        <f t="shared" si="4"/>
        <v>92.38095238095238</v>
      </c>
      <c r="AA71" s="50">
        <f t="shared" si="4"/>
        <v>1.1590476190476191</v>
      </c>
      <c r="AB71" s="50">
        <f t="shared" si="4"/>
        <v>183.04761904761904</v>
      </c>
      <c r="AC71" s="50">
        <f t="shared" si="4"/>
        <v>4.7335820803625301</v>
      </c>
      <c r="AD71" s="50">
        <f t="shared" si="4"/>
        <v>43.61904761904762</v>
      </c>
      <c r="AE71" s="50">
        <f t="shared" si="4"/>
        <v>105.32380952380953</v>
      </c>
      <c r="AF71" s="50">
        <f t="shared" si="4"/>
        <v>171.1904761904762</v>
      </c>
      <c r="AG71" s="50">
        <f t="shared" si="4"/>
        <v>87.756250000000009</v>
      </c>
      <c r="AH71" s="50">
        <f t="shared" si="4"/>
        <v>125.29624999999999</v>
      </c>
      <c r="AI71" s="50">
        <f t="shared" si="4"/>
        <v>333.47058823529414</v>
      </c>
      <c r="AJ71" s="50">
        <f t="shared" si="4"/>
        <v>117.89473684210526</v>
      </c>
      <c r="AK71" s="50">
        <f t="shared" si="4"/>
        <v>74.89473684210526</v>
      </c>
      <c r="AL71" s="50">
        <f t="shared" si="4"/>
        <v>89.017543859649123</v>
      </c>
      <c r="AM71" s="50">
        <f t="shared" si="4"/>
        <v>123.57894736842105</v>
      </c>
      <c r="AN71" s="50">
        <f t="shared" si="4"/>
        <v>78.84210526315789</v>
      </c>
      <c r="AO71" s="50">
        <f t="shared" si="4"/>
        <v>93.473684210526315</v>
      </c>
      <c r="AP71" s="50">
        <f t="shared" si="4"/>
        <v>102.26315789473684</v>
      </c>
      <c r="AQ71" s="50">
        <f t="shared" si="4"/>
        <v>64.05263157894737</v>
      </c>
      <c r="AR71" s="50">
        <f t="shared" si="4"/>
        <v>76.578947368421055</v>
      </c>
      <c r="AS71" s="50">
        <f t="shared" si="4"/>
        <v>119.92857142857143</v>
      </c>
      <c r="AT71" s="50">
        <f t="shared" si="4"/>
        <v>79.452380952380949</v>
      </c>
    </row>
    <row r="72" spans="1:46" x14ac:dyDescent="0.2">
      <c r="A72" s="1" t="s">
        <v>146</v>
      </c>
      <c r="E72" s="54">
        <f>_xlfn.STDEV.S(E48:E70)</f>
        <v>13.835853065117663</v>
      </c>
      <c r="F72" s="54">
        <f t="shared" ref="F72:AT72" si="5">_xlfn.STDEV.S(F48:F70)</f>
        <v>5.1143785144368028</v>
      </c>
      <c r="G72" s="54">
        <f t="shared" si="5"/>
        <v>1.6634485167636506</v>
      </c>
      <c r="H72" s="54">
        <f t="shared" si="5"/>
        <v>5.4129839512894362</v>
      </c>
      <c r="I72" s="54"/>
      <c r="J72" s="54">
        <f t="shared" si="5"/>
        <v>5.3970009308521574</v>
      </c>
      <c r="K72" s="54">
        <f t="shared" si="5"/>
        <v>10.154628313753085</v>
      </c>
      <c r="L72" s="54">
        <f t="shared" si="5"/>
        <v>3.7377862183006805</v>
      </c>
      <c r="M72" s="54">
        <f t="shared" si="5"/>
        <v>15.674140648371509</v>
      </c>
      <c r="N72" s="54">
        <f t="shared" si="5"/>
        <v>12.486464533117328</v>
      </c>
      <c r="O72" s="54">
        <f t="shared" si="5"/>
        <v>13.830780028273038</v>
      </c>
      <c r="P72" s="54">
        <f t="shared" si="5"/>
        <v>4.9651216836381096</v>
      </c>
      <c r="Q72" s="54">
        <f t="shared" si="5"/>
        <v>1.6648030056493313</v>
      </c>
      <c r="R72" s="54">
        <f t="shared" si="5"/>
        <v>5.6065437957206168</v>
      </c>
      <c r="S72" s="54">
        <f t="shared" si="5"/>
        <v>4.9140226950655252</v>
      </c>
      <c r="T72" s="54">
        <f t="shared" si="5"/>
        <v>13.749641143642526</v>
      </c>
      <c r="U72" s="54">
        <f t="shared" si="5"/>
        <v>4.8903452015656497E-2</v>
      </c>
      <c r="V72" s="54">
        <f t="shared" si="5"/>
        <v>9.0475911027138132</v>
      </c>
      <c r="W72" s="54">
        <f t="shared" si="5"/>
        <v>3.493382691319042</v>
      </c>
      <c r="X72" s="54">
        <f t="shared" si="5"/>
        <v>10.2575745796611</v>
      </c>
      <c r="Y72" s="54">
        <f t="shared" si="5"/>
        <v>6.2885638075720269</v>
      </c>
      <c r="Z72" s="54">
        <f t="shared" si="5"/>
        <v>11.884764156163063</v>
      </c>
      <c r="AA72" s="54">
        <f t="shared" si="5"/>
        <v>0.74109314368643808</v>
      </c>
      <c r="AB72" s="54">
        <f t="shared" si="5"/>
        <v>30.070710318308432</v>
      </c>
      <c r="AC72" s="54">
        <f t="shared" si="5"/>
        <v>0.77762374756422326</v>
      </c>
      <c r="AD72" s="54">
        <f t="shared" si="5"/>
        <v>7.0034005345702655</v>
      </c>
      <c r="AE72" s="54">
        <f t="shared" si="5"/>
        <v>23.69906970245675</v>
      </c>
      <c r="AF72" s="54">
        <f t="shared" si="5"/>
        <v>80.896612443055403</v>
      </c>
      <c r="AG72" s="54">
        <f t="shared" si="5"/>
        <v>34.634710061893514</v>
      </c>
      <c r="AH72" s="54">
        <f t="shared" si="5"/>
        <v>136.30463622106606</v>
      </c>
      <c r="AI72" s="54">
        <f t="shared" si="5"/>
        <v>67.168740541135278</v>
      </c>
      <c r="AJ72" s="54">
        <f t="shared" si="5"/>
        <v>13.008094645865306</v>
      </c>
      <c r="AK72" s="54">
        <f t="shared" si="5"/>
        <v>8.3059198222453023</v>
      </c>
      <c r="AL72" s="54">
        <f t="shared" si="5"/>
        <v>9.5261003928133778</v>
      </c>
      <c r="AM72" s="54">
        <f t="shared" si="5"/>
        <v>13.124683232044877</v>
      </c>
      <c r="AN72" s="54">
        <f t="shared" si="5"/>
        <v>8.674760053644393</v>
      </c>
      <c r="AO72" s="54">
        <f t="shared" si="5"/>
        <v>9.6515308000143563</v>
      </c>
      <c r="AP72" s="54">
        <f t="shared" si="5"/>
        <v>11.971457282790784</v>
      </c>
      <c r="AQ72" s="54">
        <f t="shared" si="5"/>
        <v>7.6917971040621271</v>
      </c>
      <c r="AR72" s="54">
        <f t="shared" si="5"/>
        <v>8.6622795913834683</v>
      </c>
      <c r="AS72" s="54">
        <f t="shared" si="5"/>
        <v>17.938983885859923</v>
      </c>
      <c r="AT72" s="54">
        <f t="shared" si="5"/>
        <v>12.855839881066439</v>
      </c>
    </row>
    <row r="73" spans="1:46" x14ac:dyDescent="0.2">
      <c r="A73" s="1" t="s">
        <v>147</v>
      </c>
      <c r="E73" s="55">
        <f>_xlfn.T.TEST(E2:E44,E48:E70,2,2)</f>
        <v>0.84117683475597327</v>
      </c>
      <c r="F73" s="56">
        <f t="shared" ref="F73:AT73" si="6">_xlfn.T.TEST(F2:F44,F48:F70,2,2)</f>
        <v>3.7139509866708287E-17</v>
      </c>
      <c r="G73" s="56">
        <f t="shared" si="6"/>
        <v>3.9893021952464013E-20</v>
      </c>
      <c r="H73" s="56">
        <f t="shared" si="6"/>
        <v>6.2491018502817298E-11</v>
      </c>
      <c r="I73" s="55"/>
      <c r="J73" s="55">
        <f t="shared" si="6"/>
        <v>0.57341236670285589</v>
      </c>
      <c r="K73" s="55">
        <f t="shared" si="6"/>
        <v>0.56052365074113242</v>
      </c>
      <c r="L73" s="55">
        <f t="shared" si="6"/>
        <v>0.36984982508680175</v>
      </c>
      <c r="M73" s="55">
        <f t="shared" si="6"/>
        <v>0.12508303120309605</v>
      </c>
      <c r="N73" s="55">
        <f t="shared" si="6"/>
        <v>8.9626449237144593E-2</v>
      </c>
      <c r="O73" s="55">
        <f t="shared" si="6"/>
        <v>0.64849175910660473</v>
      </c>
      <c r="P73" s="56">
        <f t="shared" si="6"/>
        <v>3.7743918239173481E-13</v>
      </c>
      <c r="Q73" s="56">
        <f t="shared" si="6"/>
        <v>4.034620050997243E-13</v>
      </c>
      <c r="R73" s="56">
        <f t="shared" si="6"/>
        <v>2.5562671840244093E-6</v>
      </c>
      <c r="S73" s="56">
        <f t="shared" si="6"/>
        <v>2.6859438022679719E-4</v>
      </c>
      <c r="T73" s="56">
        <f t="shared" si="6"/>
        <v>4.1167746326849795E-2</v>
      </c>
      <c r="U73" s="55">
        <f t="shared" si="6"/>
        <v>0.56001327419297575</v>
      </c>
      <c r="V73" s="55">
        <f t="shared" si="6"/>
        <v>0.66665977516855224</v>
      </c>
      <c r="W73" s="55">
        <f t="shared" si="6"/>
        <v>0.50051993356696545</v>
      </c>
      <c r="X73" s="55">
        <f t="shared" si="6"/>
        <v>0.45012568903632266</v>
      </c>
      <c r="Y73" s="55">
        <f t="shared" si="6"/>
        <v>0.1891921183573792</v>
      </c>
      <c r="Z73" s="55">
        <f t="shared" si="6"/>
        <v>0.1606278242079201</v>
      </c>
      <c r="AA73" s="55">
        <f t="shared" si="6"/>
        <v>0.20095025915698742</v>
      </c>
      <c r="AB73" s="55">
        <f t="shared" si="6"/>
        <v>0.59279523660456845</v>
      </c>
      <c r="AC73" s="55">
        <f t="shared" si="6"/>
        <v>0.63306533333509951</v>
      </c>
      <c r="AD73" s="55">
        <f t="shared" si="6"/>
        <v>0.85065132890989137</v>
      </c>
      <c r="AE73" s="55">
        <f t="shared" si="6"/>
        <v>0.99868056924346216</v>
      </c>
      <c r="AF73" s="55">
        <f t="shared" si="6"/>
        <v>0.3053573693525154</v>
      </c>
      <c r="AG73" s="55">
        <f t="shared" si="6"/>
        <v>0.29410688195577422</v>
      </c>
      <c r="AH73" s="55">
        <f t="shared" si="6"/>
        <v>0.88285784799145017</v>
      </c>
      <c r="AI73" s="56">
        <f t="shared" si="6"/>
        <v>2.953548470662834E-2</v>
      </c>
      <c r="AJ73" s="55">
        <f t="shared" si="6"/>
        <v>9.3437869218714067E-2</v>
      </c>
      <c r="AK73" s="56">
        <f t="shared" si="6"/>
        <v>4.3128170933630708E-2</v>
      </c>
      <c r="AL73" s="56">
        <f t="shared" si="6"/>
        <v>3.6221234848702412E-2</v>
      </c>
      <c r="AM73" s="55">
        <f t="shared" si="6"/>
        <v>0.10260277668623025</v>
      </c>
      <c r="AN73" s="55">
        <f t="shared" si="6"/>
        <v>9.3004783433919103E-2</v>
      </c>
      <c r="AO73" s="55">
        <f t="shared" si="6"/>
        <v>7.1680832820094548E-2</v>
      </c>
      <c r="AP73" s="55">
        <f t="shared" si="6"/>
        <v>0.29551295956808343</v>
      </c>
      <c r="AQ73" s="55">
        <f t="shared" si="6"/>
        <v>0.14128988611859189</v>
      </c>
      <c r="AR73" s="55">
        <f t="shared" si="6"/>
        <v>0.15326172596673612</v>
      </c>
      <c r="AS73" s="55">
        <f t="shared" si="6"/>
        <v>5.9943367490377944E-2</v>
      </c>
      <c r="AT73" s="55">
        <f t="shared" si="6"/>
        <v>0.12976175284358105</v>
      </c>
    </row>
    <row r="74" spans="1:46" x14ac:dyDescent="0.2"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</row>
    <row r="75" spans="1:46" x14ac:dyDescent="0.2"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46" x14ac:dyDescent="0.2"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46" x14ac:dyDescent="0.2"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46" x14ac:dyDescent="0.2"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46" x14ac:dyDescent="0.2"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46" x14ac:dyDescent="0.2"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5:46" x14ac:dyDescent="0.2"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5:46" x14ac:dyDescent="0.2"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5:46" x14ac:dyDescent="0.2"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5:46" x14ac:dyDescent="0.2"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5:46" x14ac:dyDescent="0.2"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</row>
    <row r="86" spans="15:46" x14ac:dyDescent="0.2"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5:46" x14ac:dyDescent="0.2"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</row>
    <row r="88" spans="15:46" x14ac:dyDescent="0.2"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</row>
    <row r="89" spans="15:46" x14ac:dyDescent="0.2"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</row>
    <row r="90" spans="15:46" x14ac:dyDescent="0.2"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</row>
    <row r="91" spans="15:46" x14ac:dyDescent="0.2"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</row>
    <row r="92" spans="15:46" x14ac:dyDescent="0.2"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5:46" x14ac:dyDescent="0.2"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</row>
    <row r="94" spans="15:46" x14ac:dyDescent="0.2"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5:46" x14ac:dyDescent="0.2"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</row>
    <row r="96" spans="15:46" x14ac:dyDescent="0.2"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7" spans="15:46" x14ac:dyDescent="0.2"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</row>
    <row r="98" spans="15:46" x14ac:dyDescent="0.2"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5:46" x14ac:dyDescent="0.2"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spans="15:46" x14ac:dyDescent="0.2"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spans="15:46" x14ac:dyDescent="0.2"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spans="15:46" x14ac:dyDescent="0.2"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5:46" x14ac:dyDescent="0.2"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spans="15:46" x14ac:dyDescent="0.2"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spans="15:46" x14ac:dyDescent="0.2"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spans="15:46" x14ac:dyDescent="0.2"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spans="15:46" x14ac:dyDescent="0.2"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spans="15:46" x14ac:dyDescent="0.2"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</row>
    <row r="109" spans="15:46" x14ac:dyDescent="0.2"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</row>
    <row r="110" spans="15:46" x14ac:dyDescent="0.2"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</row>
    <row r="111" spans="15:46" x14ac:dyDescent="0.2"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</row>
    <row r="112" spans="15:46" x14ac:dyDescent="0.2"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</row>
    <row r="113" spans="15:46" x14ac:dyDescent="0.2"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</row>
    <row r="114" spans="15:46" x14ac:dyDescent="0.2"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</row>
    <row r="115" spans="15:46" x14ac:dyDescent="0.2"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</row>
    <row r="116" spans="15:46" x14ac:dyDescent="0.2"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</row>
    <row r="117" spans="15:46" x14ac:dyDescent="0.2"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</row>
    <row r="118" spans="15:46" x14ac:dyDescent="0.2"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</row>
    <row r="119" spans="15:46" x14ac:dyDescent="0.2"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</row>
    <row r="120" spans="15:46" x14ac:dyDescent="0.2"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</row>
    <row r="121" spans="15:46" x14ac:dyDescent="0.2"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</row>
    <row r="122" spans="15:46" x14ac:dyDescent="0.2"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</row>
    <row r="123" spans="15:46" x14ac:dyDescent="0.2"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</row>
    <row r="124" spans="15:46" x14ac:dyDescent="0.2"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</row>
    <row r="125" spans="15:46" x14ac:dyDescent="0.2"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</row>
    <row r="126" spans="15:46" x14ac:dyDescent="0.2"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</row>
    <row r="127" spans="15:46" x14ac:dyDescent="0.2"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</row>
    <row r="128" spans="15:46" x14ac:dyDescent="0.2"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</row>
    <row r="129" spans="15:46" x14ac:dyDescent="0.2"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</row>
    <row r="130" spans="15:46" x14ac:dyDescent="0.2"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</row>
    <row r="131" spans="15:46" x14ac:dyDescent="0.2"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</row>
    <row r="132" spans="15:46" x14ac:dyDescent="0.2"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</row>
    <row r="133" spans="15:46" x14ac:dyDescent="0.2"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</row>
    <row r="134" spans="15:46" x14ac:dyDescent="0.2"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</row>
    <row r="135" spans="15:46" x14ac:dyDescent="0.2"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</row>
    <row r="136" spans="15:46" x14ac:dyDescent="0.2"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</row>
    <row r="137" spans="15:46" x14ac:dyDescent="0.2"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</row>
    <row r="138" spans="15:46" x14ac:dyDescent="0.2"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</row>
    <row r="139" spans="15:46" x14ac:dyDescent="0.2"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</row>
    <row r="140" spans="15:46" x14ac:dyDescent="0.2"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</row>
    <row r="141" spans="15:46" x14ac:dyDescent="0.2"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</row>
    <row r="142" spans="15:46" x14ac:dyDescent="0.2"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</row>
    <row r="143" spans="15:46" x14ac:dyDescent="0.2"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</row>
    <row r="144" spans="15:46" x14ac:dyDescent="0.2"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</row>
    <row r="145" spans="15:46" x14ac:dyDescent="0.2"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</row>
    <row r="146" spans="15:46" x14ac:dyDescent="0.2"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</row>
    <row r="147" spans="15:46" x14ac:dyDescent="0.2"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</row>
    <row r="148" spans="15:46" x14ac:dyDescent="0.2"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</row>
    <row r="149" spans="15:46" x14ac:dyDescent="0.2"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</row>
    <row r="150" spans="15:46" x14ac:dyDescent="0.2"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</row>
    <row r="151" spans="15:46" x14ac:dyDescent="0.2"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</row>
    <row r="152" spans="15:46" x14ac:dyDescent="0.2"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</row>
    <row r="153" spans="15:46" x14ac:dyDescent="0.2"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</row>
    <row r="154" spans="15:46" x14ac:dyDescent="0.2"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</row>
    <row r="155" spans="15:46" x14ac:dyDescent="0.2"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</row>
    <row r="156" spans="15:46" x14ac:dyDescent="0.2"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</row>
    <row r="157" spans="15:46" x14ac:dyDescent="0.2"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</row>
    <row r="158" spans="15:46" x14ac:dyDescent="0.2"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</row>
    <row r="159" spans="15:46" x14ac:dyDescent="0.2"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</row>
    <row r="160" spans="15:46" x14ac:dyDescent="0.2"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</row>
    <row r="161" spans="15:46" x14ac:dyDescent="0.2"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</row>
    <row r="162" spans="15:46" x14ac:dyDescent="0.2"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</row>
    <row r="163" spans="15:46" x14ac:dyDescent="0.2"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</row>
    <row r="164" spans="15:46" x14ac:dyDescent="0.2"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</row>
    <row r="165" spans="15:46" x14ac:dyDescent="0.2"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</row>
    <row r="166" spans="15:46" x14ac:dyDescent="0.2"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</row>
    <row r="167" spans="15:46" x14ac:dyDescent="0.2"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</row>
    <row r="168" spans="15:46" x14ac:dyDescent="0.2"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</row>
    <row r="169" spans="15:46" x14ac:dyDescent="0.2"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</row>
  </sheetData>
  <sortState ref="A2:AV166">
    <sortCondition descending="1" ref="I1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echei</dc:creator>
  <cp:lastModifiedBy>Microsoft Office User</cp:lastModifiedBy>
  <dcterms:created xsi:type="dcterms:W3CDTF">2018-05-13T23:49:58Z</dcterms:created>
  <dcterms:modified xsi:type="dcterms:W3CDTF">2019-02-22T18:41:26Z</dcterms:modified>
</cp:coreProperties>
</file>