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baral\Google Drive\2018\Semester 1\CBI 310\Evaluations\"/>
    </mc:Choice>
  </mc:AlternateContent>
  <xr:revisionPtr revIDLastSave="0" documentId="13_ncr:1_{A3DE1202-4479-4E68-A21C-5B03D6F37AF1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  <sheet name="Sheet2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75" i="1" l="1" a="1"/>
  <c r="O75" i="1"/>
  <c r="O76" i="1"/>
  <c r="O77" i="1"/>
  <c r="O78" i="1"/>
  <c r="O79" i="1"/>
  <c r="O80" i="1"/>
  <c r="O81" i="1"/>
  <c r="O82" i="1"/>
  <c r="B85" i="1" a="1"/>
  <c r="B85" i="1"/>
  <c r="C85" i="1"/>
  <c r="D85" i="1"/>
  <c r="E85" i="1"/>
  <c r="F85" i="1"/>
  <c r="G85" i="1"/>
  <c r="H85" i="1"/>
  <c r="I85" i="1"/>
  <c r="B86" i="1"/>
  <c r="C86" i="1"/>
  <c r="D86" i="1"/>
  <c r="E86" i="1"/>
  <c r="F86" i="1"/>
  <c r="G86" i="1"/>
  <c r="H86" i="1"/>
  <c r="I86" i="1"/>
  <c r="B87" i="1"/>
  <c r="C87" i="1"/>
  <c r="D87" i="1"/>
  <c r="E87" i="1"/>
  <c r="F87" i="1"/>
  <c r="G87" i="1"/>
  <c r="H87" i="1"/>
  <c r="I87" i="1"/>
  <c r="B88" i="1"/>
  <c r="C88" i="1"/>
  <c r="D88" i="1"/>
  <c r="E88" i="1"/>
  <c r="F88" i="1"/>
  <c r="G88" i="1"/>
  <c r="H88" i="1"/>
  <c r="I88" i="1"/>
  <c r="B89" i="1"/>
  <c r="C89" i="1"/>
  <c r="D89" i="1"/>
  <c r="E89" i="1"/>
  <c r="F89" i="1"/>
  <c r="G89" i="1"/>
  <c r="H89" i="1"/>
  <c r="I89" i="1"/>
  <c r="B90" i="1"/>
  <c r="C90" i="1"/>
  <c r="D90" i="1"/>
  <c r="E90" i="1"/>
  <c r="F90" i="1"/>
  <c r="G90" i="1"/>
  <c r="H90" i="1"/>
  <c r="I90" i="1"/>
  <c r="B91" i="1"/>
  <c r="C91" i="1"/>
  <c r="D91" i="1"/>
  <c r="E91" i="1"/>
  <c r="F91" i="1"/>
  <c r="G91" i="1"/>
  <c r="H91" i="1"/>
  <c r="I91" i="1"/>
  <c r="B92" i="1"/>
  <c r="C92" i="1"/>
  <c r="D92" i="1"/>
  <c r="E92" i="1"/>
  <c r="F92" i="1"/>
  <c r="G92" i="1"/>
  <c r="H92" i="1"/>
  <c r="I92" i="1"/>
  <c r="G21" i="2"/>
  <c r="H21" i="2"/>
  <c r="G22" i="2"/>
  <c r="C29" i="2" a="1"/>
  <c r="C29" i="2"/>
  <c r="D29" i="2"/>
  <c r="E29" i="2"/>
  <c r="F29" i="2"/>
  <c r="G29" i="2"/>
  <c r="H29" i="2"/>
  <c r="I29" i="2"/>
  <c r="J29" i="2"/>
  <c r="C30" i="2"/>
  <c r="D30" i="2"/>
  <c r="E30" i="2"/>
  <c r="F30" i="2"/>
  <c r="G30" i="2"/>
  <c r="H30" i="2"/>
  <c r="I30" i="2"/>
  <c r="J30" i="2"/>
  <c r="C31" i="2"/>
  <c r="D31" i="2"/>
  <c r="E31" i="2"/>
  <c r="F31" i="2"/>
  <c r="G31" i="2"/>
  <c r="H31" i="2"/>
  <c r="I31" i="2"/>
  <c r="J31" i="2"/>
  <c r="C32" i="2"/>
  <c r="D32" i="2"/>
  <c r="E32" i="2"/>
  <c r="F32" i="2"/>
  <c r="G32" i="2"/>
  <c r="H32" i="2"/>
  <c r="I32" i="2"/>
  <c r="J32" i="2"/>
  <c r="C33" i="2"/>
  <c r="D33" i="2"/>
  <c r="E33" i="2"/>
  <c r="F33" i="2"/>
  <c r="G33" i="2"/>
  <c r="H33" i="2"/>
  <c r="I33" i="2"/>
  <c r="J33" i="2"/>
  <c r="C34" i="2"/>
  <c r="D34" i="2"/>
  <c r="E34" i="2"/>
  <c r="F34" i="2"/>
  <c r="G34" i="2"/>
  <c r="H34" i="2"/>
  <c r="I34" i="2"/>
  <c r="J34" i="2"/>
  <c r="C35" i="2"/>
  <c r="D35" i="2"/>
  <c r="E35" i="2"/>
  <c r="F35" i="2"/>
  <c r="G35" i="2"/>
  <c r="H35" i="2"/>
  <c r="I35" i="2"/>
  <c r="J35" i="2"/>
  <c r="G76" i="1"/>
  <c r="F77" i="1"/>
  <c r="F76" i="1"/>
  <c r="B157" i="1" a="1"/>
  <c r="B157" i="1"/>
  <c r="C157" i="1"/>
  <c r="D157" i="1"/>
  <c r="E157" i="1"/>
  <c r="F157" i="1"/>
  <c r="G157" i="1"/>
  <c r="H157" i="1"/>
  <c r="I157" i="1"/>
  <c r="J157" i="1"/>
  <c r="B158" i="1"/>
  <c r="C158" i="1"/>
  <c r="D158" i="1"/>
  <c r="E158" i="1"/>
  <c r="F158" i="1"/>
  <c r="G158" i="1"/>
  <c r="H158" i="1"/>
  <c r="I158" i="1"/>
  <c r="J158" i="1"/>
  <c r="B159" i="1"/>
  <c r="C159" i="1"/>
  <c r="D159" i="1"/>
  <c r="E159" i="1"/>
  <c r="F159" i="1"/>
  <c r="G159" i="1"/>
  <c r="H159" i="1"/>
  <c r="I159" i="1"/>
  <c r="J159" i="1"/>
  <c r="B160" i="1"/>
  <c r="C160" i="1"/>
  <c r="D160" i="1"/>
  <c r="E160" i="1"/>
  <c r="F160" i="1"/>
  <c r="G160" i="1"/>
  <c r="H160" i="1"/>
  <c r="I160" i="1"/>
  <c r="J160" i="1"/>
  <c r="B161" i="1"/>
  <c r="C161" i="1"/>
  <c r="D161" i="1"/>
  <c r="E161" i="1"/>
  <c r="F161" i="1"/>
  <c r="G161" i="1"/>
  <c r="H161" i="1"/>
  <c r="I161" i="1"/>
  <c r="J161" i="1"/>
  <c r="B162" i="1"/>
  <c r="C162" i="1"/>
  <c r="D162" i="1"/>
  <c r="E162" i="1"/>
  <c r="F162" i="1"/>
  <c r="G162" i="1"/>
  <c r="H162" i="1"/>
  <c r="I162" i="1"/>
  <c r="J162" i="1"/>
  <c r="B163" i="1"/>
  <c r="C163" i="1"/>
  <c r="D163" i="1"/>
  <c r="E163" i="1"/>
  <c r="F163" i="1"/>
  <c r="G163" i="1"/>
  <c r="H163" i="1"/>
  <c r="I163" i="1"/>
  <c r="J163" i="1"/>
  <c r="B164" i="1"/>
  <c r="C164" i="1"/>
  <c r="D164" i="1"/>
  <c r="E164" i="1"/>
  <c r="F164" i="1"/>
  <c r="G164" i="1"/>
  <c r="H164" i="1"/>
  <c r="I164" i="1"/>
  <c r="J164" i="1"/>
  <c r="B165" i="1"/>
  <c r="C165" i="1"/>
  <c r="D165" i="1"/>
  <c r="E165" i="1"/>
  <c r="F165" i="1"/>
  <c r="G165" i="1"/>
  <c r="H165" i="1"/>
  <c r="I165" i="1"/>
  <c r="J165" i="1"/>
  <c r="B132" i="1" a="1"/>
  <c r="B132" i="1"/>
  <c r="C132" i="1"/>
  <c r="D132" i="1"/>
  <c r="E132" i="1"/>
  <c r="F132" i="1"/>
  <c r="G132" i="1"/>
  <c r="H132" i="1"/>
  <c r="I132" i="1"/>
  <c r="J132" i="1"/>
  <c r="B133" i="1"/>
  <c r="C133" i="1"/>
  <c r="D133" i="1"/>
  <c r="E133" i="1"/>
  <c r="F133" i="1"/>
  <c r="G133" i="1"/>
  <c r="H133" i="1"/>
  <c r="I133" i="1"/>
  <c r="J133" i="1"/>
  <c r="B134" i="1"/>
  <c r="C134" i="1"/>
  <c r="D134" i="1"/>
  <c r="E134" i="1"/>
  <c r="F134" i="1"/>
  <c r="G134" i="1"/>
  <c r="H134" i="1"/>
  <c r="I134" i="1"/>
  <c r="J134" i="1"/>
  <c r="B135" i="1"/>
  <c r="C135" i="1"/>
  <c r="D135" i="1"/>
  <c r="E135" i="1"/>
  <c r="F135" i="1"/>
  <c r="G135" i="1"/>
  <c r="H135" i="1"/>
  <c r="I135" i="1"/>
  <c r="J135" i="1"/>
  <c r="B136" i="1"/>
  <c r="C136" i="1"/>
  <c r="D136" i="1"/>
  <c r="E136" i="1"/>
  <c r="F136" i="1"/>
  <c r="G136" i="1"/>
  <c r="H136" i="1"/>
  <c r="I136" i="1"/>
  <c r="J136" i="1"/>
  <c r="B137" i="1"/>
  <c r="C137" i="1"/>
  <c r="D137" i="1"/>
  <c r="E137" i="1"/>
  <c r="F137" i="1"/>
  <c r="G137" i="1"/>
  <c r="H137" i="1"/>
  <c r="I137" i="1"/>
  <c r="J137" i="1"/>
  <c r="B138" i="1"/>
  <c r="C138" i="1"/>
  <c r="D138" i="1"/>
  <c r="E138" i="1"/>
  <c r="F138" i="1"/>
  <c r="G138" i="1"/>
  <c r="H138" i="1"/>
  <c r="I138" i="1"/>
  <c r="J138" i="1"/>
  <c r="B139" i="1"/>
  <c r="C139" i="1"/>
  <c r="D139" i="1"/>
  <c r="E139" i="1"/>
  <c r="F139" i="1"/>
  <c r="G139" i="1"/>
  <c r="H139" i="1"/>
  <c r="I139" i="1"/>
  <c r="J139" i="1"/>
  <c r="B140" i="1"/>
  <c r="C140" i="1"/>
  <c r="D140" i="1"/>
  <c r="E140" i="1"/>
  <c r="F140" i="1"/>
  <c r="G140" i="1"/>
  <c r="H140" i="1"/>
  <c r="I140" i="1"/>
  <c r="J140" i="1"/>
  <c r="B107" i="1" a="1"/>
  <c r="B107" i="1"/>
  <c r="C107" i="1"/>
  <c r="D107" i="1"/>
  <c r="E107" i="1"/>
  <c r="F107" i="1"/>
  <c r="G107" i="1"/>
  <c r="H107" i="1"/>
  <c r="I107" i="1"/>
  <c r="J107" i="1"/>
  <c r="B108" i="1"/>
  <c r="C108" i="1"/>
  <c r="D108" i="1"/>
  <c r="E108" i="1"/>
  <c r="F108" i="1"/>
  <c r="G108" i="1"/>
  <c r="H108" i="1"/>
  <c r="I108" i="1"/>
  <c r="J108" i="1"/>
  <c r="B109" i="1"/>
  <c r="C109" i="1"/>
  <c r="D109" i="1"/>
  <c r="E109" i="1"/>
  <c r="F109" i="1"/>
  <c r="G109" i="1"/>
  <c r="H109" i="1"/>
  <c r="I109" i="1"/>
  <c r="J109" i="1"/>
  <c r="B110" i="1"/>
  <c r="C110" i="1"/>
  <c r="D110" i="1"/>
  <c r="E110" i="1"/>
  <c r="F110" i="1"/>
  <c r="G110" i="1"/>
  <c r="H110" i="1"/>
  <c r="I110" i="1"/>
  <c r="J110" i="1"/>
  <c r="B111" i="1"/>
  <c r="C111" i="1"/>
  <c r="D111" i="1"/>
  <c r="E111" i="1"/>
  <c r="F111" i="1"/>
  <c r="G111" i="1"/>
  <c r="H111" i="1"/>
  <c r="I111" i="1"/>
  <c r="J111" i="1"/>
  <c r="B112" i="1"/>
  <c r="C112" i="1"/>
  <c r="D112" i="1"/>
  <c r="E112" i="1"/>
  <c r="F112" i="1"/>
  <c r="G112" i="1"/>
  <c r="H112" i="1"/>
  <c r="I112" i="1"/>
  <c r="J112" i="1"/>
  <c r="B113" i="1"/>
  <c r="C113" i="1"/>
  <c r="D113" i="1"/>
  <c r="E113" i="1"/>
  <c r="F113" i="1"/>
  <c r="G113" i="1"/>
  <c r="H113" i="1"/>
  <c r="I113" i="1"/>
  <c r="J113" i="1"/>
  <c r="B114" i="1"/>
  <c r="C114" i="1"/>
  <c r="D114" i="1"/>
  <c r="E114" i="1"/>
  <c r="F114" i="1"/>
  <c r="G114" i="1"/>
  <c r="H114" i="1"/>
  <c r="I114" i="1"/>
  <c r="J114" i="1"/>
  <c r="B115" i="1"/>
  <c r="C115" i="1"/>
  <c r="D115" i="1"/>
  <c r="E115" i="1"/>
  <c r="F115" i="1"/>
  <c r="G115" i="1"/>
  <c r="H115" i="1"/>
  <c r="I115" i="1"/>
  <c r="J115" i="1"/>
  <c r="O96" i="1" a="1"/>
  <c r="O104" i="1"/>
  <c r="O103" i="1"/>
  <c r="O102" i="1"/>
  <c r="O101" i="1"/>
  <c r="O100" i="1"/>
  <c r="O99" i="1"/>
  <c r="O98" i="1"/>
  <c r="O97" i="1"/>
  <c r="O96" i="1"/>
  <c r="B64" i="1" a="1"/>
  <c r="B64" i="1"/>
  <c r="C64" i="1"/>
  <c r="D64" i="1"/>
  <c r="E64" i="1"/>
  <c r="F64" i="1"/>
  <c r="G64" i="1"/>
  <c r="H64" i="1"/>
  <c r="I64" i="1"/>
  <c r="J64" i="1"/>
  <c r="B65" i="1"/>
  <c r="C65" i="1"/>
  <c r="D65" i="1"/>
  <c r="E65" i="1"/>
  <c r="F65" i="1"/>
  <c r="G65" i="1"/>
  <c r="H65" i="1"/>
  <c r="I65" i="1"/>
  <c r="J65" i="1"/>
  <c r="B66" i="1"/>
  <c r="C66" i="1"/>
  <c r="D66" i="1"/>
  <c r="E66" i="1"/>
  <c r="F66" i="1"/>
  <c r="G66" i="1"/>
  <c r="H66" i="1"/>
  <c r="I66" i="1"/>
  <c r="J66" i="1"/>
  <c r="B67" i="1"/>
  <c r="C67" i="1"/>
  <c r="D67" i="1"/>
  <c r="E67" i="1"/>
  <c r="F67" i="1"/>
  <c r="G67" i="1"/>
  <c r="H67" i="1"/>
  <c r="I67" i="1"/>
  <c r="J67" i="1"/>
  <c r="B68" i="1"/>
  <c r="C68" i="1"/>
  <c r="D68" i="1"/>
  <c r="E68" i="1"/>
  <c r="F68" i="1"/>
  <c r="G68" i="1"/>
  <c r="H68" i="1"/>
  <c r="I68" i="1"/>
  <c r="J68" i="1"/>
  <c r="B69" i="1"/>
  <c r="C69" i="1"/>
  <c r="D69" i="1"/>
  <c r="E69" i="1"/>
  <c r="F69" i="1"/>
  <c r="G69" i="1"/>
  <c r="H69" i="1"/>
  <c r="I69" i="1"/>
  <c r="J69" i="1"/>
  <c r="B70" i="1"/>
  <c r="C70" i="1"/>
  <c r="D70" i="1"/>
  <c r="E70" i="1"/>
  <c r="F70" i="1"/>
  <c r="G70" i="1"/>
  <c r="H70" i="1"/>
  <c r="I70" i="1"/>
  <c r="J70" i="1"/>
  <c r="B71" i="1"/>
  <c r="C71" i="1"/>
  <c r="D71" i="1"/>
  <c r="E71" i="1"/>
  <c r="F71" i="1"/>
  <c r="G71" i="1"/>
  <c r="H71" i="1"/>
  <c r="I71" i="1"/>
  <c r="J71" i="1"/>
  <c r="B72" i="1"/>
  <c r="C72" i="1"/>
  <c r="D72" i="1"/>
  <c r="E72" i="1"/>
  <c r="F72" i="1"/>
  <c r="G72" i="1"/>
  <c r="H72" i="1"/>
  <c r="I72" i="1"/>
  <c r="J72" i="1"/>
  <c r="V36" i="1"/>
  <c r="B40" i="1" a="1"/>
  <c r="B40" i="1"/>
  <c r="C40" i="1"/>
  <c r="D40" i="1"/>
  <c r="E40" i="1"/>
  <c r="F40" i="1"/>
  <c r="G40" i="1"/>
  <c r="H40" i="1"/>
  <c r="I40" i="1"/>
  <c r="J40" i="1"/>
  <c r="B41" i="1"/>
  <c r="C41" i="1"/>
  <c r="D41" i="1"/>
  <c r="E41" i="1"/>
  <c r="F41" i="1"/>
  <c r="G41" i="1"/>
  <c r="H41" i="1"/>
  <c r="I41" i="1"/>
  <c r="J41" i="1"/>
  <c r="B42" i="1"/>
  <c r="C42" i="1"/>
  <c r="D42" i="1"/>
  <c r="E42" i="1"/>
  <c r="F42" i="1"/>
  <c r="G42" i="1"/>
  <c r="H42" i="1"/>
  <c r="I42" i="1"/>
  <c r="J42" i="1"/>
  <c r="B43" i="1"/>
  <c r="C43" i="1"/>
  <c r="D43" i="1"/>
  <c r="E43" i="1"/>
  <c r="F43" i="1"/>
  <c r="G43" i="1"/>
  <c r="H43" i="1"/>
  <c r="I43" i="1"/>
  <c r="J43" i="1"/>
  <c r="B44" i="1"/>
  <c r="C44" i="1"/>
  <c r="D44" i="1"/>
  <c r="E44" i="1"/>
  <c r="F44" i="1"/>
  <c r="G44" i="1"/>
  <c r="H44" i="1"/>
  <c r="I44" i="1"/>
  <c r="J44" i="1"/>
  <c r="B45" i="1"/>
  <c r="C45" i="1"/>
  <c r="D45" i="1"/>
  <c r="E45" i="1"/>
  <c r="F45" i="1"/>
  <c r="G45" i="1"/>
  <c r="H45" i="1"/>
  <c r="I45" i="1"/>
  <c r="J45" i="1"/>
  <c r="B46" i="1"/>
  <c r="C46" i="1"/>
  <c r="D46" i="1"/>
  <c r="E46" i="1"/>
  <c r="F46" i="1"/>
  <c r="G46" i="1"/>
  <c r="H46" i="1"/>
  <c r="I46" i="1"/>
  <c r="J46" i="1"/>
  <c r="B47" i="1"/>
  <c r="C47" i="1"/>
  <c r="D47" i="1"/>
  <c r="E47" i="1"/>
  <c r="F47" i="1"/>
  <c r="G47" i="1"/>
  <c r="H47" i="1"/>
  <c r="I47" i="1"/>
  <c r="J47" i="1"/>
  <c r="B48" i="1"/>
  <c r="C48" i="1"/>
  <c r="D48" i="1"/>
  <c r="E48" i="1"/>
  <c r="F48" i="1"/>
  <c r="G48" i="1"/>
  <c r="H48" i="1"/>
  <c r="I48" i="1"/>
  <c r="J48" i="1"/>
  <c r="C19" i="1" a="1"/>
  <c r="C19" i="1"/>
  <c r="D19" i="1"/>
  <c r="E19" i="1"/>
  <c r="F19" i="1"/>
  <c r="G19" i="1"/>
  <c r="C20" i="1"/>
  <c r="D20" i="1"/>
  <c r="E20" i="1"/>
  <c r="F20" i="1"/>
  <c r="G20" i="1"/>
  <c r="C21" i="1"/>
  <c r="D21" i="1"/>
  <c r="E21" i="1"/>
  <c r="F21" i="1"/>
  <c r="G21" i="1"/>
  <c r="C22" i="1"/>
  <c r="D22" i="1"/>
  <c r="E22" i="1"/>
  <c r="F22" i="1"/>
  <c r="G22" i="1"/>
  <c r="C23" i="1"/>
  <c r="D23" i="1"/>
  <c r="E23" i="1"/>
  <c r="F23" i="1"/>
  <c r="G23" i="1"/>
  <c r="C11" i="2" a="1"/>
  <c r="C11" i="2"/>
  <c r="D11" i="2"/>
  <c r="E11" i="2"/>
  <c r="F11" i="2"/>
  <c r="G11" i="2"/>
  <c r="C12" i="2"/>
  <c r="D12" i="2"/>
  <c r="E12" i="2"/>
  <c r="F12" i="2"/>
  <c r="G12" i="2"/>
  <c r="C13" i="2"/>
  <c r="D13" i="2"/>
  <c r="E13" i="2"/>
  <c r="F13" i="2"/>
  <c r="G13" i="2"/>
  <c r="C14" i="2"/>
  <c r="D14" i="2"/>
  <c r="E14" i="2"/>
  <c r="F14" i="2"/>
  <c r="G14" i="2"/>
  <c r="C15" i="2"/>
  <c r="D15" i="2"/>
  <c r="E15" i="2"/>
  <c r="F15" i="2"/>
  <c r="G15" i="2"/>
  <c r="U11" i="1"/>
  <c r="U12" i="1"/>
  <c r="U13" i="1"/>
  <c r="L13" i="1" a="1"/>
  <c r="L13" i="1"/>
  <c r="L14" i="1"/>
  <c r="L15" i="1"/>
  <c r="L16" i="1"/>
  <c r="L17" i="1"/>
  <c r="O121" i="1" a="1"/>
  <c r="O129" i="1"/>
  <c r="O121" i="1"/>
  <c r="Q129" i="1"/>
  <c r="T129" i="1"/>
  <c r="O122" i="1"/>
  <c r="O123" i="1"/>
  <c r="O124" i="1"/>
  <c r="O125" i="1"/>
  <c r="O126" i="1"/>
  <c r="O127" i="1"/>
  <c r="O128" i="1"/>
  <c r="Q128" i="1"/>
  <c r="T128" i="1"/>
  <c r="O29" i="1" a="1"/>
  <c r="O29" i="1"/>
  <c r="Q29" i="1"/>
  <c r="O37" i="1"/>
  <c r="Q37" i="1"/>
  <c r="O36" i="1"/>
  <c r="O35" i="1"/>
  <c r="Q35" i="1"/>
  <c r="O34" i="1"/>
  <c r="Q34" i="1"/>
  <c r="O33" i="1"/>
  <c r="Q33" i="1"/>
  <c r="O32" i="1"/>
  <c r="Q32" i="1"/>
  <c r="O31" i="1"/>
  <c r="Q31" i="1"/>
  <c r="O30" i="1"/>
  <c r="Q30" i="1"/>
  <c r="Q36" i="1"/>
  <c r="S36" i="1"/>
  <c r="O53" i="1" a="1"/>
  <c r="O53" i="1"/>
  <c r="Q53" i="1"/>
  <c r="O54" i="1"/>
  <c r="Q54" i="1"/>
  <c r="O55" i="1"/>
  <c r="Q55" i="1"/>
  <c r="O56" i="1"/>
  <c r="Q56" i="1"/>
  <c r="O57" i="1"/>
  <c r="Q57" i="1"/>
  <c r="O58" i="1"/>
  <c r="Q58" i="1"/>
  <c r="O59" i="1"/>
  <c r="Q59" i="1"/>
  <c r="O60" i="1"/>
  <c r="Q60" i="1"/>
  <c r="O61" i="1"/>
  <c r="Q61" i="1"/>
  <c r="S58" i="1"/>
  <c r="S60" i="1"/>
  <c r="U61" i="1"/>
  <c r="Q96" i="1"/>
  <c r="Q97" i="1"/>
  <c r="Q98" i="1"/>
  <c r="Q99" i="1"/>
  <c r="Q100" i="1"/>
  <c r="Q101" i="1"/>
  <c r="Q102" i="1"/>
  <c r="Q103" i="1"/>
  <c r="Q104" i="1"/>
  <c r="O146" i="1" a="1"/>
  <c r="O146" i="1"/>
  <c r="Q146" i="1"/>
  <c r="O147" i="1"/>
  <c r="Q147" i="1"/>
  <c r="O148" i="1"/>
  <c r="Q148" i="1"/>
  <c r="O149" i="1"/>
  <c r="Q149" i="1"/>
  <c r="O150" i="1"/>
  <c r="Q150" i="1"/>
  <c r="O151" i="1"/>
  <c r="Q151" i="1"/>
  <c r="O152" i="1"/>
  <c r="Q152" i="1"/>
  <c r="O153" i="1"/>
  <c r="Q153" i="1"/>
  <c r="O154" i="1"/>
  <c r="Q154" i="1"/>
  <c r="S59" i="1"/>
  <c r="S54" i="1"/>
  <c r="U60" i="1"/>
  <c r="S154" i="1"/>
  <c r="Q121" i="1"/>
  <c r="Q127" i="1"/>
  <c r="Q126" i="1"/>
  <c r="Q125" i="1"/>
  <c r="Q124" i="1"/>
  <c r="Q123" i="1"/>
  <c r="Q122" i="1"/>
</calcChain>
</file>

<file path=xl/sharedStrings.xml><?xml version="1.0" encoding="utf-8"?>
<sst xmlns="http://schemas.openxmlformats.org/spreadsheetml/2006/main" count="189" uniqueCount="51">
  <si>
    <t>Q2</t>
  </si>
  <si>
    <t>C</t>
  </si>
  <si>
    <t>DOR</t>
  </si>
  <si>
    <t>N</t>
  </si>
  <si>
    <t>Basis</t>
  </si>
  <si>
    <t>rate</t>
  </si>
  <si>
    <t>rs</t>
  </si>
  <si>
    <t>rn</t>
  </si>
  <si>
    <t>rx</t>
  </si>
  <si>
    <t>rc</t>
  </si>
  <si>
    <t>rnadh</t>
  </si>
  <si>
    <t>constants</t>
  </si>
  <si>
    <t>Q9</t>
  </si>
  <si>
    <t>Constants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</si>
  <si>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</si>
  <si>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</si>
  <si>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</si>
  <si>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</si>
  <si>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</si>
  <si>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</si>
  <si>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</si>
  <si>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</si>
  <si>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</si>
  <si>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rGly</t>
  </si>
  <si>
    <t>rPyr</t>
  </si>
  <si>
    <t>rMal</t>
  </si>
  <si>
    <t>ro</t>
  </si>
  <si>
    <t>Gluc based</t>
  </si>
  <si>
    <t>g/g</t>
  </si>
  <si>
    <t>water pro</t>
  </si>
  <si>
    <t>Q12</t>
  </si>
  <si>
    <t>Q13/14</t>
  </si>
  <si>
    <t>Q15</t>
  </si>
  <si>
    <t>Q10</t>
  </si>
  <si>
    <t>Q11</t>
  </si>
  <si>
    <t>S</t>
  </si>
  <si>
    <t>O</t>
  </si>
  <si>
    <t>X</t>
  </si>
  <si>
    <t>MA</t>
  </si>
  <si>
    <t>GLY</t>
  </si>
  <si>
    <t>W</t>
  </si>
  <si>
    <t>H</t>
  </si>
  <si>
    <t>Rate 1</t>
  </si>
  <si>
    <t>Rate 2</t>
  </si>
  <si>
    <t>inverse</t>
  </si>
  <si>
    <t>Rate 3</t>
  </si>
  <si>
    <t>rm</t>
  </si>
  <si>
    <t>rg</t>
  </si>
  <si>
    <t>rw</t>
  </si>
  <si>
    <t>Mmmalic acid/cmol</t>
  </si>
  <si>
    <t>Mmgluc/cmol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</si>
</sst>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164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NumberFormat="1"/>
    <xf numFmtId="164" fontId="0" fillId="3" borderId="0" xfId="0" applyNumberFormat="1" applyFill="1"/>
    <xf numFmtId="2" fontId="0" fillId="3" borderId="0" xfId="0" applyNumberFormat="1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5"/>
  <sheetViews>
    <sheetView tabSelected="1" topLeftCell="A142" zoomScale="110" zoomScaleNormal="110" workbookViewId="0">
      <selection activeCell="S154" sqref="S154"/>
    </sheetView>
  </sheetViews>
  <sheetFormatPr defaultColWidth="8.77734375" defaultRowHeight="14.4" x14ac:dyDescent="0.3"/>
  <cols>
    <col min="1" max="1" width="7.109375" bestFit="1" customWidth="1"/>
    <col min="2" max="2" width="8.77734375" customWidth="1"/>
    <col min="3" max="3" width="8.21875" customWidth="1"/>
    <col min="4" max="4" width="10.44140625" customWidth="1"/>
    <col min="5" max="5" width="8.77734375" customWidth="1"/>
    <col min="6" max="6" width="8.33203125" customWidth="1"/>
    <col min="7" max="7" width="8" bestFit="1" customWidth="1"/>
    <col min="8" max="8" width="9.33203125" customWidth="1"/>
    <col min="9" max="9" width="8.88671875" customWidth="1"/>
    <col min="10" max="11" width="5.77734375" customWidth="1"/>
    <col min="12" max="12" width="9.109375" bestFit="1" customWidth="1"/>
    <col min="13" max="14" width="5.77734375" customWidth="1"/>
    <col min="15" max="15" width="7" customWidth="1"/>
    <col min="16" max="16" width="5.77734375" customWidth="1"/>
    <col min="17" max="17" width="9.109375" customWidth="1"/>
    <col min="21" max="21" width="17.6640625" bestFit="1" customWidth="1"/>
  </cols>
  <sheetData>
    <row r="1" spans="1:21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21" x14ac:dyDescent="0.3">
      <c r="A2" s="1">
        <v>1</v>
      </c>
      <c r="B2">
        <v>-0.22</v>
      </c>
      <c r="C2">
        <v>0.24640000000000004</v>
      </c>
      <c r="D2">
        <v>-0.12000000000000002</v>
      </c>
      <c r="E2">
        <v>0.34</v>
      </c>
      <c r="F2">
        <v>0.34</v>
      </c>
      <c r="G2">
        <v>0.76</v>
      </c>
      <c r="H2">
        <v>0.76</v>
      </c>
      <c r="I2">
        <v>-1.1400000000000001</v>
      </c>
      <c r="J2">
        <v>0</v>
      </c>
    </row>
    <row r="3" spans="1:21" x14ac:dyDescent="0.3">
      <c r="A3" s="1">
        <v>2</v>
      </c>
      <c r="B3">
        <v>-0.33</v>
      </c>
      <c r="C3">
        <v>0.29760000000000003</v>
      </c>
      <c r="D3">
        <v>0.15000000000000002</v>
      </c>
      <c r="E3">
        <v>0.32999999999999996</v>
      </c>
      <c r="F3">
        <v>0.03</v>
      </c>
      <c r="G3">
        <v>-0.22500000000000001</v>
      </c>
      <c r="H3">
        <v>0</v>
      </c>
      <c r="I3">
        <v>-0.33750000000000002</v>
      </c>
      <c r="J3">
        <v>0.9</v>
      </c>
    </row>
    <row r="4" spans="1:21" x14ac:dyDescent="0.3">
      <c r="A4" s="1">
        <v>3</v>
      </c>
      <c r="B4">
        <v>0</v>
      </c>
      <c r="C4">
        <v>0</v>
      </c>
      <c r="D4">
        <v>0</v>
      </c>
      <c r="E4">
        <v>0</v>
      </c>
      <c r="F4">
        <v>-0.85</v>
      </c>
      <c r="G4">
        <v>-0.79500000000000015</v>
      </c>
      <c r="H4">
        <v>1.1775</v>
      </c>
      <c r="I4">
        <v>0.495</v>
      </c>
      <c r="J4">
        <v>0</v>
      </c>
    </row>
    <row r="5" spans="1:21" x14ac:dyDescent="0.3">
      <c r="A5" s="1">
        <v>4</v>
      </c>
      <c r="B5">
        <v>0.34</v>
      </c>
      <c r="C5">
        <v>-0.34560000000000007</v>
      </c>
      <c r="D5">
        <v>-0.34</v>
      </c>
      <c r="E5">
        <v>-7.3333333333333334E-2</v>
      </c>
      <c r="F5">
        <v>7.3333333333333334E-2</v>
      </c>
      <c r="G5">
        <v>-0.45000000000000007</v>
      </c>
      <c r="H5">
        <v>-0.56000000000000005</v>
      </c>
      <c r="I5">
        <v>1.0050000000000001</v>
      </c>
      <c r="J5">
        <v>-0.44</v>
      </c>
    </row>
    <row r="6" spans="1:21" x14ac:dyDescent="0.3">
      <c r="A6" s="1">
        <v>5</v>
      </c>
      <c r="B6">
        <v>-0.1</v>
      </c>
      <c r="C6">
        <v>0.11200000000000002</v>
      </c>
      <c r="D6">
        <v>0.1</v>
      </c>
      <c r="E6">
        <v>0</v>
      </c>
      <c r="F6">
        <v>0.3</v>
      </c>
      <c r="G6">
        <v>0.69000000000000017</v>
      </c>
      <c r="H6">
        <v>-1.0950000000000002</v>
      </c>
      <c r="I6">
        <v>0.30000000000000004</v>
      </c>
      <c r="J6">
        <v>0</v>
      </c>
    </row>
    <row r="7" spans="1:21" x14ac:dyDescent="0.3">
      <c r="A7" s="1">
        <v>6</v>
      </c>
      <c r="B7">
        <v>-0.22</v>
      </c>
      <c r="C7">
        <v>0.31840000000000002</v>
      </c>
      <c r="D7">
        <v>0.22</v>
      </c>
      <c r="E7">
        <v>-0.15</v>
      </c>
      <c r="F7">
        <v>0.75</v>
      </c>
      <c r="G7">
        <v>-0.47499999999999992</v>
      </c>
      <c r="H7">
        <v>-0.24999999999999994</v>
      </c>
      <c r="I7">
        <v>3.7499999999999978E-2</v>
      </c>
      <c r="J7">
        <v>-0.9</v>
      </c>
    </row>
    <row r="8" spans="1:21" x14ac:dyDescent="0.3">
      <c r="A8" s="1">
        <v>7</v>
      </c>
      <c r="B8">
        <v>0.44</v>
      </c>
      <c r="C8">
        <v>-2.6608000000000001</v>
      </c>
      <c r="D8">
        <v>-0.77333333333333332</v>
      </c>
      <c r="E8">
        <v>-6.6666666666666666E-2</v>
      </c>
      <c r="F8">
        <v>-0.12666666666666671</v>
      </c>
      <c r="G8">
        <v>1.3900000000000001</v>
      </c>
      <c r="H8">
        <v>0.39500000000000002</v>
      </c>
      <c r="I8">
        <v>0.4</v>
      </c>
      <c r="J8">
        <v>2.8000000000000003</v>
      </c>
    </row>
    <row r="9" spans="1:21" x14ac:dyDescent="0.3">
      <c r="U9">
        <v>4</v>
      </c>
    </row>
    <row r="10" spans="1:21" s="3" customFormat="1" x14ac:dyDescent="0.3">
      <c r="U10" s="3">
        <v>1.75</v>
      </c>
    </row>
    <row r="11" spans="1:21" x14ac:dyDescent="0.3">
      <c r="B11" s="5" t="s">
        <v>0</v>
      </c>
      <c r="U11">
        <f>-2*0.45</f>
        <v>-0.9</v>
      </c>
    </row>
    <row r="12" spans="1:21" x14ac:dyDescent="0.3">
      <c r="C12" t="s">
        <v>6</v>
      </c>
      <c r="D12" t="s">
        <v>7</v>
      </c>
      <c r="E12" t="s">
        <v>8</v>
      </c>
      <c r="F12" t="s">
        <v>9</v>
      </c>
      <c r="G12" t="s">
        <v>10</v>
      </c>
      <c r="I12" t="s">
        <v>11</v>
      </c>
      <c r="U12">
        <f>-3*0.23</f>
        <v>-0.69000000000000006</v>
      </c>
    </row>
    <row r="13" spans="1:21" x14ac:dyDescent="0.3">
      <c r="B13" t="s">
        <v>1</v>
      </c>
      <c r="C13" s="2">
        <v>1</v>
      </c>
      <c r="D13" s="2">
        <v>0</v>
      </c>
      <c r="E13" s="2">
        <v>1</v>
      </c>
      <c r="F13" s="2">
        <v>1</v>
      </c>
      <c r="G13" s="2">
        <v>0</v>
      </c>
      <c r="H13" s="2"/>
      <c r="I13" s="2">
        <v>0</v>
      </c>
      <c r="J13" s="2"/>
      <c r="K13" s="2" t="s">
        <v>6</v>
      </c>
      <c r="L13" s="2">
        <f t="array" ref="L13:L17">MMULT(C19:G23,I13:I17)</f>
        <v>-1.1200000000000001</v>
      </c>
      <c r="M13" s="2"/>
      <c r="U13">
        <f>SUM(U9:U12)</f>
        <v>4.1599999999999993</v>
      </c>
    </row>
    <row r="14" spans="1:21" x14ac:dyDescent="0.3">
      <c r="B14" t="s">
        <v>2</v>
      </c>
      <c r="C14" s="2">
        <v>4</v>
      </c>
      <c r="D14" s="2">
        <v>0</v>
      </c>
      <c r="E14" s="2">
        <v>4.16</v>
      </c>
      <c r="F14" s="2">
        <v>0</v>
      </c>
      <c r="G14" s="2">
        <v>2</v>
      </c>
      <c r="H14" s="2"/>
      <c r="I14" s="2">
        <v>0</v>
      </c>
      <c r="J14" s="2"/>
      <c r="K14" s="2" t="s">
        <v>7</v>
      </c>
      <c r="L14" s="2">
        <v>-0.23</v>
      </c>
      <c r="M14" s="2"/>
    </row>
    <row r="15" spans="1:21" x14ac:dyDescent="0.3">
      <c r="B15" t="s">
        <v>3</v>
      </c>
      <c r="C15" s="2">
        <v>0</v>
      </c>
      <c r="D15" s="2">
        <v>1</v>
      </c>
      <c r="E15" s="2">
        <v>0.23</v>
      </c>
      <c r="F15" s="2">
        <v>0</v>
      </c>
      <c r="G15" s="2">
        <v>0</v>
      </c>
      <c r="H15" s="2"/>
      <c r="I15" s="2">
        <v>0</v>
      </c>
      <c r="J15" s="2"/>
      <c r="K15" s="2" t="s">
        <v>8</v>
      </c>
      <c r="L15" s="2">
        <v>1</v>
      </c>
      <c r="M15" s="2"/>
    </row>
    <row r="16" spans="1:21" x14ac:dyDescent="0.3">
      <c r="B16" t="s">
        <v>4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/>
      <c r="I16" s="2">
        <v>1</v>
      </c>
      <c r="J16" s="2"/>
      <c r="K16" s="2" t="s">
        <v>9</v>
      </c>
      <c r="L16" s="2">
        <v>0.12</v>
      </c>
      <c r="M16" s="2"/>
    </row>
    <row r="17" spans="1:17" x14ac:dyDescent="0.3">
      <c r="B17" t="s">
        <v>5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/>
      <c r="I17" s="2">
        <v>0.12</v>
      </c>
      <c r="J17" s="2"/>
      <c r="K17" s="2" t="s">
        <v>10</v>
      </c>
      <c r="L17" s="10">
        <v>0.15999999999999992</v>
      </c>
      <c r="M17" s="2"/>
    </row>
    <row r="18" spans="1:17" x14ac:dyDescent="0.3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7" x14ac:dyDescent="0.3">
      <c r="C19" s="2">
        <f t="array" ref="C19:G23">MINVERSE(C13:G17)</f>
        <v>1</v>
      </c>
      <c r="D19" s="2">
        <v>0</v>
      </c>
      <c r="E19" s="2">
        <v>0</v>
      </c>
      <c r="F19" s="2">
        <v>-1</v>
      </c>
      <c r="G19" s="2">
        <v>-1</v>
      </c>
      <c r="H19" s="2"/>
      <c r="I19" s="2"/>
      <c r="J19" s="2"/>
      <c r="K19" s="2"/>
      <c r="L19" s="2"/>
      <c r="M19" s="2"/>
    </row>
    <row r="20" spans="1:17" x14ac:dyDescent="0.3">
      <c r="C20" s="2">
        <v>0</v>
      </c>
      <c r="D20" s="2">
        <v>0</v>
      </c>
      <c r="E20" s="2">
        <v>1</v>
      </c>
      <c r="F20" s="2">
        <v>-0.23</v>
      </c>
      <c r="G20" s="2">
        <v>0</v>
      </c>
      <c r="H20" s="2"/>
      <c r="I20" s="2"/>
      <c r="J20" s="2"/>
      <c r="K20" s="2"/>
      <c r="L20" s="2"/>
      <c r="M20" s="2"/>
    </row>
    <row r="21" spans="1:17" x14ac:dyDescent="0.3"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/>
      <c r="I21" s="2"/>
      <c r="J21" s="2"/>
      <c r="K21" s="2"/>
      <c r="L21" s="2"/>
      <c r="M21" s="2"/>
    </row>
    <row r="22" spans="1:17" x14ac:dyDescent="0.3"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/>
      <c r="I22" s="2"/>
      <c r="J22" s="2"/>
      <c r="K22" s="2"/>
      <c r="L22" s="2"/>
      <c r="M22" s="2"/>
    </row>
    <row r="23" spans="1:17" x14ac:dyDescent="0.3">
      <c r="C23" s="2">
        <v>-2</v>
      </c>
      <c r="D23" s="2">
        <v>0.5</v>
      </c>
      <c r="E23" s="2">
        <v>0</v>
      </c>
      <c r="F23" s="2">
        <v>-8.0000000000000071E-2</v>
      </c>
      <c r="G23" s="2">
        <v>2</v>
      </c>
      <c r="H23" s="2"/>
      <c r="I23" s="2"/>
      <c r="J23" s="2"/>
      <c r="K23" s="2"/>
      <c r="L23" s="2"/>
      <c r="M23" s="2"/>
    </row>
    <row r="24" spans="1:17" s="3" customFormat="1" x14ac:dyDescent="0.3"/>
    <row r="26" spans="1:17" x14ac:dyDescent="0.3">
      <c r="A26" s="5" t="s">
        <v>12</v>
      </c>
    </row>
    <row r="28" spans="1:17" x14ac:dyDescent="0.3">
      <c r="A28" s="1"/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L28" t="s">
        <v>13</v>
      </c>
      <c r="Q28" t="s">
        <v>27</v>
      </c>
    </row>
    <row r="29" spans="1:17" x14ac:dyDescent="0.3">
      <c r="A29" s="1">
        <v>1</v>
      </c>
      <c r="B29">
        <v>-0.22</v>
      </c>
      <c r="C29">
        <v>0.24640000000000004</v>
      </c>
      <c r="D29">
        <v>-0.12000000000000002</v>
      </c>
      <c r="E29">
        <v>0.34</v>
      </c>
      <c r="F29">
        <v>0.34</v>
      </c>
      <c r="G29">
        <v>0.76</v>
      </c>
      <c r="H29">
        <v>0.76</v>
      </c>
      <c r="I29">
        <v>-1.1400000000000001</v>
      </c>
      <c r="J29">
        <v>0</v>
      </c>
      <c r="L29">
        <v>0</v>
      </c>
      <c r="M29" t="s">
        <v>6</v>
      </c>
      <c r="N29" t="s">
        <v>14</v>
      </c>
      <c r="O29" s="4">
        <f t="array" ref="O29:O37">MMULT(B40:J48,L29:L37)</f>
        <v>0.79199999999999893</v>
      </c>
      <c r="Q29" s="4">
        <f>+O29/$O$29</f>
        <v>1</v>
      </c>
    </row>
    <row r="30" spans="1:17" x14ac:dyDescent="0.3">
      <c r="A30" s="1">
        <v>2</v>
      </c>
      <c r="B30">
        <v>-0.33</v>
      </c>
      <c r="C30">
        <v>0.29760000000000003</v>
      </c>
      <c r="D30">
        <v>0.15000000000000002</v>
      </c>
      <c r="E30">
        <v>0.32999999999999996</v>
      </c>
      <c r="F30">
        <v>0.03</v>
      </c>
      <c r="G30">
        <v>-0.22500000000000001</v>
      </c>
      <c r="H30">
        <v>0</v>
      </c>
      <c r="I30">
        <v>-0.33750000000000002</v>
      </c>
      <c r="J30">
        <v>0.9</v>
      </c>
      <c r="L30">
        <v>0</v>
      </c>
      <c r="M30" t="s">
        <v>8</v>
      </c>
      <c r="N30" t="s">
        <v>15</v>
      </c>
      <c r="O30" s="4">
        <v>0.15000000000000008</v>
      </c>
      <c r="Q30" s="4">
        <f t="shared" ref="Q30:Q37" si="0">+O30/$O$29</f>
        <v>0.18939393939393975</v>
      </c>
    </row>
    <row r="31" spans="1:17" x14ac:dyDescent="0.3">
      <c r="A31" s="1">
        <v>3</v>
      </c>
      <c r="B31">
        <v>0</v>
      </c>
      <c r="C31">
        <v>0</v>
      </c>
      <c r="D31">
        <v>0</v>
      </c>
      <c r="E31">
        <v>0</v>
      </c>
      <c r="F31">
        <v>-0.85</v>
      </c>
      <c r="G31">
        <v>-0.79500000000000015</v>
      </c>
      <c r="H31">
        <v>1.1775</v>
      </c>
      <c r="I31">
        <v>0.495</v>
      </c>
      <c r="J31">
        <v>0</v>
      </c>
      <c r="L31">
        <v>0</v>
      </c>
      <c r="N31" t="s">
        <v>16</v>
      </c>
      <c r="O31" s="4">
        <v>0.62400000000000055</v>
      </c>
      <c r="Q31" s="4">
        <f t="shared" si="0"/>
        <v>0.78787878787878962</v>
      </c>
    </row>
    <row r="32" spans="1:17" x14ac:dyDescent="0.3">
      <c r="A32" s="1">
        <v>4</v>
      </c>
      <c r="B32">
        <v>0.34</v>
      </c>
      <c r="C32">
        <v>-0.34560000000000007</v>
      </c>
      <c r="D32">
        <v>-0.34</v>
      </c>
      <c r="E32">
        <v>-7.3333333333333334E-2</v>
      </c>
      <c r="F32">
        <v>7.3333333333333334E-2</v>
      </c>
      <c r="G32">
        <v>-0.45000000000000007</v>
      </c>
      <c r="H32">
        <v>-0.56000000000000005</v>
      </c>
      <c r="I32">
        <v>1.0050000000000001</v>
      </c>
      <c r="J32">
        <v>-0.44</v>
      </c>
      <c r="L32">
        <v>0</v>
      </c>
      <c r="M32" t="s">
        <v>23</v>
      </c>
      <c r="N32" t="s">
        <v>17</v>
      </c>
      <c r="O32" s="4">
        <v>0.29100000000000037</v>
      </c>
      <c r="Q32" s="4">
        <f t="shared" si="0"/>
        <v>0.36742424242424337</v>
      </c>
    </row>
    <row r="33" spans="1:22" x14ac:dyDescent="0.3">
      <c r="A33" s="1">
        <v>5</v>
      </c>
      <c r="B33">
        <v>-0.1</v>
      </c>
      <c r="C33">
        <v>0.11200000000000002</v>
      </c>
      <c r="D33">
        <v>0.1</v>
      </c>
      <c r="E33">
        <v>0</v>
      </c>
      <c r="F33">
        <v>0.3</v>
      </c>
      <c r="G33">
        <v>0.69000000000000017</v>
      </c>
      <c r="H33">
        <v>-1.0950000000000002</v>
      </c>
      <c r="I33">
        <v>0.30000000000000004</v>
      </c>
      <c r="J33">
        <v>0</v>
      </c>
      <c r="L33">
        <v>0</v>
      </c>
      <c r="M33" t="s">
        <v>24</v>
      </c>
      <c r="N33" t="s">
        <v>18</v>
      </c>
      <c r="O33" s="4">
        <v>0.33300000000000041</v>
      </c>
      <c r="Q33" s="4">
        <f t="shared" si="0"/>
        <v>0.42045454545454652</v>
      </c>
    </row>
    <row r="34" spans="1:22" x14ac:dyDescent="0.3">
      <c r="A34" s="1">
        <v>6</v>
      </c>
      <c r="B34">
        <v>-0.22</v>
      </c>
      <c r="C34">
        <v>0.31840000000000002</v>
      </c>
      <c r="D34">
        <v>0.22</v>
      </c>
      <c r="E34">
        <v>-0.15</v>
      </c>
      <c r="F34">
        <v>0.75</v>
      </c>
      <c r="G34">
        <v>-0.47499999999999992</v>
      </c>
      <c r="H34">
        <v>-0.24999999999999994</v>
      </c>
      <c r="I34">
        <v>3.7499999999999978E-2</v>
      </c>
      <c r="J34">
        <v>-0.9</v>
      </c>
      <c r="L34">
        <v>0</v>
      </c>
      <c r="N34" t="s">
        <v>19</v>
      </c>
      <c r="O34" s="4">
        <v>0.1110000000000001</v>
      </c>
      <c r="Q34" s="4">
        <f t="shared" si="0"/>
        <v>0.14015151515151547</v>
      </c>
    </row>
    <row r="35" spans="1:22" x14ac:dyDescent="0.3">
      <c r="A35" s="1">
        <v>7</v>
      </c>
      <c r="B35">
        <v>0.44</v>
      </c>
      <c r="C35">
        <v>-2.6608000000000001</v>
      </c>
      <c r="D35">
        <v>-0.77333333333333332</v>
      </c>
      <c r="E35">
        <v>-6.6666666666666666E-2</v>
      </c>
      <c r="F35">
        <v>-0.12666666666666671</v>
      </c>
      <c r="G35">
        <v>1.3900000000000001</v>
      </c>
      <c r="H35">
        <v>0.39500000000000002</v>
      </c>
      <c r="I35">
        <v>0.4</v>
      </c>
      <c r="J35">
        <v>2.8000000000000003</v>
      </c>
      <c r="L35">
        <v>0.1</v>
      </c>
      <c r="N35" t="s">
        <v>20</v>
      </c>
      <c r="O35" s="4">
        <v>0.2220000000000002</v>
      </c>
      <c r="Q35" s="4">
        <f t="shared" si="0"/>
        <v>0.28030303030303094</v>
      </c>
    </row>
    <row r="36" spans="1:22" x14ac:dyDescent="0.3">
      <c r="A36" s="1">
        <v>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>
        <v>0.15</v>
      </c>
      <c r="M36" t="s">
        <v>25</v>
      </c>
      <c r="N36" t="s">
        <v>21</v>
      </c>
      <c r="O36" s="9">
        <v>0.22200000000000009</v>
      </c>
      <c r="Q36" s="9">
        <f t="shared" si="0"/>
        <v>0.28030303030303078</v>
      </c>
      <c r="R36" t="s">
        <v>28</v>
      </c>
      <c r="S36" s="3">
        <f>+Q36*V36/V37</f>
        <v>0.31300505050505106</v>
      </c>
      <c r="U36" t="s">
        <v>49</v>
      </c>
      <c r="V36">
        <f>12+6/4+(5/4)*16</f>
        <v>33.5</v>
      </c>
    </row>
    <row r="37" spans="1:22" x14ac:dyDescent="0.3">
      <c r="A37" s="1">
        <v>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L37">
        <v>0.13</v>
      </c>
      <c r="M37" t="s">
        <v>26</v>
      </c>
      <c r="N37" t="s">
        <v>22</v>
      </c>
      <c r="O37" s="4">
        <v>0.13</v>
      </c>
      <c r="Q37" s="4">
        <f t="shared" si="0"/>
        <v>0.16414141414141437</v>
      </c>
      <c r="U37" t="s">
        <v>50</v>
      </c>
      <c r="V37">
        <v>30</v>
      </c>
    </row>
    <row r="40" spans="1:22" x14ac:dyDescent="0.3">
      <c r="A40" s="1">
        <v>1</v>
      </c>
      <c r="B40">
        <f t="array" ref="B40:J48">MINVERSE(B29:J37)</f>
        <v>8.194015887637029</v>
      </c>
      <c r="C40">
        <v>-9.9220300099810412</v>
      </c>
      <c r="D40">
        <v>3.0160767460674833</v>
      </c>
      <c r="E40">
        <v>5.5974436558300873</v>
      </c>
      <c r="F40">
        <v>4.6626668195204664</v>
      </c>
      <c r="G40">
        <v>-3.3252246861646335</v>
      </c>
      <c r="H40">
        <v>-6.0000000000000053</v>
      </c>
      <c r="I40">
        <v>-12.560000000000013</v>
      </c>
      <c r="J40">
        <v>25.20000000000001</v>
      </c>
    </row>
    <row r="41" spans="1:22" x14ac:dyDescent="0.3">
      <c r="A41" s="1">
        <v>2</v>
      </c>
      <c r="B41">
        <v>0</v>
      </c>
      <c r="C41">
        <v>2.5962951806787531E-16</v>
      </c>
      <c r="D41">
        <v>-2.5962951806787531E-16</v>
      </c>
      <c r="E41">
        <v>-6.4907379516968827E-17</v>
      </c>
      <c r="F41">
        <v>-3.8944427710181298E-16</v>
      </c>
      <c r="G41">
        <v>-2.0283556099052761E-17</v>
      </c>
      <c r="H41">
        <v>1.2981475903393765E-16</v>
      </c>
      <c r="I41">
        <v>1.0000000000000002</v>
      </c>
      <c r="J41">
        <v>5.1925903613575061E-16</v>
      </c>
    </row>
    <row r="42" spans="1:22" x14ac:dyDescent="0.3">
      <c r="A42" s="1">
        <v>3</v>
      </c>
      <c r="B42">
        <v>7.9759311951523255</v>
      </c>
      <c r="C42">
        <v>-9.5100922575099425</v>
      </c>
      <c r="D42">
        <v>4.4559475885730357</v>
      </c>
      <c r="E42">
        <v>4.1798664250656081</v>
      </c>
      <c r="F42">
        <v>6.5323498538187206</v>
      </c>
      <c r="G42">
        <v>-2.220249176430896</v>
      </c>
      <c r="H42">
        <v>-6.0000000000000053</v>
      </c>
      <c r="I42">
        <v>-13.680000000000012</v>
      </c>
      <c r="J42">
        <v>25.200000000000021</v>
      </c>
    </row>
    <row r="43" spans="1:22" x14ac:dyDescent="0.3">
      <c r="A43" s="1">
        <v>4</v>
      </c>
      <c r="B43">
        <v>7.2161034385569396</v>
      </c>
      <c r="C43">
        <v>-5.2970842728297702</v>
      </c>
      <c r="D43">
        <v>3.3456369785794862</v>
      </c>
      <c r="E43">
        <v>5.1789846392333709</v>
      </c>
      <c r="F43">
        <v>4.9040360766629165</v>
      </c>
      <c r="G43">
        <v>-2.4956989853438563</v>
      </c>
      <c r="H43">
        <v>-4.5000000000000036</v>
      </c>
      <c r="I43">
        <v>-10.140000000000008</v>
      </c>
      <c r="J43">
        <v>17.400000000000013</v>
      </c>
    </row>
    <row r="44" spans="1:22" x14ac:dyDescent="0.3">
      <c r="A44" s="1">
        <v>5</v>
      </c>
      <c r="B44">
        <v>2.9257755203958848</v>
      </c>
      <c r="C44">
        <v>-2.7486870940811152</v>
      </c>
      <c r="D44">
        <v>1.1807520525373543</v>
      </c>
      <c r="E44">
        <v>1.8855110921215357</v>
      </c>
      <c r="F44">
        <v>1.7197825159813414</v>
      </c>
      <c r="G44">
        <v>0.32950748310391414</v>
      </c>
      <c r="H44">
        <v>-1.5000000000000016</v>
      </c>
      <c r="I44">
        <v>-3.5400000000000027</v>
      </c>
      <c r="J44">
        <v>7.800000000000006</v>
      </c>
    </row>
    <row r="45" spans="1:22" x14ac:dyDescent="0.3">
      <c r="A45" s="1">
        <v>6</v>
      </c>
      <c r="B45">
        <v>1.2751510203386633</v>
      </c>
      <c r="C45">
        <v>-1.4826926680471042</v>
      </c>
      <c r="D45">
        <v>0.83697772413375315</v>
      </c>
      <c r="E45">
        <v>0.29180759608108253</v>
      </c>
      <c r="F45">
        <v>1.5221452039746748</v>
      </c>
      <c r="G45">
        <v>-0.29202082613118741</v>
      </c>
      <c r="H45">
        <v>-0.50000000000000078</v>
      </c>
      <c r="I45">
        <v>-1.1800000000000017</v>
      </c>
      <c r="J45">
        <v>2.6000000000000032</v>
      </c>
    </row>
    <row r="46" spans="1:22" x14ac:dyDescent="0.3">
      <c r="A46" s="1">
        <v>7</v>
      </c>
      <c r="B46">
        <v>2.13275985540665</v>
      </c>
      <c r="C46">
        <v>-2.176694541694042</v>
      </c>
      <c r="D46">
        <v>1.4891468976422113</v>
      </c>
      <c r="E46">
        <v>0.96048325805482115</v>
      </c>
      <c r="F46">
        <v>1.31177781236128</v>
      </c>
      <c r="G46">
        <v>2.0402532145825655E-2</v>
      </c>
      <c r="H46">
        <v>-1.0000000000000011</v>
      </c>
      <c r="I46">
        <v>-2.3600000000000025</v>
      </c>
      <c r="J46">
        <v>5.2000000000000055</v>
      </c>
    </row>
    <row r="47" spans="1:22" x14ac:dyDescent="0.3">
      <c r="A47" s="1">
        <v>8</v>
      </c>
      <c r="B47">
        <v>1.9986455025543624</v>
      </c>
      <c r="C47">
        <v>-1.9233674307508322</v>
      </c>
      <c r="D47">
        <v>1.8496284108472345</v>
      </c>
      <c r="E47">
        <v>1.4216210723802307</v>
      </c>
      <c r="F47">
        <v>2.2773781852294941</v>
      </c>
      <c r="G47">
        <v>4.8284489418834828E-2</v>
      </c>
      <c r="H47">
        <v>-1.0000000000000009</v>
      </c>
      <c r="I47">
        <v>-2.3600000000000021</v>
      </c>
      <c r="J47">
        <v>5.2000000000000037</v>
      </c>
    </row>
    <row r="48" spans="1:22" x14ac:dyDescent="0.3">
      <c r="A48" s="1">
        <v>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50" spans="1:21" s="3" customFormat="1" x14ac:dyDescent="0.3"/>
    <row r="51" spans="1:21" x14ac:dyDescent="0.3">
      <c r="A51" s="5" t="s">
        <v>33</v>
      </c>
    </row>
    <row r="52" spans="1:21" x14ac:dyDescent="0.3">
      <c r="A52" s="1"/>
      <c r="B52" s="1">
        <v>0</v>
      </c>
      <c r="C52" s="1">
        <v>1</v>
      </c>
      <c r="D52" s="1">
        <v>2</v>
      </c>
      <c r="E52" s="1">
        <v>3</v>
      </c>
      <c r="F52" s="1">
        <v>4</v>
      </c>
      <c r="G52" s="1">
        <v>5</v>
      </c>
      <c r="H52" s="1">
        <v>6</v>
      </c>
      <c r="I52" s="1">
        <v>7</v>
      </c>
      <c r="J52" s="1">
        <v>8</v>
      </c>
      <c r="L52" t="s">
        <v>13</v>
      </c>
      <c r="Q52" t="s">
        <v>27</v>
      </c>
    </row>
    <row r="53" spans="1:21" x14ac:dyDescent="0.3">
      <c r="A53" s="1">
        <v>1</v>
      </c>
      <c r="B53">
        <v>-0.22</v>
      </c>
      <c r="C53">
        <v>0.24640000000000004</v>
      </c>
      <c r="D53">
        <v>-0.12000000000000002</v>
      </c>
      <c r="E53">
        <v>0.34</v>
      </c>
      <c r="F53">
        <v>0.34</v>
      </c>
      <c r="G53">
        <v>0.76</v>
      </c>
      <c r="H53">
        <v>0.76</v>
      </c>
      <c r="I53">
        <v>-1.1400000000000001</v>
      </c>
      <c r="J53">
        <v>0</v>
      </c>
      <c r="L53">
        <v>0</v>
      </c>
      <c r="M53" t="s">
        <v>6</v>
      </c>
      <c r="N53" t="s">
        <v>14</v>
      </c>
      <c r="O53" s="4">
        <f t="array" ref="O53:O61">MMULT(B64:J72,L53:L61)</f>
        <v>0.79199999999999893</v>
      </c>
      <c r="Q53" s="4">
        <f>+O53/$O$29</f>
        <v>1</v>
      </c>
    </row>
    <row r="54" spans="1:21" x14ac:dyDescent="0.3">
      <c r="A54" s="1">
        <v>2</v>
      </c>
      <c r="B54">
        <v>-0.33</v>
      </c>
      <c r="C54">
        <v>0.29760000000000003</v>
      </c>
      <c r="D54">
        <v>0.15000000000000002</v>
      </c>
      <c r="E54">
        <v>0.32999999999999996</v>
      </c>
      <c r="F54">
        <v>0.03</v>
      </c>
      <c r="G54">
        <v>-0.22500000000000001</v>
      </c>
      <c r="H54">
        <v>0</v>
      </c>
      <c r="I54">
        <v>-0.33750000000000002</v>
      </c>
      <c r="J54">
        <v>0.9</v>
      </c>
      <c r="L54">
        <v>0</v>
      </c>
      <c r="M54" t="s">
        <v>8</v>
      </c>
      <c r="N54" t="s">
        <v>15</v>
      </c>
      <c r="O54" s="11">
        <v>0.15000000000000008</v>
      </c>
      <c r="Q54" s="4">
        <f t="shared" ref="Q54:Q61" si="1">+O54/$O$29</f>
        <v>0.18939393939393975</v>
      </c>
      <c r="S54" s="6">
        <f>0.12*O54</f>
        <v>1.8000000000000009E-2</v>
      </c>
    </row>
    <row r="55" spans="1:21" x14ac:dyDescent="0.3">
      <c r="A55" s="1">
        <v>3</v>
      </c>
      <c r="B55">
        <v>0</v>
      </c>
      <c r="C55">
        <v>0</v>
      </c>
      <c r="D55">
        <v>0</v>
      </c>
      <c r="E55">
        <v>0</v>
      </c>
      <c r="F55">
        <v>-0.85</v>
      </c>
      <c r="G55">
        <v>-0.79500000000000015</v>
      </c>
      <c r="H55">
        <v>1.1775</v>
      </c>
      <c r="I55">
        <v>0.495</v>
      </c>
      <c r="J55">
        <v>0</v>
      </c>
      <c r="L55">
        <v>0</v>
      </c>
      <c r="N55" t="s">
        <v>16</v>
      </c>
      <c r="O55" s="4">
        <v>0.62400000000000055</v>
      </c>
      <c r="Q55" s="4">
        <f t="shared" si="1"/>
        <v>0.78787878787878962</v>
      </c>
    </row>
    <row r="56" spans="1:21" x14ac:dyDescent="0.3">
      <c r="A56" s="1">
        <v>4</v>
      </c>
      <c r="B56">
        <v>0.34</v>
      </c>
      <c r="C56">
        <v>-0.34560000000000007</v>
      </c>
      <c r="D56">
        <v>-0.34</v>
      </c>
      <c r="E56">
        <v>-7.3333333333333334E-2</v>
      </c>
      <c r="F56">
        <v>7.3333333333333334E-2</v>
      </c>
      <c r="G56">
        <v>-0.45000000000000007</v>
      </c>
      <c r="H56">
        <v>-0.56000000000000005</v>
      </c>
      <c r="I56">
        <v>1.0050000000000001</v>
      </c>
      <c r="J56">
        <v>-0.44</v>
      </c>
      <c r="L56">
        <v>0</v>
      </c>
      <c r="M56" t="s">
        <v>23</v>
      </c>
      <c r="N56" t="s">
        <v>17</v>
      </c>
      <c r="O56" s="4">
        <v>0.29100000000000037</v>
      </c>
      <c r="Q56" s="4">
        <f t="shared" si="1"/>
        <v>0.36742424242424337</v>
      </c>
    </row>
    <row r="57" spans="1:21" x14ac:dyDescent="0.3">
      <c r="A57" s="1">
        <v>5</v>
      </c>
      <c r="B57">
        <v>-0.1</v>
      </c>
      <c r="C57">
        <v>0.11200000000000002</v>
      </c>
      <c r="D57">
        <v>0.1</v>
      </c>
      <c r="E57">
        <v>0</v>
      </c>
      <c r="F57">
        <v>0.3</v>
      </c>
      <c r="G57">
        <v>0.69000000000000017</v>
      </c>
      <c r="H57">
        <v>-1.0950000000000002</v>
      </c>
      <c r="I57">
        <v>0.30000000000000004</v>
      </c>
      <c r="J57">
        <v>0</v>
      </c>
      <c r="L57">
        <v>0</v>
      </c>
      <c r="M57" t="s">
        <v>24</v>
      </c>
      <c r="N57" t="s">
        <v>18</v>
      </c>
      <c r="O57" s="4">
        <v>0.33300000000000041</v>
      </c>
      <c r="Q57" s="4">
        <f t="shared" si="1"/>
        <v>0.42045454545454652</v>
      </c>
    </row>
    <row r="58" spans="1:21" x14ac:dyDescent="0.3">
      <c r="A58" s="1">
        <v>6</v>
      </c>
      <c r="B58">
        <v>-0.22</v>
      </c>
      <c r="C58">
        <v>0.31840000000000002</v>
      </c>
      <c r="D58">
        <v>0.22</v>
      </c>
      <c r="E58">
        <v>-0.15</v>
      </c>
      <c r="F58">
        <v>0.75</v>
      </c>
      <c r="G58">
        <v>-0.47499999999999992</v>
      </c>
      <c r="H58">
        <v>-0.24999999999999994</v>
      </c>
      <c r="I58">
        <v>3.7499999999999978E-2</v>
      </c>
      <c r="J58">
        <v>-0.9</v>
      </c>
      <c r="L58">
        <v>0</v>
      </c>
      <c r="N58" t="s">
        <v>19</v>
      </c>
      <c r="O58" s="11">
        <v>0.1110000000000001</v>
      </c>
      <c r="Q58" s="4">
        <f t="shared" si="1"/>
        <v>0.14015151515151547</v>
      </c>
      <c r="S58" s="6">
        <f>0.5*O58</f>
        <v>5.5500000000000049E-2</v>
      </c>
    </row>
    <row r="59" spans="1:21" x14ac:dyDescent="0.3">
      <c r="A59" s="1">
        <v>7</v>
      </c>
      <c r="B59">
        <v>0.44</v>
      </c>
      <c r="C59">
        <v>-2.6608000000000001</v>
      </c>
      <c r="D59">
        <v>-0.77333333333333332</v>
      </c>
      <c r="E59">
        <v>-6.6666666666666666E-2</v>
      </c>
      <c r="F59">
        <v>-0.12666666666666671</v>
      </c>
      <c r="G59">
        <v>1.3900000000000001</v>
      </c>
      <c r="H59">
        <v>0.39500000000000002</v>
      </c>
      <c r="I59">
        <v>0.4</v>
      </c>
      <c r="J59">
        <v>2.8000000000000003</v>
      </c>
      <c r="L59">
        <v>0.1</v>
      </c>
      <c r="N59" t="s">
        <v>20</v>
      </c>
      <c r="O59" s="11">
        <v>0.2220000000000002</v>
      </c>
      <c r="Q59" s="4">
        <f t="shared" si="1"/>
        <v>0.28030303030303094</v>
      </c>
      <c r="S59" s="6">
        <f>-0.25*O59</f>
        <v>-5.5500000000000049E-2</v>
      </c>
    </row>
    <row r="60" spans="1:21" x14ac:dyDescent="0.3">
      <c r="A60" s="1">
        <v>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0.15</v>
      </c>
      <c r="M60" t="s">
        <v>25</v>
      </c>
      <c r="N60" t="s">
        <v>21</v>
      </c>
      <c r="O60" s="11">
        <v>0.22200000000000009</v>
      </c>
      <c r="Q60" s="4">
        <f t="shared" si="1"/>
        <v>0.28030303030303078</v>
      </c>
      <c r="S60" s="6">
        <f>0.5*O60</f>
        <v>0.11100000000000004</v>
      </c>
      <c r="U60" s="11">
        <f>SUM(S53:S60)</f>
        <v>0.12900000000000006</v>
      </c>
    </row>
    <row r="61" spans="1:21" x14ac:dyDescent="0.3">
      <c r="A61" s="1">
        <v>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L61">
        <v>0.13</v>
      </c>
      <c r="M61" t="s">
        <v>26</v>
      </c>
      <c r="N61" t="s">
        <v>22</v>
      </c>
      <c r="O61" s="4">
        <v>0.13</v>
      </c>
      <c r="Q61" s="4">
        <f t="shared" si="1"/>
        <v>0.16414141414141437</v>
      </c>
      <c r="T61" t="s">
        <v>29</v>
      </c>
      <c r="U61">
        <f>+O61*2</f>
        <v>0.26</v>
      </c>
    </row>
    <row r="64" spans="1:21" x14ac:dyDescent="0.3">
      <c r="A64" s="1">
        <v>1</v>
      </c>
      <c r="B64">
        <f t="array" ref="B64:J72">MINVERSE(B53:J61)</f>
        <v>8.194015887637029</v>
      </c>
      <c r="C64">
        <v>-9.9220300099810412</v>
      </c>
      <c r="D64">
        <v>3.0160767460674833</v>
      </c>
      <c r="E64">
        <v>5.5974436558300873</v>
      </c>
      <c r="F64">
        <v>4.6626668195204664</v>
      </c>
      <c r="G64">
        <v>-3.3252246861646335</v>
      </c>
      <c r="H64">
        <v>-6.0000000000000053</v>
      </c>
      <c r="I64">
        <v>-12.560000000000013</v>
      </c>
      <c r="J64">
        <v>25.20000000000001</v>
      </c>
    </row>
    <row r="65" spans="1:15" x14ac:dyDescent="0.3">
      <c r="A65" s="1">
        <v>2</v>
      </c>
      <c r="B65">
        <v>0</v>
      </c>
      <c r="C65">
        <v>2.5962951806787531E-16</v>
      </c>
      <c r="D65">
        <v>-2.5962951806787531E-16</v>
      </c>
      <c r="E65">
        <v>-6.4907379516968827E-17</v>
      </c>
      <c r="F65">
        <v>-3.8944427710181298E-16</v>
      </c>
      <c r="G65">
        <v>-2.0283556099052761E-17</v>
      </c>
      <c r="H65">
        <v>1.2981475903393765E-16</v>
      </c>
      <c r="I65">
        <v>1.0000000000000002</v>
      </c>
      <c r="J65">
        <v>5.1925903613575061E-16</v>
      </c>
    </row>
    <row r="66" spans="1:15" x14ac:dyDescent="0.3">
      <c r="A66" s="1">
        <v>3</v>
      </c>
      <c r="B66">
        <v>7.9759311951523255</v>
      </c>
      <c r="C66">
        <v>-9.5100922575099425</v>
      </c>
      <c r="D66">
        <v>4.4559475885730357</v>
      </c>
      <c r="E66">
        <v>4.1798664250656081</v>
      </c>
      <c r="F66">
        <v>6.5323498538187206</v>
      </c>
      <c r="G66">
        <v>-2.220249176430896</v>
      </c>
      <c r="H66">
        <v>-6.0000000000000053</v>
      </c>
      <c r="I66">
        <v>-13.680000000000012</v>
      </c>
      <c r="J66">
        <v>25.200000000000021</v>
      </c>
    </row>
    <row r="67" spans="1:15" x14ac:dyDescent="0.3">
      <c r="A67" s="1">
        <v>4</v>
      </c>
      <c r="B67">
        <v>7.2161034385569396</v>
      </c>
      <c r="C67">
        <v>-5.2970842728297702</v>
      </c>
      <c r="D67">
        <v>3.3456369785794862</v>
      </c>
      <c r="E67">
        <v>5.1789846392333709</v>
      </c>
      <c r="F67">
        <v>4.9040360766629165</v>
      </c>
      <c r="G67">
        <v>-2.4956989853438563</v>
      </c>
      <c r="H67">
        <v>-4.5000000000000036</v>
      </c>
      <c r="I67">
        <v>-10.140000000000008</v>
      </c>
      <c r="J67">
        <v>17.400000000000013</v>
      </c>
    </row>
    <row r="68" spans="1:15" x14ac:dyDescent="0.3">
      <c r="A68" s="1">
        <v>5</v>
      </c>
      <c r="B68">
        <v>2.9257755203958848</v>
      </c>
      <c r="C68">
        <v>-2.7486870940811152</v>
      </c>
      <c r="D68">
        <v>1.1807520525373543</v>
      </c>
      <c r="E68">
        <v>1.8855110921215357</v>
      </c>
      <c r="F68">
        <v>1.7197825159813414</v>
      </c>
      <c r="G68">
        <v>0.32950748310391414</v>
      </c>
      <c r="H68">
        <v>-1.5000000000000016</v>
      </c>
      <c r="I68">
        <v>-3.5400000000000027</v>
      </c>
      <c r="J68">
        <v>7.800000000000006</v>
      </c>
    </row>
    <row r="69" spans="1:15" x14ac:dyDescent="0.3">
      <c r="A69" s="1">
        <v>6</v>
      </c>
      <c r="B69">
        <v>1.2751510203386633</v>
      </c>
      <c r="C69">
        <v>-1.4826926680471042</v>
      </c>
      <c r="D69">
        <v>0.83697772413375315</v>
      </c>
      <c r="E69">
        <v>0.29180759608108253</v>
      </c>
      <c r="F69">
        <v>1.5221452039746748</v>
      </c>
      <c r="G69">
        <v>-0.29202082613118741</v>
      </c>
      <c r="H69">
        <v>-0.50000000000000078</v>
      </c>
      <c r="I69">
        <v>-1.1800000000000017</v>
      </c>
      <c r="J69">
        <v>2.6000000000000032</v>
      </c>
    </row>
    <row r="70" spans="1:15" x14ac:dyDescent="0.3">
      <c r="A70" s="1">
        <v>7</v>
      </c>
      <c r="B70">
        <v>2.13275985540665</v>
      </c>
      <c r="C70">
        <v>-2.176694541694042</v>
      </c>
      <c r="D70">
        <v>1.4891468976422113</v>
      </c>
      <c r="E70">
        <v>0.96048325805482115</v>
      </c>
      <c r="F70">
        <v>1.31177781236128</v>
      </c>
      <c r="G70">
        <v>2.0402532145825655E-2</v>
      </c>
      <c r="H70">
        <v>-1.0000000000000011</v>
      </c>
      <c r="I70">
        <v>-2.3600000000000025</v>
      </c>
      <c r="J70">
        <v>5.2000000000000055</v>
      </c>
    </row>
    <row r="71" spans="1:15" x14ac:dyDescent="0.3">
      <c r="A71" s="1">
        <v>8</v>
      </c>
      <c r="B71">
        <v>1.9986455025543624</v>
      </c>
      <c r="C71">
        <v>-1.9233674307508322</v>
      </c>
      <c r="D71">
        <v>1.8496284108472345</v>
      </c>
      <c r="E71">
        <v>1.4216210723802307</v>
      </c>
      <c r="F71">
        <v>2.2773781852294941</v>
      </c>
      <c r="G71">
        <v>4.8284489418834828E-2</v>
      </c>
      <c r="H71">
        <v>-1.0000000000000009</v>
      </c>
      <c r="I71">
        <v>-2.3600000000000021</v>
      </c>
      <c r="J71">
        <v>5.2000000000000037</v>
      </c>
    </row>
    <row r="72" spans="1:15" x14ac:dyDescent="0.3">
      <c r="A72" s="1">
        <v>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5" s="3" customFormat="1" x14ac:dyDescent="0.3"/>
    <row r="74" spans="1:15" x14ac:dyDescent="0.3">
      <c r="A74" s="7" t="s">
        <v>34</v>
      </c>
      <c r="B74" t="s">
        <v>35</v>
      </c>
      <c r="C74" t="s">
        <v>3</v>
      </c>
      <c r="D74" t="s">
        <v>36</v>
      </c>
      <c r="E74" t="s">
        <v>37</v>
      </c>
      <c r="F74" t="s">
        <v>38</v>
      </c>
      <c r="G74" t="s">
        <v>39</v>
      </c>
      <c r="H74" t="s">
        <v>1</v>
      </c>
      <c r="I74" t="s">
        <v>40</v>
      </c>
      <c r="L74" t="s">
        <v>13</v>
      </c>
    </row>
    <row r="75" spans="1:15" x14ac:dyDescent="0.3">
      <c r="A75" t="s">
        <v>1</v>
      </c>
      <c r="B75" s="8">
        <v>1</v>
      </c>
      <c r="C75" s="8">
        <v>0</v>
      </c>
      <c r="D75" s="8">
        <v>0</v>
      </c>
      <c r="E75" s="8">
        <v>1</v>
      </c>
      <c r="F75" s="8">
        <v>1</v>
      </c>
      <c r="G75" s="8">
        <v>1</v>
      </c>
      <c r="H75" s="8">
        <v>1</v>
      </c>
      <c r="I75" s="8">
        <v>0</v>
      </c>
      <c r="J75" s="2"/>
      <c r="K75" s="2"/>
      <c r="L75" s="4">
        <v>0</v>
      </c>
      <c r="N75" t="s">
        <v>6</v>
      </c>
      <c r="O75" s="4">
        <f t="array" ref="O75:O82">MMULT(B85:I92,L75:L82)</f>
        <v>-0.79200000000000015</v>
      </c>
    </row>
    <row r="76" spans="1:15" x14ac:dyDescent="0.3">
      <c r="A76" t="s">
        <v>41</v>
      </c>
      <c r="B76" s="8">
        <v>2</v>
      </c>
      <c r="C76" s="8">
        <v>3</v>
      </c>
      <c r="D76" s="8">
        <v>0</v>
      </c>
      <c r="E76" s="8">
        <v>1.75</v>
      </c>
      <c r="F76" s="8">
        <f>3/2</f>
        <v>1.5</v>
      </c>
      <c r="G76" s="8">
        <f>8/3</f>
        <v>2.6666666666666665</v>
      </c>
      <c r="H76" s="8">
        <v>0</v>
      </c>
      <c r="I76" s="8">
        <v>2</v>
      </c>
      <c r="J76" s="2"/>
      <c r="K76" s="2"/>
      <c r="L76" s="4">
        <v>0</v>
      </c>
      <c r="N76" t="s">
        <v>7</v>
      </c>
      <c r="O76" s="4">
        <v>-3.4500000000000003E-2</v>
      </c>
    </row>
    <row r="77" spans="1:15" x14ac:dyDescent="0.3">
      <c r="A77" t="s">
        <v>36</v>
      </c>
      <c r="B77" s="8">
        <v>1</v>
      </c>
      <c r="C77" s="8">
        <v>0</v>
      </c>
      <c r="D77" s="8">
        <v>2</v>
      </c>
      <c r="E77" s="8">
        <v>0.45</v>
      </c>
      <c r="F77" s="8">
        <f>5/4</f>
        <v>1.25</v>
      </c>
      <c r="G77" s="8">
        <v>1</v>
      </c>
      <c r="H77" s="8">
        <v>2</v>
      </c>
      <c r="I77" s="8">
        <v>1</v>
      </c>
      <c r="J77" s="2"/>
      <c r="K77" s="2"/>
      <c r="L77" s="4">
        <v>0</v>
      </c>
      <c r="N77" t="s">
        <v>26</v>
      </c>
      <c r="O77" s="4">
        <v>-0.13</v>
      </c>
    </row>
    <row r="78" spans="1:15" x14ac:dyDescent="0.3">
      <c r="A78" t="s">
        <v>3</v>
      </c>
      <c r="B78" s="8">
        <v>0</v>
      </c>
      <c r="C78" s="8">
        <v>1</v>
      </c>
      <c r="D78" s="8">
        <v>0</v>
      </c>
      <c r="E78" s="8">
        <v>0.23</v>
      </c>
      <c r="F78" s="8">
        <v>0</v>
      </c>
      <c r="G78" s="8">
        <v>0</v>
      </c>
      <c r="H78" s="8">
        <v>0</v>
      </c>
      <c r="I78" s="8">
        <v>0</v>
      </c>
      <c r="J78" s="2"/>
      <c r="K78" s="2"/>
      <c r="L78" s="4">
        <v>0</v>
      </c>
      <c r="N78" t="s">
        <v>8</v>
      </c>
      <c r="O78" s="4">
        <v>0.15</v>
      </c>
    </row>
    <row r="79" spans="1:15" x14ac:dyDescent="0.3">
      <c r="A79" t="s">
        <v>4</v>
      </c>
      <c r="B79" s="8">
        <v>0</v>
      </c>
      <c r="C79" s="8">
        <v>0</v>
      </c>
      <c r="D79" s="8">
        <v>0</v>
      </c>
      <c r="E79" s="8">
        <v>1</v>
      </c>
      <c r="F79" s="8">
        <v>0</v>
      </c>
      <c r="G79" s="8">
        <v>0</v>
      </c>
      <c r="H79" s="8">
        <v>0</v>
      </c>
      <c r="I79" s="8">
        <v>0</v>
      </c>
      <c r="J79" s="2"/>
      <c r="K79" s="2"/>
      <c r="L79" s="4">
        <v>0.15</v>
      </c>
      <c r="N79" t="s">
        <v>46</v>
      </c>
      <c r="O79" s="4">
        <v>0.222</v>
      </c>
    </row>
    <row r="80" spans="1:15" x14ac:dyDescent="0.3">
      <c r="A80" t="s">
        <v>42</v>
      </c>
      <c r="B80" s="8">
        <v>0</v>
      </c>
      <c r="C80" s="8">
        <v>0</v>
      </c>
      <c r="D80" s="8">
        <v>1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2"/>
      <c r="K80" s="2"/>
      <c r="L80" s="4">
        <v>-0.13</v>
      </c>
      <c r="N80" t="s">
        <v>47</v>
      </c>
      <c r="O80" s="4">
        <v>0.29100000000000009</v>
      </c>
    </row>
    <row r="81" spans="1:17" x14ac:dyDescent="0.3">
      <c r="A81" t="s">
        <v>43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1</v>
      </c>
      <c r="I81" s="8">
        <v>0</v>
      </c>
      <c r="J81" s="2"/>
      <c r="K81" s="2"/>
      <c r="L81" s="4">
        <v>0.129</v>
      </c>
      <c r="N81" t="s">
        <v>9</v>
      </c>
      <c r="O81" s="4">
        <v>0.129</v>
      </c>
    </row>
    <row r="82" spans="1:17" x14ac:dyDescent="0.3">
      <c r="A82" t="s">
        <v>45</v>
      </c>
      <c r="B82" s="8">
        <v>0</v>
      </c>
      <c r="C82" s="8">
        <v>0</v>
      </c>
      <c r="D82" s="8">
        <v>0</v>
      </c>
      <c r="E82" s="8">
        <v>0</v>
      </c>
      <c r="F82" s="8">
        <v>1</v>
      </c>
      <c r="G82" s="8">
        <v>0</v>
      </c>
      <c r="H82" s="8">
        <v>0</v>
      </c>
      <c r="I82" s="8">
        <v>0</v>
      </c>
      <c r="J82" s="2"/>
      <c r="K82" s="2"/>
      <c r="L82" s="9">
        <v>0.222</v>
      </c>
      <c r="N82" t="s">
        <v>48</v>
      </c>
      <c r="O82" s="9">
        <v>0.15800000000000003</v>
      </c>
    </row>
    <row r="83" spans="1:17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7" x14ac:dyDescent="0.3">
      <c r="A84" t="s">
        <v>44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7" x14ac:dyDescent="0.3">
      <c r="A85" t="s">
        <v>1</v>
      </c>
      <c r="B85" s="2">
        <f t="array" ref="B85:I92">MINVERSE(B75:I82)</f>
        <v>1</v>
      </c>
      <c r="C85" s="2">
        <v>-1.5000000000000004</v>
      </c>
      <c r="D85" s="2">
        <v>3.0000000000000009</v>
      </c>
      <c r="E85" s="2">
        <v>4.5000000000000018</v>
      </c>
      <c r="F85" s="2">
        <v>-0.7599999999999999</v>
      </c>
      <c r="G85" s="2">
        <v>-6.0000000000000018</v>
      </c>
      <c r="H85" s="2">
        <v>-7.0000000000000018</v>
      </c>
      <c r="I85" s="2">
        <v>-2.5000000000000004</v>
      </c>
      <c r="J85" s="2"/>
      <c r="K85" s="2"/>
      <c r="L85" s="2"/>
    </row>
    <row r="86" spans="1:17" x14ac:dyDescent="0.3">
      <c r="A86" t="s">
        <v>41</v>
      </c>
      <c r="B86" s="2">
        <v>0</v>
      </c>
      <c r="C86" s="2">
        <v>0</v>
      </c>
      <c r="D86" s="2">
        <v>0</v>
      </c>
      <c r="E86" s="2">
        <v>1.0000000000000002</v>
      </c>
      <c r="F86" s="2">
        <v>-0.23</v>
      </c>
      <c r="G86" s="2">
        <v>0</v>
      </c>
      <c r="H86" s="2">
        <v>0</v>
      </c>
      <c r="I86" s="2">
        <v>0</v>
      </c>
      <c r="J86" s="2"/>
      <c r="K86" s="2"/>
      <c r="L86" s="2"/>
    </row>
    <row r="87" spans="1:17" x14ac:dyDescent="0.3">
      <c r="A87" t="s">
        <v>36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1</v>
      </c>
      <c r="H87" s="2">
        <v>0</v>
      </c>
      <c r="I87" s="2">
        <v>0</v>
      </c>
      <c r="J87" s="2"/>
      <c r="K87" s="2"/>
      <c r="L87" s="2"/>
    </row>
    <row r="88" spans="1:17" x14ac:dyDescent="0.3">
      <c r="A88" t="s">
        <v>3</v>
      </c>
      <c r="B88" s="2">
        <v>0</v>
      </c>
      <c r="C88" s="2">
        <v>0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/>
      <c r="K88" s="2"/>
      <c r="L88" s="2"/>
    </row>
    <row r="89" spans="1:17" x14ac:dyDescent="0.3">
      <c r="A89" t="s">
        <v>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/>
      <c r="K89" s="2"/>
      <c r="L89" s="2"/>
    </row>
    <row r="90" spans="1:17" x14ac:dyDescent="0.3">
      <c r="A90" t="s">
        <v>42</v>
      </c>
      <c r="B90" s="2">
        <v>0</v>
      </c>
      <c r="C90" s="2">
        <v>1.5000000000000004</v>
      </c>
      <c r="D90" s="2">
        <v>-3.0000000000000009</v>
      </c>
      <c r="E90" s="2">
        <v>-4.5000000000000018</v>
      </c>
      <c r="F90" s="2">
        <v>-0.24000000000000013</v>
      </c>
      <c r="G90" s="2">
        <v>6.0000000000000018</v>
      </c>
      <c r="H90" s="2">
        <v>6.0000000000000018</v>
      </c>
      <c r="I90" s="2">
        <v>1.5000000000000004</v>
      </c>
      <c r="J90" s="2"/>
      <c r="K90" s="2"/>
      <c r="L90" s="2"/>
    </row>
    <row r="91" spans="1:17" x14ac:dyDescent="0.3">
      <c r="A91" t="s">
        <v>43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/>
      <c r="K91" s="2"/>
      <c r="L91" s="2"/>
    </row>
    <row r="92" spans="1:17" x14ac:dyDescent="0.3">
      <c r="A92" t="s">
        <v>45</v>
      </c>
      <c r="B92">
        <v>-1</v>
      </c>
      <c r="C92">
        <v>0</v>
      </c>
      <c r="D92">
        <v>1</v>
      </c>
      <c r="E92">
        <v>0</v>
      </c>
      <c r="F92">
        <v>0.55000000000000004</v>
      </c>
      <c r="G92">
        <v>-2</v>
      </c>
      <c r="H92">
        <v>-1</v>
      </c>
      <c r="I92">
        <v>-0.25</v>
      </c>
    </row>
    <row r="93" spans="1:17" s="3" customFormat="1" x14ac:dyDescent="0.3"/>
    <row r="94" spans="1:17" x14ac:dyDescent="0.3">
      <c r="A94" s="5" t="s">
        <v>30</v>
      </c>
    </row>
    <row r="95" spans="1:17" x14ac:dyDescent="0.3">
      <c r="A95" s="1"/>
      <c r="B95" s="1">
        <v>0</v>
      </c>
      <c r="C95" s="1">
        <v>1</v>
      </c>
      <c r="D95" s="1">
        <v>2</v>
      </c>
      <c r="E95" s="1">
        <v>3</v>
      </c>
      <c r="F95" s="1">
        <v>4</v>
      </c>
      <c r="G95" s="1">
        <v>5</v>
      </c>
      <c r="H95" s="1">
        <v>6</v>
      </c>
      <c r="I95" s="1">
        <v>7</v>
      </c>
      <c r="J95" s="1">
        <v>8</v>
      </c>
      <c r="L95" t="s">
        <v>13</v>
      </c>
      <c r="Q95" t="s">
        <v>27</v>
      </c>
    </row>
    <row r="96" spans="1:17" x14ac:dyDescent="0.3">
      <c r="A96" s="1">
        <v>1</v>
      </c>
      <c r="B96">
        <v>-0.22</v>
      </c>
      <c r="C96">
        <v>0.24640000000000004</v>
      </c>
      <c r="D96">
        <v>-0.12000000000000002</v>
      </c>
      <c r="E96">
        <v>0.34</v>
      </c>
      <c r="F96">
        <v>0.34</v>
      </c>
      <c r="G96">
        <v>0.76</v>
      </c>
      <c r="H96">
        <v>0.76</v>
      </c>
      <c r="I96">
        <v>-1.1400000000000001</v>
      </c>
      <c r="J96">
        <v>0</v>
      </c>
      <c r="L96">
        <v>0</v>
      </c>
      <c r="M96" t="s">
        <v>6</v>
      </c>
      <c r="N96" t="s">
        <v>14</v>
      </c>
      <c r="O96" s="4">
        <f t="array" ref="O96:O104">MMULT(B107:J115,L96:L104)</f>
        <v>0.37055172413793092</v>
      </c>
      <c r="Q96" s="4">
        <f>+O96/$O$29</f>
        <v>0.4678683385579942</v>
      </c>
    </row>
    <row r="97" spans="1:17" x14ac:dyDescent="0.3">
      <c r="A97" s="1">
        <v>2</v>
      </c>
      <c r="B97">
        <v>-0.33</v>
      </c>
      <c r="C97">
        <v>0.29760000000000003</v>
      </c>
      <c r="D97">
        <v>0.15000000000000002</v>
      </c>
      <c r="E97">
        <v>0.32999999999999996</v>
      </c>
      <c r="F97">
        <v>0.03</v>
      </c>
      <c r="G97">
        <v>-0.22500000000000001</v>
      </c>
      <c r="H97">
        <v>0</v>
      </c>
      <c r="I97">
        <v>-0.33750000000000002</v>
      </c>
      <c r="J97">
        <v>0.9</v>
      </c>
      <c r="L97">
        <v>0</v>
      </c>
      <c r="M97" t="s">
        <v>8</v>
      </c>
      <c r="N97" t="s">
        <v>15</v>
      </c>
      <c r="O97" s="4">
        <v>0.15000000000000002</v>
      </c>
      <c r="Q97" s="4">
        <f t="shared" ref="Q97:Q104" si="2">+O97/$O$29</f>
        <v>0.18939393939393967</v>
      </c>
    </row>
    <row r="98" spans="1:17" x14ac:dyDescent="0.3">
      <c r="A98" s="1">
        <v>3</v>
      </c>
      <c r="B98">
        <v>0</v>
      </c>
      <c r="C98">
        <v>0</v>
      </c>
      <c r="D98">
        <v>0</v>
      </c>
      <c r="E98">
        <v>0</v>
      </c>
      <c r="F98">
        <v>-0.85</v>
      </c>
      <c r="G98">
        <v>-0.79500000000000015</v>
      </c>
      <c r="H98">
        <v>1.1775</v>
      </c>
      <c r="I98">
        <v>0.495</v>
      </c>
      <c r="J98">
        <v>0</v>
      </c>
      <c r="L98">
        <v>0</v>
      </c>
      <c r="N98" t="s">
        <v>16</v>
      </c>
      <c r="O98" s="4">
        <v>0.20255172413793096</v>
      </c>
      <c r="Q98" s="4">
        <f t="shared" si="2"/>
        <v>0.25574712643678188</v>
      </c>
    </row>
    <row r="99" spans="1:17" x14ac:dyDescent="0.3">
      <c r="A99" s="1">
        <v>4</v>
      </c>
      <c r="B99">
        <v>0.34</v>
      </c>
      <c r="C99">
        <v>-0.34560000000000007</v>
      </c>
      <c r="D99">
        <v>-0.34</v>
      </c>
      <c r="E99">
        <v>-7.3333333333333334E-2</v>
      </c>
      <c r="F99">
        <v>7.3333333333333334E-2</v>
      </c>
      <c r="G99">
        <v>-0.45000000000000007</v>
      </c>
      <c r="H99">
        <v>-0.56000000000000005</v>
      </c>
      <c r="I99">
        <v>1.0050000000000001</v>
      </c>
      <c r="J99">
        <v>-0.44</v>
      </c>
      <c r="L99">
        <v>0</v>
      </c>
      <c r="M99" t="s">
        <v>23</v>
      </c>
      <c r="N99" t="s">
        <v>17</v>
      </c>
      <c r="O99" s="4">
        <v>0</v>
      </c>
      <c r="Q99" s="4">
        <f t="shared" si="2"/>
        <v>0</v>
      </c>
    </row>
    <row r="100" spans="1:17" x14ac:dyDescent="0.3">
      <c r="A100" s="1">
        <v>5</v>
      </c>
      <c r="B100">
        <v>-0.1</v>
      </c>
      <c r="C100">
        <v>0.11200000000000002</v>
      </c>
      <c r="D100">
        <v>0.1</v>
      </c>
      <c r="E100">
        <v>0</v>
      </c>
      <c r="F100">
        <v>0.3</v>
      </c>
      <c r="G100">
        <v>0.69000000000000017</v>
      </c>
      <c r="H100">
        <v>-1.0950000000000002</v>
      </c>
      <c r="I100">
        <v>0.30000000000000004</v>
      </c>
      <c r="J100">
        <v>0</v>
      </c>
      <c r="L100">
        <v>0</v>
      </c>
      <c r="M100" t="s">
        <v>24</v>
      </c>
      <c r="N100" t="s">
        <v>18</v>
      </c>
      <c r="O100" s="4">
        <v>0.20255172413793102</v>
      </c>
      <c r="Q100" s="4">
        <f t="shared" si="2"/>
        <v>0.25574712643678194</v>
      </c>
    </row>
    <row r="101" spans="1:17" x14ac:dyDescent="0.3">
      <c r="A101" s="1">
        <v>6</v>
      </c>
      <c r="B101">
        <v>-0.22</v>
      </c>
      <c r="C101">
        <v>0.31840000000000002</v>
      </c>
      <c r="D101">
        <v>0.22</v>
      </c>
      <c r="E101">
        <v>-0.15</v>
      </c>
      <c r="F101">
        <v>0.75</v>
      </c>
      <c r="G101">
        <v>-0.47499999999999992</v>
      </c>
      <c r="H101">
        <v>-0.24999999999999994</v>
      </c>
      <c r="I101">
        <v>3.7499999999999978E-2</v>
      </c>
      <c r="J101">
        <v>-0.9</v>
      </c>
      <c r="L101">
        <v>0</v>
      </c>
      <c r="N101" t="s">
        <v>19</v>
      </c>
      <c r="O101" s="4">
        <v>6.7517241379310367E-2</v>
      </c>
      <c r="Q101" s="4">
        <f t="shared" si="2"/>
        <v>8.5249042145594006E-2</v>
      </c>
    </row>
    <row r="102" spans="1:17" x14ac:dyDescent="0.3">
      <c r="A102" s="1">
        <v>7</v>
      </c>
      <c r="B102">
        <v>0.44</v>
      </c>
      <c r="C102">
        <v>-2.6608000000000001</v>
      </c>
      <c r="D102">
        <v>-0.77333333333333332</v>
      </c>
      <c r="E102">
        <v>-6.6666666666666666E-2</v>
      </c>
      <c r="F102">
        <v>-0.12666666666666671</v>
      </c>
      <c r="G102">
        <v>1.3900000000000001</v>
      </c>
      <c r="H102">
        <v>0.39500000000000002</v>
      </c>
      <c r="I102">
        <v>0.4</v>
      </c>
      <c r="J102">
        <v>2.8000000000000003</v>
      </c>
      <c r="L102">
        <v>0.1</v>
      </c>
      <c r="N102" t="s">
        <v>20</v>
      </c>
      <c r="O102" s="4">
        <v>0.13503448275862068</v>
      </c>
      <c r="Q102" s="4">
        <f t="shared" si="2"/>
        <v>0.17049808429118796</v>
      </c>
    </row>
    <row r="103" spans="1:17" x14ac:dyDescent="0.3">
      <c r="A103" s="1">
        <v>8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>
        <v>0.15</v>
      </c>
      <c r="M103" t="s">
        <v>25</v>
      </c>
      <c r="N103" t="s">
        <v>21</v>
      </c>
      <c r="O103" s="4">
        <v>0.13503448275862068</v>
      </c>
      <c r="Q103" s="4">
        <f t="shared" si="2"/>
        <v>0.17049808429118796</v>
      </c>
    </row>
    <row r="104" spans="1:17" x14ac:dyDescent="0.3">
      <c r="A104" s="1">
        <v>9</v>
      </c>
      <c r="B104">
        <v>0</v>
      </c>
      <c r="C104">
        <v>0</v>
      </c>
      <c r="D104">
        <v>0</v>
      </c>
      <c r="E104" s="3">
        <v>1</v>
      </c>
      <c r="F104">
        <v>0</v>
      </c>
      <c r="G104">
        <v>0</v>
      </c>
      <c r="H104">
        <v>0</v>
      </c>
      <c r="I104">
        <v>0</v>
      </c>
      <c r="J104">
        <v>0</v>
      </c>
      <c r="L104" s="3">
        <v>0</v>
      </c>
      <c r="M104" t="s">
        <v>26</v>
      </c>
      <c r="N104" t="s">
        <v>22</v>
      </c>
      <c r="O104" s="9">
        <v>0.1132758620689655</v>
      </c>
      <c r="Q104" s="4">
        <f t="shared" si="2"/>
        <v>0.14302507836990613</v>
      </c>
    </row>
    <row r="107" spans="1:17" x14ac:dyDescent="0.3">
      <c r="A107" s="1">
        <v>1</v>
      </c>
      <c r="B107">
        <f t="array" ref="B107:J115">MINVERSE(B96:J104)</f>
        <v>-2.2568925406178493</v>
      </c>
      <c r="C107">
        <v>-2.2503907182965506</v>
      </c>
      <c r="D107">
        <v>-1.8293285332545268</v>
      </c>
      <c r="E107">
        <v>-1.903154787197556</v>
      </c>
      <c r="F107">
        <v>-2.4397302570258232</v>
      </c>
      <c r="G107">
        <v>0.28923591329888126</v>
      </c>
      <c r="H107">
        <v>0.51724137931034464</v>
      </c>
      <c r="I107">
        <v>2.1255172413793098</v>
      </c>
      <c r="J107">
        <v>1.4482758620689653</v>
      </c>
    </row>
    <row r="108" spans="1:17" x14ac:dyDescent="0.3">
      <c r="A108" s="1">
        <v>2</v>
      </c>
      <c r="B108">
        <v>0</v>
      </c>
      <c r="C108">
        <v>1.9472213855090649E-16</v>
      </c>
      <c r="D108">
        <v>0</v>
      </c>
      <c r="E108">
        <v>-6.4907379516968827E-17</v>
      </c>
      <c r="F108">
        <v>-2.5962951806787531E-16</v>
      </c>
      <c r="G108">
        <v>-2.271758283093909E-16</v>
      </c>
      <c r="H108">
        <v>0</v>
      </c>
      <c r="I108">
        <v>1.0000000000000002</v>
      </c>
      <c r="J108">
        <v>3.2453689758484413E-17</v>
      </c>
    </row>
    <row r="109" spans="1:17" x14ac:dyDescent="0.3">
      <c r="A109" s="1">
        <v>3</v>
      </c>
      <c r="B109">
        <v>-2.4749772331025519</v>
      </c>
      <c r="C109">
        <v>-1.8384529658254474</v>
      </c>
      <c r="D109">
        <v>-0.38945769074897707</v>
      </c>
      <c r="E109">
        <v>-3.3207320179620337</v>
      </c>
      <c r="F109">
        <v>-0.57004722272757058</v>
      </c>
      <c r="G109">
        <v>1.3942114230326197</v>
      </c>
      <c r="H109">
        <v>0.51724137931034475</v>
      </c>
      <c r="I109">
        <v>1.0055172413793099</v>
      </c>
      <c r="J109">
        <v>1.4482758620689653</v>
      </c>
    </row>
    <row r="110" spans="1:17" x14ac:dyDescent="0.3">
      <c r="A110" s="1">
        <v>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7" x14ac:dyDescent="0.3">
      <c r="A111" s="1">
        <v>5</v>
      </c>
      <c r="B111">
        <v>-0.30902946930205255</v>
      </c>
      <c r="C111">
        <v>-0.37413207522639125</v>
      </c>
      <c r="D111">
        <v>-0.31901624820517316</v>
      </c>
      <c r="E111">
        <v>-0.43610271167273407</v>
      </c>
      <c r="F111">
        <v>-0.47857848390203406</v>
      </c>
      <c r="G111">
        <v>1.4482690972235734</v>
      </c>
      <c r="H111">
        <v>0.51724137931034475</v>
      </c>
      <c r="I111">
        <v>1.0055172413793103</v>
      </c>
      <c r="J111">
        <v>0.44827586206896547</v>
      </c>
    </row>
    <row r="112" spans="1:17" x14ac:dyDescent="0.3">
      <c r="A112" s="1">
        <v>6</v>
      </c>
      <c r="B112">
        <v>0.19688269043935017</v>
      </c>
      <c r="C112">
        <v>-0.69117432842886228</v>
      </c>
      <c r="D112">
        <v>0.33705495721957707</v>
      </c>
      <c r="E112">
        <v>-0.48206367185034105</v>
      </c>
      <c r="F112">
        <v>0.78935820401354928</v>
      </c>
      <c r="G112">
        <v>8.0899711908699212E-2</v>
      </c>
      <c r="H112">
        <v>0.17241379310344829</v>
      </c>
      <c r="I112">
        <v>0.33517241379310359</v>
      </c>
      <c r="J112">
        <v>0.14942528735632191</v>
      </c>
    </row>
    <row r="113" spans="1:20" x14ac:dyDescent="0.3">
      <c r="A113" s="1">
        <v>7</v>
      </c>
      <c r="B113">
        <v>-2.3776804391975461E-2</v>
      </c>
      <c r="C113">
        <v>-0.59365786245755869</v>
      </c>
      <c r="D113">
        <v>0.48930136381385969</v>
      </c>
      <c r="E113">
        <v>-0.58725927780802578</v>
      </c>
      <c r="F113">
        <v>-0.15379618756097041</v>
      </c>
      <c r="G113">
        <v>0.76624360822559856</v>
      </c>
      <c r="H113">
        <v>0.34482758620689652</v>
      </c>
      <c r="I113">
        <v>0.67034482758620695</v>
      </c>
      <c r="J113">
        <v>0.2988505747126437</v>
      </c>
    </row>
    <row r="114" spans="1:20" x14ac:dyDescent="0.3">
      <c r="A114" s="1">
        <v>8</v>
      </c>
      <c r="B114">
        <v>-0.15789115724426284</v>
      </c>
      <c r="C114">
        <v>-0.34033075151434905</v>
      </c>
      <c r="D114">
        <v>0.84978287701888267</v>
      </c>
      <c r="E114">
        <v>-0.1261214634826158</v>
      </c>
      <c r="F114">
        <v>0.81180418530724363</v>
      </c>
      <c r="G114">
        <v>0.79412556549860758</v>
      </c>
      <c r="H114">
        <v>0.34482758620689652</v>
      </c>
      <c r="I114">
        <v>0.67034482758620684</v>
      </c>
      <c r="J114">
        <v>0.29885057471264359</v>
      </c>
    </row>
    <row r="115" spans="1:20" x14ac:dyDescent="0.3">
      <c r="A115" s="1">
        <v>9</v>
      </c>
      <c r="B115">
        <v>-0.41471858842281223</v>
      </c>
      <c r="C115">
        <v>0.30443013062240043</v>
      </c>
      <c r="D115">
        <v>-0.1922779872746829</v>
      </c>
      <c r="E115">
        <v>-0.29764279535823951</v>
      </c>
      <c r="F115">
        <v>-0.28184115383120178</v>
      </c>
      <c r="G115">
        <v>0.14343097616918696</v>
      </c>
      <c r="H115">
        <v>0.25862068965517238</v>
      </c>
      <c r="I115">
        <v>0.58275862068965512</v>
      </c>
      <c r="J115">
        <v>5.7471264367816043E-2</v>
      </c>
    </row>
    <row r="117" spans="1:20" s="3" customFormat="1" x14ac:dyDescent="0.3"/>
    <row r="118" spans="1:20" x14ac:dyDescent="0.3">
      <c r="A118" s="5" t="s">
        <v>31</v>
      </c>
    </row>
    <row r="120" spans="1:20" x14ac:dyDescent="0.3">
      <c r="A120" s="1"/>
      <c r="B120" s="1">
        <v>0</v>
      </c>
      <c r="C120" s="1">
        <v>1</v>
      </c>
      <c r="D120" s="1">
        <v>2</v>
      </c>
      <c r="E120" s="1">
        <v>3</v>
      </c>
      <c r="F120" s="1">
        <v>4</v>
      </c>
      <c r="G120" s="1">
        <v>5</v>
      </c>
      <c r="H120" s="1">
        <v>6</v>
      </c>
      <c r="I120" s="1">
        <v>7</v>
      </c>
      <c r="J120" s="1">
        <v>8</v>
      </c>
      <c r="L120" t="s">
        <v>13</v>
      </c>
      <c r="Q120" t="s">
        <v>27</v>
      </c>
    </row>
    <row r="121" spans="1:20" x14ac:dyDescent="0.3">
      <c r="A121" s="1">
        <v>1</v>
      </c>
      <c r="B121">
        <v>-0.22</v>
      </c>
      <c r="C121">
        <v>0.24640000000000004</v>
      </c>
      <c r="D121">
        <v>-0.12000000000000002</v>
      </c>
      <c r="E121">
        <v>0.34</v>
      </c>
      <c r="F121">
        <v>0.34</v>
      </c>
      <c r="G121">
        <v>0.76</v>
      </c>
      <c r="H121">
        <v>0.76</v>
      </c>
      <c r="I121">
        <v>-1.1400000000000001</v>
      </c>
      <c r="J121">
        <v>0</v>
      </c>
      <c r="L121">
        <v>0</v>
      </c>
      <c r="M121" t="s">
        <v>6</v>
      </c>
      <c r="N121" t="s">
        <v>14</v>
      </c>
      <c r="O121" s="4">
        <f t="array" ref="O121:O129">MMULT(B132:J140,L121:L129)</f>
        <v>5.1724137931034468E-2</v>
      </c>
      <c r="Q121" s="4">
        <f>+O121/$O$121</f>
        <v>1</v>
      </c>
    </row>
    <row r="122" spans="1:20" x14ac:dyDescent="0.3">
      <c r="A122" s="1">
        <v>2</v>
      </c>
      <c r="B122">
        <v>-0.33</v>
      </c>
      <c r="C122">
        <v>0.29760000000000003</v>
      </c>
      <c r="D122">
        <v>0.15000000000000002</v>
      </c>
      <c r="E122">
        <v>0.32999999999999996</v>
      </c>
      <c r="F122">
        <v>0.03</v>
      </c>
      <c r="G122">
        <v>-0.22500000000000001</v>
      </c>
      <c r="H122">
        <v>0</v>
      </c>
      <c r="I122">
        <v>-0.33750000000000002</v>
      </c>
      <c r="J122">
        <v>0.9</v>
      </c>
      <c r="L122">
        <v>0</v>
      </c>
      <c r="M122" t="s">
        <v>8</v>
      </c>
      <c r="N122" t="s">
        <v>15</v>
      </c>
      <c r="O122" s="4">
        <v>0</v>
      </c>
      <c r="Q122" s="4">
        <f>+O122/$O$121</f>
        <v>0</v>
      </c>
    </row>
    <row r="123" spans="1:20" x14ac:dyDescent="0.3">
      <c r="A123" s="1">
        <v>3</v>
      </c>
      <c r="B123">
        <v>0</v>
      </c>
      <c r="C123">
        <v>0</v>
      </c>
      <c r="D123">
        <v>0</v>
      </c>
      <c r="E123">
        <v>0</v>
      </c>
      <c r="F123">
        <v>-0.85</v>
      </c>
      <c r="G123">
        <v>-0.79500000000000015</v>
      </c>
      <c r="H123">
        <v>1.1775</v>
      </c>
      <c r="I123">
        <v>0.495</v>
      </c>
      <c r="J123">
        <v>0</v>
      </c>
      <c r="L123">
        <v>0</v>
      </c>
      <c r="N123" t="s">
        <v>16</v>
      </c>
      <c r="O123" s="4">
        <v>5.1724137931034475E-2</v>
      </c>
      <c r="Q123" s="4">
        <f>+O123/$O$121</f>
        <v>1.0000000000000002</v>
      </c>
    </row>
    <row r="124" spans="1:20" x14ac:dyDescent="0.3">
      <c r="A124" s="1">
        <v>4</v>
      </c>
      <c r="B124">
        <v>0.34</v>
      </c>
      <c r="C124">
        <v>-0.34560000000000007</v>
      </c>
      <c r="D124">
        <v>-0.34</v>
      </c>
      <c r="E124">
        <v>-7.3333333333333334E-2</v>
      </c>
      <c r="F124">
        <v>7.3333333333333334E-2</v>
      </c>
      <c r="G124">
        <v>-0.45000000000000007</v>
      </c>
      <c r="H124">
        <v>-0.56000000000000005</v>
      </c>
      <c r="I124">
        <v>1.0050000000000001</v>
      </c>
      <c r="J124">
        <v>-0.44</v>
      </c>
      <c r="L124">
        <v>0</v>
      </c>
      <c r="M124" t="s">
        <v>23</v>
      </c>
      <c r="N124" t="s">
        <v>17</v>
      </c>
      <c r="O124" s="4">
        <v>0</v>
      </c>
      <c r="Q124" s="4">
        <f>+O124/$O$121</f>
        <v>0</v>
      </c>
    </row>
    <row r="125" spans="1:20" x14ac:dyDescent="0.3">
      <c r="A125" s="1">
        <v>5</v>
      </c>
      <c r="B125">
        <v>-0.1</v>
      </c>
      <c r="C125">
        <v>0.11200000000000002</v>
      </c>
      <c r="D125">
        <v>0.1</v>
      </c>
      <c r="E125">
        <v>0</v>
      </c>
      <c r="F125">
        <v>0.3</v>
      </c>
      <c r="G125">
        <v>0.69000000000000017</v>
      </c>
      <c r="H125">
        <v>-1.0950000000000002</v>
      </c>
      <c r="I125">
        <v>0.30000000000000004</v>
      </c>
      <c r="J125">
        <v>0</v>
      </c>
      <c r="L125">
        <v>0</v>
      </c>
      <c r="M125" t="s">
        <v>24</v>
      </c>
      <c r="N125" t="s">
        <v>18</v>
      </c>
      <c r="O125" s="4">
        <v>5.1724137931034475E-2</v>
      </c>
      <c r="Q125" s="4">
        <f>+O125/$O$121</f>
        <v>1.0000000000000002</v>
      </c>
    </row>
    <row r="126" spans="1:20" x14ac:dyDescent="0.3">
      <c r="A126" s="1">
        <v>6</v>
      </c>
      <c r="B126">
        <v>-0.22</v>
      </c>
      <c r="C126">
        <v>0.31840000000000002</v>
      </c>
      <c r="D126">
        <v>0.22</v>
      </c>
      <c r="E126">
        <v>-0.15</v>
      </c>
      <c r="F126">
        <v>0.75</v>
      </c>
      <c r="G126">
        <v>-0.47499999999999992</v>
      </c>
      <c r="H126">
        <v>-0.24999999999999994</v>
      </c>
      <c r="I126">
        <v>3.7499999999999978E-2</v>
      </c>
      <c r="J126">
        <v>-0.9</v>
      </c>
      <c r="L126">
        <v>0</v>
      </c>
      <c r="N126" t="s">
        <v>19</v>
      </c>
      <c r="O126" s="4">
        <v>1.7241379310344831E-2</v>
      </c>
      <c r="Q126" s="4">
        <f>+O126/$O$121</f>
        <v>0.33333333333333348</v>
      </c>
    </row>
    <row r="127" spans="1:20" x14ac:dyDescent="0.3">
      <c r="A127" s="1">
        <v>7</v>
      </c>
      <c r="B127">
        <v>0.44</v>
      </c>
      <c r="C127">
        <v>-2.6608000000000001</v>
      </c>
      <c r="D127">
        <v>-0.77333333333333332</v>
      </c>
      <c r="E127">
        <v>-6.6666666666666666E-2</v>
      </c>
      <c r="F127">
        <v>-0.12666666666666671</v>
      </c>
      <c r="G127">
        <v>1.3900000000000001</v>
      </c>
      <c r="H127">
        <v>0.39500000000000002</v>
      </c>
      <c r="I127">
        <v>0.4</v>
      </c>
      <c r="J127">
        <v>2.8000000000000003</v>
      </c>
      <c r="L127">
        <v>0.1</v>
      </c>
      <c r="N127" t="s">
        <v>20</v>
      </c>
      <c r="O127" s="4">
        <v>3.4482758620689655E-2</v>
      </c>
      <c r="Q127" s="4">
        <f>+O127/$O$121</f>
        <v>0.66666666666666685</v>
      </c>
    </row>
    <row r="128" spans="1:20" x14ac:dyDescent="0.3">
      <c r="A128" s="1">
        <v>8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 s="3">
        <v>0</v>
      </c>
      <c r="M128" t="s">
        <v>25</v>
      </c>
      <c r="N128" t="s">
        <v>21</v>
      </c>
      <c r="O128" s="9">
        <v>3.4482758620689655E-2</v>
      </c>
      <c r="Q128" s="9">
        <f>+O128/$O$121</f>
        <v>0.66666666666666685</v>
      </c>
      <c r="S128" t="s">
        <v>28</v>
      </c>
      <c r="T128" s="9">
        <f>+Q128*33.5/30</f>
        <v>0.74444444444444469</v>
      </c>
    </row>
    <row r="129" spans="1:20" x14ac:dyDescent="0.3">
      <c r="A129" s="1">
        <v>9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L129" s="3">
        <v>0</v>
      </c>
      <c r="M129" t="s">
        <v>26</v>
      </c>
      <c r="N129" t="s">
        <v>22</v>
      </c>
      <c r="O129" s="11">
        <v>2.5862068965517238E-2</v>
      </c>
      <c r="Q129" s="11">
        <f>+O129/$O$121</f>
        <v>0.50000000000000011</v>
      </c>
      <c r="T129" s="6">
        <f>+Q129*6</f>
        <v>3.0000000000000009</v>
      </c>
    </row>
    <row r="132" spans="1:20" x14ac:dyDescent="0.3">
      <c r="A132" s="1">
        <v>1</v>
      </c>
      <c r="B132">
        <f t="array" ref="B132:J140">MINVERSE(B121:J129)</f>
        <v>-2.2568925406178493</v>
      </c>
      <c r="C132">
        <v>-2.2503907182965506</v>
      </c>
      <c r="D132">
        <v>-1.8293285332545268</v>
      </c>
      <c r="E132">
        <v>-1.903154787197556</v>
      </c>
      <c r="F132">
        <v>-2.4397302570258232</v>
      </c>
      <c r="G132">
        <v>0.28923591329888126</v>
      </c>
      <c r="H132">
        <v>0.51724137931034464</v>
      </c>
      <c r="I132">
        <v>2.1255172413793098</v>
      </c>
      <c r="J132">
        <v>1.4482758620689653</v>
      </c>
    </row>
    <row r="133" spans="1:20" x14ac:dyDescent="0.3">
      <c r="A133" s="1">
        <v>2</v>
      </c>
      <c r="B133">
        <v>0</v>
      </c>
      <c r="C133">
        <v>1.9472213855090649E-16</v>
      </c>
      <c r="D133">
        <v>0</v>
      </c>
      <c r="E133">
        <v>-6.4907379516968827E-17</v>
      </c>
      <c r="F133">
        <v>-2.5962951806787531E-16</v>
      </c>
      <c r="G133">
        <v>-2.271758283093909E-16</v>
      </c>
      <c r="H133">
        <v>0</v>
      </c>
      <c r="I133">
        <v>1.0000000000000002</v>
      </c>
      <c r="J133">
        <v>3.2453689758484413E-17</v>
      </c>
    </row>
    <row r="134" spans="1:20" x14ac:dyDescent="0.3">
      <c r="A134" s="1">
        <v>3</v>
      </c>
      <c r="B134">
        <v>-2.4749772331025519</v>
      </c>
      <c r="C134">
        <v>-1.8384529658254474</v>
      </c>
      <c r="D134">
        <v>-0.38945769074897707</v>
      </c>
      <c r="E134">
        <v>-3.3207320179620337</v>
      </c>
      <c r="F134">
        <v>-0.57004722272757058</v>
      </c>
      <c r="G134">
        <v>1.3942114230326197</v>
      </c>
      <c r="H134">
        <v>0.51724137931034475</v>
      </c>
      <c r="I134">
        <v>1.0055172413793099</v>
      </c>
      <c r="J134">
        <v>1.4482758620689653</v>
      </c>
    </row>
    <row r="135" spans="1:20" x14ac:dyDescent="0.3">
      <c r="A135" s="1">
        <v>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20" x14ac:dyDescent="0.3">
      <c r="A136" s="1">
        <v>5</v>
      </c>
      <c r="B136">
        <v>-0.30902946930205255</v>
      </c>
      <c r="C136">
        <v>-0.37413207522639125</v>
      </c>
      <c r="D136">
        <v>-0.31901624820517316</v>
      </c>
      <c r="E136">
        <v>-0.43610271167273407</v>
      </c>
      <c r="F136">
        <v>-0.47857848390203406</v>
      </c>
      <c r="G136">
        <v>1.4482690972235734</v>
      </c>
      <c r="H136">
        <v>0.51724137931034475</v>
      </c>
      <c r="I136">
        <v>1.0055172413793103</v>
      </c>
      <c r="J136">
        <v>0.44827586206896547</v>
      </c>
    </row>
    <row r="137" spans="1:20" x14ac:dyDescent="0.3">
      <c r="A137" s="1">
        <v>6</v>
      </c>
      <c r="B137">
        <v>0.19688269043935017</v>
      </c>
      <c r="C137">
        <v>-0.69117432842886228</v>
      </c>
      <c r="D137">
        <v>0.33705495721957707</v>
      </c>
      <c r="E137">
        <v>-0.48206367185034105</v>
      </c>
      <c r="F137">
        <v>0.78935820401354928</v>
      </c>
      <c r="G137">
        <v>8.0899711908699212E-2</v>
      </c>
      <c r="H137">
        <v>0.17241379310344829</v>
      </c>
      <c r="I137">
        <v>0.33517241379310359</v>
      </c>
      <c r="J137">
        <v>0.14942528735632191</v>
      </c>
    </row>
    <row r="138" spans="1:20" x14ac:dyDescent="0.3">
      <c r="A138" s="1">
        <v>7</v>
      </c>
      <c r="B138">
        <v>-2.3776804391975461E-2</v>
      </c>
      <c r="C138">
        <v>-0.59365786245755869</v>
      </c>
      <c r="D138">
        <v>0.48930136381385969</v>
      </c>
      <c r="E138">
        <v>-0.58725927780802578</v>
      </c>
      <c r="F138">
        <v>-0.15379618756097041</v>
      </c>
      <c r="G138">
        <v>0.76624360822559856</v>
      </c>
      <c r="H138">
        <v>0.34482758620689652</v>
      </c>
      <c r="I138">
        <v>0.67034482758620695</v>
      </c>
      <c r="J138">
        <v>0.2988505747126437</v>
      </c>
    </row>
    <row r="139" spans="1:20" x14ac:dyDescent="0.3">
      <c r="A139" s="1">
        <v>8</v>
      </c>
      <c r="B139">
        <v>-0.15789115724426284</v>
      </c>
      <c r="C139">
        <v>-0.34033075151434905</v>
      </c>
      <c r="D139">
        <v>0.84978287701888267</v>
      </c>
      <c r="E139">
        <v>-0.1261214634826158</v>
      </c>
      <c r="F139">
        <v>0.81180418530724363</v>
      </c>
      <c r="G139">
        <v>0.79412556549860758</v>
      </c>
      <c r="H139">
        <v>0.34482758620689652</v>
      </c>
      <c r="I139">
        <v>0.67034482758620684</v>
      </c>
      <c r="J139">
        <v>0.29885057471264359</v>
      </c>
    </row>
    <row r="140" spans="1:20" x14ac:dyDescent="0.3">
      <c r="A140" s="1">
        <v>9</v>
      </c>
      <c r="B140">
        <v>-0.41471858842281223</v>
      </c>
      <c r="C140">
        <v>0.30443013062240043</v>
      </c>
      <c r="D140">
        <v>-0.1922779872746829</v>
      </c>
      <c r="E140">
        <v>-0.29764279535823951</v>
      </c>
      <c r="F140">
        <v>-0.28184115383120178</v>
      </c>
      <c r="G140">
        <v>0.14343097616918696</v>
      </c>
      <c r="H140">
        <v>0.25862068965517238</v>
      </c>
      <c r="I140">
        <v>0.58275862068965512</v>
      </c>
      <c r="J140">
        <v>5.7471264367816043E-2</v>
      </c>
    </row>
    <row r="142" spans="1:20" s="3" customFormat="1" x14ac:dyDescent="0.3"/>
    <row r="143" spans="1:20" x14ac:dyDescent="0.3">
      <c r="A143" s="5" t="s">
        <v>32</v>
      </c>
    </row>
    <row r="145" spans="1:19" x14ac:dyDescent="0.3">
      <c r="A145" s="1"/>
      <c r="B145" s="1">
        <v>0</v>
      </c>
      <c r="C145" s="1">
        <v>1</v>
      </c>
      <c r="D145" s="1">
        <v>2</v>
      </c>
      <c r="E145" s="1">
        <v>3</v>
      </c>
      <c r="F145" s="1">
        <v>4</v>
      </c>
      <c r="G145" s="1">
        <v>5</v>
      </c>
      <c r="H145" s="1">
        <v>6</v>
      </c>
      <c r="I145" s="1">
        <v>7</v>
      </c>
      <c r="J145" s="1">
        <v>8</v>
      </c>
      <c r="L145" t="s">
        <v>13</v>
      </c>
      <c r="Q145" t="s">
        <v>27</v>
      </c>
    </row>
    <row r="146" spans="1:19" x14ac:dyDescent="0.3">
      <c r="A146" s="1">
        <v>1</v>
      </c>
      <c r="B146">
        <v>-0.22</v>
      </c>
      <c r="C146">
        <v>0.24640000000000004</v>
      </c>
      <c r="D146">
        <v>-0.12000000000000002</v>
      </c>
      <c r="E146">
        <v>0.34</v>
      </c>
      <c r="F146">
        <v>0.34</v>
      </c>
      <c r="G146">
        <v>0.76</v>
      </c>
      <c r="H146">
        <v>0.76</v>
      </c>
      <c r="I146">
        <v>-1.1400000000000001</v>
      </c>
      <c r="J146">
        <v>0</v>
      </c>
      <c r="L146">
        <v>0</v>
      </c>
      <c r="M146" t="s">
        <v>6</v>
      </c>
      <c r="N146" t="s">
        <v>14</v>
      </c>
      <c r="O146" s="4">
        <f t="array" ref="O146:O154">MMULT(B157:J165,L146:L154)</f>
        <v>0.64947540983606511</v>
      </c>
      <c r="Q146" s="4">
        <f>+O146/$O$29</f>
        <v>0.82004470938897223</v>
      </c>
    </row>
    <row r="147" spans="1:19" x14ac:dyDescent="0.3">
      <c r="A147" s="1">
        <v>2</v>
      </c>
      <c r="B147">
        <v>-0.33</v>
      </c>
      <c r="C147">
        <v>0.29760000000000003</v>
      </c>
      <c r="D147">
        <v>0.15000000000000002</v>
      </c>
      <c r="E147">
        <v>0.32999999999999996</v>
      </c>
      <c r="F147">
        <v>0.03</v>
      </c>
      <c r="G147">
        <v>-0.22500000000000001</v>
      </c>
      <c r="H147">
        <v>0</v>
      </c>
      <c r="I147">
        <v>-0.33750000000000002</v>
      </c>
      <c r="J147">
        <v>0.9</v>
      </c>
      <c r="L147">
        <v>0</v>
      </c>
      <c r="M147" t="s">
        <v>8</v>
      </c>
      <c r="N147" t="s">
        <v>15</v>
      </c>
      <c r="O147" s="9">
        <v>0.14999999999999994</v>
      </c>
      <c r="Q147" s="4">
        <f t="shared" ref="Q147:Q154" si="3">+O147/$O$29</f>
        <v>0.18939393939393959</v>
      </c>
    </row>
    <row r="148" spans="1:19" x14ac:dyDescent="0.3">
      <c r="A148" s="1">
        <v>3</v>
      </c>
      <c r="B148">
        <v>0</v>
      </c>
      <c r="C148">
        <v>0</v>
      </c>
      <c r="D148">
        <v>0</v>
      </c>
      <c r="E148">
        <v>0</v>
      </c>
      <c r="F148">
        <v>-0.85</v>
      </c>
      <c r="G148">
        <v>-0.79500000000000015</v>
      </c>
      <c r="H148">
        <v>1.1775</v>
      </c>
      <c r="I148">
        <v>0.495</v>
      </c>
      <c r="J148">
        <v>0</v>
      </c>
      <c r="L148">
        <v>0</v>
      </c>
      <c r="N148" t="s">
        <v>16</v>
      </c>
      <c r="O148" s="4">
        <v>0.4814754098360654</v>
      </c>
      <c r="Q148" s="4">
        <f t="shared" si="3"/>
        <v>0.60792349726776018</v>
      </c>
    </row>
    <row r="149" spans="1:19" x14ac:dyDescent="0.3">
      <c r="A149" s="1">
        <v>4</v>
      </c>
      <c r="B149">
        <v>0.34</v>
      </c>
      <c r="C149">
        <v>-0.34560000000000007</v>
      </c>
      <c r="D149">
        <v>-0.34</v>
      </c>
      <c r="E149">
        <v>-7.3333333333333334E-2</v>
      </c>
      <c r="F149">
        <v>7.3333333333333334E-2</v>
      </c>
      <c r="G149">
        <v>-0.45000000000000007</v>
      </c>
      <c r="H149">
        <v>-0.56000000000000005</v>
      </c>
      <c r="I149">
        <v>1.0050000000000001</v>
      </c>
      <c r="J149">
        <v>-0.44</v>
      </c>
      <c r="L149">
        <v>0</v>
      </c>
      <c r="M149" t="s">
        <v>23</v>
      </c>
      <c r="N149" t="s">
        <v>17</v>
      </c>
      <c r="O149" s="4">
        <v>0.19259016393442616</v>
      </c>
      <c r="Q149" s="4">
        <f t="shared" si="3"/>
        <v>0.24316939890710407</v>
      </c>
    </row>
    <row r="150" spans="1:19" x14ac:dyDescent="0.3">
      <c r="A150" s="1">
        <v>5</v>
      </c>
      <c r="B150">
        <v>-0.1</v>
      </c>
      <c r="C150">
        <v>0.11200000000000002</v>
      </c>
      <c r="D150">
        <v>0.1</v>
      </c>
      <c r="E150">
        <v>0</v>
      </c>
      <c r="F150">
        <v>0.3</v>
      </c>
      <c r="G150">
        <v>0.69000000000000017</v>
      </c>
      <c r="H150">
        <v>-1.0950000000000002</v>
      </c>
      <c r="I150">
        <v>0.30000000000000004</v>
      </c>
      <c r="J150">
        <v>0</v>
      </c>
      <c r="L150">
        <v>0</v>
      </c>
      <c r="M150" t="s">
        <v>24</v>
      </c>
      <c r="N150" t="s">
        <v>18</v>
      </c>
      <c r="O150" s="4">
        <v>0.28888524590163922</v>
      </c>
      <c r="Q150" s="4">
        <f t="shared" si="3"/>
        <v>0.36475409836065609</v>
      </c>
    </row>
    <row r="151" spans="1:19" x14ac:dyDescent="0.3">
      <c r="A151" s="1">
        <v>6</v>
      </c>
      <c r="B151">
        <v>-0.22</v>
      </c>
      <c r="C151">
        <v>0.31840000000000002</v>
      </c>
      <c r="D151">
        <v>0.22</v>
      </c>
      <c r="E151">
        <v>-0.15</v>
      </c>
      <c r="F151">
        <v>0.75</v>
      </c>
      <c r="G151">
        <v>-0.47499999999999992</v>
      </c>
      <c r="H151">
        <v>-0.24999999999999994</v>
      </c>
      <c r="I151">
        <v>3.7499999999999978E-2</v>
      </c>
      <c r="J151">
        <v>-0.9</v>
      </c>
      <c r="L151">
        <v>0</v>
      </c>
      <c r="N151" t="s">
        <v>19</v>
      </c>
      <c r="O151" s="4">
        <v>9.629508196721312E-2</v>
      </c>
      <c r="Q151" s="4">
        <f t="shared" si="3"/>
        <v>0.12158469945355209</v>
      </c>
    </row>
    <row r="152" spans="1:19" x14ac:dyDescent="0.3">
      <c r="A152" s="1">
        <v>7</v>
      </c>
      <c r="B152">
        <v>0.44</v>
      </c>
      <c r="C152">
        <v>-2.6608000000000001</v>
      </c>
      <c r="D152">
        <v>-0.77333333333333332</v>
      </c>
      <c r="E152">
        <v>-6.6666666666666666E-2</v>
      </c>
      <c r="F152">
        <v>-0.12666666666666671</v>
      </c>
      <c r="G152">
        <v>1.3900000000000001</v>
      </c>
      <c r="H152">
        <v>0.39500000000000002</v>
      </c>
      <c r="I152">
        <v>0.4</v>
      </c>
      <c r="J152">
        <v>2.8000000000000003</v>
      </c>
      <c r="L152">
        <v>0.1</v>
      </c>
      <c r="N152" t="s">
        <v>20</v>
      </c>
      <c r="O152" s="4">
        <v>0.19259016393442618</v>
      </c>
      <c r="Q152" s="4">
        <f t="shared" si="3"/>
        <v>0.2431693989071041</v>
      </c>
    </row>
    <row r="153" spans="1:19" x14ac:dyDescent="0.3">
      <c r="A153" s="1">
        <v>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 s="3">
        <v>0.15</v>
      </c>
      <c r="M153" t="s">
        <v>25</v>
      </c>
      <c r="N153" t="s">
        <v>21</v>
      </c>
      <c r="O153" s="4">
        <v>0.19259016393442616</v>
      </c>
      <c r="Q153" s="4">
        <f t="shared" si="3"/>
        <v>0.24316939890710407</v>
      </c>
    </row>
    <row r="154" spans="1:19" x14ac:dyDescent="0.3">
      <c r="A154" s="1">
        <v>9</v>
      </c>
      <c r="B154">
        <v>0</v>
      </c>
      <c r="C154">
        <v>0</v>
      </c>
      <c r="D154">
        <v>0</v>
      </c>
      <c r="E154" s="3">
        <v>1</v>
      </c>
      <c r="F154">
        <v>0</v>
      </c>
      <c r="G154">
        <v>0</v>
      </c>
      <c r="H154">
        <v>0</v>
      </c>
      <c r="I154" s="3">
        <v>-1</v>
      </c>
      <c r="J154">
        <v>0</v>
      </c>
      <c r="L154" s="3">
        <v>0</v>
      </c>
      <c r="M154" t="s">
        <v>26</v>
      </c>
      <c r="N154" t="s">
        <v>22</v>
      </c>
      <c r="O154" s="9">
        <v>0.12434426229508191</v>
      </c>
      <c r="Q154" s="4">
        <f t="shared" si="3"/>
        <v>0.1570003311806592</v>
      </c>
      <c r="S154" s="9">
        <f>+O154/O147</f>
        <v>0.82896174863387972</v>
      </c>
    </row>
    <row r="157" spans="1:19" x14ac:dyDescent="0.3">
      <c r="A157" s="1">
        <v>1</v>
      </c>
      <c r="B157">
        <f t="array" ref="B157:J165">MINVERSE(B146:J154)</f>
        <v>-2.5830283736141966</v>
      </c>
      <c r="C157">
        <v>-2.9533689919163533</v>
      </c>
      <c r="D157">
        <v>-7.4039311871260366E-2</v>
      </c>
      <c r="E157">
        <v>-2.163667974063284</v>
      </c>
      <c r="F157">
        <v>-0.76288882507971312</v>
      </c>
      <c r="G157">
        <v>1.9295608518697769</v>
      </c>
      <c r="H157">
        <v>1.22950819672131</v>
      </c>
      <c r="I157">
        <v>3.5101639344262279</v>
      </c>
      <c r="J157">
        <v>2.0655737704918034</v>
      </c>
    </row>
    <row r="158" spans="1:19" x14ac:dyDescent="0.3">
      <c r="A158" s="1">
        <v>2</v>
      </c>
      <c r="B158">
        <v>1.2981475903393765E-16</v>
      </c>
      <c r="C158">
        <v>1.9472213855090649E-16</v>
      </c>
      <c r="D158">
        <v>1.6226844879242209E-16</v>
      </c>
      <c r="E158">
        <v>2.5962951806787531E-16</v>
      </c>
      <c r="F158">
        <v>0</v>
      </c>
      <c r="G158">
        <v>-1.2981475903393765E-16</v>
      </c>
      <c r="H158">
        <v>-1.9472213855090649E-16</v>
      </c>
      <c r="I158">
        <v>0.99999999999999978</v>
      </c>
      <c r="J158">
        <v>-1.6226844879242207E-17</v>
      </c>
    </row>
    <row r="159" spans="1:19" x14ac:dyDescent="0.3">
      <c r="A159" s="1">
        <v>3</v>
      </c>
      <c r="B159">
        <v>-2.8011130660988988</v>
      </c>
      <c r="C159">
        <v>-2.5414312394452505</v>
      </c>
      <c r="D159">
        <v>1.3658315306342887</v>
      </c>
      <c r="E159">
        <v>-3.5812452048277645</v>
      </c>
      <c r="F159">
        <v>1.1067942092185388</v>
      </c>
      <c r="G159">
        <v>3.0345363616035139</v>
      </c>
      <c r="H159">
        <v>1.2295081967213108</v>
      </c>
      <c r="I159">
        <v>2.3901639344262287</v>
      </c>
      <c r="J159">
        <v>2.0655737704918034</v>
      </c>
    </row>
    <row r="160" spans="1:19" x14ac:dyDescent="0.3">
      <c r="A160" s="1">
        <v>4</v>
      </c>
      <c r="B160">
        <v>-0.22518902754509607</v>
      </c>
      <c r="C160">
        <v>-0.48538976035653064</v>
      </c>
      <c r="D160">
        <v>1.2119854147646358</v>
      </c>
      <c r="E160">
        <v>-0.17987815283586184</v>
      </c>
      <c r="F160">
        <v>1.15781908396279</v>
      </c>
      <c r="G160">
        <v>1.1326053147275223</v>
      </c>
      <c r="H160">
        <v>0.49180327868852436</v>
      </c>
      <c r="I160">
        <v>0.95606557377049151</v>
      </c>
      <c r="J160">
        <v>1.4262295081967211</v>
      </c>
    </row>
    <row r="161" spans="1:10" x14ac:dyDescent="0.3">
      <c r="A161" s="1">
        <v>5</v>
      </c>
      <c r="B161">
        <v>-0.40997627475330234</v>
      </c>
      <c r="C161">
        <v>-0.59172058848966369</v>
      </c>
      <c r="D161">
        <v>0.22428755841345666</v>
      </c>
      <c r="E161">
        <v>-0.51673774570260322</v>
      </c>
      <c r="F161">
        <v>4.0443864081285551E-2</v>
      </c>
      <c r="G161">
        <v>1.9559887210669453</v>
      </c>
      <c r="H161">
        <v>0.73770491803278648</v>
      </c>
      <c r="I161">
        <v>1.4340983606557371</v>
      </c>
      <c r="J161">
        <v>0.6393442622950819</v>
      </c>
    </row>
    <row r="162" spans="1:10" x14ac:dyDescent="0.3">
      <c r="A162" s="1">
        <v>6</v>
      </c>
      <c r="B162">
        <v>0.16323375528893352</v>
      </c>
      <c r="C162">
        <v>-0.76370383284995313</v>
      </c>
      <c r="D162">
        <v>0.51815622609245382</v>
      </c>
      <c r="E162">
        <v>-0.50894201652696403</v>
      </c>
      <c r="F162">
        <v>0.96236565334132251</v>
      </c>
      <c r="G162">
        <v>0.25013958652315665</v>
      </c>
      <c r="H162">
        <v>0.24590163934426229</v>
      </c>
      <c r="I162">
        <v>0.47803278688524597</v>
      </c>
      <c r="J162">
        <v>0.2131147540983607</v>
      </c>
    </row>
    <row r="163" spans="1:10" x14ac:dyDescent="0.3">
      <c r="A163" s="1">
        <v>7</v>
      </c>
      <c r="B163">
        <v>-9.1074674692808694E-2</v>
      </c>
      <c r="C163">
        <v>-0.7387168712997404</v>
      </c>
      <c r="D163">
        <v>0.85150390155961309</v>
      </c>
      <c r="E163">
        <v>-0.64101596716127185</v>
      </c>
      <c r="F163">
        <v>0.192218711094576</v>
      </c>
      <c r="G163">
        <v>1.1047233574545134</v>
      </c>
      <c r="H163">
        <v>0.49180327868852441</v>
      </c>
      <c r="I163">
        <v>0.95606557377049162</v>
      </c>
      <c r="J163">
        <v>0.42622950819672129</v>
      </c>
    </row>
    <row r="164" spans="1:10" x14ac:dyDescent="0.3">
      <c r="A164" s="1">
        <v>8</v>
      </c>
      <c r="B164">
        <v>-0.22518902754509607</v>
      </c>
      <c r="C164">
        <v>-0.48538976035653064</v>
      </c>
      <c r="D164">
        <v>1.2119854147646358</v>
      </c>
      <c r="E164">
        <v>-0.17987815283586184</v>
      </c>
      <c r="F164">
        <v>1.15781908396279</v>
      </c>
      <c r="G164">
        <v>1.1326053147275223</v>
      </c>
      <c r="H164">
        <v>0.49180327868852436</v>
      </c>
      <c r="I164">
        <v>0.95606557377049151</v>
      </c>
      <c r="J164">
        <v>0.42622950819672117</v>
      </c>
    </row>
    <row r="165" spans="1:10" x14ac:dyDescent="0.3">
      <c r="A165" s="1">
        <v>9</v>
      </c>
      <c r="B165">
        <v>-0.42766048655758782</v>
      </c>
      <c r="C165">
        <v>0.27653416738351932</v>
      </c>
      <c r="D165">
        <v>-0.12262365309280729</v>
      </c>
      <c r="E165">
        <v>-0.30798062023386374</v>
      </c>
      <c r="F165">
        <v>-0.21529982716667362</v>
      </c>
      <c r="G165">
        <v>0.20852323563628589</v>
      </c>
      <c r="H165">
        <v>0.28688524590163922</v>
      </c>
      <c r="I165">
        <v>0.63770491803278662</v>
      </c>
      <c r="J165">
        <v>8.1967213114754023E-2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7FD6-EA96-43B0-9EA2-C6653B180300}">
  <dimension ref="B3:M35"/>
  <sheetViews>
    <sheetView topLeftCell="A16" workbookViewId="0">
      <selection activeCell="C20" sqref="C20:J37"/>
    </sheetView>
  </sheetViews>
  <sheetFormatPr defaultRowHeight="14.4" x14ac:dyDescent="0.3"/>
  <sheetData>
    <row r="3" spans="2:11" x14ac:dyDescent="0.3">
      <c r="B3" t="s">
        <v>0</v>
      </c>
    </row>
    <row r="4" spans="2:11" x14ac:dyDescent="0.3">
      <c r="C4" t="s">
        <v>6</v>
      </c>
      <c r="D4" t="s">
        <v>7</v>
      </c>
      <c r="E4" t="s">
        <v>8</v>
      </c>
      <c r="F4" t="s">
        <v>9</v>
      </c>
      <c r="G4" t="s">
        <v>10</v>
      </c>
      <c r="I4" t="s">
        <v>11</v>
      </c>
    </row>
    <row r="5" spans="2:11" x14ac:dyDescent="0.3">
      <c r="B5" t="s">
        <v>1</v>
      </c>
      <c r="C5">
        <v>1</v>
      </c>
      <c r="D5">
        <v>0</v>
      </c>
      <c r="E5">
        <v>1</v>
      </c>
      <c r="F5">
        <v>1</v>
      </c>
      <c r="G5">
        <v>0</v>
      </c>
      <c r="I5">
        <v>0</v>
      </c>
      <c r="K5" t="s">
        <v>6</v>
      </c>
    </row>
    <row r="6" spans="2:11" x14ac:dyDescent="0.3">
      <c r="B6" t="s">
        <v>2</v>
      </c>
      <c r="C6">
        <v>4</v>
      </c>
      <c r="D6">
        <v>0</v>
      </c>
      <c r="E6">
        <v>4.16</v>
      </c>
      <c r="F6">
        <v>0</v>
      </c>
      <c r="G6">
        <v>2</v>
      </c>
      <c r="I6">
        <v>0</v>
      </c>
      <c r="K6" t="s">
        <v>7</v>
      </c>
    </row>
    <row r="7" spans="2:11" x14ac:dyDescent="0.3">
      <c r="B7" t="s">
        <v>3</v>
      </c>
      <c r="C7">
        <v>0</v>
      </c>
      <c r="D7">
        <v>1</v>
      </c>
      <c r="E7">
        <v>0.23</v>
      </c>
      <c r="F7">
        <v>0</v>
      </c>
      <c r="G7">
        <v>0</v>
      </c>
      <c r="I7">
        <v>0</v>
      </c>
      <c r="K7" t="s">
        <v>8</v>
      </c>
    </row>
    <row r="8" spans="2:11" x14ac:dyDescent="0.3">
      <c r="B8" t="s">
        <v>4</v>
      </c>
      <c r="C8">
        <v>0</v>
      </c>
      <c r="D8">
        <v>0</v>
      </c>
      <c r="E8">
        <v>0</v>
      </c>
      <c r="F8">
        <v>0</v>
      </c>
      <c r="G8">
        <v>0</v>
      </c>
      <c r="I8">
        <v>1</v>
      </c>
      <c r="K8" t="s">
        <v>9</v>
      </c>
    </row>
    <row r="9" spans="2:11" x14ac:dyDescent="0.3">
      <c r="B9" t="s">
        <v>5</v>
      </c>
      <c r="C9">
        <v>0</v>
      </c>
      <c r="D9">
        <v>0</v>
      </c>
      <c r="E9">
        <v>0</v>
      </c>
      <c r="F9">
        <v>1</v>
      </c>
      <c r="G9">
        <v>0</v>
      </c>
      <c r="I9">
        <v>0.12</v>
      </c>
      <c r="K9" t="s">
        <v>10</v>
      </c>
    </row>
    <row r="11" spans="2:11" x14ac:dyDescent="0.3">
      <c r="C11" t="e">
        <f t="array" aca="1" ref="C11:G15" ca="1">minvers(C5:G9)</f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</row>
    <row r="12" spans="2:11" x14ac:dyDescent="0.3"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</row>
    <row r="13" spans="2:11" x14ac:dyDescent="0.3"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</row>
    <row r="14" spans="2:11" x14ac:dyDescent="0.3"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</row>
    <row r="15" spans="2:11" x14ac:dyDescent="0.3"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</row>
    <row r="19" spans="2:13" x14ac:dyDescent="0.3">
      <c r="B19" s="7" t="s">
        <v>34</v>
      </c>
      <c r="C19" t="s">
        <v>35</v>
      </c>
      <c r="D19" t="s">
        <v>3</v>
      </c>
      <c r="E19" t="s">
        <v>36</v>
      </c>
      <c r="F19" t="s">
        <v>37</v>
      </c>
      <c r="G19" t="s">
        <v>38</v>
      </c>
      <c r="H19" t="s">
        <v>39</v>
      </c>
      <c r="I19" t="s">
        <v>1</v>
      </c>
      <c r="J19" t="s">
        <v>40</v>
      </c>
      <c r="M19" t="s">
        <v>13</v>
      </c>
    </row>
    <row r="20" spans="2:13" x14ac:dyDescent="0.3">
      <c r="B20" t="s">
        <v>1</v>
      </c>
      <c r="C20" s="4">
        <v>1</v>
      </c>
      <c r="D20" s="4">
        <v>0</v>
      </c>
      <c r="E20" s="4">
        <v>0</v>
      </c>
      <c r="F20" s="4">
        <v>1</v>
      </c>
      <c r="G20" s="4">
        <v>1</v>
      </c>
      <c r="H20" s="4">
        <v>1</v>
      </c>
      <c r="I20" s="4">
        <v>1</v>
      </c>
      <c r="J20" s="4">
        <v>0</v>
      </c>
      <c r="K20" s="2"/>
      <c r="L20" s="2"/>
      <c r="M20" s="2">
        <v>0</v>
      </c>
    </row>
    <row r="21" spans="2:13" x14ac:dyDescent="0.3">
      <c r="B21" t="s">
        <v>41</v>
      </c>
      <c r="C21" s="4">
        <v>2</v>
      </c>
      <c r="D21" s="4">
        <v>3</v>
      </c>
      <c r="E21" s="4">
        <v>0</v>
      </c>
      <c r="F21" s="4">
        <v>1.75</v>
      </c>
      <c r="G21" s="4">
        <f>3/2</f>
        <v>1.5</v>
      </c>
      <c r="H21" s="4">
        <f>8/3</f>
        <v>2.6666666666666665</v>
      </c>
      <c r="I21" s="4">
        <v>0</v>
      </c>
      <c r="J21" s="4">
        <v>2</v>
      </c>
      <c r="K21" s="2"/>
      <c r="L21" s="2"/>
      <c r="M21" s="2">
        <v>0</v>
      </c>
    </row>
    <row r="22" spans="2:13" x14ac:dyDescent="0.3">
      <c r="B22" t="s">
        <v>36</v>
      </c>
      <c r="C22" s="4">
        <v>1</v>
      </c>
      <c r="D22" s="4">
        <v>0</v>
      </c>
      <c r="E22" s="4">
        <v>2</v>
      </c>
      <c r="F22" s="4">
        <v>0.45</v>
      </c>
      <c r="G22" s="4">
        <f>5/4</f>
        <v>1.25</v>
      </c>
      <c r="H22" s="4">
        <v>1</v>
      </c>
      <c r="I22" s="4">
        <v>2</v>
      </c>
      <c r="J22" s="4">
        <v>1</v>
      </c>
      <c r="K22" s="2"/>
      <c r="L22" s="2"/>
      <c r="M22" s="2">
        <v>0</v>
      </c>
    </row>
    <row r="23" spans="2:13" x14ac:dyDescent="0.3">
      <c r="B23" t="s">
        <v>3</v>
      </c>
      <c r="C23" s="4">
        <v>0</v>
      </c>
      <c r="D23" s="4">
        <v>1</v>
      </c>
      <c r="E23" s="4">
        <v>0</v>
      </c>
      <c r="F23" s="4">
        <v>0.23</v>
      </c>
      <c r="G23" s="4">
        <v>0</v>
      </c>
      <c r="H23" s="4">
        <v>0</v>
      </c>
      <c r="I23" s="4">
        <v>0</v>
      </c>
      <c r="J23" s="4">
        <v>0</v>
      </c>
      <c r="K23" s="2"/>
      <c r="L23" s="2"/>
      <c r="M23" s="2">
        <v>0</v>
      </c>
    </row>
    <row r="24" spans="2:13" x14ac:dyDescent="0.3">
      <c r="B24" t="s">
        <v>4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2"/>
      <c r="L24" s="2"/>
      <c r="M24" s="2">
        <v>0.15</v>
      </c>
    </row>
    <row r="25" spans="2:13" x14ac:dyDescent="0.3">
      <c r="B25" t="s">
        <v>42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2"/>
      <c r="L25" s="2"/>
      <c r="M25" s="2">
        <v>-0.13</v>
      </c>
    </row>
    <row r="26" spans="2:13" x14ac:dyDescent="0.3">
      <c r="B26" t="s">
        <v>43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2"/>
      <c r="L26" s="2"/>
      <c r="M26" s="2">
        <v>0.129</v>
      </c>
    </row>
    <row r="27" spans="2:13" x14ac:dyDescent="0.3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t="s">
        <v>44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">
      <c r="B29" t="s">
        <v>1</v>
      </c>
      <c r="C29" s="2" t="e">
        <f t="array" ref="C29:J35">MINVERSE(C20:J26)</f>
        <v>#VALUE!</v>
      </c>
      <c r="D29" s="2" t="e">
        <v>#VALUE!</v>
      </c>
      <c r="E29" s="2" t="e">
        <v>#VALUE!</v>
      </c>
      <c r="F29" s="2" t="e">
        <v>#VALUE!</v>
      </c>
      <c r="G29" s="2" t="e">
        <v>#VALUE!</v>
      </c>
      <c r="H29" s="2" t="e">
        <v>#VALUE!</v>
      </c>
      <c r="I29" s="2" t="e">
        <v>#VALUE!</v>
      </c>
      <c r="J29" s="2" t="e">
        <v>#VALUE!</v>
      </c>
      <c r="K29" s="2"/>
      <c r="L29" s="2"/>
      <c r="M29" s="2"/>
    </row>
    <row r="30" spans="2:13" x14ac:dyDescent="0.3">
      <c r="B30" t="s">
        <v>41</v>
      </c>
      <c r="C30" s="2" t="e">
        <v>#VALUE!</v>
      </c>
      <c r="D30" s="2" t="e">
        <v>#VALUE!</v>
      </c>
      <c r="E30" s="2" t="e">
        <v>#VALUE!</v>
      </c>
      <c r="F30" s="2" t="e">
        <v>#VALUE!</v>
      </c>
      <c r="G30" s="2" t="e">
        <v>#VALUE!</v>
      </c>
      <c r="H30" s="2" t="e">
        <v>#VALUE!</v>
      </c>
      <c r="I30" s="2" t="e">
        <v>#VALUE!</v>
      </c>
      <c r="J30" s="2" t="e">
        <v>#VALUE!</v>
      </c>
      <c r="K30" s="2"/>
      <c r="L30" s="2"/>
      <c r="M30" s="2"/>
    </row>
    <row r="31" spans="2:13" x14ac:dyDescent="0.3">
      <c r="B31" t="s">
        <v>36</v>
      </c>
      <c r="C31" s="2" t="e">
        <v>#VALUE!</v>
      </c>
      <c r="D31" s="2" t="e">
        <v>#VALUE!</v>
      </c>
      <c r="E31" s="2" t="e">
        <v>#VALUE!</v>
      </c>
      <c r="F31" s="2" t="e">
        <v>#VALUE!</v>
      </c>
      <c r="G31" s="2" t="e">
        <v>#VALUE!</v>
      </c>
      <c r="H31" s="2" t="e">
        <v>#VALUE!</v>
      </c>
      <c r="I31" s="2" t="e">
        <v>#VALUE!</v>
      </c>
      <c r="J31" s="2" t="e">
        <v>#VALUE!</v>
      </c>
      <c r="K31" s="2"/>
      <c r="L31" s="2"/>
      <c r="M31" s="2"/>
    </row>
    <row r="32" spans="2:13" x14ac:dyDescent="0.3">
      <c r="B32" t="s">
        <v>3</v>
      </c>
      <c r="C32" s="2" t="e">
        <v>#VALUE!</v>
      </c>
      <c r="D32" s="2" t="e">
        <v>#VALUE!</v>
      </c>
      <c r="E32" s="2" t="e">
        <v>#VALUE!</v>
      </c>
      <c r="F32" s="2" t="e">
        <v>#VALUE!</v>
      </c>
      <c r="G32" s="2" t="e">
        <v>#VALUE!</v>
      </c>
      <c r="H32" s="2" t="e">
        <v>#VALUE!</v>
      </c>
      <c r="I32" s="2" t="e">
        <v>#VALUE!</v>
      </c>
      <c r="J32" s="2" t="e">
        <v>#VALUE!</v>
      </c>
      <c r="K32" s="2"/>
      <c r="L32" s="2"/>
      <c r="M32" s="2"/>
    </row>
    <row r="33" spans="2:13" x14ac:dyDescent="0.3">
      <c r="B33" t="s">
        <v>4</v>
      </c>
      <c r="C33" s="2" t="e">
        <v>#VALUE!</v>
      </c>
      <c r="D33" s="2" t="e">
        <v>#VALUE!</v>
      </c>
      <c r="E33" s="2" t="e">
        <v>#VALUE!</v>
      </c>
      <c r="F33" s="2" t="e">
        <v>#VALUE!</v>
      </c>
      <c r="G33" s="2" t="e">
        <v>#VALUE!</v>
      </c>
      <c r="H33" s="2" t="e">
        <v>#VALUE!</v>
      </c>
      <c r="I33" s="2" t="e">
        <v>#VALUE!</v>
      </c>
      <c r="J33" s="2" t="e">
        <v>#VALUE!</v>
      </c>
      <c r="K33" s="2"/>
      <c r="L33" s="2"/>
      <c r="M33" s="2"/>
    </row>
    <row r="34" spans="2:13" x14ac:dyDescent="0.3">
      <c r="B34" t="s">
        <v>42</v>
      </c>
      <c r="C34" s="2" t="e">
        <v>#VALUE!</v>
      </c>
      <c r="D34" s="2" t="e">
        <v>#VALUE!</v>
      </c>
      <c r="E34" s="2" t="e">
        <v>#VALUE!</v>
      </c>
      <c r="F34" s="2" t="e">
        <v>#VALUE!</v>
      </c>
      <c r="G34" s="2" t="e">
        <v>#VALUE!</v>
      </c>
      <c r="H34" s="2" t="e">
        <v>#VALUE!</v>
      </c>
      <c r="I34" s="2" t="e">
        <v>#VALUE!</v>
      </c>
      <c r="J34" s="2" t="e">
        <v>#VALUE!</v>
      </c>
      <c r="K34" s="2"/>
      <c r="L34" s="2"/>
      <c r="M34" s="2"/>
    </row>
    <row r="35" spans="2:13" x14ac:dyDescent="0.3">
      <c r="B35" t="s">
        <v>43</v>
      </c>
      <c r="C35" s="2" t="e">
        <v>#VALUE!</v>
      </c>
      <c r="D35" s="2" t="e">
        <v>#VALUE!</v>
      </c>
      <c r="E35" s="2" t="e">
        <v>#VALUE!</v>
      </c>
      <c r="F35" s="2" t="e">
        <v>#VALUE!</v>
      </c>
      <c r="G35" s="2" t="e">
        <v>#VALUE!</v>
      </c>
      <c r="H35" s="2" t="e">
        <v>#VALUE!</v>
      </c>
      <c r="I35" s="2" t="e">
        <v>#VALUE!</v>
      </c>
      <c r="J35" s="2" t="e">
        <v>#VALUE!</v>
      </c>
      <c r="K35" s="2"/>
      <c r="L35" s="2"/>
      <c r="M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Alex Barrios</cp:lastModifiedBy>
  <dcterms:created xsi:type="dcterms:W3CDTF">2017-03-14T08:05:26Z</dcterms:created>
  <dcterms:modified xsi:type="dcterms:W3CDTF">2018-03-22T13:24:44Z</dcterms:modified>
</cp:coreProperties>
</file>