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Alex Barrios\Documents\Varsity Google\2019\2nd Semester\CLB 321\Group 19\Biochem\CLB Aug 14 Biochem\"/>
    </mc:Choice>
  </mc:AlternateContent>
  <xr:revisionPtr revIDLastSave="0" documentId="13_ncr:1_{5B8A893A-26A1-40B8-92F3-BFD9824C6F09}" xr6:coauthVersionLast="44" xr6:coauthVersionMax="44" xr10:uidLastSave="{00000000-0000-0000-0000-000000000000}"/>
  <bookViews>
    <workbookView xWindow="1125" yWindow="1125" windowWidth="26550" windowHeight="13095" tabRatio="500" activeTab="4" xr2:uid="{00000000-000D-0000-FFFF-FFFF00000000}"/>
  </bookViews>
  <sheets>
    <sheet name="Exp own" sheetId="1" r:id="rId1"/>
    <sheet name="Exp1" sheetId="3" r:id="rId2"/>
    <sheet name="Exp2" sheetId="4" r:id="rId3"/>
    <sheet name="Exp3" sheetId="5" r:id="rId4"/>
    <sheet name="Exp4" sheetId="6" r:id="rId5"/>
    <sheet name="CX ave" sheetId="2" r:id="rId6"/>
    <sheet name="rCO2 ave" sheetId="7" r:id="rId7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" i="7" l="1"/>
  <c r="M12" i="7"/>
  <c r="M11" i="7"/>
  <c r="M10" i="7"/>
  <c r="M9" i="7"/>
  <c r="M8" i="7"/>
  <c r="M7" i="7"/>
  <c r="M6" i="7"/>
  <c r="M5" i="7"/>
  <c r="M4" i="7"/>
  <c r="L12" i="7"/>
  <c r="L11" i="7"/>
  <c r="L10" i="7"/>
  <c r="L9" i="7"/>
  <c r="L8" i="7"/>
  <c r="L7" i="7"/>
  <c r="L6" i="7"/>
  <c r="L5" i="7"/>
  <c r="L4" i="7"/>
  <c r="K12" i="7"/>
  <c r="K11" i="7"/>
  <c r="K10" i="7"/>
  <c r="K9" i="7"/>
  <c r="K8" i="7"/>
  <c r="K7" i="7"/>
  <c r="K6" i="7"/>
  <c r="K5" i="7"/>
  <c r="K4" i="7"/>
  <c r="J12" i="7"/>
  <c r="J11" i="7"/>
  <c r="J10" i="7"/>
  <c r="J9" i="7"/>
  <c r="J8" i="7"/>
  <c r="J7" i="7"/>
  <c r="J6" i="7"/>
  <c r="J5" i="7"/>
  <c r="J4" i="7"/>
  <c r="G7" i="7"/>
  <c r="G8" i="7"/>
  <c r="G9" i="7"/>
  <c r="G10" i="7"/>
  <c r="G11" i="7"/>
  <c r="G12" i="7"/>
  <c r="H5" i="7"/>
  <c r="H6" i="7"/>
  <c r="H7" i="7"/>
  <c r="H8" i="7"/>
  <c r="H9" i="7"/>
  <c r="H10" i="7"/>
  <c r="H11" i="7"/>
  <c r="H12" i="7"/>
  <c r="H4" i="7"/>
  <c r="G5" i="7"/>
  <c r="G6" i="7"/>
  <c r="G4" i="7"/>
  <c r="F5" i="7"/>
  <c r="F6" i="7"/>
  <c r="F7" i="7"/>
  <c r="F8" i="7"/>
  <c r="F9" i="7"/>
  <c r="F10" i="7"/>
  <c r="F11" i="7"/>
  <c r="F12" i="7"/>
  <c r="F4" i="7"/>
  <c r="E5" i="7"/>
  <c r="E6" i="7"/>
  <c r="E7" i="7"/>
  <c r="E8" i="7"/>
  <c r="E9" i="7"/>
  <c r="E10" i="7"/>
  <c r="E11" i="7"/>
  <c r="E12" i="7"/>
  <c r="E4" i="7"/>
  <c r="R6" i="4"/>
  <c r="R7" i="4"/>
  <c r="R8" i="4"/>
  <c r="R9" i="4"/>
  <c r="R10" i="4"/>
  <c r="R11" i="4"/>
  <c r="R12" i="4"/>
  <c r="R13" i="4"/>
  <c r="M4" i="2"/>
  <c r="M5" i="2"/>
  <c r="M6" i="2"/>
  <c r="M7" i="2"/>
  <c r="M3" i="2"/>
  <c r="L4" i="2"/>
  <c r="L5" i="2"/>
  <c r="L6" i="2"/>
  <c r="L7" i="2"/>
  <c r="L3" i="2"/>
  <c r="K4" i="2"/>
  <c r="K5" i="2"/>
  <c r="K6" i="2"/>
  <c r="K7" i="2"/>
  <c r="K3" i="2"/>
  <c r="J4" i="2"/>
  <c r="J5" i="2"/>
  <c r="J6" i="2"/>
  <c r="J7" i="2"/>
  <c r="J3" i="2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R13" i="6"/>
  <c r="R12" i="6"/>
  <c r="R11" i="6"/>
  <c r="R10" i="6"/>
  <c r="R9" i="6"/>
  <c r="R8" i="6"/>
  <c r="R7" i="6"/>
  <c r="R6" i="6"/>
  <c r="R5" i="6"/>
  <c r="Q6" i="6"/>
  <c r="Q7" i="6"/>
  <c r="Q8" i="6"/>
  <c r="Q9" i="6"/>
  <c r="Q5" i="6"/>
  <c r="R6" i="5"/>
  <c r="R7" i="5"/>
  <c r="R8" i="5"/>
  <c r="R9" i="5"/>
  <c r="R10" i="5"/>
  <c r="R11" i="5"/>
  <c r="R12" i="5"/>
  <c r="R13" i="5"/>
  <c r="R5" i="5"/>
  <c r="Q6" i="5"/>
  <c r="Q7" i="5"/>
  <c r="Q8" i="5"/>
  <c r="Q9" i="5"/>
  <c r="Q5" i="5"/>
  <c r="R5" i="4"/>
  <c r="Q6" i="4"/>
  <c r="Q7" i="4"/>
  <c r="Q8" i="4"/>
  <c r="Q9" i="4"/>
  <c r="Q5" i="4"/>
  <c r="R6" i="3"/>
  <c r="R7" i="3"/>
  <c r="R8" i="3"/>
  <c r="R9" i="3"/>
  <c r="R10" i="3"/>
  <c r="R11" i="3"/>
  <c r="R12" i="3"/>
  <c r="R13" i="3"/>
  <c r="R5" i="3"/>
  <c r="Q6" i="3"/>
  <c r="Q7" i="3"/>
  <c r="Q8" i="3"/>
  <c r="Q9" i="3"/>
  <c r="Q5" i="3"/>
  <c r="E4" i="2"/>
  <c r="E5" i="2"/>
  <c r="E6" i="2"/>
  <c r="E7" i="2"/>
  <c r="E3" i="2"/>
</calcChain>
</file>

<file path=xl/sharedStrings.xml><?xml version="1.0" encoding="utf-8"?>
<sst xmlns="http://schemas.openxmlformats.org/spreadsheetml/2006/main" count="139" uniqueCount="37">
  <si>
    <t>Name:</t>
  </si>
  <si>
    <t>Experiment number:</t>
  </si>
  <si>
    <t>(ensure this is the name of the file you upload eg. B2.xlsx)</t>
  </si>
  <si>
    <t>Time (h)</t>
  </si>
  <si>
    <t>Cx (g/L)</t>
  </si>
  <si>
    <t>rCO2 (ml/min)</t>
  </si>
  <si>
    <r>
      <t>CL</t>
    </r>
    <r>
      <rPr>
        <b/>
        <sz val="18"/>
        <color theme="1"/>
        <rFont val="Calibri (Body)"/>
      </rPr>
      <t>B321 Bio.  Data template. Complete all coloured sections</t>
    </r>
  </si>
  <si>
    <t>Annastatia van Buren-Schele</t>
  </si>
  <si>
    <t>B4</t>
  </si>
  <si>
    <t>E1</t>
  </si>
  <si>
    <t>E2</t>
  </si>
  <si>
    <t>E3</t>
  </si>
  <si>
    <t>E4</t>
  </si>
  <si>
    <t>Cx [g/L]</t>
  </si>
  <si>
    <t>cmol X</t>
  </si>
  <si>
    <t>MMx</t>
  </si>
  <si>
    <t>Time</t>
  </si>
  <si>
    <t>A1</t>
  </si>
  <si>
    <t>A2</t>
  </si>
  <si>
    <t>B2</t>
  </si>
  <si>
    <t>C2</t>
  </si>
  <si>
    <t>B1</t>
  </si>
  <si>
    <t>C1</t>
  </si>
  <si>
    <t>A3</t>
  </si>
  <si>
    <t>B3</t>
  </si>
  <si>
    <t>C3</t>
  </si>
  <si>
    <t>A4</t>
  </si>
  <si>
    <t>C4</t>
  </si>
  <si>
    <t>Cx ave</t>
  </si>
  <si>
    <t>rCO2 ave</t>
  </si>
  <si>
    <t>cmol/L</t>
  </si>
  <si>
    <t>mu</t>
  </si>
  <si>
    <t>gamma</t>
  </si>
  <si>
    <t>ml/min</t>
  </si>
  <si>
    <t>mol/h</t>
  </si>
  <si>
    <t>rCO2</t>
  </si>
  <si>
    <t>molCO2/h.cmol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</si>
</sst>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8"/>
      <color theme="1"/>
      <name val="Calibri (Body)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2" borderId="1" xfId="0" applyFill="1" applyBorder="1" applyAlignment="1">
      <alignment horizontal="center"/>
    </xf>
    <xf numFmtId="0" fontId="4" fillId="0" borderId="0" xfId="0" applyFont="1"/>
    <xf numFmtId="20" fontId="0" fillId="0" borderId="0" xfId="0" applyNumberFormat="1"/>
    <xf numFmtId="0" fontId="5" fillId="3" borderId="0" xfId="0" applyFont="1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10" xfId="0" applyBorder="1"/>
    <xf numFmtId="2" fontId="0" fillId="2" borderId="11" xfId="0" applyNumberFormat="1" applyFill="1" applyBorder="1"/>
    <xf numFmtId="0" fontId="0" fillId="0" borderId="12" xfId="0" applyBorder="1"/>
    <xf numFmtId="0" fontId="0" fillId="0" borderId="13" xfId="0" applyBorder="1"/>
    <xf numFmtId="2" fontId="0" fillId="2" borderId="14" xfId="0" applyNumberFormat="1" applyFill="1" applyBorder="1"/>
    <xf numFmtId="0" fontId="5" fillId="3" borderId="7" xfId="0" applyFont="1" applyFill="1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10" borderId="0" xfId="0" applyFill="1"/>
    <xf numFmtId="0" fontId="5" fillId="0" borderId="0" xfId="0" applyFont="1" applyFill="1"/>
    <xf numFmtId="0" fontId="0" fillId="14" borderId="0" xfId="0" applyFill="1"/>
    <xf numFmtId="0" fontId="0" fillId="4" borderId="0" xfId="0" applyFill="1"/>
    <xf numFmtId="2" fontId="0" fillId="2" borderId="1" xfId="0" applyNumberFormat="1" applyFill="1" applyBorder="1"/>
    <xf numFmtId="2" fontId="0" fillId="2" borderId="5" xfId="0" applyNumberFormat="1" applyFill="1" applyBorder="1"/>
    <xf numFmtId="2" fontId="0" fillId="2" borderId="6" xfId="0" applyNumberFormat="1" applyFill="1" applyBorder="1"/>
    <xf numFmtId="2" fontId="0" fillId="4" borderId="7" xfId="0" applyNumberFormat="1" applyFill="1" applyBorder="1"/>
    <xf numFmtId="2" fontId="0" fillId="5" borderId="8" xfId="0" applyNumberFormat="1" applyFill="1" applyBorder="1"/>
    <xf numFmtId="2" fontId="0" fillId="6" borderId="8" xfId="0" applyNumberFormat="1" applyFill="1" applyBorder="1"/>
    <xf numFmtId="2" fontId="0" fillId="7" borderId="9" xfId="0" applyNumberFormat="1" applyFill="1" applyBorder="1"/>
    <xf numFmtId="2" fontId="0" fillId="9" borderId="0" xfId="0" applyNumberFormat="1" applyFill="1"/>
    <xf numFmtId="2" fontId="0" fillId="8" borderId="8" xfId="0" applyNumberFormat="1" applyFill="1" applyBorder="1"/>
    <xf numFmtId="2" fontId="0" fillId="4" borderId="10" xfId="0" applyNumberFormat="1" applyFill="1" applyBorder="1"/>
    <xf numFmtId="2" fontId="0" fillId="5" borderId="0" xfId="0" applyNumberFormat="1" applyFill="1" applyBorder="1"/>
    <xf numFmtId="2" fontId="0" fillId="6" borderId="0" xfId="0" applyNumberFormat="1" applyFill="1" applyBorder="1"/>
    <xf numFmtId="2" fontId="0" fillId="7" borderId="11" xfId="0" applyNumberFormat="1" applyFill="1" applyBorder="1"/>
    <xf numFmtId="2" fontId="0" fillId="8" borderId="0" xfId="0" applyNumberFormat="1" applyFill="1" applyBorder="1"/>
    <xf numFmtId="2" fontId="0" fillId="4" borderId="12" xfId="0" applyNumberFormat="1" applyFill="1" applyBorder="1"/>
    <xf numFmtId="2" fontId="0" fillId="5" borderId="13" xfId="0" applyNumberFormat="1" applyFill="1" applyBorder="1"/>
    <xf numFmtId="2" fontId="0" fillId="6" borderId="13" xfId="0" applyNumberFormat="1" applyFill="1" applyBorder="1"/>
    <xf numFmtId="2" fontId="0" fillId="7" borderId="14" xfId="0" applyNumberFormat="1" applyFill="1" applyBorder="1"/>
    <xf numFmtId="2" fontId="0" fillId="8" borderId="13" xfId="0" applyNumberFormat="1" applyFill="1" applyBorder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9" borderId="0" xfId="0" applyNumberFormat="1" applyFill="1" applyBorder="1"/>
    <xf numFmtId="2" fontId="0" fillId="11" borderId="0" xfId="0" applyNumberFormat="1" applyFill="1" applyBorder="1"/>
    <xf numFmtId="2" fontId="0" fillId="12" borderId="0" xfId="0" applyNumberFormat="1" applyFill="1" applyBorder="1"/>
    <xf numFmtId="2" fontId="0" fillId="7" borderId="0" xfId="0" applyNumberFormat="1" applyFill="1" applyBorder="1"/>
    <xf numFmtId="2" fontId="0" fillId="15" borderId="0" xfId="0" applyNumberFormat="1" applyFill="1" applyBorder="1"/>
    <xf numFmtId="2" fontId="0" fillId="13" borderId="0" xfId="0" applyNumberFormat="1" applyFill="1"/>
    <xf numFmtId="2" fontId="0" fillId="0" borderId="0" xfId="0" applyNumberFormat="1" applyBorder="1"/>
    <xf numFmtId="2" fontId="0" fillId="0" borderId="10" xfId="0" applyNumberFormat="1" applyBorder="1"/>
    <xf numFmtId="2" fontId="0" fillId="0" borderId="13" xfId="0" applyNumberFormat="1" applyBorder="1"/>
    <xf numFmtId="2" fontId="0" fillId="0" borderId="12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 1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'Exp1'!$D$5:$D$13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'Exp1'!$E$5:$E$13</c:f>
              <c:numCache>
                <c:formatCode>0.00</c:formatCode>
                <c:ptCount val="9"/>
                <c:pt idx="0">
                  <c:v>2.6</c:v>
                </c:pt>
                <c:pt idx="1">
                  <c:v>3</c:v>
                </c:pt>
                <c:pt idx="2">
                  <c:v>3.7</c:v>
                </c:pt>
                <c:pt idx="3">
                  <c:v>4</c:v>
                </c:pt>
                <c:pt idx="4">
                  <c:v>4.7</c:v>
                </c:pt>
                <c:pt idx="5">
                  <c:v>5.2</c:v>
                </c:pt>
                <c:pt idx="6">
                  <c:v>6.1</c:v>
                </c:pt>
                <c:pt idx="7">
                  <c:v>7.1</c:v>
                </c:pt>
                <c:pt idx="8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3-4BD7-B449-CE0013DE09B0}"/>
            </c:ext>
          </c:extLst>
        </c:ser>
        <c:ser>
          <c:idx val="1"/>
          <c:order val="1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'Exp1'!$I$5:$I$13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'Exp1'!$J$5:$J$13</c:f>
              <c:numCache>
                <c:formatCode>0.00</c:formatCode>
                <c:ptCount val="9"/>
                <c:pt idx="0">
                  <c:v>3.2</c:v>
                </c:pt>
                <c:pt idx="1">
                  <c:v>3.68</c:v>
                </c:pt>
                <c:pt idx="2">
                  <c:v>4.2279999999999998</c:v>
                </c:pt>
                <c:pt idx="3">
                  <c:v>5.6660000000000004</c:v>
                </c:pt>
                <c:pt idx="4">
                  <c:v>8.093</c:v>
                </c:pt>
                <c:pt idx="5">
                  <c:v>7.8</c:v>
                </c:pt>
                <c:pt idx="6">
                  <c:v>7.88</c:v>
                </c:pt>
                <c:pt idx="7">
                  <c:v>7.6</c:v>
                </c:pt>
                <c:pt idx="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53-4BD7-B449-CE0013DE09B0}"/>
            </c:ext>
          </c:extLst>
        </c:ser>
        <c:ser>
          <c:idx val="2"/>
          <c:order val="2"/>
          <c:tx>
            <c:v>C1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'Exp1'!$N$5:$N$13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'Exp1'!$O$5:$O$13</c:f>
              <c:numCache>
                <c:formatCode>0.00</c:formatCode>
                <c:ptCount val="9"/>
                <c:pt idx="0">
                  <c:v>12</c:v>
                </c:pt>
                <c:pt idx="1">
                  <c:v>11</c:v>
                </c:pt>
                <c:pt idx="2">
                  <c:v>10.5</c:v>
                </c:pt>
                <c:pt idx="3">
                  <c:v>6.65</c:v>
                </c:pt>
                <c:pt idx="4">
                  <c:v>7.2</c:v>
                </c:pt>
                <c:pt idx="5">
                  <c:v>7.6189999999999998</c:v>
                </c:pt>
                <c:pt idx="6">
                  <c:v>8.2759</c:v>
                </c:pt>
                <c:pt idx="7">
                  <c:v>9.1660000000000004</c:v>
                </c:pt>
                <c:pt idx="8">
                  <c:v>9.68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53-4BD7-B449-CE0013DE0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17528"/>
        <c:axId val="506820408"/>
      </c:scatterChart>
      <c:valAx>
        <c:axId val="50681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0408"/>
        <c:crosses val="autoZero"/>
        <c:crossBetween val="midCat"/>
      </c:valAx>
      <c:valAx>
        <c:axId val="5068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CO2 [mL/min]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1854768153980752E-3"/>
                  <c:y val="-8.37500000000000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0.0734e</a:t>
                    </a:r>
                    <a:r>
                      <a:rPr lang="en-US" sz="1200" b="1" baseline="30000"/>
                      <a:t>0.1401x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'CX ave'!$I$3:$I$7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'CX ave'!$K$3:$K$7</c:f>
              <c:numCache>
                <c:formatCode>0.00</c:formatCode>
                <c:ptCount val="5"/>
                <c:pt idx="0">
                  <c:v>9.1509463414634146E-2</c:v>
                </c:pt>
                <c:pt idx="1">
                  <c:v>0.10304327371273712</c:v>
                </c:pt>
                <c:pt idx="2">
                  <c:v>0.11949855826558264</c:v>
                </c:pt>
                <c:pt idx="3">
                  <c:v>0.1367651707317073</c:v>
                </c:pt>
                <c:pt idx="4">
                  <c:v>0.16005473170731707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B-45F4-B56A-0F0B80E1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24792"/>
        <c:axId val="517923192"/>
      </c:scatterChart>
      <c:valAx>
        <c:axId val="5179247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3192"/>
        <c:crosses val="autoZero"/>
        <c:crossBetween val="midCat"/>
      </c:valAx>
      <c:valAx>
        <c:axId val="5179231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2.1953412073490813E-2"/>
                  <c:y val="-8.375000000000000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0.0511e</a:t>
                    </a:r>
                    <a:r>
                      <a:rPr lang="en-US" sz="1200" b="1" baseline="30000"/>
                      <a:t>0.2291x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0.9737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'CX ave'!$I$3:$I$7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'CX ave'!$L$3:$L$7</c:f>
              <c:numCache>
                <c:formatCode>0.00</c:formatCode>
                <c:ptCount val="5"/>
                <c:pt idx="0">
                  <c:v>7.5359132791327901E-2</c:v>
                </c:pt>
                <c:pt idx="1">
                  <c:v>8.2205485094850955E-2</c:v>
                </c:pt>
                <c:pt idx="2">
                  <c:v>0.1199930731707317</c:v>
                </c:pt>
                <c:pt idx="3">
                  <c:v>0.14344147425474257</c:v>
                </c:pt>
                <c:pt idx="4">
                  <c:v>0.17935276964769648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7-4F31-BD2E-FF18DE266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936632"/>
        <c:axId val="517937592"/>
      </c:scatterChart>
      <c:valAx>
        <c:axId val="51793663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7592"/>
        <c:crosses val="autoZero"/>
        <c:crossBetween val="midCat"/>
      </c:valAx>
      <c:valAx>
        <c:axId val="5179375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36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3.9632545931758533E-3"/>
                  <c:y val="-0.148657042869641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0.0628e</a:t>
                    </a:r>
                    <a:r>
                      <a:rPr lang="en-US" sz="1200" b="1" baseline="30000"/>
                      <a:t>0.2091x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0.9678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'CX ave'!$I$3:$I$7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'CX ave'!$M$3:$M$7</c:f>
              <c:numCache>
                <c:formatCode>0.00</c:formatCode>
                <c:ptCount val="5"/>
                <c:pt idx="0">
                  <c:v>9.009216260162603E-2</c:v>
                </c:pt>
                <c:pt idx="1">
                  <c:v>9.6021485094850936E-2</c:v>
                </c:pt>
                <c:pt idx="2">
                  <c:v>0.13742256910569106</c:v>
                </c:pt>
                <c:pt idx="3">
                  <c:v>0.16163245528455283</c:v>
                </c:pt>
                <c:pt idx="4">
                  <c:v>0.1975050948509485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4-46FC-B7B9-2D9E46DE9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73968"/>
        <c:axId val="559774288"/>
      </c:scatterChart>
      <c:valAx>
        <c:axId val="55977396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4288"/>
        <c:crosses val="autoZero"/>
        <c:crossBetween val="midCat"/>
      </c:valAx>
      <c:valAx>
        <c:axId val="55977428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7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Volumetric</a:t>
            </a:r>
            <a:r>
              <a:rPr lang="en-ZA" baseline="0"/>
              <a:t> flowrate of CO2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ave'!$A$4:$A$12</c:f>
              <c:numCache>
                <c:formatCode>0.00</c:formatCode>
                <c:ptCount val="9"/>
                <c:pt idx="0">
                  <c:v>5.9333333333333336</c:v>
                </c:pt>
                <c:pt idx="1">
                  <c:v>5.8933333333333335</c:v>
                </c:pt>
                <c:pt idx="2">
                  <c:v>6.1426666666666669</c:v>
                </c:pt>
                <c:pt idx="3">
                  <c:v>5.4386666666666672</c:v>
                </c:pt>
                <c:pt idx="4">
                  <c:v>6.6643333333333326</c:v>
                </c:pt>
                <c:pt idx="5">
                  <c:v>6.8730000000000002</c:v>
                </c:pt>
                <c:pt idx="6">
                  <c:v>7.4186333333333332</c:v>
                </c:pt>
                <c:pt idx="7">
                  <c:v>7.9553333333333329</c:v>
                </c:pt>
                <c:pt idx="8">
                  <c:v>8.36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0-4E37-A6B9-A938968E522B}"/>
            </c:ext>
          </c:extLst>
        </c:ser>
        <c:ser>
          <c:idx val="1"/>
          <c:order val="1"/>
          <c:tx>
            <c:v>Exp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ave'!$B$4:$B$12</c:f>
              <c:numCache>
                <c:formatCode>0.00</c:formatCode>
                <c:ptCount val="9"/>
                <c:pt idx="0">
                  <c:v>2.1713333333333331</c:v>
                </c:pt>
                <c:pt idx="1">
                  <c:v>2.5384333333333333</c:v>
                </c:pt>
                <c:pt idx="2">
                  <c:v>3.091366666666667</c:v>
                </c:pt>
                <c:pt idx="3">
                  <c:v>3.9899999999999998</c:v>
                </c:pt>
                <c:pt idx="4">
                  <c:v>4.5786666666666669</c:v>
                </c:pt>
                <c:pt idx="5">
                  <c:v>5.0945999999999998</c:v>
                </c:pt>
                <c:pt idx="6">
                  <c:v>6.0109000000000004</c:v>
                </c:pt>
                <c:pt idx="7">
                  <c:v>7.443766666666666</c:v>
                </c:pt>
                <c:pt idx="8">
                  <c:v>7.9511000000000003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0-4E37-A6B9-A938968E522B}"/>
            </c:ext>
          </c:extLst>
        </c:ser>
        <c:ser>
          <c:idx val="2"/>
          <c:order val="2"/>
          <c:tx>
            <c:v>Exp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ave'!$C$4:$C$12</c:f>
              <c:numCache>
                <c:formatCode>0.00</c:formatCode>
                <c:ptCount val="9"/>
                <c:pt idx="0">
                  <c:v>2.3477666666666663</c:v>
                </c:pt>
                <c:pt idx="1">
                  <c:v>3.2189000000000001</c:v>
                </c:pt>
                <c:pt idx="2">
                  <c:v>3.8877666666666664</c:v>
                </c:pt>
                <c:pt idx="3">
                  <c:v>4.7722333333333333</c:v>
                </c:pt>
                <c:pt idx="4">
                  <c:v>5.742233333333334</c:v>
                </c:pt>
                <c:pt idx="5">
                  <c:v>6.8666666666666671</c:v>
                </c:pt>
                <c:pt idx="6">
                  <c:v>7.8811</c:v>
                </c:pt>
                <c:pt idx="7">
                  <c:v>9.1211000000000002</c:v>
                </c:pt>
                <c:pt idx="8">
                  <c:v>9.5944333333333347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0-4E37-A6B9-A938968E522B}"/>
            </c:ext>
          </c:extLst>
        </c:ser>
        <c:ser>
          <c:idx val="3"/>
          <c:order val="3"/>
          <c:tx>
            <c:v>Exp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ave'!$D$4:$D$12</c:f>
              <c:numCache>
                <c:formatCode>0.00</c:formatCode>
                <c:ptCount val="9"/>
                <c:pt idx="0">
                  <c:v>2.9166666666666665</c:v>
                </c:pt>
                <c:pt idx="1">
                  <c:v>3.0626666666666669</c:v>
                </c:pt>
                <c:pt idx="2">
                  <c:v>3.5176199999999995</c:v>
                </c:pt>
                <c:pt idx="3">
                  <c:v>4.3943333333333339</c:v>
                </c:pt>
                <c:pt idx="4">
                  <c:v>5.4933333333333332</c:v>
                </c:pt>
                <c:pt idx="5">
                  <c:v>6.7333333333333334</c:v>
                </c:pt>
                <c:pt idx="6">
                  <c:v>7.3999999999999995</c:v>
                </c:pt>
                <c:pt idx="7">
                  <c:v>9.1116666666666664</c:v>
                </c:pt>
                <c:pt idx="8">
                  <c:v>9.9500000000000011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0-4E37-A6B9-A938968E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80952"/>
        <c:axId val="509879352"/>
      </c:scatterChart>
      <c:valAx>
        <c:axId val="509880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[h]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79352"/>
        <c:crosses val="autoZero"/>
        <c:crossBetween val="midCat"/>
      </c:valAx>
      <c:valAx>
        <c:axId val="509879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Volumetric</a:t>
                </a:r>
                <a:r>
                  <a:rPr lang="en-ZA" baseline="0"/>
                  <a:t> flowrate [ml/min]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8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rCO</a:t>
            </a:r>
            <a:r>
              <a:rPr lang="en-ZA" baseline="-25000"/>
              <a:t>2</a:t>
            </a:r>
            <a:r>
              <a:rPr lang="en-ZA" baseline="0"/>
              <a:t> vs Time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ave'!$J$4:$J$12</c:f>
              <c:numCache>
                <c:formatCode>0.00</c:formatCode>
                <c:ptCount val="9"/>
                <c:pt idx="0">
                  <c:v>0.28704917360400783</c:v>
                </c:pt>
                <c:pt idx="1">
                  <c:v>0.28511401063589098</c:v>
                </c:pt>
                <c:pt idx="2">
                  <c:v>0.26320596846013106</c:v>
                </c:pt>
                <c:pt idx="3">
                  <c:v>0.23304040489448122</c:v>
                </c:pt>
                <c:pt idx="4">
                  <c:v>0.24507235053532414</c:v>
                </c:pt>
                <c:pt idx="5">
                  <c:v>0.25274580081467762</c:v>
                </c:pt>
                <c:pt idx="6">
                  <c:v>0.22802293326406275</c:v>
                </c:pt>
                <c:pt idx="7">
                  <c:v>0.24451922075854596</c:v>
                </c:pt>
                <c:pt idx="8">
                  <c:v>0.21274611116405415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4-433D-AD0F-7B8659470BE3}"/>
            </c:ext>
          </c:extLst>
        </c:ser>
        <c:ser>
          <c:idx val="1"/>
          <c:order val="1"/>
          <c:tx>
            <c:v>Exp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ave'!$K$4:$K$12</c:f>
              <c:numCache>
                <c:formatCode>0.00</c:formatCode>
                <c:ptCount val="9"/>
                <c:pt idx="0">
                  <c:v>0.1163894230423549</c:v>
                </c:pt>
                <c:pt idx="1">
                  <c:v>0.13606699006669407</c:v>
                </c:pt>
                <c:pt idx="2">
                  <c:v>0.14715800667057943</c:v>
                </c:pt>
                <c:pt idx="3">
                  <c:v>0.18993555599431058</c:v>
                </c:pt>
                <c:pt idx="4">
                  <c:v>0.18794439846306885</c:v>
                </c:pt>
                <c:pt idx="5">
                  <c:v>0.20912234982744982</c:v>
                </c:pt>
                <c:pt idx="6">
                  <c:v>0.21558424317768005</c:v>
                </c:pt>
                <c:pt idx="7">
                  <c:v>0.26697479632410709</c:v>
                </c:pt>
                <c:pt idx="8">
                  <c:v>0.24367541951597868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4-433D-AD0F-7B8659470BE3}"/>
            </c:ext>
          </c:extLst>
        </c:ser>
        <c:ser>
          <c:idx val="2"/>
          <c:order val="2"/>
          <c:tx>
            <c:v>Exp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ave'!$L$4:$L$12</c:f>
              <c:numCache>
                <c:formatCode>0.00</c:formatCode>
                <c:ptCount val="9"/>
                <c:pt idx="0">
                  <c:v>0.1528171390341436</c:v>
                </c:pt>
                <c:pt idx="1">
                  <c:v>0.20951958123479258</c:v>
                </c:pt>
                <c:pt idx="2">
                  <c:v>0.2319810020215502</c:v>
                </c:pt>
                <c:pt idx="3">
                  <c:v>0.2847566650640837</c:v>
                </c:pt>
                <c:pt idx="4">
                  <c:v>0.23473491060771434</c:v>
                </c:pt>
                <c:pt idx="5">
                  <c:v>0.28070025939494592</c:v>
                </c:pt>
                <c:pt idx="6">
                  <c:v>0.2695039424021487</c:v>
                </c:pt>
                <c:pt idx="7">
                  <c:v>0.3119072729751225</c:v>
                </c:pt>
                <c:pt idx="8">
                  <c:v>0.2624002633004977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4-433D-AD0F-7B8659470BE3}"/>
            </c:ext>
          </c:extLst>
        </c:ser>
        <c:ser>
          <c:idx val="3"/>
          <c:order val="3"/>
          <c:tx>
            <c:v>Exp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'rCO2 ave'!$I$4:$I$12</c:f>
              <c:numCache>
                <c:formatCode>0.00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'rCO2 ave'!$M$4:$M$12</c:f>
              <c:numCache>
                <c:formatCode>0.00</c:formatCode>
                <c:ptCount val="9"/>
                <c:pt idx="0">
                  <c:v>0.1588008456900771</c:v>
                </c:pt>
                <c:pt idx="1">
                  <c:v>0.16674996230862041</c:v>
                </c:pt>
                <c:pt idx="2">
                  <c:v>0.17969397999873002</c:v>
                </c:pt>
                <c:pt idx="3">
                  <c:v>0.22447997399029823</c:v>
                </c:pt>
                <c:pt idx="4">
                  <c:v>0.19607892347706798</c:v>
                </c:pt>
                <c:pt idx="5">
                  <c:v>0.24033945717456148</c:v>
                </c:pt>
                <c:pt idx="6">
                  <c:v>0.22457229341484067</c:v>
                </c:pt>
                <c:pt idx="7">
                  <c:v>0.27651728110336354</c:v>
                </c:pt>
                <c:pt idx="8">
                  <c:v>0.24711425692801539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4-433D-AD0F-7B8659470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489104"/>
        <c:axId val="499488144"/>
      </c:scatterChart>
      <c:valAx>
        <c:axId val="49948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</a:t>
                </a:r>
                <a:r>
                  <a:rPr lang="en-ZA" baseline="0"/>
                  <a:t> [h]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8144"/>
        <c:crosses val="autoZero"/>
        <c:crossBetween val="midCat"/>
      </c:valAx>
      <c:valAx>
        <c:axId val="499488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rCO2</a:t>
                </a:r>
                <a:r>
                  <a:rPr lang="en-ZA" baseline="0"/>
                  <a:t> [mol CO2/cmol X.h]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</a:t>
            </a:r>
            <a:r>
              <a:rPr lang="en-ZA" baseline="0"/>
              <a:t> </a:t>
            </a:r>
            <a:r>
              <a:rPr lang="en-ZA"/>
              <a:t>1 Cx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'Exp1'!$A$5:$A$9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'Exp1'!$B$5:$B$9</c:f>
              <c:numCache>
                <c:formatCode>0.00</c:formatCode>
                <c:ptCount val="5"/>
                <c:pt idx="0">
                  <c:v>0.84816320000000001</c:v>
                </c:pt>
                <c:pt idx="1">
                  <c:v>0.95370560000000004</c:v>
                </c:pt>
                <c:pt idx="2">
                  <c:v>1.3007340000000001</c:v>
                </c:pt>
                <c:pt idx="3">
                  <c:v>1.6066739999999999</c:v>
                </c:pt>
                <c:pt idx="4">
                  <c:v>2.0594652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91D-94EC-386B57DA62CC}"/>
            </c:ext>
          </c:extLst>
        </c:ser>
        <c:ser>
          <c:idx val="1"/>
          <c:order val="1"/>
          <c:tx>
            <c:v>B1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'Exp1'!$F$5:$F$9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'Exp1'!$G$5:$G$9</c:f>
              <c:numCache>
                <c:formatCode>0.00</c:formatCode>
                <c:ptCount val="5"/>
                <c:pt idx="0">
                  <c:v>1.0804571999999999</c:v>
                </c:pt>
                <c:pt idx="1">
                  <c:v>1.2477043999999999</c:v>
                </c:pt>
                <c:pt idx="2">
                  <c:v>1.596476</c:v>
                </c:pt>
                <c:pt idx="3">
                  <c:v>1.9085348</c:v>
                </c:pt>
                <c:pt idx="4">
                  <c:v>2.3735636000000002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1E-491D-94EC-386B57DA62CC}"/>
            </c:ext>
          </c:extLst>
        </c:ser>
        <c:ser>
          <c:idx val="2"/>
          <c:order val="2"/>
          <c:tx>
            <c:v>C1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'Exp1'!$K$5:$K$9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'Exp1'!$L$5:$L$9</c:f>
              <c:numCache>
                <c:formatCode>0.00</c:formatCode>
                <c:ptCount val="5"/>
                <c:pt idx="0">
                  <c:v>1.8126736000000001</c:v>
                </c:pt>
                <c:pt idx="1">
                  <c:v>2.0227523999999999</c:v>
                </c:pt>
                <c:pt idx="2">
                  <c:v>2.0247920000000001</c:v>
                </c:pt>
                <c:pt idx="3">
                  <c:v>2.3735636000000002</c:v>
                </c:pt>
                <c:pt idx="4">
                  <c:v>2.6795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1E-491D-94EC-386B57DA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817528"/>
        <c:axId val="506820408"/>
      </c:scatterChart>
      <c:valAx>
        <c:axId val="50681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 [hours]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20408"/>
        <c:crosses val="autoZero"/>
        <c:crossBetween val="midCat"/>
      </c:valAx>
      <c:valAx>
        <c:axId val="506820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Cx</a:t>
                </a:r>
                <a:r>
                  <a:rPr lang="en-ZA" baseline="0"/>
                  <a:t> [cmolX/hour]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17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 2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'Exp2'!$D$5:$D$13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'Exp2'!$E$5:$E$13</c:f>
              <c:numCache>
                <c:formatCode>0.00</c:formatCode>
                <c:ptCount val="9"/>
                <c:pt idx="0">
                  <c:v>1.958</c:v>
                </c:pt>
                <c:pt idx="1">
                  <c:v>2.1920000000000002</c:v>
                </c:pt>
                <c:pt idx="2">
                  <c:v>2.6669999999999998</c:v>
                </c:pt>
                <c:pt idx="3">
                  <c:v>3.6</c:v>
                </c:pt>
                <c:pt idx="4">
                  <c:v>4.1429999999999998</c:v>
                </c:pt>
                <c:pt idx="5">
                  <c:v>4.625</c:v>
                </c:pt>
                <c:pt idx="6">
                  <c:v>5.7140000000000004</c:v>
                </c:pt>
                <c:pt idx="7">
                  <c:v>7.6669999999999998</c:v>
                </c:pt>
                <c:pt idx="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5-40A8-ACE8-E9AB8A7AC47B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'Exp2'!$I$5:$I$13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'Exp2'!$J$5:$J$13</c:f>
              <c:numCache>
                <c:formatCode>0.00</c:formatCode>
                <c:ptCount val="9"/>
                <c:pt idx="0">
                  <c:v>2.6659999999999999</c:v>
                </c:pt>
                <c:pt idx="1">
                  <c:v>3.0832999999999999</c:v>
                </c:pt>
                <c:pt idx="2">
                  <c:v>3.5341</c:v>
                </c:pt>
                <c:pt idx="3">
                  <c:v>4.25</c:v>
                </c:pt>
                <c:pt idx="4">
                  <c:v>4.875</c:v>
                </c:pt>
                <c:pt idx="5">
                  <c:v>5.6238000000000001</c:v>
                </c:pt>
                <c:pt idx="6">
                  <c:v>6.6666999999999996</c:v>
                </c:pt>
                <c:pt idx="7">
                  <c:v>7.4082999999999997</c:v>
                </c:pt>
                <c:pt idx="8">
                  <c:v>8.3332999999999995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A5-40A8-ACE8-E9AB8A7AC47B}"/>
            </c:ext>
          </c:extLst>
        </c:ser>
        <c:ser>
          <c:idx val="2"/>
          <c:order val="2"/>
          <c:tx>
            <c:v>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'Exp2'!$N$5:$N$13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'Exp2'!$O$5:$O$13</c:f>
              <c:numCache>
                <c:formatCode>0.00</c:formatCode>
                <c:ptCount val="9"/>
                <c:pt idx="0">
                  <c:v>1.89</c:v>
                </c:pt>
                <c:pt idx="1">
                  <c:v>2.34</c:v>
                </c:pt>
                <c:pt idx="2">
                  <c:v>3.073</c:v>
                </c:pt>
                <c:pt idx="3">
                  <c:v>4.12</c:v>
                </c:pt>
                <c:pt idx="4">
                  <c:v>4.718</c:v>
                </c:pt>
                <c:pt idx="5">
                  <c:v>5.0350000000000001</c:v>
                </c:pt>
                <c:pt idx="6">
                  <c:v>5.6520000000000001</c:v>
                </c:pt>
                <c:pt idx="7">
                  <c:v>7.2560000000000002</c:v>
                </c:pt>
                <c:pt idx="8">
                  <c:v>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A5-40A8-ACE8-E9AB8A7AC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2856"/>
        <c:axId val="486097656"/>
      </c:scatterChart>
      <c:valAx>
        <c:axId val="48609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7656"/>
        <c:crosses val="autoZero"/>
        <c:crossBetween val="midCat"/>
      </c:valAx>
      <c:valAx>
        <c:axId val="486097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CO2 [mL/min]</a:t>
                </a:r>
                <a:endParaRPr lang="en-Z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 2 Cx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'Exp2'!$A$5:$A$9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'Exp2'!$B$5:$B$9</c:f>
              <c:numCache>
                <c:formatCode>0.00</c:formatCode>
                <c:ptCount val="5"/>
                <c:pt idx="0">
                  <c:v>0.87110719999999997</c:v>
                </c:pt>
                <c:pt idx="1">
                  <c:v>0.98047359999999995</c:v>
                </c:pt>
                <c:pt idx="2">
                  <c:v>1.390476</c:v>
                </c:pt>
                <c:pt idx="3">
                  <c:v>1.5821988</c:v>
                </c:pt>
                <c:pt idx="4">
                  <c:v>1.9636039999999999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A-4993-9976-D4B53E756DAF}"/>
            </c:ext>
          </c:extLst>
        </c:ser>
        <c:ser>
          <c:idx val="1"/>
          <c:order val="1"/>
          <c:tx>
            <c:v>B2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'Exp2'!$F$5:$F$9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'Exp2'!$G$5:$G$9</c:f>
              <c:numCache>
                <c:formatCode>0.00</c:formatCode>
                <c:ptCount val="5"/>
                <c:pt idx="0">
                  <c:v>1.072592</c:v>
                </c:pt>
                <c:pt idx="1">
                  <c:v>1.2538232</c:v>
                </c:pt>
                <c:pt idx="2">
                  <c:v>1.4700207999999999</c:v>
                </c:pt>
                <c:pt idx="3">
                  <c:v>1.8004359999999999</c:v>
                </c:pt>
                <c:pt idx="4">
                  <c:v>2.1084155999999998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4A-4993-9976-D4B53E756DAF}"/>
            </c:ext>
          </c:extLst>
        </c:ser>
        <c:ser>
          <c:idx val="2"/>
          <c:order val="2"/>
          <c:tx>
            <c:v>C2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'Exp2'!$K$5:$K$9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'Exp2'!$L$5:$L$9</c:f>
              <c:numCache>
                <c:formatCode>0.00</c:formatCode>
                <c:ptCount val="5"/>
                <c:pt idx="0">
                  <c:v>1.4330000000000001</c:v>
                </c:pt>
                <c:pt idx="1">
                  <c:v>1.5680000000000001</c:v>
                </c:pt>
                <c:pt idx="2">
                  <c:v>1.5489999999999999</c:v>
                </c:pt>
                <c:pt idx="3">
                  <c:v>1.6639999999999999</c:v>
                </c:pt>
                <c:pt idx="4">
                  <c:v>1.8340000000000001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4A-4993-9976-D4B53E756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92856"/>
        <c:axId val="486097656"/>
      </c:scatterChart>
      <c:valAx>
        <c:axId val="48609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7656"/>
        <c:crosses val="autoZero"/>
        <c:crossBetween val="midCat"/>
      </c:valAx>
      <c:valAx>
        <c:axId val="486097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Cx [cmolX/hour]</a:t>
                </a:r>
                <a:endParaRPr lang="en-Z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92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 3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'Exp3'!$D$5:$D$13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'Exp3'!$E$5:$E$13</c:f>
              <c:numCache>
                <c:formatCode>0.00</c:formatCode>
                <c:ptCount val="9"/>
                <c:pt idx="0">
                  <c:v>3.12</c:v>
                </c:pt>
                <c:pt idx="1">
                  <c:v>4.0199999999999996</c:v>
                </c:pt>
                <c:pt idx="2">
                  <c:v>4.9400000000000004</c:v>
                </c:pt>
                <c:pt idx="3">
                  <c:v>5</c:v>
                </c:pt>
                <c:pt idx="4">
                  <c:v>6.24</c:v>
                </c:pt>
                <c:pt idx="5">
                  <c:v>7.22</c:v>
                </c:pt>
                <c:pt idx="6">
                  <c:v>8.1999999999999993</c:v>
                </c:pt>
                <c:pt idx="7">
                  <c:v>9.2200000000000006</c:v>
                </c:pt>
                <c:pt idx="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F1-412A-AB48-D04571D3793A}"/>
            </c:ext>
          </c:extLst>
        </c:ser>
        <c:ser>
          <c:idx val="1"/>
          <c:order val="1"/>
          <c:tx>
            <c:v>B3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'Exp3'!$I$5:$I$13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'Exp3'!$J$5:$J$13</c:f>
              <c:numCache>
                <c:formatCode>0.00</c:formatCode>
                <c:ptCount val="9"/>
                <c:pt idx="0">
                  <c:v>2.0699999999999998</c:v>
                </c:pt>
                <c:pt idx="1">
                  <c:v>2.89</c:v>
                </c:pt>
                <c:pt idx="2">
                  <c:v>3.49</c:v>
                </c:pt>
                <c:pt idx="3">
                  <c:v>4.21</c:v>
                </c:pt>
                <c:pt idx="4">
                  <c:v>5.14</c:v>
                </c:pt>
                <c:pt idx="5">
                  <c:v>6.98</c:v>
                </c:pt>
                <c:pt idx="6">
                  <c:v>8.25</c:v>
                </c:pt>
                <c:pt idx="7">
                  <c:v>9.09</c:v>
                </c:pt>
                <c:pt idx="8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1-412A-AB48-D04571D3793A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'Exp3'!$N$5:$N$13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'Exp3'!$O$5:$O$13</c:f>
              <c:numCache>
                <c:formatCode>0.00</c:formatCode>
                <c:ptCount val="9"/>
                <c:pt idx="0">
                  <c:v>1.8532999999999999</c:v>
                </c:pt>
                <c:pt idx="1">
                  <c:v>2.7467000000000001</c:v>
                </c:pt>
                <c:pt idx="2">
                  <c:v>3.2332999999999998</c:v>
                </c:pt>
                <c:pt idx="3">
                  <c:v>5.1067</c:v>
                </c:pt>
                <c:pt idx="4">
                  <c:v>5.8467000000000002</c:v>
                </c:pt>
                <c:pt idx="5">
                  <c:v>6.4</c:v>
                </c:pt>
                <c:pt idx="6">
                  <c:v>7.1932999999999998</c:v>
                </c:pt>
                <c:pt idx="7">
                  <c:v>9.0533000000000001</c:v>
                </c:pt>
                <c:pt idx="8">
                  <c:v>9.3332999999999995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F1-412A-AB48-D04571D37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8312"/>
        <c:axId val="515171512"/>
      </c:scatterChart>
      <c:valAx>
        <c:axId val="5151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1512"/>
        <c:crosses val="autoZero"/>
        <c:crossBetween val="midCat"/>
      </c:valAx>
      <c:valAx>
        <c:axId val="515171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CO2 [mL/min]</a:t>
                </a:r>
                <a:endParaRPr lang="en-Z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</a:t>
            </a:r>
            <a:r>
              <a:rPr lang="en-ZA" baseline="0"/>
              <a:t> 3 Cx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'Exp3'!$A$5:$A$9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'Exp3'!$B$5:$B$9</c:f>
              <c:numCache>
                <c:formatCode>0.00</c:formatCode>
                <c:ptCount val="5"/>
                <c:pt idx="0">
                  <c:v>0.90475839999999996</c:v>
                </c:pt>
                <c:pt idx="1">
                  <c:v>1.0947344000000001</c:v>
                </c:pt>
                <c:pt idx="2">
                  <c:v>1.494496</c:v>
                </c:pt>
                <c:pt idx="3">
                  <c:v>1.9289308000000001</c:v>
                </c:pt>
                <c:pt idx="4">
                  <c:v>2.432712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5-4595-A83B-EA3F1FE3EAD1}"/>
            </c:ext>
          </c:extLst>
        </c:ser>
        <c:ser>
          <c:idx val="1"/>
          <c:order val="1"/>
          <c:tx>
            <c:v>B3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'Exp3'!$F$5:$F$9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'Exp3'!$G$5:$G$9</c:f>
              <c:numCache>
                <c:formatCode>0.00</c:formatCode>
                <c:ptCount val="5"/>
                <c:pt idx="0">
                  <c:v>0.97199999999999998</c:v>
                </c:pt>
                <c:pt idx="1">
                  <c:v>0.97499999999999998</c:v>
                </c:pt>
                <c:pt idx="2">
                  <c:v>1.4</c:v>
                </c:pt>
                <c:pt idx="3">
                  <c:v>1.48</c:v>
                </c:pt>
                <c:pt idx="4">
                  <c:v>1.82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E5-4595-A83B-EA3F1FE3EAD1}"/>
            </c:ext>
          </c:extLst>
        </c:ser>
        <c:ser>
          <c:idx val="2"/>
          <c:order val="2"/>
          <c:tx>
            <c:v>C3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'Exp3'!$K$5:$K$9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'Exp3'!$L$5:$L$9</c:f>
              <c:numCache>
                <c:formatCode>0.00</c:formatCode>
                <c:ptCount val="5"/>
                <c:pt idx="0">
                  <c:v>0.90399359999999995</c:v>
                </c:pt>
                <c:pt idx="1">
                  <c:v>0.96364799999999995</c:v>
                </c:pt>
                <c:pt idx="2">
                  <c:v>1.5332484</c:v>
                </c:pt>
                <c:pt idx="3">
                  <c:v>1.8840596000000001</c:v>
                </c:pt>
                <c:pt idx="4">
                  <c:v>2.3654052000000001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E5-4595-A83B-EA3F1FE3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68312"/>
        <c:axId val="515171512"/>
      </c:scatterChart>
      <c:valAx>
        <c:axId val="515168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71512"/>
        <c:crosses val="autoZero"/>
        <c:crossBetween val="midCat"/>
      </c:valAx>
      <c:valAx>
        <c:axId val="515171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Cx [cmolX/hour]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168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>
                <a:solidFill>
                  <a:sysClr val="windowText" lastClr="000000"/>
                </a:solidFill>
              </a:rPr>
              <a:t>Batch 4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'Exp4'!$D$5:$D$13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'Exp4'!$E$5:$E$13</c:f>
              <c:numCache>
                <c:formatCode>0.00</c:formatCode>
                <c:ptCount val="9"/>
                <c:pt idx="0">
                  <c:v>2.8</c:v>
                </c:pt>
                <c:pt idx="1">
                  <c:v>3.7</c:v>
                </c:pt>
                <c:pt idx="2">
                  <c:v>3.9</c:v>
                </c:pt>
                <c:pt idx="3">
                  <c:v>4.7</c:v>
                </c:pt>
                <c:pt idx="4">
                  <c:v>5.8</c:v>
                </c:pt>
                <c:pt idx="5">
                  <c:v>7.1</c:v>
                </c:pt>
                <c:pt idx="6">
                  <c:v>7.5</c:v>
                </c:pt>
                <c:pt idx="7">
                  <c:v>10</c:v>
                </c:pt>
                <c:pt idx="8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07-4FE2-AF7A-DD3202C740B8}"/>
            </c:ext>
          </c:extLst>
        </c:ser>
        <c:ser>
          <c:idx val="1"/>
          <c:order val="1"/>
          <c:tx>
            <c:v>B4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'Exp4'!$I$5:$I$13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'Exp4'!$J$5:$J$13</c:f>
              <c:numCache>
                <c:formatCode>0.00</c:formatCode>
                <c:ptCount val="9"/>
                <c:pt idx="0">
                  <c:v>4.2</c:v>
                </c:pt>
                <c:pt idx="1">
                  <c:v>3.2130000000000001</c:v>
                </c:pt>
                <c:pt idx="2">
                  <c:v>3.61</c:v>
                </c:pt>
                <c:pt idx="3">
                  <c:v>4.6500000000000004</c:v>
                </c:pt>
                <c:pt idx="4">
                  <c:v>5.48</c:v>
                </c:pt>
                <c:pt idx="5">
                  <c:v>6.6</c:v>
                </c:pt>
                <c:pt idx="6">
                  <c:v>8</c:v>
                </c:pt>
                <c:pt idx="7">
                  <c:v>9</c:v>
                </c:pt>
                <c:pt idx="8">
                  <c:v>9.65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07-4FE2-AF7A-DD3202C740B8}"/>
            </c:ext>
          </c:extLst>
        </c:ser>
        <c:ser>
          <c:idx val="2"/>
          <c:order val="2"/>
          <c:tx>
            <c:v>C4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'Exp4'!$N$5:$N$13</c:f>
              <c:numCache>
                <c:formatCode>General</c:formatCode>
                <c:ptCount val="9"/>
                <c:pt idx="0">
                  <c:v>1.25</c:v>
                </c:pt>
                <c:pt idx="1">
                  <c:v>1.75</c:v>
                </c:pt>
                <c:pt idx="2">
                  <c:v>2.25</c:v>
                </c:pt>
                <c:pt idx="3">
                  <c:v>2.75</c:v>
                </c:pt>
                <c:pt idx="4">
                  <c:v>3.25</c:v>
                </c:pt>
                <c:pt idx="5">
                  <c:v>3.75</c:v>
                </c:pt>
                <c:pt idx="6">
                  <c:v>4.25</c:v>
                </c:pt>
                <c:pt idx="7">
                  <c:v>4.75</c:v>
                </c:pt>
                <c:pt idx="8">
                  <c:v>5.25</c:v>
                </c:pt>
              </c:numCache>
            </c:numRef>
          </c:xVal>
          <c:yVal>
            <c:numRef>
              <c:f>'Exp4'!$O$5:$O$13</c:f>
              <c:numCache>
                <c:formatCode>0.00</c:formatCode>
                <c:ptCount val="9"/>
                <c:pt idx="0">
                  <c:v>1.75</c:v>
                </c:pt>
                <c:pt idx="1">
                  <c:v>2.2749999999999999</c:v>
                </c:pt>
                <c:pt idx="2">
                  <c:v>3.0428600000000001</c:v>
                </c:pt>
                <c:pt idx="3">
                  <c:v>3.8330000000000002</c:v>
                </c:pt>
                <c:pt idx="4">
                  <c:v>5.2</c:v>
                </c:pt>
                <c:pt idx="5">
                  <c:v>6.5</c:v>
                </c:pt>
                <c:pt idx="6">
                  <c:v>6.7</c:v>
                </c:pt>
                <c:pt idx="7">
                  <c:v>8.3350000000000009</c:v>
                </c:pt>
                <c:pt idx="8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07-4FE2-AF7A-DD3202C74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2264"/>
        <c:axId val="528017784"/>
      </c:scatterChart>
      <c:valAx>
        <c:axId val="52802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7784"/>
        <c:crosses val="autoZero"/>
        <c:crossBetween val="midCat"/>
      </c:valAx>
      <c:valAx>
        <c:axId val="5280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CO2 [mL/min]</a:t>
                </a:r>
                <a:endParaRPr lang="en-ZA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22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Batch</a:t>
            </a:r>
            <a:r>
              <a:rPr lang="en-ZA" baseline="0"/>
              <a:t> 4 Cx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'Exp4'!$A$5:$A$9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'Exp4'!$B$5:$B$9</c:f>
              <c:numCache>
                <c:formatCode>0.00</c:formatCode>
                <c:ptCount val="5"/>
                <c:pt idx="0">
                  <c:v>0.94452800000000003</c:v>
                </c:pt>
                <c:pt idx="1">
                  <c:v>1.2946152</c:v>
                </c:pt>
                <c:pt idx="2">
                  <c:v>1.6352283999999999</c:v>
                </c:pt>
                <c:pt idx="3">
                  <c:v>2.0084751999999999</c:v>
                </c:pt>
                <c:pt idx="4">
                  <c:v>2.4633060000000002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7-445E-A226-4FC0541A82FC}"/>
            </c:ext>
          </c:extLst>
        </c:ser>
        <c:ser>
          <c:idx val="1"/>
          <c:order val="1"/>
          <c:tx>
            <c:v>B4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'Exp4'!$F$5:$F$9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'Exp4'!$G$5:$G$9</c:f>
              <c:numCache>
                <c:formatCode>0.00</c:formatCode>
                <c:ptCount val="5"/>
                <c:pt idx="0">
                  <c:v>1.3925160000000001</c:v>
                </c:pt>
                <c:pt idx="1">
                  <c:v>0.92540800000000001</c:v>
                </c:pt>
                <c:pt idx="2">
                  <c:v>1.7841191999999999</c:v>
                </c:pt>
                <c:pt idx="3">
                  <c:v>1.9615644000000001</c:v>
                </c:pt>
                <c:pt idx="4">
                  <c:v>2.3082964000000001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7-445E-A226-4FC0541A82FC}"/>
            </c:ext>
          </c:extLst>
        </c:ser>
        <c:ser>
          <c:idx val="2"/>
          <c:order val="2"/>
          <c:tx>
            <c:v>C4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'Exp4'!$K$5:$K$9</c:f>
              <c:numCache>
                <c:formatCode>General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'Exp4'!$L$5:$L$9</c:f>
              <c:numCache>
                <c:formatCode>0.00</c:formatCode>
                <c:ptCount val="5"/>
                <c:pt idx="0">
                  <c:v>0.98735680000000003</c:v>
                </c:pt>
                <c:pt idx="1">
                  <c:v>1.3231695999999999</c:v>
                </c:pt>
                <c:pt idx="2">
                  <c:v>1.6515451999999999</c:v>
                </c:pt>
                <c:pt idx="3">
                  <c:v>1.9941979999999999</c:v>
                </c:pt>
                <c:pt idx="4">
                  <c:v>2.5163356000000001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7-445E-A226-4FC0541A8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022264"/>
        <c:axId val="528017784"/>
      </c:scatterChart>
      <c:valAx>
        <c:axId val="52802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00" b="0" i="0" baseline="0">
                    <a:effectLst/>
                  </a:rPr>
                  <a:t>Time [hours]</a:t>
                </a:r>
                <a:endParaRPr lang="en-ZA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17784"/>
        <c:crosses val="autoZero"/>
        <c:crossBetween val="midCat"/>
      </c:valAx>
      <c:valAx>
        <c:axId val="528017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050" b="0" i="0" baseline="0">
                    <a:effectLst/>
                  </a:rPr>
                  <a:t>Cx [cmolX/hour]</a:t>
                </a:r>
                <a:endParaRPr lang="en-ZA" sz="105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05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0222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4.3700787401574799E-3"/>
                  <c:y val="-0.1530223826188393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0.0776e</a:t>
                    </a:r>
                    <a:r>
                      <a:rPr lang="en-US" sz="1200" b="1" baseline="30000"/>
                      <a:t>0.1617x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'CX ave'!$I$3:$I$7</c:f>
              <c:numCache>
                <c:formatCode>0.00</c:formatCode>
                <c:ptCount val="5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  <c:pt idx="4">
                  <c:v>5.5</c:v>
                </c:pt>
              </c:numCache>
            </c:numRef>
          </c:xVal>
          <c:yVal>
            <c:numRef>
              <c:f>'CX ave'!$J$3:$J$7</c:f>
              <c:numCache>
                <c:formatCode>0.00</c:formatCode>
                <c:ptCount val="5"/>
                <c:pt idx="0">
                  <c:v>0.10139008130081301</c:v>
                </c:pt>
                <c:pt idx="1">
                  <c:v>0.114475945799458</c:v>
                </c:pt>
                <c:pt idx="2">
                  <c:v>0.13338758807588078</c:v>
                </c:pt>
                <c:pt idx="3">
                  <c:v>0.15958732791327915</c:v>
                </c:pt>
                <c:pt idx="4">
                  <c:v>0.19275145799457993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19-4550-A478-A9083D093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728304"/>
        <c:axId val="442126128"/>
      </c:scatterChart>
      <c:valAx>
        <c:axId val="4957283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26128"/>
        <c:crosses val="autoZero"/>
        <c:crossBetween val="midCat"/>
      </c:valAx>
      <c:valAx>
        <c:axId val="44212612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2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14</xdr:row>
      <xdr:rowOff>57150</xdr:rowOff>
    </xdr:from>
    <xdr:to>
      <xdr:col>15</xdr:col>
      <xdr:colOff>453390</xdr:colOff>
      <xdr:row>28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4DE2BD-BDC0-4791-B847-B3A61CCA1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14</xdr:row>
      <xdr:rowOff>38100</xdr:rowOff>
    </xdr:from>
    <xdr:to>
      <xdr:col>7</xdr:col>
      <xdr:colOff>525780</xdr:colOff>
      <xdr:row>28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A3000E-B68D-4216-BECC-AC5DD0A4B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</xdr:colOff>
      <xdr:row>13</xdr:row>
      <xdr:rowOff>184785</xdr:rowOff>
    </xdr:from>
    <xdr:to>
      <xdr:col>14</xdr:col>
      <xdr:colOff>626745</xdr:colOff>
      <xdr:row>27</xdr:row>
      <xdr:rowOff>154305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F69941-C3CD-43B3-8737-63A83B456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13</xdr:row>
      <xdr:rowOff>190500</xdr:rowOff>
    </xdr:from>
    <xdr:to>
      <xdr:col>7</xdr:col>
      <xdr:colOff>192405</xdr:colOff>
      <xdr:row>27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DCB81-1AF3-495D-B759-196CC089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613410</xdr:colOff>
      <xdr:row>13</xdr:row>
      <xdr:rowOff>180975</xdr:rowOff>
    </xdr:from>
    <xdr:to>
      <xdr:col>14</xdr:col>
      <xdr:colOff>491490</xdr:colOff>
      <xdr:row>27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941539-0417-40BA-BB51-899456ECB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563880</xdr:colOff>
      <xdr:row>27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D39A1-BB9E-429B-9FA7-85AB3A6F8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215265</xdr:colOff>
      <xdr:row>14</xdr:row>
      <xdr:rowOff>24765</xdr:rowOff>
    </xdr:from>
    <xdr:to>
      <xdr:col>14</xdr:col>
      <xdr:colOff>93345</xdr:colOff>
      <xdr:row>27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8E15FF-1606-4B77-90F3-BB6358A22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0</xdr:rowOff>
    </xdr:from>
    <xdr:to>
      <xdr:col>6</xdr:col>
      <xdr:colOff>581024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117506-92B6-472D-B60E-57E1A429A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194310</xdr:rowOff>
    </xdr:from>
    <xdr:to>
      <xdr:col>6</xdr:col>
      <xdr:colOff>548640</xdr:colOff>
      <xdr:row>23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5ED181-3ABA-4F41-BC00-8A1C5CE6F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9</xdr:row>
      <xdr:rowOff>194310</xdr:rowOff>
    </xdr:from>
    <xdr:to>
      <xdr:col>13</xdr:col>
      <xdr:colOff>552450</xdr:colOff>
      <xdr:row>23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84DD4-BEBF-47C3-84BA-2C4F14AEA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</xdr:colOff>
      <xdr:row>24</xdr:row>
      <xdr:rowOff>3810</xdr:rowOff>
    </xdr:from>
    <xdr:to>
      <xdr:col>6</xdr:col>
      <xdr:colOff>552450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43F743-6B6A-4150-8918-B699351C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23</xdr:row>
      <xdr:rowOff>186690</xdr:rowOff>
    </xdr:from>
    <xdr:to>
      <xdr:col>13</xdr:col>
      <xdr:colOff>544830</xdr:colOff>
      <xdr:row>37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F92A93-BF59-4707-940A-C1C348F6E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186690</xdr:colOff>
      <xdr:row>12</xdr:row>
      <xdr:rowOff>194310</xdr:rowOff>
    </xdr:from>
    <xdr:to>
      <xdr:col>9</xdr:col>
      <xdr:colOff>64770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947BA0-6889-4F6D-8DFD-DC137249E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857250</xdr:colOff>
      <xdr:row>13</xdr:row>
      <xdr:rowOff>19050</xdr:rowOff>
    </xdr:from>
    <xdr:to>
      <xdr:col>16</xdr:col>
      <xdr:colOff>224790</xdr:colOff>
      <xdr:row>26</xdr:row>
      <xdr:rowOff>186690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DE17AB-E9AF-4FE1-B804-BFB29CB57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opLeftCell="A4" workbookViewId="0">
      <selection activeCell="J12" sqref="J12"/>
    </sheetView>
  </sheetViews>
  <sheetFormatPr defaultColWidth="11.25" defaultRowHeight="15.75"/>
  <cols>
    <col min="1" max="1" width="6.75" customWidth="1"/>
    <col min="2" max="2" width="7" customWidth="1"/>
    <col min="3" max="5" width="6.75" customWidth="1"/>
    <col min="6" max="6" width="8.75" customWidth="1"/>
    <col min="7" max="18" width="6.75" customWidth="1"/>
  </cols>
  <sheetData>
    <row r="1" spans="1:12" ht="31.15" customHeight="1">
      <c r="A1" s="3" t="s">
        <v>6</v>
      </c>
    </row>
    <row r="3" spans="1:12" ht="25.9" customHeight="1">
      <c r="A3" s="5" t="s">
        <v>0</v>
      </c>
      <c r="C3" s="58" t="s">
        <v>7</v>
      </c>
      <c r="D3" s="59"/>
      <c r="E3" s="59"/>
      <c r="F3" s="60"/>
    </row>
    <row r="5" spans="1:12" ht="24" customHeight="1">
      <c r="A5" s="5" t="s">
        <v>1</v>
      </c>
      <c r="D5" s="4" t="s">
        <v>8</v>
      </c>
      <c r="F5" t="s">
        <v>2</v>
      </c>
    </row>
    <row r="7" spans="1:12" ht="49.15" customHeight="1">
      <c r="B7" s="2" t="s">
        <v>3</v>
      </c>
      <c r="C7" s="2" t="s">
        <v>4</v>
      </c>
      <c r="D7" s="2"/>
      <c r="E7" s="2" t="s">
        <v>3</v>
      </c>
      <c r="F7" s="2" t="s">
        <v>5</v>
      </c>
      <c r="G7" s="2"/>
      <c r="H7" s="2"/>
      <c r="I7" s="2"/>
      <c r="J7" s="2"/>
      <c r="K7" s="2"/>
      <c r="L7" s="2"/>
    </row>
    <row r="8" spans="1:12" ht="19.899999999999999" customHeight="1">
      <c r="A8" s="6">
        <v>0.46666666666666662</v>
      </c>
      <c r="B8">
        <v>1.5</v>
      </c>
      <c r="C8" s="1">
        <v>1.3925160000000001</v>
      </c>
      <c r="E8">
        <v>1.25</v>
      </c>
      <c r="F8" s="1">
        <v>4.2</v>
      </c>
    </row>
    <row r="9" spans="1:12" ht="19.899999999999999" customHeight="1">
      <c r="A9" s="6">
        <v>0.5083333333333333</v>
      </c>
      <c r="B9">
        <v>2.5</v>
      </c>
      <c r="C9" s="1">
        <v>0.92540800000000001</v>
      </c>
      <c r="E9">
        <v>1.75</v>
      </c>
      <c r="F9" s="1">
        <v>3.2130000000000001</v>
      </c>
    </row>
    <row r="10" spans="1:12" ht="19.899999999999999" customHeight="1">
      <c r="A10" s="6">
        <v>0.54999999999999993</v>
      </c>
      <c r="B10">
        <v>3.5</v>
      </c>
      <c r="C10" s="1">
        <v>1.7841191999999999</v>
      </c>
      <c r="E10">
        <v>2.25</v>
      </c>
      <c r="F10" s="1">
        <v>3.61</v>
      </c>
    </row>
    <row r="11" spans="1:12" ht="19.899999999999999" customHeight="1">
      <c r="A11" s="6">
        <v>0.59166666666666667</v>
      </c>
      <c r="B11">
        <v>4.5</v>
      </c>
      <c r="C11" s="1">
        <v>1.9615644000000001</v>
      </c>
      <c r="E11">
        <v>2.75</v>
      </c>
      <c r="F11" s="1">
        <v>4.6500000000000004</v>
      </c>
    </row>
    <row r="12" spans="1:12" ht="19.899999999999999" customHeight="1">
      <c r="A12" s="6">
        <v>0.6333333333333333</v>
      </c>
      <c r="B12">
        <v>5.5</v>
      </c>
      <c r="C12" s="1">
        <v>2.3082964000000001</v>
      </c>
      <c r="E12">
        <v>3.25</v>
      </c>
      <c r="F12" s="1">
        <v>5.48</v>
      </c>
    </row>
    <row r="13" spans="1:12" ht="19.899999999999999" customHeight="1">
      <c r="E13">
        <v>3.75</v>
      </c>
      <c r="F13" s="1">
        <v>6.6</v>
      </c>
    </row>
    <row r="14" spans="1:12" ht="19.899999999999999" customHeight="1">
      <c r="E14">
        <v>4.25</v>
      </c>
      <c r="F14" s="1">
        <v>8</v>
      </c>
    </row>
    <row r="15" spans="1:12" ht="19.899999999999999" customHeight="1">
      <c r="E15">
        <v>4.75</v>
      </c>
      <c r="F15" s="1">
        <v>9</v>
      </c>
    </row>
    <row r="16" spans="1:12" ht="19.899999999999999" customHeight="1">
      <c r="E16">
        <v>5.25</v>
      </c>
      <c r="F16" s="1">
        <v>9.65</v>
      </c>
    </row>
    <row r="17" ht="19.899999999999999" customHeight="1"/>
  </sheetData>
  <mergeCells count="1"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DF66-3CCA-455C-B9D6-BEBDAB8F1D25}">
  <dimension ref="A1:R33"/>
  <sheetViews>
    <sheetView topLeftCell="A4" workbookViewId="0">
      <selection activeCell="I28" sqref="I28"/>
    </sheetView>
  </sheetViews>
  <sheetFormatPr defaultRowHeight="15.75"/>
  <sheetData>
    <row r="1" spans="1:18">
      <c r="A1" s="15" t="s">
        <v>17</v>
      </c>
      <c r="B1" s="16"/>
      <c r="C1" s="16"/>
      <c r="D1" s="16"/>
      <c r="E1" s="17"/>
      <c r="F1" s="15" t="s">
        <v>21</v>
      </c>
      <c r="G1" s="16"/>
      <c r="H1" s="16"/>
      <c r="I1" s="16"/>
      <c r="J1" s="17"/>
      <c r="K1" s="15" t="s">
        <v>22</v>
      </c>
      <c r="L1" s="16"/>
      <c r="M1" s="16"/>
      <c r="N1" s="16"/>
      <c r="O1" s="17"/>
    </row>
    <row r="2" spans="1:18">
      <c r="A2" s="10"/>
      <c r="B2" s="9"/>
      <c r="C2" s="9"/>
      <c r="D2" s="9"/>
      <c r="E2" s="18"/>
      <c r="F2" s="10"/>
      <c r="G2" s="9"/>
      <c r="H2" s="9"/>
      <c r="I2" s="9"/>
      <c r="J2" s="18"/>
      <c r="K2" s="10"/>
      <c r="L2" s="9"/>
      <c r="M2" s="9"/>
      <c r="N2" s="9"/>
      <c r="O2" s="18"/>
    </row>
    <row r="3" spans="1:18">
      <c r="A3" s="10"/>
      <c r="B3" s="9"/>
      <c r="C3" s="9"/>
      <c r="D3" s="9"/>
      <c r="E3" s="18"/>
      <c r="F3" s="10"/>
      <c r="G3" s="9"/>
      <c r="H3" s="9"/>
      <c r="I3" s="9"/>
      <c r="J3" s="18"/>
      <c r="K3" s="10"/>
      <c r="L3" s="9"/>
      <c r="M3" s="9"/>
      <c r="N3" s="9"/>
      <c r="O3" s="18"/>
    </row>
    <row r="4" spans="1:18" ht="31.5">
      <c r="A4" s="19" t="s">
        <v>3</v>
      </c>
      <c r="B4" s="8" t="s">
        <v>4</v>
      </c>
      <c r="C4" s="8"/>
      <c r="D4" s="8" t="s">
        <v>3</v>
      </c>
      <c r="E4" s="20" t="s">
        <v>5</v>
      </c>
      <c r="F4" s="19" t="s">
        <v>3</v>
      </c>
      <c r="G4" s="8" t="s">
        <v>4</v>
      </c>
      <c r="H4" s="8"/>
      <c r="I4" s="8" t="s">
        <v>3</v>
      </c>
      <c r="J4" s="20" t="s">
        <v>5</v>
      </c>
      <c r="K4" s="19" t="s">
        <v>3</v>
      </c>
      <c r="L4" s="8" t="s">
        <v>4</v>
      </c>
      <c r="M4" s="8"/>
      <c r="N4" s="8" t="s">
        <v>3</v>
      </c>
      <c r="O4" s="20" t="s">
        <v>5</v>
      </c>
      <c r="Q4" s="21" t="s">
        <v>28</v>
      </c>
      <c r="R4" s="21" t="s">
        <v>29</v>
      </c>
    </row>
    <row r="5" spans="1:18">
      <c r="A5" s="10">
        <v>1.5</v>
      </c>
      <c r="B5" s="26">
        <v>0.84816320000000001</v>
      </c>
      <c r="C5" s="54"/>
      <c r="D5" s="54">
        <v>1.25</v>
      </c>
      <c r="E5" s="11">
        <v>2.6</v>
      </c>
      <c r="F5" s="55">
        <v>1.5</v>
      </c>
      <c r="G5" s="26">
        <v>1.0804571999999999</v>
      </c>
      <c r="H5" s="54"/>
      <c r="I5" s="54">
        <v>1.25</v>
      </c>
      <c r="J5" s="27">
        <v>3.2</v>
      </c>
      <c r="K5" s="55">
        <v>1.5</v>
      </c>
      <c r="L5" s="26">
        <v>1.8126736000000001</v>
      </c>
      <c r="M5" s="54"/>
      <c r="N5" s="54">
        <v>1.25</v>
      </c>
      <c r="O5" s="27">
        <v>12</v>
      </c>
      <c r="P5" s="46"/>
      <c r="Q5" s="46">
        <f>(B5+G5+L5)/3</f>
        <v>1.247098</v>
      </c>
      <c r="R5" s="46">
        <f>(E5+J5+O5)/3</f>
        <v>5.9333333333333336</v>
      </c>
    </row>
    <row r="6" spans="1:18">
      <c r="A6" s="10">
        <v>2.5</v>
      </c>
      <c r="B6" s="26">
        <v>0.95370560000000004</v>
      </c>
      <c r="C6" s="54"/>
      <c r="D6" s="54">
        <v>1.75</v>
      </c>
      <c r="E6" s="11">
        <v>3</v>
      </c>
      <c r="F6" s="55">
        <v>2.5</v>
      </c>
      <c r="G6" s="26">
        <v>1.2477043999999999</v>
      </c>
      <c r="H6" s="54"/>
      <c r="I6" s="54">
        <v>1.75</v>
      </c>
      <c r="J6" s="27">
        <v>3.68</v>
      </c>
      <c r="K6" s="55">
        <v>2.5</v>
      </c>
      <c r="L6" s="26">
        <v>2.0227523999999999</v>
      </c>
      <c r="M6" s="54"/>
      <c r="N6" s="54">
        <v>1.75</v>
      </c>
      <c r="O6" s="27">
        <v>11</v>
      </c>
      <c r="P6" s="46"/>
      <c r="Q6" s="46">
        <f t="shared" ref="Q6:Q9" si="0">(B6+G6+L6)/3</f>
        <v>1.4080541333333334</v>
      </c>
      <c r="R6" s="46">
        <f t="shared" ref="R6:R13" si="1">(E6+J6+O6)/3</f>
        <v>5.8933333333333335</v>
      </c>
    </row>
    <row r="7" spans="1:18">
      <c r="A7" s="10">
        <v>3.5</v>
      </c>
      <c r="B7" s="26">
        <v>1.3007340000000001</v>
      </c>
      <c r="C7" s="54"/>
      <c r="D7" s="54">
        <v>2.25</v>
      </c>
      <c r="E7" s="11">
        <v>3.7</v>
      </c>
      <c r="F7" s="55">
        <v>3.5</v>
      </c>
      <c r="G7" s="26">
        <v>1.596476</v>
      </c>
      <c r="H7" s="54"/>
      <c r="I7" s="54">
        <v>2.25</v>
      </c>
      <c r="J7" s="27">
        <v>4.2279999999999998</v>
      </c>
      <c r="K7" s="55">
        <v>3.5</v>
      </c>
      <c r="L7" s="26">
        <v>2.0247920000000001</v>
      </c>
      <c r="M7" s="54"/>
      <c r="N7" s="54">
        <v>2.25</v>
      </c>
      <c r="O7" s="27">
        <v>10.5</v>
      </c>
      <c r="P7" s="46"/>
      <c r="Q7" s="46">
        <f t="shared" si="0"/>
        <v>1.6406673333333337</v>
      </c>
      <c r="R7" s="46">
        <f t="shared" si="1"/>
        <v>6.1426666666666669</v>
      </c>
    </row>
    <row r="8" spans="1:18">
      <c r="A8" s="10">
        <v>4.5</v>
      </c>
      <c r="B8" s="26">
        <v>1.6066739999999999</v>
      </c>
      <c r="C8" s="54"/>
      <c r="D8" s="54">
        <v>2.75</v>
      </c>
      <c r="E8" s="11">
        <v>4</v>
      </c>
      <c r="F8" s="55">
        <v>4.5</v>
      </c>
      <c r="G8" s="26">
        <v>1.9085348</v>
      </c>
      <c r="H8" s="54"/>
      <c r="I8" s="54">
        <v>2.75</v>
      </c>
      <c r="J8" s="27">
        <v>5.6660000000000004</v>
      </c>
      <c r="K8" s="55">
        <v>4.5</v>
      </c>
      <c r="L8" s="26">
        <v>2.3735636000000002</v>
      </c>
      <c r="M8" s="54"/>
      <c r="N8" s="54">
        <v>2.75</v>
      </c>
      <c r="O8" s="27">
        <v>6.65</v>
      </c>
      <c r="P8" s="46"/>
      <c r="Q8" s="46">
        <f t="shared" si="0"/>
        <v>1.9629241333333336</v>
      </c>
      <c r="R8" s="46">
        <f t="shared" si="1"/>
        <v>5.4386666666666672</v>
      </c>
    </row>
    <row r="9" spans="1:18">
      <c r="A9" s="10">
        <v>5.5</v>
      </c>
      <c r="B9" s="26">
        <v>2.0594652</v>
      </c>
      <c r="C9" s="54"/>
      <c r="D9" s="54">
        <v>3.25</v>
      </c>
      <c r="E9" s="11">
        <v>4.7</v>
      </c>
      <c r="F9" s="55">
        <v>5.5</v>
      </c>
      <c r="G9" s="26">
        <v>2.3735636000000002</v>
      </c>
      <c r="H9" s="54"/>
      <c r="I9" s="54">
        <v>3.25</v>
      </c>
      <c r="J9" s="27">
        <v>8.093</v>
      </c>
      <c r="K9" s="55">
        <v>5.5</v>
      </c>
      <c r="L9" s="26">
        <v>2.6795</v>
      </c>
      <c r="M9" s="54"/>
      <c r="N9" s="54">
        <v>3.25</v>
      </c>
      <c r="O9" s="27">
        <v>7.2</v>
      </c>
      <c r="P9" s="46"/>
      <c r="Q9" s="46">
        <f t="shared" si="0"/>
        <v>2.3708429333333334</v>
      </c>
      <c r="R9" s="46">
        <f t="shared" si="1"/>
        <v>6.6643333333333326</v>
      </c>
    </row>
    <row r="10" spans="1:18">
      <c r="A10" s="10"/>
      <c r="B10" s="54"/>
      <c r="C10" s="54"/>
      <c r="D10" s="54">
        <v>3.75</v>
      </c>
      <c r="E10" s="11">
        <v>5.2</v>
      </c>
      <c r="F10" s="55"/>
      <c r="G10" s="54"/>
      <c r="H10" s="54"/>
      <c r="I10" s="54">
        <v>3.75</v>
      </c>
      <c r="J10" s="27">
        <v>7.8</v>
      </c>
      <c r="K10" s="55"/>
      <c r="L10" s="54"/>
      <c r="M10" s="54"/>
      <c r="N10" s="54">
        <v>3.75</v>
      </c>
      <c r="O10" s="27">
        <v>7.6189999999999998</v>
      </c>
      <c r="P10" s="46"/>
      <c r="Q10" s="46"/>
      <c r="R10" s="46">
        <f t="shared" si="1"/>
        <v>6.8730000000000002</v>
      </c>
    </row>
    <row r="11" spans="1:18">
      <c r="A11" s="10"/>
      <c r="B11" s="54"/>
      <c r="C11" s="54"/>
      <c r="D11" s="54">
        <v>4.25</v>
      </c>
      <c r="E11" s="11">
        <v>6.1</v>
      </c>
      <c r="F11" s="55"/>
      <c r="G11" s="54"/>
      <c r="H11" s="54"/>
      <c r="I11" s="54">
        <v>4.25</v>
      </c>
      <c r="J11" s="27">
        <v>7.88</v>
      </c>
      <c r="K11" s="55"/>
      <c r="L11" s="54"/>
      <c r="M11" s="54"/>
      <c r="N11" s="54">
        <v>4.25</v>
      </c>
      <c r="O11" s="27">
        <v>8.2759</v>
      </c>
      <c r="P11" s="46"/>
      <c r="Q11" s="46"/>
      <c r="R11" s="46">
        <f t="shared" si="1"/>
        <v>7.4186333333333332</v>
      </c>
    </row>
    <row r="12" spans="1:18">
      <c r="A12" s="10"/>
      <c r="B12" s="54"/>
      <c r="C12" s="54"/>
      <c r="D12" s="54">
        <v>4.75</v>
      </c>
      <c r="E12" s="11">
        <v>7.1</v>
      </c>
      <c r="F12" s="55"/>
      <c r="G12" s="54"/>
      <c r="H12" s="54"/>
      <c r="I12" s="54">
        <v>4.75</v>
      </c>
      <c r="J12" s="27">
        <v>7.6</v>
      </c>
      <c r="K12" s="55"/>
      <c r="L12" s="54"/>
      <c r="M12" s="54"/>
      <c r="N12" s="54">
        <v>4.75</v>
      </c>
      <c r="O12" s="27">
        <v>9.1660000000000004</v>
      </c>
      <c r="P12" s="46"/>
      <c r="Q12" s="46"/>
      <c r="R12" s="46">
        <f t="shared" si="1"/>
        <v>7.9553333333333329</v>
      </c>
    </row>
    <row r="13" spans="1:18" ht="16.5" thickBot="1">
      <c r="A13" s="12"/>
      <c r="B13" s="56"/>
      <c r="C13" s="56"/>
      <c r="D13" s="56">
        <v>5.25</v>
      </c>
      <c r="E13" s="14">
        <v>8.1</v>
      </c>
      <c r="F13" s="57"/>
      <c r="G13" s="56"/>
      <c r="H13" s="56"/>
      <c r="I13" s="56">
        <v>5.25</v>
      </c>
      <c r="J13" s="28">
        <v>7.3</v>
      </c>
      <c r="K13" s="57"/>
      <c r="L13" s="56"/>
      <c r="M13" s="56"/>
      <c r="N13" s="56">
        <v>5.25</v>
      </c>
      <c r="O13" s="28">
        <v>9.68</v>
      </c>
      <c r="P13" s="46"/>
      <c r="Q13" s="46"/>
      <c r="R13" s="46">
        <f t="shared" si="1"/>
        <v>8.36</v>
      </c>
    </row>
    <row r="32" spans="3:4">
      <c r="C32" t="s">
        <v>31</v>
      </c>
      <c r="D32">
        <v>0.22</v>
      </c>
    </row>
    <row r="33" spans="3:4">
      <c r="C33" t="s">
        <v>32</v>
      </c>
      <c r="D33">
        <v>1.3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F83-DC5A-4295-858C-68D169F54B3C}">
  <dimension ref="A1:R13"/>
  <sheetViews>
    <sheetView topLeftCell="A7" workbookViewId="0">
      <selection activeCell="H30" sqref="H30"/>
    </sheetView>
  </sheetViews>
  <sheetFormatPr defaultRowHeight="15.75"/>
  <sheetData>
    <row r="1" spans="1:18">
      <c r="A1" s="15" t="s">
        <v>18</v>
      </c>
      <c r="B1" s="16"/>
      <c r="C1" s="16"/>
      <c r="D1" s="16"/>
      <c r="E1" s="17"/>
      <c r="F1" s="15" t="s">
        <v>19</v>
      </c>
      <c r="G1" s="16"/>
      <c r="H1" s="16"/>
      <c r="I1" s="16"/>
      <c r="J1" s="17"/>
      <c r="K1" s="15" t="s">
        <v>20</v>
      </c>
      <c r="L1" s="16"/>
      <c r="M1" s="16"/>
      <c r="N1" s="16"/>
      <c r="O1" s="17"/>
    </row>
    <row r="2" spans="1:18">
      <c r="A2" s="10"/>
      <c r="B2" s="9"/>
      <c r="C2" s="9"/>
      <c r="D2" s="9"/>
      <c r="E2" s="18"/>
      <c r="F2" s="10"/>
      <c r="G2" s="9"/>
      <c r="H2" s="9"/>
      <c r="I2" s="9"/>
      <c r="J2" s="18"/>
      <c r="K2" s="10"/>
      <c r="L2" s="9"/>
      <c r="M2" s="9"/>
      <c r="N2" s="9"/>
      <c r="O2" s="18"/>
    </row>
    <row r="3" spans="1:18">
      <c r="A3" s="10"/>
      <c r="B3" s="9"/>
      <c r="C3" s="9"/>
      <c r="D3" s="9"/>
      <c r="E3" s="18"/>
      <c r="F3" s="10"/>
      <c r="G3" s="9"/>
      <c r="H3" s="9"/>
      <c r="I3" s="9"/>
      <c r="J3" s="18"/>
      <c r="K3" s="10"/>
      <c r="L3" s="9"/>
      <c r="M3" s="9"/>
      <c r="N3" s="9"/>
      <c r="O3" s="18"/>
    </row>
    <row r="4" spans="1:18" ht="31.5">
      <c r="A4" s="19" t="s">
        <v>3</v>
      </c>
      <c r="B4" s="8" t="s">
        <v>4</v>
      </c>
      <c r="C4" s="8"/>
      <c r="D4" s="8" t="s">
        <v>3</v>
      </c>
      <c r="E4" s="20" t="s">
        <v>5</v>
      </c>
      <c r="F4" s="19" t="s">
        <v>3</v>
      </c>
      <c r="G4" s="8" t="s">
        <v>4</v>
      </c>
      <c r="H4" s="8"/>
      <c r="I4" s="8" t="s">
        <v>3</v>
      </c>
      <c r="J4" s="20" t="s">
        <v>5</v>
      </c>
      <c r="K4" s="19" t="s">
        <v>3</v>
      </c>
      <c r="L4" s="8" t="s">
        <v>4</v>
      </c>
      <c r="M4" s="8"/>
      <c r="N4" s="8" t="s">
        <v>3</v>
      </c>
      <c r="O4" s="20" t="s">
        <v>5</v>
      </c>
      <c r="Q4" s="21" t="s">
        <v>28</v>
      </c>
      <c r="R4" s="21" t="s">
        <v>29</v>
      </c>
    </row>
    <row r="5" spans="1:18">
      <c r="A5" s="10">
        <v>1.5</v>
      </c>
      <c r="B5" s="26">
        <v>0.87110719999999997</v>
      </c>
      <c r="C5" s="9"/>
      <c r="D5" s="9">
        <v>1.25</v>
      </c>
      <c r="E5" s="27">
        <v>1.958</v>
      </c>
      <c r="F5" s="10">
        <v>1.5</v>
      </c>
      <c r="G5" s="26">
        <v>1.072592</v>
      </c>
      <c r="H5" s="9"/>
      <c r="I5" s="9">
        <v>1.25</v>
      </c>
      <c r="J5" s="27">
        <v>2.6659999999999999</v>
      </c>
      <c r="K5" s="10">
        <v>1.5</v>
      </c>
      <c r="L5" s="26">
        <v>1.4330000000000001</v>
      </c>
      <c r="M5" s="9"/>
      <c r="N5" s="9">
        <v>1.25</v>
      </c>
      <c r="O5" s="27">
        <v>1.89</v>
      </c>
      <c r="Q5">
        <f>(B5+G5+L5)/3</f>
        <v>1.1255664000000001</v>
      </c>
      <c r="R5">
        <f>(E5+J5+O5)/3</f>
        <v>2.1713333333333331</v>
      </c>
    </row>
    <row r="6" spans="1:18">
      <c r="A6" s="10">
        <v>2.5</v>
      </c>
      <c r="B6" s="26">
        <v>0.98047359999999995</v>
      </c>
      <c r="C6" s="9"/>
      <c r="D6" s="9">
        <v>1.75</v>
      </c>
      <c r="E6" s="27">
        <v>2.1920000000000002</v>
      </c>
      <c r="F6" s="10">
        <v>2.5</v>
      </c>
      <c r="G6" s="26">
        <v>1.2538232</v>
      </c>
      <c r="H6" s="9"/>
      <c r="I6" s="9">
        <v>1.75</v>
      </c>
      <c r="J6" s="27">
        <v>3.0832999999999999</v>
      </c>
      <c r="K6" s="10">
        <v>2.5</v>
      </c>
      <c r="L6" s="26">
        <v>1.5680000000000001</v>
      </c>
      <c r="M6" s="9"/>
      <c r="N6" s="9">
        <v>1.75</v>
      </c>
      <c r="O6" s="27">
        <v>2.34</v>
      </c>
      <c r="Q6">
        <f t="shared" ref="Q6:Q9" si="0">(B6+G6+L6)/3</f>
        <v>1.2674322666666666</v>
      </c>
      <c r="R6">
        <f t="shared" ref="R6:R13" si="1">(E6+J6+O6)/3</f>
        <v>2.5384333333333333</v>
      </c>
    </row>
    <row r="7" spans="1:18">
      <c r="A7" s="10">
        <v>3.5</v>
      </c>
      <c r="B7" s="26">
        <v>1.390476</v>
      </c>
      <c r="C7" s="9"/>
      <c r="D7" s="9">
        <v>2.25</v>
      </c>
      <c r="E7" s="27">
        <v>2.6669999999999998</v>
      </c>
      <c r="F7" s="10">
        <v>3.5</v>
      </c>
      <c r="G7" s="26">
        <v>1.4700207999999999</v>
      </c>
      <c r="H7" s="9"/>
      <c r="I7" s="9">
        <v>2.25</v>
      </c>
      <c r="J7" s="27">
        <v>3.5341</v>
      </c>
      <c r="K7" s="10">
        <v>3.5</v>
      </c>
      <c r="L7" s="26">
        <v>1.5489999999999999</v>
      </c>
      <c r="M7" s="9"/>
      <c r="N7" s="9">
        <v>2.25</v>
      </c>
      <c r="O7" s="27">
        <v>3.073</v>
      </c>
      <c r="Q7">
        <f t="shared" si="0"/>
        <v>1.4698322666666666</v>
      </c>
      <c r="R7">
        <f t="shared" si="1"/>
        <v>3.091366666666667</v>
      </c>
    </row>
    <row r="8" spans="1:18">
      <c r="A8" s="10">
        <v>4.5</v>
      </c>
      <c r="B8" s="26">
        <v>1.5821988</v>
      </c>
      <c r="C8" s="9"/>
      <c r="D8" s="9">
        <v>2.75</v>
      </c>
      <c r="E8" s="27">
        <v>3.6</v>
      </c>
      <c r="F8" s="10">
        <v>4.5</v>
      </c>
      <c r="G8" s="26">
        <v>1.8004359999999999</v>
      </c>
      <c r="H8" s="9"/>
      <c r="I8" s="9">
        <v>2.75</v>
      </c>
      <c r="J8" s="27">
        <v>4.25</v>
      </c>
      <c r="K8" s="10">
        <v>4.5</v>
      </c>
      <c r="L8" s="26">
        <v>1.6639999999999999</v>
      </c>
      <c r="M8" s="9"/>
      <c r="N8" s="9">
        <v>2.75</v>
      </c>
      <c r="O8" s="27">
        <v>4.12</v>
      </c>
      <c r="Q8">
        <f t="shared" si="0"/>
        <v>1.6822115999999998</v>
      </c>
      <c r="R8">
        <f t="shared" si="1"/>
        <v>3.9899999999999998</v>
      </c>
    </row>
    <row r="9" spans="1:18">
      <c r="A9" s="10">
        <v>5.5</v>
      </c>
      <c r="B9" s="26">
        <v>1.9636039999999999</v>
      </c>
      <c r="C9" s="9"/>
      <c r="D9" s="9">
        <v>3.25</v>
      </c>
      <c r="E9" s="27">
        <v>4.1429999999999998</v>
      </c>
      <c r="F9" s="10">
        <v>5.5</v>
      </c>
      <c r="G9" s="26">
        <v>2.1084155999999998</v>
      </c>
      <c r="H9" s="9"/>
      <c r="I9" s="9">
        <v>3.25</v>
      </c>
      <c r="J9" s="27">
        <v>4.875</v>
      </c>
      <c r="K9" s="10">
        <v>5.5</v>
      </c>
      <c r="L9" s="26">
        <v>1.8340000000000001</v>
      </c>
      <c r="M9" s="9"/>
      <c r="N9" s="9">
        <v>3.25</v>
      </c>
      <c r="O9" s="27">
        <v>4.718</v>
      </c>
      <c r="Q9">
        <f t="shared" si="0"/>
        <v>1.9686732000000002</v>
      </c>
      <c r="R9">
        <f t="shared" si="1"/>
        <v>4.5786666666666669</v>
      </c>
    </row>
    <row r="10" spans="1:18">
      <c r="A10" s="10"/>
      <c r="B10" s="9"/>
      <c r="C10" s="9"/>
      <c r="D10" s="9">
        <v>3.75</v>
      </c>
      <c r="E10" s="27">
        <v>4.625</v>
      </c>
      <c r="F10" s="10"/>
      <c r="G10" s="9"/>
      <c r="H10" s="9"/>
      <c r="I10" s="9">
        <v>3.75</v>
      </c>
      <c r="J10" s="27">
        <v>5.6238000000000001</v>
      </c>
      <c r="K10" s="10"/>
      <c r="L10" s="9"/>
      <c r="M10" s="9"/>
      <c r="N10" s="9">
        <v>3.75</v>
      </c>
      <c r="O10" s="27">
        <v>5.0350000000000001</v>
      </c>
      <c r="R10">
        <f t="shared" si="1"/>
        <v>5.0945999999999998</v>
      </c>
    </row>
    <row r="11" spans="1:18">
      <c r="A11" s="10"/>
      <c r="B11" s="9"/>
      <c r="C11" s="9"/>
      <c r="D11" s="9">
        <v>4.25</v>
      </c>
      <c r="E11" s="27">
        <v>5.7140000000000004</v>
      </c>
      <c r="F11" s="10"/>
      <c r="G11" s="9"/>
      <c r="H11" s="9"/>
      <c r="I11" s="9">
        <v>4.25</v>
      </c>
      <c r="J11" s="27">
        <v>6.6666999999999996</v>
      </c>
      <c r="K11" s="10"/>
      <c r="L11" s="9"/>
      <c r="M11" s="9"/>
      <c r="N11" s="9">
        <v>4.25</v>
      </c>
      <c r="O11" s="27">
        <v>5.6520000000000001</v>
      </c>
      <c r="R11">
        <f t="shared" si="1"/>
        <v>6.0109000000000004</v>
      </c>
    </row>
    <row r="12" spans="1:18">
      <c r="A12" s="10"/>
      <c r="B12" s="9"/>
      <c r="C12" s="9"/>
      <c r="D12" s="9">
        <v>4.75</v>
      </c>
      <c r="E12" s="27">
        <v>7.6669999999999998</v>
      </c>
      <c r="F12" s="10"/>
      <c r="G12" s="9"/>
      <c r="H12" s="9"/>
      <c r="I12" s="9">
        <v>4.75</v>
      </c>
      <c r="J12" s="27">
        <v>7.4082999999999997</v>
      </c>
      <c r="K12" s="10"/>
      <c r="L12" s="9"/>
      <c r="M12" s="9"/>
      <c r="N12" s="9">
        <v>4.75</v>
      </c>
      <c r="O12" s="27">
        <v>7.2560000000000002</v>
      </c>
      <c r="R12">
        <f t="shared" si="1"/>
        <v>7.443766666666666</v>
      </c>
    </row>
    <row r="13" spans="1:18" ht="16.5" thickBot="1">
      <c r="A13" s="12"/>
      <c r="B13" s="13"/>
      <c r="C13" s="13"/>
      <c r="D13" s="13">
        <v>5.25</v>
      </c>
      <c r="E13" s="28">
        <v>7.82</v>
      </c>
      <c r="F13" s="12"/>
      <c r="G13" s="13"/>
      <c r="H13" s="13"/>
      <c r="I13" s="13">
        <v>5.25</v>
      </c>
      <c r="J13" s="28">
        <v>8.3332999999999995</v>
      </c>
      <c r="K13" s="12"/>
      <c r="L13" s="13"/>
      <c r="M13" s="13"/>
      <c r="N13" s="13">
        <v>5.25</v>
      </c>
      <c r="O13" s="28">
        <v>7.7</v>
      </c>
      <c r="R13">
        <f t="shared" si="1"/>
        <v>7.9511000000000003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4F08-3662-4CA6-84D0-6BE0D01B0930}">
  <dimension ref="A1:R13"/>
  <sheetViews>
    <sheetView topLeftCell="A7" workbookViewId="0">
      <selection activeCell="R29" sqref="R29"/>
    </sheetView>
  </sheetViews>
  <sheetFormatPr defaultRowHeight="15.75"/>
  <sheetData>
    <row r="1" spans="1:18">
      <c r="A1" s="15" t="s">
        <v>23</v>
      </c>
      <c r="B1" s="16"/>
      <c r="C1" s="16"/>
      <c r="D1" s="16"/>
      <c r="E1" s="17"/>
      <c r="F1" s="15" t="s">
        <v>24</v>
      </c>
      <c r="G1" s="16"/>
      <c r="H1" s="16"/>
      <c r="I1" s="16"/>
      <c r="J1" s="17"/>
      <c r="K1" s="15" t="s">
        <v>25</v>
      </c>
      <c r="L1" s="16"/>
      <c r="M1" s="16"/>
      <c r="N1" s="16"/>
      <c r="O1" s="17"/>
    </row>
    <row r="2" spans="1:18">
      <c r="A2" s="10"/>
      <c r="B2" s="9"/>
      <c r="C2" s="9"/>
      <c r="D2" s="9"/>
      <c r="E2" s="18"/>
      <c r="F2" s="10"/>
      <c r="G2" s="9"/>
      <c r="H2" s="9"/>
      <c r="I2" s="9"/>
      <c r="J2" s="18"/>
      <c r="K2" s="10"/>
      <c r="L2" s="9"/>
      <c r="M2" s="9"/>
      <c r="N2" s="9"/>
      <c r="O2" s="18"/>
    </row>
    <row r="3" spans="1:18">
      <c r="A3" s="10"/>
      <c r="B3" s="9"/>
      <c r="C3" s="9"/>
      <c r="D3" s="9"/>
      <c r="E3" s="18"/>
      <c r="F3" s="10"/>
      <c r="G3" s="9"/>
      <c r="H3" s="9"/>
      <c r="I3" s="9"/>
      <c r="J3" s="18"/>
      <c r="K3" s="10"/>
      <c r="L3" s="9"/>
      <c r="M3" s="9"/>
      <c r="N3" s="9"/>
      <c r="O3" s="18"/>
    </row>
    <row r="4" spans="1:18" ht="31.5">
      <c r="A4" s="19" t="s">
        <v>3</v>
      </c>
      <c r="B4" s="8" t="s">
        <v>4</v>
      </c>
      <c r="C4" s="8"/>
      <c r="D4" s="8" t="s">
        <v>3</v>
      </c>
      <c r="E4" s="20" t="s">
        <v>5</v>
      </c>
      <c r="F4" s="19" t="s">
        <v>3</v>
      </c>
      <c r="G4" s="8" t="s">
        <v>4</v>
      </c>
      <c r="H4" s="8"/>
      <c r="I4" s="8" t="s">
        <v>3</v>
      </c>
      <c r="J4" s="20" t="s">
        <v>5</v>
      </c>
      <c r="K4" s="19" t="s">
        <v>3</v>
      </c>
      <c r="L4" s="8" t="s">
        <v>4</v>
      </c>
      <c r="M4" s="8"/>
      <c r="N4" s="8" t="s">
        <v>3</v>
      </c>
      <c r="O4" s="20" t="s">
        <v>5</v>
      </c>
      <c r="Q4" s="21" t="s">
        <v>28</v>
      </c>
      <c r="R4" s="21" t="s">
        <v>29</v>
      </c>
    </row>
    <row r="5" spans="1:18">
      <c r="A5" s="10">
        <v>1.5</v>
      </c>
      <c r="B5" s="26">
        <v>0.90475839999999996</v>
      </c>
      <c r="C5" s="9"/>
      <c r="D5" s="9">
        <v>1.25</v>
      </c>
      <c r="E5" s="27">
        <v>3.12</v>
      </c>
      <c r="F5" s="10">
        <v>1.5</v>
      </c>
      <c r="G5" s="26">
        <v>0.97199999999999998</v>
      </c>
      <c r="H5" s="9"/>
      <c r="I5" s="9">
        <v>1.25</v>
      </c>
      <c r="J5" s="27">
        <v>2.0699999999999998</v>
      </c>
      <c r="K5" s="10">
        <v>1.5</v>
      </c>
      <c r="L5" s="26">
        <v>0.90399359999999995</v>
      </c>
      <c r="M5" s="9"/>
      <c r="N5" s="9">
        <v>1.25</v>
      </c>
      <c r="O5" s="27">
        <v>1.8532999999999999</v>
      </c>
      <c r="Q5">
        <f>(B5+G5+L5)/3</f>
        <v>0.92691733333333326</v>
      </c>
      <c r="R5">
        <f>(E5+J5+O5)/3</f>
        <v>2.3477666666666663</v>
      </c>
    </row>
    <row r="6" spans="1:18">
      <c r="A6" s="10">
        <v>2.5</v>
      </c>
      <c r="B6" s="26">
        <v>1.0947344000000001</v>
      </c>
      <c r="C6" s="9"/>
      <c r="D6" s="9">
        <v>1.75</v>
      </c>
      <c r="E6" s="27">
        <v>4.0199999999999996</v>
      </c>
      <c r="F6" s="10">
        <v>2.5</v>
      </c>
      <c r="G6" s="26">
        <v>0.97499999999999998</v>
      </c>
      <c r="H6" s="9"/>
      <c r="I6" s="9">
        <v>1.75</v>
      </c>
      <c r="J6" s="27">
        <v>2.89</v>
      </c>
      <c r="K6" s="10">
        <v>2.5</v>
      </c>
      <c r="L6" s="26">
        <v>0.96364799999999995</v>
      </c>
      <c r="M6" s="9"/>
      <c r="N6" s="9">
        <v>1.75</v>
      </c>
      <c r="O6" s="27">
        <v>2.7467000000000001</v>
      </c>
      <c r="Q6">
        <f t="shared" ref="Q6:Q9" si="0">(B6+G6+L6)/3</f>
        <v>1.0111274666666668</v>
      </c>
      <c r="R6">
        <f t="shared" ref="R6:R13" si="1">(E6+J6+O6)/3</f>
        <v>3.2189000000000001</v>
      </c>
    </row>
    <row r="7" spans="1:18">
      <c r="A7" s="10">
        <v>3.5</v>
      </c>
      <c r="B7" s="26">
        <v>1.494496</v>
      </c>
      <c r="C7" s="9"/>
      <c r="D7" s="9">
        <v>2.25</v>
      </c>
      <c r="E7" s="27">
        <v>4.9400000000000004</v>
      </c>
      <c r="F7" s="10">
        <v>3.5</v>
      </c>
      <c r="G7" s="26">
        <v>1.4</v>
      </c>
      <c r="H7" s="9"/>
      <c r="I7" s="9">
        <v>2.25</v>
      </c>
      <c r="J7" s="27">
        <v>3.49</v>
      </c>
      <c r="K7" s="10">
        <v>3.5</v>
      </c>
      <c r="L7" s="26">
        <v>1.5332484</v>
      </c>
      <c r="M7" s="9"/>
      <c r="N7" s="9">
        <v>2.25</v>
      </c>
      <c r="O7" s="27">
        <v>3.2332999999999998</v>
      </c>
      <c r="Q7">
        <f t="shared" si="0"/>
        <v>1.4759148</v>
      </c>
      <c r="R7">
        <f t="shared" si="1"/>
        <v>3.8877666666666664</v>
      </c>
    </row>
    <row r="8" spans="1:18">
      <c r="A8" s="10">
        <v>4.5</v>
      </c>
      <c r="B8" s="26">
        <v>1.9289308000000001</v>
      </c>
      <c r="C8" s="9"/>
      <c r="D8" s="9">
        <v>2.75</v>
      </c>
      <c r="E8" s="27">
        <v>5</v>
      </c>
      <c r="F8" s="10">
        <v>4.5</v>
      </c>
      <c r="G8" s="26">
        <v>1.48</v>
      </c>
      <c r="H8" s="9"/>
      <c r="I8" s="9">
        <v>2.75</v>
      </c>
      <c r="J8" s="27">
        <v>4.21</v>
      </c>
      <c r="K8" s="10">
        <v>4.5</v>
      </c>
      <c r="L8" s="26">
        <v>1.8840596000000001</v>
      </c>
      <c r="M8" s="9"/>
      <c r="N8" s="9">
        <v>2.75</v>
      </c>
      <c r="O8" s="27">
        <v>5.1067</v>
      </c>
      <c r="Q8">
        <f t="shared" si="0"/>
        <v>1.7643301333333337</v>
      </c>
      <c r="R8">
        <f t="shared" si="1"/>
        <v>4.7722333333333333</v>
      </c>
    </row>
    <row r="9" spans="1:18">
      <c r="A9" s="10">
        <v>5.5</v>
      </c>
      <c r="B9" s="26">
        <v>2.432712</v>
      </c>
      <c r="C9" s="9"/>
      <c r="D9" s="9">
        <v>3.25</v>
      </c>
      <c r="E9" s="27">
        <v>6.24</v>
      </c>
      <c r="F9" s="10">
        <v>5.5</v>
      </c>
      <c r="G9" s="26">
        <v>1.82</v>
      </c>
      <c r="H9" s="9"/>
      <c r="I9" s="9">
        <v>3.25</v>
      </c>
      <c r="J9" s="27">
        <v>5.14</v>
      </c>
      <c r="K9" s="10">
        <v>5.5</v>
      </c>
      <c r="L9" s="26">
        <v>2.3654052000000001</v>
      </c>
      <c r="M9" s="9"/>
      <c r="N9" s="9">
        <v>3.25</v>
      </c>
      <c r="O9" s="27">
        <v>5.8467000000000002</v>
      </c>
      <c r="Q9">
        <f t="shared" si="0"/>
        <v>2.2060390666666669</v>
      </c>
      <c r="R9">
        <f t="shared" si="1"/>
        <v>5.742233333333334</v>
      </c>
    </row>
    <row r="10" spans="1:18">
      <c r="A10" s="10"/>
      <c r="B10" s="9"/>
      <c r="C10" s="9"/>
      <c r="D10" s="9">
        <v>3.75</v>
      </c>
      <c r="E10" s="27">
        <v>7.22</v>
      </c>
      <c r="F10" s="10"/>
      <c r="G10" s="9"/>
      <c r="H10" s="9"/>
      <c r="I10" s="9">
        <v>3.75</v>
      </c>
      <c r="J10" s="27">
        <v>6.98</v>
      </c>
      <c r="K10" s="10"/>
      <c r="L10" s="9"/>
      <c r="M10" s="9"/>
      <c r="N10" s="9">
        <v>3.75</v>
      </c>
      <c r="O10" s="27">
        <v>6.4</v>
      </c>
      <c r="R10">
        <f t="shared" si="1"/>
        <v>6.8666666666666671</v>
      </c>
    </row>
    <row r="11" spans="1:18">
      <c r="A11" s="10"/>
      <c r="B11" s="9"/>
      <c r="C11" s="9"/>
      <c r="D11" s="9">
        <v>4.25</v>
      </c>
      <c r="E11" s="27">
        <v>8.1999999999999993</v>
      </c>
      <c r="F11" s="10"/>
      <c r="G11" s="9"/>
      <c r="H11" s="9"/>
      <c r="I11" s="9">
        <v>4.25</v>
      </c>
      <c r="J11" s="27">
        <v>8.25</v>
      </c>
      <c r="K11" s="10"/>
      <c r="L11" s="9"/>
      <c r="M11" s="9"/>
      <c r="N11" s="9">
        <v>4.25</v>
      </c>
      <c r="O11" s="27">
        <v>7.1932999999999998</v>
      </c>
      <c r="R11">
        <f t="shared" si="1"/>
        <v>7.8811</v>
      </c>
    </row>
    <row r="12" spans="1:18">
      <c r="A12" s="10"/>
      <c r="B12" s="9"/>
      <c r="C12" s="9"/>
      <c r="D12" s="9">
        <v>4.75</v>
      </c>
      <c r="E12" s="27">
        <v>9.2200000000000006</v>
      </c>
      <c r="F12" s="10"/>
      <c r="G12" s="9"/>
      <c r="H12" s="9"/>
      <c r="I12" s="9">
        <v>4.75</v>
      </c>
      <c r="J12" s="27">
        <v>9.09</v>
      </c>
      <c r="K12" s="10"/>
      <c r="L12" s="9"/>
      <c r="M12" s="9"/>
      <c r="N12" s="9">
        <v>4.75</v>
      </c>
      <c r="O12" s="27">
        <v>9.0533000000000001</v>
      </c>
      <c r="R12">
        <f t="shared" si="1"/>
        <v>9.1211000000000002</v>
      </c>
    </row>
    <row r="13" spans="1:18" ht="16.5" thickBot="1">
      <c r="A13" s="12"/>
      <c r="B13" s="13"/>
      <c r="C13" s="13"/>
      <c r="D13" s="13">
        <v>5.25</v>
      </c>
      <c r="E13" s="28">
        <v>9.8000000000000007</v>
      </c>
      <c r="F13" s="12"/>
      <c r="G13" s="13"/>
      <c r="H13" s="13"/>
      <c r="I13" s="13">
        <v>5.25</v>
      </c>
      <c r="J13" s="28">
        <v>9.65</v>
      </c>
      <c r="K13" s="12"/>
      <c r="L13" s="13"/>
      <c r="M13" s="13"/>
      <c r="N13" s="13">
        <v>5.25</v>
      </c>
      <c r="O13" s="28">
        <v>9.3332999999999995</v>
      </c>
      <c r="R13">
        <f t="shared" si="1"/>
        <v>9.5944333333333347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9C856-5D7F-4875-B3D8-2F05CD4BEEC5}">
  <dimension ref="A1:R13"/>
  <sheetViews>
    <sheetView tabSelected="1" topLeftCell="A4" workbookViewId="0">
      <selection activeCell="R27" sqref="R27"/>
    </sheetView>
  </sheetViews>
  <sheetFormatPr defaultRowHeight="15.75"/>
  <sheetData>
    <row r="1" spans="1:18">
      <c r="A1" s="15" t="s">
        <v>26</v>
      </c>
      <c r="B1" s="16"/>
      <c r="C1" s="16"/>
      <c r="D1" s="16"/>
      <c r="E1" s="17"/>
      <c r="F1" s="15" t="s">
        <v>8</v>
      </c>
      <c r="G1" s="16"/>
      <c r="H1" s="16"/>
      <c r="I1" s="16"/>
      <c r="J1" s="17"/>
      <c r="K1" s="15" t="s">
        <v>27</v>
      </c>
      <c r="L1" s="16"/>
      <c r="M1" s="16"/>
      <c r="N1" s="16"/>
      <c r="O1" s="17"/>
    </row>
    <row r="2" spans="1:18">
      <c r="A2" s="10"/>
      <c r="B2" s="9"/>
      <c r="C2" s="9"/>
      <c r="D2" s="9"/>
      <c r="E2" s="18"/>
      <c r="F2" s="10"/>
      <c r="G2" s="9"/>
      <c r="H2" s="9"/>
      <c r="I2" s="9"/>
      <c r="J2" s="18"/>
      <c r="K2" s="10"/>
      <c r="L2" s="9"/>
      <c r="M2" s="9"/>
      <c r="N2" s="9"/>
      <c r="O2" s="18"/>
    </row>
    <row r="3" spans="1:18">
      <c r="A3" s="10"/>
      <c r="B3" s="9"/>
      <c r="C3" s="9"/>
      <c r="D3" s="9"/>
      <c r="E3" s="18"/>
      <c r="F3" s="10"/>
      <c r="G3" s="9"/>
      <c r="H3" s="9"/>
      <c r="I3" s="9"/>
      <c r="J3" s="18"/>
      <c r="K3" s="10"/>
      <c r="L3" s="9"/>
      <c r="M3" s="9"/>
      <c r="N3" s="9"/>
      <c r="O3" s="18"/>
    </row>
    <row r="4" spans="1:18" ht="31.5">
      <c r="A4" s="19" t="s">
        <v>3</v>
      </c>
      <c r="B4" s="8" t="s">
        <v>4</v>
      </c>
      <c r="C4" s="8"/>
      <c r="D4" s="8" t="s">
        <v>3</v>
      </c>
      <c r="E4" s="20" t="s">
        <v>5</v>
      </c>
      <c r="F4" s="19" t="s">
        <v>3</v>
      </c>
      <c r="G4" s="8" t="s">
        <v>4</v>
      </c>
      <c r="H4" s="8"/>
      <c r="I4" s="8" t="s">
        <v>3</v>
      </c>
      <c r="J4" s="20" t="s">
        <v>5</v>
      </c>
      <c r="K4" s="19" t="s">
        <v>3</v>
      </c>
      <c r="L4" s="8" t="s">
        <v>4</v>
      </c>
      <c r="M4" s="8"/>
      <c r="N4" s="8" t="s">
        <v>3</v>
      </c>
      <c r="O4" s="20" t="s">
        <v>5</v>
      </c>
      <c r="Q4" s="21" t="s">
        <v>28</v>
      </c>
      <c r="R4" s="21" t="s">
        <v>29</v>
      </c>
    </row>
    <row r="5" spans="1:18">
      <c r="A5" s="10">
        <v>1.5</v>
      </c>
      <c r="B5" s="26">
        <v>0.94452800000000003</v>
      </c>
      <c r="C5" s="9"/>
      <c r="D5" s="9">
        <v>1.25</v>
      </c>
      <c r="E5" s="27">
        <v>2.8</v>
      </c>
      <c r="F5" s="10">
        <v>1.5</v>
      </c>
      <c r="G5" s="26">
        <v>1.3925160000000001</v>
      </c>
      <c r="H5" s="9"/>
      <c r="I5" s="9">
        <v>1.25</v>
      </c>
      <c r="J5" s="27">
        <v>4.2</v>
      </c>
      <c r="K5" s="10">
        <v>1.5</v>
      </c>
      <c r="L5" s="26">
        <v>0.98735680000000003</v>
      </c>
      <c r="M5" s="9"/>
      <c r="N5" s="9">
        <v>1.25</v>
      </c>
      <c r="O5" s="27">
        <v>1.75</v>
      </c>
      <c r="Q5" s="46">
        <f>(B5+G5+L5)/3</f>
        <v>1.1081336000000002</v>
      </c>
      <c r="R5" s="46">
        <f>(E5+J5+O5)/3</f>
        <v>2.9166666666666665</v>
      </c>
    </row>
    <row r="6" spans="1:18">
      <c r="A6" s="10">
        <v>2.5</v>
      </c>
      <c r="B6" s="26">
        <v>1.2946152</v>
      </c>
      <c r="C6" s="9"/>
      <c r="D6" s="9">
        <v>1.75</v>
      </c>
      <c r="E6" s="27">
        <v>3.7</v>
      </c>
      <c r="F6" s="10">
        <v>2.5</v>
      </c>
      <c r="G6" s="26">
        <v>0.92540800000000001</v>
      </c>
      <c r="H6" s="9"/>
      <c r="I6" s="9">
        <v>1.75</v>
      </c>
      <c r="J6" s="27">
        <v>3.2130000000000001</v>
      </c>
      <c r="K6" s="10">
        <v>2.5</v>
      </c>
      <c r="L6" s="26">
        <v>1.3231695999999999</v>
      </c>
      <c r="M6" s="9"/>
      <c r="N6" s="9">
        <v>1.75</v>
      </c>
      <c r="O6" s="27">
        <v>2.2749999999999999</v>
      </c>
      <c r="Q6" s="46">
        <f t="shared" ref="Q6:Q9" si="0">(B6+G6+L6)/3</f>
        <v>1.1810642666666666</v>
      </c>
      <c r="R6" s="46">
        <f t="shared" ref="R6:R13" si="1">(E6+J6+O6)/3</f>
        <v>3.0626666666666669</v>
      </c>
    </row>
    <row r="7" spans="1:18">
      <c r="A7" s="10">
        <v>3.5</v>
      </c>
      <c r="B7" s="26">
        <v>1.6352283999999999</v>
      </c>
      <c r="C7" s="9"/>
      <c r="D7" s="9">
        <v>2.25</v>
      </c>
      <c r="E7" s="27">
        <v>3.9</v>
      </c>
      <c r="F7" s="10">
        <v>3.5</v>
      </c>
      <c r="G7" s="26">
        <v>1.7841191999999999</v>
      </c>
      <c r="H7" s="9"/>
      <c r="I7" s="9">
        <v>2.25</v>
      </c>
      <c r="J7" s="27">
        <v>3.61</v>
      </c>
      <c r="K7" s="10">
        <v>3.5</v>
      </c>
      <c r="L7" s="26">
        <v>1.6515451999999999</v>
      </c>
      <c r="M7" s="9"/>
      <c r="N7" s="9">
        <v>2.25</v>
      </c>
      <c r="O7" s="27">
        <v>3.0428600000000001</v>
      </c>
      <c r="Q7" s="46">
        <f t="shared" si="0"/>
        <v>1.6902976000000001</v>
      </c>
      <c r="R7" s="46">
        <f t="shared" si="1"/>
        <v>3.5176199999999995</v>
      </c>
    </row>
    <row r="8" spans="1:18">
      <c r="A8" s="10">
        <v>4.5</v>
      </c>
      <c r="B8" s="26">
        <v>2.0084751999999999</v>
      </c>
      <c r="C8" s="9"/>
      <c r="D8" s="9">
        <v>2.75</v>
      </c>
      <c r="E8" s="27">
        <v>4.7</v>
      </c>
      <c r="F8" s="10">
        <v>4.5</v>
      </c>
      <c r="G8" s="26">
        <v>1.9615644000000001</v>
      </c>
      <c r="H8" s="9"/>
      <c r="I8" s="9">
        <v>2.75</v>
      </c>
      <c r="J8" s="27">
        <v>4.6500000000000004</v>
      </c>
      <c r="K8" s="10">
        <v>4.5</v>
      </c>
      <c r="L8" s="26">
        <v>1.9941979999999999</v>
      </c>
      <c r="M8" s="9"/>
      <c r="N8" s="9">
        <v>2.75</v>
      </c>
      <c r="O8" s="27">
        <v>3.8330000000000002</v>
      </c>
      <c r="Q8" s="46">
        <f t="shared" si="0"/>
        <v>1.9880791999999998</v>
      </c>
      <c r="R8" s="46">
        <f t="shared" si="1"/>
        <v>4.3943333333333339</v>
      </c>
    </row>
    <row r="9" spans="1:18">
      <c r="A9" s="10">
        <v>5.5</v>
      </c>
      <c r="B9" s="26">
        <v>2.4633060000000002</v>
      </c>
      <c r="C9" s="9"/>
      <c r="D9" s="9">
        <v>3.25</v>
      </c>
      <c r="E9" s="27">
        <v>5.8</v>
      </c>
      <c r="F9" s="10">
        <v>5.5</v>
      </c>
      <c r="G9" s="26">
        <v>2.3082964000000001</v>
      </c>
      <c r="H9" s="9"/>
      <c r="I9" s="9">
        <v>3.25</v>
      </c>
      <c r="J9" s="27">
        <v>5.48</v>
      </c>
      <c r="K9" s="10">
        <v>5.5</v>
      </c>
      <c r="L9" s="26">
        <v>2.5163356000000001</v>
      </c>
      <c r="M9" s="9"/>
      <c r="N9" s="9">
        <v>3.25</v>
      </c>
      <c r="O9" s="27">
        <v>5.2</v>
      </c>
      <c r="Q9" s="46">
        <f t="shared" si="0"/>
        <v>2.4293126666666667</v>
      </c>
      <c r="R9" s="46">
        <f t="shared" si="1"/>
        <v>5.4933333333333332</v>
      </c>
    </row>
    <row r="10" spans="1:18">
      <c r="A10" s="10"/>
      <c r="B10" s="9"/>
      <c r="C10" s="9"/>
      <c r="D10" s="9">
        <v>3.75</v>
      </c>
      <c r="E10" s="27">
        <v>7.1</v>
      </c>
      <c r="F10" s="10"/>
      <c r="G10" s="9"/>
      <c r="H10" s="9"/>
      <c r="I10" s="9">
        <v>3.75</v>
      </c>
      <c r="J10" s="27">
        <v>6.6</v>
      </c>
      <c r="K10" s="10"/>
      <c r="L10" s="9"/>
      <c r="M10" s="9"/>
      <c r="N10" s="9">
        <v>3.75</v>
      </c>
      <c r="O10" s="27">
        <v>6.5</v>
      </c>
      <c r="Q10" s="46"/>
      <c r="R10" s="46">
        <f t="shared" si="1"/>
        <v>6.7333333333333334</v>
      </c>
    </row>
    <row r="11" spans="1:18">
      <c r="A11" s="10"/>
      <c r="B11" s="9"/>
      <c r="C11" s="9"/>
      <c r="D11" s="9">
        <v>4.25</v>
      </c>
      <c r="E11" s="27">
        <v>7.5</v>
      </c>
      <c r="F11" s="10"/>
      <c r="G11" s="9"/>
      <c r="H11" s="9"/>
      <c r="I11" s="9">
        <v>4.25</v>
      </c>
      <c r="J11" s="27">
        <v>8</v>
      </c>
      <c r="K11" s="10"/>
      <c r="L11" s="9"/>
      <c r="M11" s="9"/>
      <c r="N11" s="9">
        <v>4.25</v>
      </c>
      <c r="O11" s="27">
        <v>6.7</v>
      </c>
      <c r="Q11" s="46"/>
      <c r="R11" s="46">
        <f t="shared" si="1"/>
        <v>7.3999999999999995</v>
      </c>
    </row>
    <row r="12" spans="1:18">
      <c r="A12" s="10"/>
      <c r="B12" s="9"/>
      <c r="C12" s="9"/>
      <c r="D12" s="9">
        <v>4.75</v>
      </c>
      <c r="E12" s="27">
        <v>10</v>
      </c>
      <c r="F12" s="10"/>
      <c r="G12" s="9"/>
      <c r="H12" s="9"/>
      <c r="I12" s="9">
        <v>4.75</v>
      </c>
      <c r="J12" s="27">
        <v>9</v>
      </c>
      <c r="K12" s="10"/>
      <c r="L12" s="9"/>
      <c r="M12" s="9"/>
      <c r="N12" s="9">
        <v>4.75</v>
      </c>
      <c r="O12" s="27">
        <v>8.3350000000000009</v>
      </c>
      <c r="Q12" s="46"/>
      <c r="R12" s="46">
        <f t="shared" si="1"/>
        <v>9.1116666666666664</v>
      </c>
    </row>
    <row r="13" spans="1:18" ht="16.5" thickBot="1">
      <c r="A13" s="12"/>
      <c r="B13" s="13"/>
      <c r="C13" s="13"/>
      <c r="D13" s="13">
        <v>5.25</v>
      </c>
      <c r="E13" s="28">
        <v>10.4</v>
      </c>
      <c r="F13" s="12"/>
      <c r="G13" s="13"/>
      <c r="H13" s="13"/>
      <c r="I13" s="13">
        <v>5.25</v>
      </c>
      <c r="J13" s="28">
        <v>9.65</v>
      </c>
      <c r="K13" s="12"/>
      <c r="L13" s="13"/>
      <c r="M13" s="13"/>
      <c r="N13" s="13">
        <v>5.25</v>
      </c>
      <c r="O13" s="28">
        <v>9.8000000000000007</v>
      </c>
      <c r="Q13" s="46"/>
      <c r="R13" s="46">
        <f t="shared" si="1"/>
        <v>9.9500000000000011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43787-59DC-42B2-B071-71BEA4C20A8C}">
  <dimension ref="A1:M10"/>
  <sheetViews>
    <sheetView topLeftCell="A13" workbookViewId="0">
      <selection activeCell="Q14" sqref="Q14"/>
    </sheetView>
  </sheetViews>
  <sheetFormatPr defaultRowHeight="15.75"/>
  <sheetData>
    <row r="1" spans="1:13">
      <c r="A1" s="7" t="s">
        <v>9</v>
      </c>
      <c r="B1" s="7" t="s">
        <v>10</v>
      </c>
      <c r="C1" s="7" t="s">
        <v>11</v>
      </c>
      <c r="D1" s="7" t="s">
        <v>12</v>
      </c>
      <c r="E1" s="7" t="s">
        <v>9</v>
      </c>
      <c r="F1" s="7" t="s">
        <v>10</v>
      </c>
      <c r="G1" s="7" t="s">
        <v>11</v>
      </c>
      <c r="H1" s="7" t="s">
        <v>12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6.5" thickBot="1">
      <c r="A2" t="s">
        <v>13</v>
      </c>
      <c r="B2" t="s">
        <v>13</v>
      </c>
      <c r="C2" t="s">
        <v>13</v>
      </c>
      <c r="D2" t="s">
        <v>13</v>
      </c>
      <c r="E2" t="s">
        <v>14</v>
      </c>
      <c r="F2" t="s">
        <v>14</v>
      </c>
      <c r="G2" t="s">
        <v>14</v>
      </c>
      <c r="H2" t="s">
        <v>14</v>
      </c>
      <c r="I2" t="s">
        <v>16</v>
      </c>
      <c r="J2" t="s">
        <v>30</v>
      </c>
      <c r="K2" t="s">
        <v>30</v>
      </c>
      <c r="L2" t="s">
        <v>30</v>
      </c>
      <c r="M2" t="s">
        <v>30</v>
      </c>
    </row>
    <row r="3" spans="1:13">
      <c r="A3" s="29">
        <v>1.247098</v>
      </c>
      <c r="B3" s="30">
        <v>1.1255664000000001</v>
      </c>
      <c r="C3" s="31">
        <v>0.92691733333333326</v>
      </c>
      <c r="D3" s="32">
        <v>1.1081336000000002</v>
      </c>
      <c r="E3" s="29">
        <f>A3/$B$10</f>
        <v>5.0695040650406503E-2</v>
      </c>
      <c r="F3" s="30">
        <f>B3/$B$10</f>
        <v>4.5754731707317073E-2</v>
      </c>
      <c r="G3" s="31">
        <f>C3/$B$10</f>
        <v>3.7679566395663951E-2</v>
      </c>
      <c r="H3" s="32">
        <f>D3/$B$10</f>
        <v>4.5046081300813015E-2</v>
      </c>
      <c r="I3" s="33">
        <v>1.5</v>
      </c>
      <c r="J3" s="29">
        <f>E3/0.5</f>
        <v>0.10139008130081301</v>
      </c>
      <c r="K3" s="30">
        <f>F3/0.5</f>
        <v>9.1509463414634146E-2</v>
      </c>
      <c r="L3" s="34">
        <f>G3/0.5</f>
        <v>7.5359132791327901E-2</v>
      </c>
      <c r="M3" s="32">
        <f>H3/0.5</f>
        <v>9.009216260162603E-2</v>
      </c>
    </row>
    <row r="4" spans="1:13">
      <c r="A4" s="35">
        <v>1.4080541333333334</v>
      </c>
      <c r="B4" s="36">
        <v>1.2674322666666666</v>
      </c>
      <c r="C4" s="37">
        <v>1.0111274666666668</v>
      </c>
      <c r="D4" s="38">
        <v>1.1810642666666666</v>
      </c>
      <c r="E4" s="35">
        <f t="shared" ref="E4:E7" si="0">A4/$B$10</f>
        <v>5.7237972899728998E-2</v>
      </c>
      <c r="F4" s="36">
        <f t="shared" ref="F4:F7" si="1">B4/$B$10</f>
        <v>5.1521636856368562E-2</v>
      </c>
      <c r="G4" s="37">
        <f t="shared" ref="G4:G7" si="2">C4/$B$10</f>
        <v>4.1102742547425478E-2</v>
      </c>
      <c r="H4" s="38">
        <f t="shared" ref="H4:H7" si="3">D4/$B$10</f>
        <v>4.8010742547425468E-2</v>
      </c>
      <c r="I4" s="33">
        <v>2.5</v>
      </c>
      <c r="J4" s="35">
        <f t="shared" ref="J4:J7" si="4">E4/0.5</f>
        <v>0.114475945799458</v>
      </c>
      <c r="K4" s="36">
        <f t="shared" ref="K4:K7" si="5">F4/0.5</f>
        <v>0.10304327371273712</v>
      </c>
      <c r="L4" s="39">
        <f t="shared" ref="L4:L7" si="6">G4/0.5</f>
        <v>8.2205485094850955E-2</v>
      </c>
      <c r="M4" s="38">
        <f t="shared" ref="M4:M7" si="7">H4/0.5</f>
        <v>9.6021485094850936E-2</v>
      </c>
    </row>
    <row r="5" spans="1:13">
      <c r="A5" s="35">
        <v>1.6406673333333337</v>
      </c>
      <c r="B5" s="36">
        <v>1.4698322666666666</v>
      </c>
      <c r="C5" s="37">
        <v>1.4759148</v>
      </c>
      <c r="D5" s="38">
        <v>1.6902976000000001</v>
      </c>
      <c r="E5" s="35">
        <f t="shared" si="0"/>
        <v>6.6693794037940388E-2</v>
      </c>
      <c r="F5" s="36">
        <f t="shared" si="1"/>
        <v>5.9749279132791322E-2</v>
      </c>
      <c r="G5" s="37">
        <f t="shared" si="2"/>
        <v>5.9996536585365849E-2</v>
      </c>
      <c r="H5" s="38">
        <f t="shared" si="3"/>
        <v>6.8711284552845531E-2</v>
      </c>
      <c r="I5" s="33">
        <v>3.5</v>
      </c>
      <c r="J5" s="35">
        <f t="shared" si="4"/>
        <v>0.13338758807588078</v>
      </c>
      <c r="K5" s="36">
        <f t="shared" si="5"/>
        <v>0.11949855826558264</v>
      </c>
      <c r="L5" s="39">
        <f t="shared" si="6"/>
        <v>0.1199930731707317</v>
      </c>
      <c r="M5" s="38">
        <f t="shared" si="7"/>
        <v>0.13742256910569106</v>
      </c>
    </row>
    <row r="6" spans="1:13">
      <c r="A6" s="35">
        <v>1.9629241333333336</v>
      </c>
      <c r="B6" s="36">
        <v>1.6822115999999998</v>
      </c>
      <c r="C6" s="37">
        <v>1.7643301333333337</v>
      </c>
      <c r="D6" s="38">
        <v>1.9880791999999998</v>
      </c>
      <c r="E6" s="35">
        <f t="shared" si="0"/>
        <v>7.9793663956639574E-2</v>
      </c>
      <c r="F6" s="36">
        <f t="shared" si="1"/>
        <v>6.8382585365853649E-2</v>
      </c>
      <c r="G6" s="37">
        <f t="shared" si="2"/>
        <v>7.1720737127371287E-2</v>
      </c>
      <c r="H6" s="38">
        <f t="shared" si="3"/>
        <v>8.0816227642276417E-2</v>
      </c>
      <c r="I6" s="33">
        <v>4.5</v>
      </c>
      <c r="J6" s="35">
        <f t="shared" si="4"/>
        <v>0.15958732791327915</v>
      </c>
      <c r="K6" s="36">
        <f t="shared" si="5"/>
        <v>0.1367651707317073</v>
      </c>
      <c r="L6" s="39">
        <f t="shared" si="6"/>
        <v>0.14344147425474257</v>
      </c>
      <c r="M6" s="38">
        <f t="shared" si="7"/>
        <v>0.16163245528455283</v>
      </c>
    </row>
    <row r="7" spans="1:13" ht="16.5" thickBot="1">
      <c r="A7" s="40">
        <v>2.3708429333333334</v>
      </c>
      <c r="B7" s="41">
        <v>1.9686732000000002</v>
      </c>
      <c r="C7" s="42">
        <v>2.2060390666666669</v>
      </c>
      <c r="D7" s="43">
        <v>2.4293126666666667</v>
      </c>
      <c r="E7" s="40">
        <f t="shared" si="0"/>
        <v>9.6375728997289967E-2</v>
      </c>
      <c r="F7" s="41">
        <f t="shared" si="1"/>
        <v>8.0027365853658536E-2</v>
      </c>
      <c r="G7" s="42">
        <f t="shared" si="2"/>
        <v>8.9676384823848238E-2</v>
      </c>
      <c r="H7" s="43">
        <f t="shared" si="3"/>
        <v>9.8752547425474249E-2</v>
      </c>
      <c r="I7" s="33">
        <v>5.5</v>
      </c>
      <c r="J7" s="40">
        <f t="shared" si="4"/>
        <v>0.19275145799457993</v>
      </c>
      <c r="K7" s="41">
        <f t="shared" si="5"/>
        <v>0.16005473170731707</v>
      </c>
      <c r="L7" s="44">
        <f t="shared" si="6"/>
        <v>0.17935276964769648</v>
      </c>
      <c r="M7" s="43">
        <f t="shared" si="7"/>
        <v>0.1975050948509485</v>
      </c>
    </row>
    <row r="8" spans="1:13">
      <c r="I8" t="s">
        <v>31</v>
      </c>
      <c r="J8" s="45">
        <v>0.16170000000000001</v>
      </c>
      <c r="K8" s="45">
        <v>0.1401</v>
      </c>
      <c r="L8" s="45">
        <v>0.2291</v>
      </c>
      <c r="M8" s="45">
        <v>0.20910000000000001</v>
      </c>
    </row>
    <row r="9" spans="1:13">
      <c r="I9" t="s">
        <v>32</v>
      </c>
    </row>
    <row r="10" spans="1:13">
      <c r="A10" t="s">
        <v>15</v>
      </c>
      <c r="B10">
        <v>24.6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99CB-45EF-42E8-97E2-374D79416792}">
  <dimension ref="A1:R12"/>
  <sheetViews>
    <sheetView workbookViewId="0">
      <selection activeCell="C20" sqref="C20"/>
    </sheetView>
  </sheetViews>
  <sheetFormatPr defaultRowHeight="15.75"/>
  <cols>
    <col min="10" max="10" width="15.5" bestFit="1" customWidth="1"/>
  </cols>
  <sheetData>
    <row r="1" spans="1:18">
      <c r="A1" s="7" t="s">
        <v>9</v>
      </c>
      <c r="B1" s="7" t="s">
        <v>10</v>
      </c>
      <c r="C1" s="7" t="s">
        <v>11</v>
      </c>
      <c r="D1" s="7" t="s">
        <v>12</v>
      </c>
      <c r="E1" s="7" t="s">
        <v>9</v>
      </c>
      <c r="F1" s="7" t="s">
        <v>10</v>
      </c>
      <c r="G1" s="7" t="s">
        <v>11</v>
      </c>
      <c r="H1" s="7" t="s">
        <v>12</v>
      </c>
      <c r="I1" s="23"/>
      <c r="J1" s="7" t="s">
        <v>9</v>
      </c>
      <c r="K1" s="7" t="s">
        <v>10</v>
      </c>
      <c r="L1" s="7" t="s">
        <v>11</v>
      </c>
      <c r="M1" s="7" t="s">
        <v>12</v>
      </c>
      <c r="O1" t="s">
        <v>9</v>
      </c>
      <c r="P1" t="s">
        <v>10</v>
      </c>
      <c r="Q1" t="s">
        <v>11</v>
      </c>
      <c r="R1" t="s">
        <v>12</v>
      </c>
    </row>
    <row r="2" spans="1:18">
      <c r="A2" t="s">
        <v>29</v>
      </c>
      <c r="B2" t="s">
        <v>29</v>
      </c>
      <c r="C2" t="s">
        <v>29</v>
      </c>
      <c r="D2" t="s">
        <v>29</v>
      </c>
      <c r="J2" t="s">
        <v>35</v>
      </c>
    </row>
    <row r="3" spans="1:18">
      <c r="A3" s="22" t="s">
        <v>33</v>
      </c>
      <c r="E3" s="24" t="s">
        <v>34</v>
      </c>
      <c r="I3" t="s">
        <v>16</v>
      </c>
      <c r="J3" s="25" t="s">
        <v>36</v>
      </c>
      <c r="N3" t="s">
        <v>16</v>
      </c>
      <c r="O3" t="s">
        <v>14</v>
      </c>
      <c r="P3" t="s">
        <v>14</v>
      </c>
      <c r="Q3" t="s">
        <v>14</v>
      </c>
      <c r="R3" t="s">
        <v>14</v>
      </c>
    </row>
    <row r="4" spans="1:18">
      <c r="A4" s="46">
        <v>5.9333333333333336</v>
      </c>
      <c r="B4" s="46">
        <v>2.1713333333333331</v>
      </c>
      <c r="C4" s="46">
        <v>2.3477666666666663</v>
      </c>
      <c r="D4" s="46">
        <v>2.9166666666666665</v>
      </c>
      <c r="E4" s="47">
        <f>(101.325*A4*(60/1000))/(8.314*298.15)</f>
        <v>1.455196952452077E-2</v>
      </c>
      <c r="F4" s="47">
        <f>(101.325*B4*(60/1000))/(8.314*298.15)</f>
        <v>5.3253668248723759E-3</v>
      </c>
      <c r="G4" s="47">
        <f>(101.325*C4*(60/1000))/(8.314*298.15)</f>
        <v>5.7580835366324232E-3</v>
      </c>
      <c r="H4" s="47">
        <f>(101.325*D4*(60/1000))/(8.314*298.15)</f>
        <v>7.153355805593075E-3</v>
      </c>
      <c r="I4" s="48">
        <v>1.25</v>
      </c>
      <c r="J4" s="46">
        <f>E4/O4</f>
        <v>0.28704917360400783</v>
      </c>
      <c r="K4" s="46">
        <f>F4/P4</f>
        <v>0.1163894230423549</v>
      </c>
      <c r="L4" s="46">
        <f>G4/Q4</f>
        <v>0.1528171390341436</v>
      </c>
      <c r="M4" s="46">
        <f>H4/R4</f>
        <v>0.1588008456900771</v>
      </c>
      <c r="N4" s="48">
        <v>1.5</v>
      </c>
      <c r="O4" s="46">
        <v>5.0695040650406503E-2</v>
      </c>
      <c r="P4" s="47">
        <v>4.5754731707317073E-2</v>
      </c>
      <c r="Q4" s="47">
        <v>3.7679566395663951E-2</v>
      </c>
      <c r="R4" s="47">
        <v>4.5046081300813015E-2</v>
      </c>
    </row>
    <row r="5" spans="1:18">
      <c r="A5" s="46">
        <v>5.8933333333333335</v>
      </c>
      <c r="B5" s="46">
        <v>2.5384333333333333</v>
      </c>
      <c r="C5" s="46">
        <v>3.2189000000000001</v>
      </c>
      <c r="D5" s="46">
        <v>3.0626666666666669</v>
      </c>
      <c r="E5" s="47">
        <f t="shared" ref="E5:E12" si="0">(101.325*A5*(60/1000))/(8.314*298.15)</f>
        <v>1.4453866359186924E-2</v>
      </c>
      <c r="F5" s="47">
        <f t="shared" ref="F5:F12" si="1">(101.325*B5*(60/1000))/(8.314*298.15)</f>
        <v>6.225708624723764E-3</v>
      </c>
      <c r="G5" s="47">
        <f t="shared" ref="G5:G12" si="2">(101.325*C5*(60/1000))/(8.314*298.15)</f>
        <v>7.8946069723280742E-3</v>
      </c>
      <c r="H5" s="47">
        <f t="shared" ref="H5:H12" si="3">(101.325*D5*(60/1000))/(8.314*298.15)</f>
        <v>7.5114323590616209E-3</v>
      </c>
      <c r="I5" s="48">
        <v>1.75</v>
      </c>
      <c r="J5" s="46">
        <f t="shared" ref="J5:M6" si="4">E5/O4</f>
        <v>0.28511401063589098</v>
      </c>
      <c r="K5" s="46">
        <f t="shared" si="4"/>
        <v>0.13606699006669407</v>
      </c>
      <c r="L5" s="46">
        <f t="shared" si="4"/>
        <v>0.20951958123479258</v>
      </c>
      <c r="M5" s="46">
        <f t="shared" si="4"/>
        <v>0.16674996230862041</v>
      </c>
      <c r="N5" s="49">
        <v>2.5</v>
      </c>
      <c r="O5" s="46">
        <v>5.7237972899728998E-2</v>
      </c>
      <c r="P5" s="47">
        <v>5.1521636856368562E-2</v>
      </c>
      <c r="Q5" s="47">
        <v>4.1102742547425478E-2</v>
      </c>
      <c r="R5" s="47">
        <v>4.8010742547425468E-2</v>
      </c>
    </row>
    <row r="6" spans="1:18">
      <c r="A6" s="46">
        <v>6.1426666666666669</v>
      </c>
      <c r="B6" s="46">
        <v>3.091366666666667</v>
      </c>
      <c r="C6" s="46">
        <v>3.8877666666666664</v>
      </c>
      <c r="D6" s="46">
        <v>3.5176199999999995</v>
      </c>
      <c r="E6" s="47">
        <f t="shared" si="0"/>
        <v>1.5065376089767907E-2</v>
      </c>
      <c r="F6" s="47">
        <f t="shared" si="1"/>
        <v>7.5818213801886565E-3</v>
      </c>
      <c r="G6" s="47">
        <f t="shared" si="2"/>
        <v>9.535055401985567E-3</v>
      </c>
      <c r="H6" s="47">
        <f t="shared" si="3"/>
        <v>8.6272414110412487E-3</v>
      </c>
      <c r="I6" s="49">
        <v>2.25</v>
      </c>
      <c r="J6" s="46">
        <f t="shared" si="4"/>
        <v>0.26320596846013106</v>
      </c>
      <c r="K6" s="46">
        <f t="shared" si="4"/>
        <v>0.14715800667057943</v>
      </c>
      <c r="L6" s="46">
        <f t="shared" si="4"/>
        <v>0.2319810020215502</v>
      </c>
      <c r="M6" s="46">
        <f t="shared" si="4"/>
        <v>0.17969397999873002</v>
      </c>
      <c r="N6" s="50">
        <v>3.5</v>
      </c>
      <c r="O6" s="46">
        <v>6.6693794037940388E-2</v>
      </c>
      <c r="P6" s="47">
        <v>5.9749279132791322E-2</v>
      </c>
      <c r="Q6" s="47">
        <v>5.9996536585365849E-2</v>
      </c>
      <c r="R6" s="47">
        <v>6.8711284552845531E-2</v>
      </c>
    </row>
    <row r="7" spans="1:18">
      <c r="A7" s="46">
        <v>5.4386666666666672</v>
      </c>
      <c r="B7" s="46">
        <v>3.9899999999999998</v>
      </c>
      <c r="C7" s="46">
        <v>4.7722333333333333</v>
      </c>
      <c r="D7" s="46">
        <v>4.3943333333333339</v>
      </c>
      <c r="E7" s="47">
        <f t="shared" si="0"/>
        <v>1.3338760379892189E-2</v>
      </c>
      <c r="F7" s="47">
        <f t="shared" si="1"/>
        <v>9.7857907420513274E-3</v>
      </c>
      <c r="G7" s="47">
        <f t="shared" si="2"/>
        <v>1.1704279892792499E-2</v>
      </c>
      <c r="H7" s="47">
        <f t="shared" si="3"/>
        <v>1.0777450238300974E-2</v>
      </c>
      <c r="I7" s="49">
        <v>2.75</v>
      </c>
      <c r="J7" s="46">
        <f t="shared" ref="J7:M8" si="5">E7/O5</f>
        <v>0.23304040489448122</v>
      </c>
      <c r="K7" s="46">
        <f t="shared" si="5"/>
        <v>0.18993555599431058</v>
      </c>
      <c r="L7" s="46">
        <f t="shared" si="5"/>
        <v>0.2847566650640837</v>
      </c>
      <c r="M7" s="46">
        <f t="shared" si="5"/>
        <v>0.22447997399029823</v>
      </c>
      <c r="N7" s="51">
        <v>4.5</v>
      </c>
      <c r="O7" s="46">
        <v>7.9793663956639574E-2</v>
      </c>
      <c r="P7" s="47">
        <v>6.8382585365853649E-2</v>
      </c>
      <c r="Q7" s="47">
        <v>7.1720737127371287E-2</v>
      </c>
      <c r="R7" s="47">
        <v>8.0816227642276417E-2</v>
      </c>
    </row>
    <row r="8" spans="1:18">
      <c r="A8" s="46">
        <v>6.6643333333333326</v>
      </c>
      <c r="B8" s="46">
        <v>4.5786666666666669</v>
      </c>
      <c r="C8" s="46">
        <v>5.742233333333334</v>
      </c>
      <c r="D8" s="46">
        <v>5.4933333333333332</v>
      </c>
      <c r="E8" s="47">
        <f t="shared" si="0"/>
        <v>1.6344804870996838E-2</v>
      </c>
      <c r="F8" s="47">
        <f t="shared" si="1"/>
        <v>1.1229542325214456E-2</v>
      </c>
      <c r="G8" s="47">
        <f t="shared" si="2"/>
        <v>1.4083281652138315E-2</v>
      </c>
      <c r="H8" s="47">
        <f t="shared" si="3"/>
        <v>1.3472834705848442E-2</v>
      </c>
      <c r="I8" s="50">
        <v>3.25</v>
      </c>
      <c r="J8" s="46">
        <f t="shared" si="5"/>
        <v>0.24507235053532414</v>
      </c>
      <c r="K8" s="46">
        <f t="shared" si="5"/>
        <v>0.18794439846306885</v>
      </c>
      <c r="L8" s="46">
        <f t="shared" si="5"/>
        <v>0.23473491060771434</v>
      </c>
      <c r="M8" s="46">
        <f t="shared" si="5"/>
        <v>0.19607892347706798</v>
      </c>
      <c r="N8" s="52">
        <v>5.5</v>
      </c>
      <c r="O8" s="46">
        <v>9.6375728997289967E-2</v>
      </c>
      <c r="P8" s="47">
        <v>8.0027365853658536E-2</v>
      </c>
      <c r="Q8" s="47">
        <v>8.9676384823848238E-2</v>
      </c>
      <c r="R8" s="47">
        <v>9.8752547425474249E-2</v>
      </c>
    </row>
    <row r="9" spans="1:18">
      <c r="A9" s="46">
        <v>6.8730000000000002</v>
      </c>
      <c r="B9" s="46">
        <v>5.0945999999999998</v>
      </c>
      <c r="C9" s="46">
        <v>6.8666666666666671</v>
      </c>
      <c r="D9" s="46">
        <v>6.7333333333333334</v>
      </c>
      <c r="E9" s="47">
        <f t="shared" si="0"/>
        <v>1.6856576383488416E-2</v>
      </c>
      <c r="F9" s="47">
        <f t="shared" si="1"/>
        <v>1.2494909652745535E-2</v>
      </c>
      <c r="G9" s="47">
        <f t="shared" si="2"/>
        <v>1.6841043382310558E-2</v>
      </c>
      <c r="H9" s="47">
        <f t="shared" si="3"/>
        <v>1.6514032831197727E-2</v>
      </c>
      <c r="I9" s="50">
        <v>3.75</v>
      </c>
      <c r="J9" s="46">
        <f t="shared" ref="J9:M10" si="6">E9/O6</f>
        <v>0.25274580081467762</v>
      </c>
      <c r="K9" s="46">
        <f t="shared" si="6"/>
        <v>0.20912234982744982</v>
      </c>
      <c r="L9" s="46">
        <f t="shared" si="6"/>
        <v>0.28070025939494592</v>
      </c>
      <c r="M9" s="46">
        <f t="shared" si="6"/>
        <v>0.24033945717456148</v>
      </c>
      <c r="N9" s="46"/>
      <c r="O9" s="46"/>
      <c r="P9" s="46"/>
      <c r="Q9" s="46"/>
      <c r="R9" s="46"/>
    </row>
    <row r="10" spans="1:18">
      <c r="A10" s="46">
        <v>7.4186333333333332</v>
      </c>
      <c r="B10" s="46">
        <v>6.0109000000000004</v>
      </c>
      <c r="C10" s="46">
        <v>7.8811</v>
      </c>
      <c r="D10" s="46">
        <v>7.3999999999999995</v>
      </c>
      <c r="E10" s="47">
        <f t="shared" si="0"/>
        <v>1.8194785311279875E-2</v>
      </c>
      <c r="F10" s="47">
        <f t="shared" si="1"/>
        <v>1.4742207912630657E-2</v>
      </c>
      <c r="G10" s="47">
        <f t="shared" si="2"/>
        <v>1.9329021407814718E-2</v>
      </c>
      <c r="H10" s="47">
        <f t="shared" si="3"/>
        <v>1.8149085586761857E-2</v>
      </c>
      <c r="I10" s="51">
        <v>4.25</v>
      </c>
      <c r="J10" s="46">
        <f t="shared" si="6"/>
        <v>0.22802293326406275</v>
      </c>
      <c r="K10" s="46">
        <f t="shared" si="6"/>
        <v>0.21558424317768005</v>
      </c>
      <c r="L10" s="46">
        <f t="shared" si="6"/>
        <v>0.2695039424021487</v>
      </c>
      <c r="M10" s="46">
        <f t="shared" si="6"/>
        <v>0.22457229341484067</v>
      </c>
      <c r="N10" s="46"/>
      <c r="O10" s="46"/>
      <c r="P10" s="46"/>
      <c r="Q10" s="46"/>
      <c r="R10" s="46"/>
    </row>
    <row r="11" spans="1:18">
      <c r="A11" s="46">
        <v>7.9553333333333329</v>
      </c>
      <c r="B11" s="46">
        <v>7.443766666666666</v>
      </c>
      <c r="C11" s="46">
        <v>9.1211000000000002</v>
      </c>
      <c r="D11" s="46">
        <v>9.1116666666666664</v>
      </c>
      <c r="E11" s="47">
        <f t="shared" si="0"/>
        <v>1.9511084532146783E-2</v>
      </c>
      <c r="F11" s="47">
        <f t="shared" si="1"/>
        <v>1.8256426800164642E-2</v>
      </c>
      <c r="G11" s="47">
        <f t="shared" si="2"/>
        <v>2.2370219533163999E-2</v>
      </c>
      <c r="H11" s="47">
        <f t="shared" si="3"/>
        <v>2.2347083536672765E-2</v>
      </c>
      <c r="I11" s="51">
        <v>4.75</v>
      </c>
      <c r="J11" s="46">
        <f t="shared" ref="J11:M12" si="7">E11/O7</f>
        <v>0.24451922075854596</v>
      </c>
      <c r="K11" s="46">
        <f t="shared" si="7"/>
        <v>0.26697479632410709</v>
      </c>
      <c r="L11" s="46">
        <f t="shared" si="7"/>
        <v>0.3119072729751225</v>
      </c>
      <c r="M11" s="46">
        <f t="shared" si="7"/>
        <v>0.27651728110336354</v>
      </c>
      <c r="N11" s="46"/>
      <c r="O11" s="46"/>
      <c r="P11" s="46" t="s">
        <v>29</v>
      </c>
      <c r="Q11" s="53">
        <f>AVERAGE(M4:M12)</f>
        <v>0.21270521934284167</v>
      </c>
      <c r="R11" s="46"/>
    </row>
    <row r="12" spans="1:18">
      <c r="A12" s="46">
        <v>8.36</v>
      </c>
      <c r="B12" s="46">
        <v>7.9511000000000003</v>
      </c>
      <c r="C12" s="46">
        <v>9.5944333333333347</v>
      </c>
      <c r="D12" s="46">
        <v>9.9500000000000011</v>
      </c>
      <c r="E12" s="47">
        <f t="shared" si="0"/>
        <v>2.0503561554774209E-2</v>
      </c>
      <c r="F12" s="47">
        <f t="shared" si="1"/>
        <v>1.9500701947148952E-2</v>
      </c>
      <c r="G12" s="47">
        <f t="shared" si="2"/>
        <v>2.3531106989614536E-2</v>
      </c>
      <c r="H12" s="47">
        <f t="shared" si="3"/>
        <v>2.4403162376794667E-2</v>
      </c>
      <c r="I12" s="52">
        <v>5.25</v>
      </c>
      <c r="J12" s="46">
        <f t="shared" si="7"/>
        <v>0.21274611116405415</v>
      </c>
      <c r="K12" s="46">
        <f t="shared" si="7"/>
        <v>0.24367541951597868</v>
      </c>
      <c r="L12" s="46">
        <f t="shared" si="7"/>
        <v>0.2624002633004977</v>
      </c>
      <c r="M12" s="46">
        <f t="shared" si="7"/>
        <v>0.24711425692801539</v>
      </c>
      <c r="N12" s="46"/>
      <c r="O12" s="46"/>
      <c r="P12" s="46"/>
      <c r="Q12" s="46"/>
      <c r="R12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 own</vt:lpstr>
      <vt:lpstr>Exp1</vt:lpstr>
      <vt:lpstr>Exp2</vt:lpstr>
      <vt:lpstr>Exp3</vt:lpstr>
      <vt:lpstr>Exp4</vt:lpstr>
      <vt:lpstr>CX ave</vt:lpstr>
      <vt:lpstr>rCO2 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Barrios</cp:lastModifiedBy>
  <dcterms:created xsi:type="dcterms:W3CDTF">2018-07-19T12:07:16Z</dcterms:created>
  <dcterms:modified xsi:type="dcterms:W3CDTF">2019-08-29T19:44:39Z</dcterms:modified>
</cp:coreProperties>
</file>