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Documents\SKAGGS\PSU\Courses\ETECH 899\Course Dev\Pencil Production\"/>
    </mc:Choice>
  </mc:AlternateContent>
  <xr:revisionPtr revIDLastSave="0" documentId="13_ncr:1_{1A98CD31-2211-4232-9E1D-89B9E98B4E5A}" xr6:coauthVersionLast="47" xr6:coauthVersionMax="47" xr10:uidLastSave="{00000000-0000-0000-0000-000000000000}"/>
  <bookViews>
    <workbookView xWindow="-120" yWindow="-120" windowWidth="29040" windowHeight="15840" xr2:uid="{3FDE5F27-03FB-40BA-AAD8-9CE9BBBA7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C30" i="1" s="1"/>
  <c r="D23" i="1"/>
  <c r="D24" i="1"/>
  <c r="C24" i="1"/>
  <c r="C25" i="1"/>
  <c r="D25" i="1"/>
  <c r="G25" i="1"/>
  <c r="F25" i="1"/>
  <c r="E25" i="1"/>
  <c r="J25" i="1"/>
  <c r="I25" i="1"/>
  <c r="H25" i="1"/>
  <c r="E23" i="1"/>
  <c r="F23" i="1"/>
  <c r="G23" i="1"/>
  <c r="H23" i="1"/>
  <c r="I23" i="1"/>
  <c r="J23" i="1"/>
  <c r="E22" i="1"/>
  <c r="F22" i="1"/>
  <c r="G22" i="1"/>
  <c r="H22" i="1"/>
  <c r="I22" i="1"/>
  <c r="J22" i="1"/>
  <c r="D22" i="1"/>
  <c r="D42" i="1"/>
  <c r="D38" i="1" s="1"/>
  <c r="D41" i="1"/>
  <c r="J28" i="1"/>
  <c r="D32" i="1"/>
  <c r="D31" i="1"/>
  <c r="C12" i="1"/>
  <c r="D12" i="1"/>
  <c r="E12" i="1"/>
  <c r="F12" i="1"/>
  <c r="G12" i="1"/>
  <c r="H12" i="1"/>
  <c r="I12" i="1"/>
  <c r="J12" i="1"/>
  <c r="K12" i="1" s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D11" i="1"/>
  <c r="E11" i="1"/>
  <c r="F11" i="1"/>
  <c r="G11" i="1"/>
  <c r="H11" i="1"/>
  <c r="I11" i="1"/>
  <c r="J11" i="1"/>
  <c r="C11" i="1"/>
  <c r="D30" i="1"/>
  <c r="J24" i="1"/>
  <c r="J30" i="1" s="1"/>
  <c r="E24" i="1"/>
  <c r="R39" i="1"/>
  <c r="F24" i="1"/>
  <c r="F29" i="1" s="1"/>
  <c r="C31" i="1"/>
  <c r="G31" i="1"/>
  <c r="R22" i="1"/>
  <c r="N22" i="1"/>
  <c r="U5" i="1"/>
  <c r="S5" i="1"/>
  <c r="R5" i="1"/>
  <c r="Q5" i="1"/>
  <c r="P5" i="1"/>
  <c r="K14" i="1"/>
  <c r="K13" i="1"/>
  <c r="J8" i="1"/>
  <c r="J7" i="1"/>
  <c r="J6" i="1"/>
  <c r="D21" i="1"/>
  <c r="D28" i="1" s="1"/>
  <c r="G24" i="1"/>
  <c r="G30" i="1" s="1"/>
  <c r="H24" i="1"/>
  <c r="H29" i="1" s="1"/>
  <c r="I24" i="1"/>
  <c r="I31" i="1" s="1"/>
  <c r="K15" i="1"/>
  <c r="J5" i="1"/>
  <c r="C42" i="1" l="1"/>
  <c r="J42" i="1"/>
  <c r="J38" i="1" s="1"/>
  <c r="U39" i="1" s="1"/>
  <c r="I42" i="1"/>
  <c r="H42" i="1"/>
  <c r="H40" i="1" s="1"/>
  <c r="I30" i="1"/>
  <c r="D40" i="1"/>
  <c r="I29" i="1"/>
  <c r="E29" i="1"/>
  <c r="J41" i="1"/>
  <c r="J40" i="1"/>
  <c r="S22" i="1"/>
  <c r="C21" i="1"/>
  <c r="C28" i="1" s="1"/>
  <c r="C29" i="1"/>
  <c r="G21" i="1"/>
  <c r="G28" i="1" s="1"/>
  <c r="H31" i="1"/>
  <c r="F31" i="1"/>
  <c r="D29" i="1"/>
  <c r="E32" i="1"/>
  <c r="E42" i="1" s="1"/>
  <c r="E38" i="1" s="1"/>
  <c r="E31" i="1"/>
  <c r="J29" i="1"/>
  <c r="K29" i="1" s="1"/>
  <c r="H30" i="1"/>
  <c r="O22" i="1"/>
  <c r="F30" i="1"/>
  <c r="E21" i="1"/>
  <c r="E28" i="1" s="1"/>
  <c r="E30" i="1"/>
  <c r="G29" i="1"/>
  <c r="J31" i="1"/>
  <c r="K31" i="1" s="1"/>
  <c r="F21" i="1"/>
  <c r="F28" i="1" s="1"/>
  <c r="I32" i="1"/>
  <c r="I21" i="1"/>
  <c r="I28" i="1" s="1"/>
  <c r="H32" i="1"/>
  <c r="C32" i="1"/>
  <c r="H21" i="1"/>
  <c r="H28" i="1" s="1"/>
  <c r="G32" i="1"/>
  <c r="G42" i="1" s="1"/>
  <c r="F32" i="1"/>
  <c r="F42" i="1" s="1"/>
  <c r="J32" i="1"/>
  <c r="K32" i="1" s="1"/>
  <c r="Q22" i="1"/>
  <c r="K30" i="1"/>
  <c r="F41" i="1" l="1"/>
  <c r="F38" i="1"/>
  <c r="F40" i="1"/>
  <c r="E40" i="1"/>
  <c r="E41" i="1"/>
  <c r="I40" i="1"/>
  <c r="G38" i="1"/>
  <c r="G41" i="1"/>
  <c r="I41" i="1"/>
  <c r="I38" i="1"/>
  <c r="C41" i="1"/>
  <c r="C38" i="1"/>
  <c r="C40" i="1"/>
  <c r="H41" i="1"/>
  <c r="H38" i="1"/>
  <c r="G40" i="1"/>
  <c r="D39" i="1"/>
  <c r="E39" i="1"/>
  <c r="F39" i="1"/>
  <c r="I39" i="1"/>
  <c r="C39" i="1"/>
  <c r="G39" i="1"/>
  <c r="H39" i="1"/>
  <c r="J39" i="1"/>
  <c r="P22" i="1"/>
  <c r="N39" i="1"/>
  <c r="J21" i="1"/>
  <c r="O39" i="1" l="1"/>
  <c r="U22" i="1"/>
  <c r="P39" i="1"/>
  <c r="Q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brock</author>
  </authors>
  <commentList>
    <comment ref="E10" authorId="0" shapeId="0" xr:uid="{09840C54-5C5F-4413-B3B2-C581AEE9E531}">
      <text>
        <r>
          <rPr>
            <b/>
            <sz val="9"/>
            <color indexed="81"/>
            <rFont val="Tahoma"/>
            <family val="2"/>
          </rPr>
          <t>brock:</t>
        </r>
        <r>
          <rPr>
            <sz val="9"/>
            <color indexed="81"/>
            <rFont val="Tahoma"/>
            <family val="2"/>
          </rPr>
          <t xml:space="preserve">
Entering Variable: Most negative coefficient in z-equation.</t>
        </r>
      </text>
    </comment>
    <comment ref="B14" authorId="0" shapeId="0" xr:uid="{732E9D7E-758A-4CED-BA6D-DD485E3092C3}">
      <text>
        <r>
          <rPr>
            <b/>
            <sz val="9"/>
            <color indexed="81"/>
            <rFont val="Tahoma"/>
            <family val="2"/>
          </rPr>
          <t>brock:</t>
        </r>
        <r>
          <rPr>
            <sz val="9"/>
            <color indexed="81"/>
            <rFont val="Tahoma"/>
            <family val="2"/>
          </rPr>
          <t xml:space="preserve">
Pivot Equation: Smallest intercept</t>
        </r>
      </text>
    </comment>
    <comment ref="E14" authorId="0" shapeId="0" xr:uid="{8C34985D-C61B-4F0C-860B-6406EA6A9B0D}">
      <text>
        <r>
          <rPr>
            <b/>
            <sz val="9"/>
            <color indexed="81"/>
            <rFont val="Tahoma"/>
            <family val="2"/>
          </rPr>
          <t>brock:</t>
        </r>
        <r>
          <rPr>
            <sz val="9"/>
            <color indexed="81"/>
            <rFont val="Tahoma"/>
            <family val="2"/>
          </rPr>
          <t xml:space="preserve">
Pivot Element</t>
        </r>
      </text>
    </comment>
  </commentList>
</comments>
</file>

<file path=xl/sharedStrings.xml><?xml version="1.0" encoding="utf-8"?>
<sst xmlns="http://schemas.openxmlformats.org/spreadsheetml/2006/main" count="104" uniqueCount="21">
  <si>
    <t>Basic</t>
  </si>
  <si>
    <t>z</t>
  </si>
  <si>
    <t>Solution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</si>
  <si>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e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</si>
  <si>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d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</si>
  <si>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</si>
  <si>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</si>
  <si>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</si>
  <si>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</si>
  <si>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Initial Basic Solution</t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</si>
  <si>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nd</t>
    </r>
    <r>
      <rPr>
        <b/>
        <sz val="11"/>
        <color theme="1"/>
        <rFont val="Calibri"/>
        <family val="2"/>
        <scheme val="minor"/>
      </rPr>
      <t xml:space="preserve"> Basic Solution</t>
    </r>
  </si>
  <si>
    <t>State of Variables</t>
  </si>
  <si>
    <t>Objective Function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</si>
  <si>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intercepts
(ratios)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</si>
  <si>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intercepts
(ratios)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</si>
  <si>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rd</t>
    </r>
    <r>
      <rPr>
        <b/>
        <sz val="11"/>
        <color theme="1"/>
        <rFont val="Calibri"/>
        <family val="2"/>
        <scheme val="minor"/>
      </rPr>
      <t xml:space="preserve"> Basic Solution</t>
    </r>
  </si>
  <si>
    <t>Preprocessing</t>
  </si>
  <si>
    <t>Curing</t>
  </si>
  <si>
    <t>Shaping</t>
  </si>
  <si>
    <t>Assembly</t>
  </si>
  <si>
    <t>*Satisfies optimal solution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</si>
</sst>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3" fontId="0" fillId="0" borderId="7" xfId="1" applyFont="1" applyBorder="1"/>
    <xf numFmtId="0" fontId="2" fillId="0" borderId="4" xfId="0" applyFont="1" applyBorder="1" applyAlignment="1">
      <alignment horizontal="center"/>
    </xf>
    <xf numFmtId="43" fontId="0" fillId="0" borderId="2" xfId="1" applyFont="1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43" fontId="0" fillId="0" borderId="3" xfId="1" applyFont="1" applyBorder="1"/>
    <xf numFmtId="0" fontId="2" fillId="2" borderId="6" xfId="0" applyFont="1" applyFill="1" applyBorder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0" fillId="2" borderId="1" xfId="0" applyFill="1" applyBorder="1"/>
    <xf numFmtId="0" fontId="2" fillId="2" borderId="4" xfId="0" applyFont="1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43" fontId="0" fillId="0" borderId="4" xfId="1" applyFont="1" applyBorder="1"/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43" fontId="0" fillId="0" borderId="8" xfId="0" applyNumberFormat="1" applyBorder="1" applyAlignment="1">
      <alignment vertical="top"/>
    </xf>
    <xf numFmtId="43" fontId="0" fillId="0" borderId="0" xfId="0" applyNumberFormat="1" applyAlignment="1">
      <alignment vertical="center"/>
    </xf>
    <xf numFmtId="43" fontId="0" fillId="0" borderId="8" xfId="0" applyNumberFormat="1" applyBorder="1" applyAlignment="1">
      <alignment horizontal="center" vertical="top"/>
    </xf>
    <xf numFmtId="43" fontId="0" fillId="0" borderId="0" xfId="0" applyNumberFormat="1"/>
    <xf numFmtId="0" fontId="2" fillId="2" borderId="5" xfId="0" applyFont="1" applyFill="1" applyBorder="1" applyAlignment="1">
      <alignment horizontal="center"/>
    </xf>
    <xf numFmtId="0" fontId="0" fillId="2" borderId="5" xfId="0" applyFill="1" applyBorder="1"/>
    <xf numFmtId="43" fontId="0" fillId="2" borderId="5" xfId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2" borderId="9" xfId="0" applyFill="1" applyBorder="1"/>
    <xf numFmtId="0" fontId="0" fillId="2" borderId="8" xfId="0" applyFill="1" applyBorder="1"/>
    <xf numFmtId="0" fontId="0" fillId="2" borderId="12" xfId="0" applyFill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3" fontId="0" fillId="0" borderId="10" xfId="1" applyFont="1" applyBorder="1"/>
    <xf numFmtId="43" fontId="0" fillId="2" borderId="4" xfId="1" applyFont="1" applyFill="1" applyBorder="1"/>
    <xf numFmtId="43" fontId="0" fillId="0" borderId="5" xfId="1" applyFont="1" applyBorder="1"/>
    <xf numFmtId="43" fontId="0" fillId="0" borderId="8" xfId="1" applyFont="1" applyBorder="1"/>
    <xf numFmtId="43" fontId="0" fillId="0" borderId="13" xfId="1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3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43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8E2-BAA8-4574-9C35-A995481CA98D}">
  <dimension ref="A1:X44"/>
  <sheetViews>
    <sheetView tabSelected="1" zoomScale="80" zoomScaleNormal="80" workbookViewId="0">
      <selection activeCell="L46" sqref="L46"/>
    </sheetView>
  </sheetViews>
  <sheetFormatPr defaultRowHeight="15" x14ac:dyDescent="0.25"/>
  <cols>
    <col min="10" max="10" width="13" bestFit="1" customWidth="1"/>
    <col min="11" max="11" width="9.140625" customWidth="1"/>
    <col min="14" max="14" width="13" bestFit="1" customWidth="1"/>
    <col min="15" max="15" width="10.5703125" bestFit="1" customWidth="1"/>
    <col min="16" max="19" width="11.28515625" bestFit="1" customWidth="1"/>
    <col min="21" max="21" width="12.85546875" customWidth="1"/>
  </cols>
  <sheetData>
    <row r="1" spans="1:24" x14ac:dyDescent="0.25">
      <c r="A1" s="1" t="s">
        <v>9</v>
      </c>
    </row>
    <row r="3" spans="1:24" ht="18" x14ac:dyDescent="0.35">
      <c r="B3" s="10" t="s">
        <v>0</v>
      </c>
      <c r="C3" s="10" t="s">
        <v>1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5" t="s">
        <v>8</v>
      </c>
      <c r="J3" s="5" t="s">
        <v>2</v>
      </c>
      <c r="L3" s="27"/>
      <c r="M3" s="27"/>
      <c r="N3" s="55" t="s">
        <v>11</v>
      </c>
      <c r="O3" s="55"/>
      <c r="P3" s="55"/>
      <c r="Q3" s="55"/>
      <c r="R3" s="55"/>
      <c r="S3" s="55"/>
      <c r="T3" s="27"/>
      <c r="U3" s="56" t="s">
        <v>12</v>
      </c>
      <c r="V3" s="27"/>
      <c r="W3" s="27"/>
      <c r="X3" s="27"/>
    </row>
    <row r="4" spans="1:24" ht="18" x14ac:dyDescent="0.35">
      <c r="B4" s="10" t="s">
        <v>1</v>
      </c>
      <c r="C4" s="6">
        <v>1</v>
      </c>
      <c r="D4" s="7">
        <v>-0.39</v>
      </c>
      <c r="E4" s="7">
        <v>-0.76</v>
      </c>
      <c r="F4" s="7">
        <v>0</v>
      </c>
      <c r="G4" s="7">
        <v>0</v>
      </c>
      <c r="H4" s="7">
        <v>0</v>
      </c>
      <c r="I4" s="8">
        <v>0</v>
      </c>
      <c r="J4" s="12">
        <v>0</v>
      </c>
      <c r="L4" s="27"/>
      <c r="M4" s="27"/>
      <c r="N4" s="10" t="s">
        <v>3</v>
      </c>
      <c r="O4" s="10" t="s">
        <v>4</v>
      </c>
      <c r="P4" s="10" t="s">
        <v>5</v>
      </c>
      <c r="Q4" s="10" t="s">
        <v>6</v>
      </c>
      <c r="R4" s="10" t="s">
        <v>7</v>
      </c>
      <c r="S4" s="10" t="s">
        <v>8</v>
      </c>
      <c r="T4" s="27"/>
      <c r="U4" s="56"/>
      <c r="V4" s="30"/>
      <c r="W4" s="27"/>
      <c r="X4" s="27"/>
    </row>
    <row r="5" spans="1:24" ht="18" x14ac:dyDescent="0.35">
      <c r="B5" s="13" t="s">
        <v>5</v>
      </c>
      <c r="C5" s="3">
        <v>0</v>
      </c>
      <c r="D5">
        <v>2</v>
      </c>
      <c r="E5">
        <v>2</v>
      </c>
      <c r="F5">
        <v>1</v>
      </c>
      <c r="G5">
        <v>0</v>
      </c>
      <c r="H5">
        <v>0</v>
      </c>
      <c r="I5" s="4">
        <v>0</v>
      </c>
      <c r="J5" s="14">
        <f>12*3600</f>
        <v>43200</v>
      </c>
      <c r="K5" t="s">
        <v>16</v>
      </c>
      <c r="L5" s="27"/>
      <c r="M5" s="27"/>
      <c r="N5" s="28">
        <v>0</v>
      </c>
      <c r="O5" s="28">
        <v>0</v>
      </c>
      <c r="P5" s="29">
        <f>J5</f>
        <v>43200</v>
      </c>
      <c r="Q5" s="29">
        <f>J6</f>
        <v>29700</v>
      </c>
      <c r="R5" s="29">
        <f>J7</f>
        <v>46800</v>
      </c>
      <c r="S5" s="29">
        <f>J8</f>
        <v>64800</v>
      </c>
      <c r="T5" s="27"/>
      <c r="U5" s="31">
        <f>J4</f>
        <v>0</v>
      </c>
      <c r="V5" s="27"/>
      <c r="W5" s="27"/>
      <c r="X5" s="27"/>
    </row>
    <row r="6" spans="1:24" ht="18" x14ac:dyDescent="0.35">
      <c r="B6" s="13" t="s">
        <v>6</v>
      </c>
      <c r="C6" s="3">
        <v>0</v>
      </c>
      <c r="D6">
        <v>3.5</v>
      </c>
      <c r="E6">
        <v>3.5</v>
      </c>
      <c r="F6">
        <v>0</v>
      </c>
      <c r="G6">
        <v>1</v>
      </c>
      <c r="H6">
        <v>0</v>
      </c>
      <c r="I6" s="4">
        <v>0</v>
      </c>
      <c r="J6" s="14">
        <f>8.25*3600</f>
        <v>29700</v>
      </c>
      <c r="K6" t="s">
        <v>17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8" x14ac:dyDescent="0.35">
      <c r="B7" s="13" t="s">
        <v>7</v>
      </c>
      <c r="C7" s="3">
        <v>0</v>
      </c>
      <c r="D7">
        <v>1.25</v>
      </c>
      <c r="E7">
        <v>8.75</v>
      </c>
      <c r="F7">
        <v>0</v>
      </c>
      <c r="G7">
        <v>0</v>
      </c>
      <c r="H7">
        <v>1</v>
      </c>
      <c r="I7" s="4">
        <v>0</v>
      </c>
      <c r="J7" s="14">
        <f>13*3600</f>
        <v>46800</v>
      </c>
      <c r="K7" t="s">
        <v>18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8" x14ac:dyDescent="0.35">
      <c r="B8" s="2" t="s">
        <v>8</v>
      </c>
      <c r="C8" s="15">
        <v>0</v>
      </c>
      <c r="D8" s="16">
        <v>8</v>
      </c>
      <c r="E8" s="16">
        <v>10</v>
      </c>
      <c r="F8" s="16">
        <v>0</v>
      </c>
      <c r="G8" s="16">
        <v>0</v>
      </c>
      <c r="H8" s="16">
        <v>0</v>
      </c>
      <c r="I8" s="17">
        <v>1</v>
      </c>
      <c r="J8" s="18">
        <f>18*3600</f>
        <v>64800</v>
      </c>
      <c r="K8" t="s">
        <v>19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10" spans="1:24" ht="18" customHeight="1" x14ac:dyDescent="0.35">
      <c r="B10" s="9" t="s">
        <v>0</v>
      </c>
      <c r="C10" s="10" t="s">
        <v>1</v>
      </c>
      <c r="D10" s="11" t="s">
        <v>3</v>
      </c>
      <c r="E10" s="19" t="s">
        <v>4</v>
      </c>
      <c r="F10" s="11" t="s">
        <v>5</v>
      </c>
      <c r="G10" s="11" t="s">
        <v>6</v>
      </c>
      <c r="H10" s="11" t="s">
        <v>7</v>
      </c>
      <c r="I10" s="5" t="s">
        <v>8</v>
      </c>
      <c r="J10" s="5" t="s">
        <v>2</v>
      </c>
      <c r="K10" s="57" t="s">
        <v>13</v>
      </c>
      <c r="L10" s="58"/>
    </row>
    <row r="11" spans="1:24" x14ac:dyDescent="0.25">
      <c r="B11" s="10" t="s">
        <v>1</v>
      </c>
      <c r="C11" s="6">
        <f>C4</f>
        <v>1</v>
      </c>
      <c r="D11" s="6">
        <f t="shared" ref="D11:J11" si="0">D4</f>
        <v>-0.39</v>
      </c>
      <c r="E11" s="43">
        <f t="shared" si="0"/>
        <v>-0.76</v>
      </c>
      <c r="F11" s="6">
        <f t="shared" si="0"/>
        <v>0</v>
      </c>
      <c r="G11" s="6">
        <f t="shared" si="0"/>
        <v>0</v>
      </c>
      <c r="H11" s="6">
        <f t="shared" si="0"/>
        <v>0</v>
      </c>
      <c r="I11" s="6">
        <f t="shared" si="0"/>
        <v>0</v>
      </c>
      <c r="J11" s="6">
        <f t="shared" si="0"/>
        <v>0</v>
      </c>
      <c r="K11" s="57"/>
      <c r="L11" s="58"/>
    </row>
    <row r="12" spans="1:24" ht="18" x14ac:dyDescent="0.35">
      <c r="B12" s="13" t="s">
        <v>5</v>
      </c>
      <c r="C12" s="36">
        <f t="shared" ref="C12:J12" si="1">C5</f>
        <v>0</v>
      </c>
      <c r="D12" s="37">
        <f t="shared" si="1"/>
        <v>2</v>
      </c>
      <c r="E12" s="44">
        <f t="shared" si="1"/>
        <v>2</v>
      </c>
      <c r="F12" s="38">
        <f t="shared" si="1"/>
        <v>1</v>
      </c>
      <c r="G12" s="38">
        <f t="shared" si="1"/>
        <v>0</v>
      </c>
      <c r="H12" s="38">
        <f t="shared" si="1"/>
        <v>0</v>
      </c>
      <c r="I12" s="39">
        <f t="shared" si="1"/>
        <v>0</v>
      </c>
      <c r="J12" s="48">
        <f t="shared" si="1"/>
        <v>43200</v>
      </c>
      <c r="K12" s="59">
        <f>J12/E12</f>
        <v>21600</v>
      </c>
      <c r="L12" s="60"/>
    </row>
    <row r="13" spans="1:24" ht="18" x14ac:dyDescent="0.35">
      <c r="B13" s="13" t="s">
        <v>6</v>
      </c>
      <c r="C13" s="3">
        <f t="shared" ref="C13:J13" si="2">C6</f>
        <v>0</v>
      </c>
      <c r="D13" s="40">
        <f t="shared" si="2"/>
        <v>3.5</v>
      </c>
      <c r="E13" s="21">
        <f t="shared" si="2"/>
        <v>3.5</v>
      </c>
      <c r="F13">
        <f t="shared" si="2"/>
        <v>0</v>
      </c>
      <c r="G13">
        <f t="shared" si="2"/>
        <v>1</v>
      </c>
      <c r="H13">
        <f t="shared" si="2"/>
        <v>0</v>
      </c>
      <c r="I13" s="4">
        <f t="shared" si="2"/>
        <v>0</v>
      </c>
      <c r="J13" s="26">
        <f t="shared" si="2"/>
        <v>29700</v>
      </c>
      <c r="K13" s="59">
        <f t="shared" ref="K13:K15" si="3">J13/E13</f>
        <v>8485.7142857142862</v>
      </c>
      <c r="L13" s="60"/>
    </row>
    <row r="14" spans="1:24" ht="18" x14ac:dyDescent="0.35">
      <c r="B14" s="23" t="s">
        <v>7</v>
      </c>
      <c r="C14" s="24">
        <f t="shared" ref="C14:J14" si="4">C7</f>
        <v>0</v>
      </c>
      <c r="D14" s="42">
        <f t="shared" si="4"/>
        <v>1.25</v>
      </c>
      <c r="E14" s="21">
        <f t="shared" si="4"/>
        <v>8.75</v>
      </c>
      <c r="F14" s="21">
        <f t="shared" si="4"/>
        <v>0</v>
      </c>
      <c r="G14" s="21">
        <f t="shared" si="4"/>
        <v>0</v>
      </c>
      <c r="H14" s="21">
        <f t="shared" si="4"/>
        <v>1</v>
      </c>
      <c r="I14" s="25">
        <f t="shared" si="4"/>
        <v>0</v>
      </c>
      <c r="J14" s="49">
        <f t="shared" si="4"/>
        <v>46800</v>
      </c>
      <c r="K14" s="61">
        <f t="shared" si="3"/>
        <v>5348.5714285714284</v>
      </c>
      <c r="L14" s="62"/>
    </row>
    <row r="15" spans="1:24" ht="18" x14ac:dyDescent="0.35">
      <c r="B15" s="2" t="s">
        <v>8</v>
      </c>
      <c r="C15" s="15">
        <f t="shared" ref="C15:J15" si="5">C8</f>
        <v>0</v>
      </c>
      <c r="D15" s="41">
        <f t="shared" si="5"/>
        <v>8</v>
      </c>
      <c r="E15" s="22">
        <f t="shared" si="5"/>
        <v>10</v>
      </c>
      <c r="F15" s="16">
        <f t="shared" si="5"/>
        <v>0</v>
      </c>
      <c r="G15" s="16">
        <f t="shared" si="5"/>
        <v>0</v>
      </c>
      <c r="H15" s="16">
        <f t="shared" si="5"/>
        <v>0</v>
      </c>
      <c r="I15" s="17">
        <f t="shared" si="5"/>
        <v>1</v>
      </c>
      <c r="J15" s="50">
        <f t="shared" si="5"/>
        <v>64800</v>
      </c>
      <c r="K15" s="59">
        <f t="shared" si="3"/>
        <v>6480</v>
      </c>
      <c r="L15" s="60"/>
    </row>
    <row r="17" spans="1:21" x14ac:dyDescent="0.25">
      <c r="A17" s="1"/>
    </row>
    <row r="18" spans="1:21" ht="17.25" x14ac:dyDescent="0.25">
      <c r="A18" s="1" t="s">
        <v>10</v>
      </c>
    </row>
    <row r="20" spans="1:21" ht="18" customHeight="1" x14ac:dyDescent="0.35">
      <c r="B20" s="9" t="s">
        <v>0</v>
      </c>
      <c r="C20" s="10" t="s">
        <v>1</v>
      </c>
      <c r="D20" s="11" t="s">
        <v>3</v>
      </c>
      <c r="E20" s="11" t="s">
        <v>4</v>
      </c>
      <c r="F20" s="11" t="s">
        <v>5</v>
      </c>
      <c r="G20" s="11" t="s">
        <v>6</v>
      </c>
      <c r="H20" s="11" t="s">
        <v>7</v>
      </c>
      <c r="I20" s="11" t="s">
        <v>8</v>
      </c>
      <c r="J20" s="10" t="s">
        <v>2</v>
      </c>
      <c r="N20" s="55" t="s">
        <v>11</v>
      </c>
      <c r="O20" s="55"/>
      <c r="P20" s="55"/>
      <c r="Q20" s="55"/>
      <c r="R20" s="55"/>
      <c r="S20" s="55"/>
      <c r="T20" s="27"/>
      <c r="U20" s="56" t="s">
        <v>12</v>
      </c>
    </row>
    <row r="21" spans="1:21" ht="18" customHeight="1" x14ac:dyDescent="0.35">
      <c r="B21" s="10" t="s">
        <v>1</v>
      </c>
      <c r="C21" s="6">
        <f>C11-$E$11*C$24</f>
        <v>1</v>
      </c>
      <c r="D21" s="7">
        <f t="shared" ref="D21:J21" si="6">D11-$E$11*D$24</f>
        <v>-0.28142857142857147</v>
      </c>
      <c r="E21" s="7">
        <f t="shared" si="6"/>
        <v>0</v>
      </c>
      <c r="F21" s="7">
        <f t="shared" si="6"/>
        <v>0</v>
      </c>
      <c r="G21" s="7">
        <f t="shared" si="6"/>
        <v>0</v>
      </c>
      <c r="H21" s="7">
        <f t="shared" si="6"/>
        <v>8.6857142857142855E-2</v>
      </c>
      <c r="I21" s="7">
        <f t="shared" si="6"/>
        <v>0</v>
      </c>
      <c r="J21" s="51">
        <f t="shared" si="6"/>
        <v>4064.9142857142856</v>
      </c>
      <c r="N21" s="10" t="s">
        <v>3</v>
      </c>
      <c r="O21" s="10" t="s">
        <v>4</v>
      </c>
      <c r="P21" s="10" t="s">
        <v>5</v>
      </c>
      <c r="Q21" s="10" t="s">
        <v>6</v>
      </c>
      <c r="R21" s="10" t="s">
        <v>7</v>
      </c>
      <c r="S21" s="10" t="s">
        <v>8</v>
      </c>
      <c r="T21" s="27"/>
      <c r="U21" s="56"/>
    </row>
    <row r="22" spans="1:21" ht="18" x14ac:dyDescent="0.35">
      <c r="B22" s="13" t="s">
        <v>5</v>
      </c>
      <c r="C22" s="3">
        <f>C12-$E$12*C$24</f>
        <v>0</v>
      </c>
      <c r="D22">
        <f>D12-$E$12*D$24</f>
        <v>1.7142857142857144</v>
      </c>
      <c r="E22">
        <f t="shared" ref="E22:J22" si="7">E12-$E$12*E$24</f>
        <v>0</v>
      </c>
      <c r="F22">
        <f t="shared" si="7"/>
        <v>1</v>
      </c>
      <c r="G22">
        <f t="shared" si="7"/>
        <v>0</v>
      </c>
      <c r="H22">
        <f t="shared" si="7"/>
        <v>-0.22857142857142856</v>
      </c>
      <c r="I22">
        <f t="shared" si="7"/>
        <v>0</v>
      </c>
      <c r="J22" s="48">
        <f t="shared" si="7"/>
        <v>32502.857142857145</v>
      </c>
      <c r="N22" s="28">
        <f>0</f>
        <v>0</v>
      </c>
      <c r="O22" s="29">
        <f>J24</f>
        <v>5348.5714285714284</v>
      </c>
      <c r="P22" s="29">
        <f>J22</f>
        <v>32502.857142857145</v>
      </c>
      <c r="Q22" s="29">
        <f>J23</f>
        <v>10980</v>
      </c>
      <c r="R22" s="29">
        <f>0</f>
        <v>0</v>
      </c>
      <c r="S22" s="29">
        <f>J25</f>
        <v>11314.285714285717</v>
      </c>
      <c r="T22" s="27"/>
      <c r="U22" s="31">
        <f>J21</f>
        <v>4064.9142857142856</v>
      </c>
    </row>
    <row r="23" spans="1:21" ht="18" x14ac:dyDescent="0.35">
      <c r="B23" s="13" t="s">
        <v>6</v>
      </c>
      <c r="C23" s="3">
        <f>C13-$E$13*C$24</f>
        <v>0</v>
      </c>
      <c r="D23">
        <f>D13-$E$13*D$24</f>
        <v>3</v>
      </c>
      <c r="E23">
        <f t="shared" ref="E23:J23" si="8">E13-$E$13*E$24</f>
        <v>0</v>
      </c>
      <c r="F23">
        <f t="shared" si="8"/>
        <v>0</v>
      </c>
      <c r="G23">
        <f t="shared" si="8"/>
        <v>1</v>
      </c>
      <c r="H23">
        <f t="shared" si="8"/>
        <v>-0.39999999999999997</v>
      </c>
      <c r="I23">
        <f t="shared" si="8"/>
        <v>0</v>
      </c>
      <c r="J23" s="26">
        <f t="shared" si="8"/>
        <v>10980</v>
      </c>
    </row>
    <row r="24" spans="1:21" ht="18" x14ac:dyDescent="0.35">
      <c r="B24" s="13" t="s">
        <v>4</v>
      </c>
      <c r="C24" s="3">
        <f>C14/$E$14</f>
        <v>0</v>
      </c>
      <c r="D24">
        <f>D14/$E$14</f>
        <v>0.14285714285714285</v>
      </c>
      <c r="E24">
        <f>E14/$E$14</f>
        <v>1</v>
      </c>
      <c r="F24">
        <f>F14/$E$14</f>
        <v>0</v>
      </c>
      <c r="G24">
        <f t="shared" ref="G24:I24" si="9">G14/$E$14</f>
        <v>0</v>
      </c>
      <c r="H24">
        <f t="shared" si="9"/>
        <v>0.11428571428571428</v>
      </c>
      <c r="I24">
        <f t="shared" si="9"/>
        <v>0</v>
      </c>
      <c r="J24" s="26">
        <f>J14/$E$14</f>
        <v>5348.5714285714284</v>
      </c>
      <c r="O24" s="32"/>
      <c r="P24" s="32"/>
      <c r="Q24" s="32"/>
      <c r="R24" s="32"/>
      <c r="S24" s="32"/>
    </row>
    <row r="25" spans="1:21" ht="18" x14ac:dyDescent="0.35">
      <c r="B25" s="2" t="s">
        <v>8</v>
      </c>
      <c r="C25" s="15">
        <f>C15-$E$15*C$24</f>
        <v>0</v>
      </c>
      <c r="D25" s="16">
        <f>D15-$E$15*D$24</f>
        <v>6.5714285714285712</v>
      </c>
      <c r="E25" s="16">
        <f>E15-$E$15*E$24</f>
        <v>0</v>
      </c>
      <c r="F25" s="16">
        <f>F15-$E$15*F$24</f>
        <v>0</v>
      </c>
      <c r="G25" s="16">
        <f>G15-$E$15*G$24</f>
        <v>0</v>
      </c>
      <c r="H25" s="16">
        <f t="shared" ref="H25" si="10">H15-$E$15*H$24</f>
        <v>-1.1428571428571428</v>
      </c>
      <c r="I25" s="16">
        <f>I15-$E$15*I$24</f>
        <v>1</v>
      </c>
      <c r="J25" s="50">
        <f>J15-$E$15*J$24</f>
        <v>11314.285714285717</v>
      </c>
      <c r="O25" s="32"/>
    </row>
    <row r="27" spans="1:21" ht="18" customHeight="1" x14ac:dyDescent="0.35">
      <c r="B27" s="9" t="s">
        <v>0</v>
      </c>
      <c r="C27" s="10" t="s">
        <v>1</v>
      </c>
      <c r="D27" s="19" t="s">
        <v>3</v>
      </c>
      <c r="E27" s="11" t="s">
        <v>4</v>
      </c>
      <c r="F27" s="11" t="s">
        <v>5</v>
      </c>
      <c r="G27" s="11" t="s">
        <v>6</v>
      </c>
      <c r="H27" s="11" t="s">
        <v>7</v>
      </c>
      <c r="I27" s="11" t="s">
        <v>8</v>
      </c>
      <c r="J27" s="10" t="s">
        <v>2</v>
      </c>
      <c r="K27" s="57" t="s">
        <v>14</v>
      </c>
      <c r="L27" s="58"/>
    </row>
    <row r="28" spans="1:21" x14ac:dyDescent="0.25">
      <c r="B28" s="10" t="s">
        <v>1</v>
      </c>
      <c r="C28" s="6">
        <f>C21</f>
        <v>1</v>
      </c>
      <c r="D28" s="20">
        <f>D21</f>
        <v>-0.28142857142857147</v>
      </c>
      <c r="E28" s="7">
        <f t="shared" ref="E28:I28" si="11">E21</f>
        <v>0</v>
      </c>
      <c r="F28" s="7">
        <f t="shared" si="11"/>
        <v>0</v>
      </c>
      <c r="G28" s="7">
        <f t="shared" si="11"/>
        <v>0</v>
      </c>
      <c r="H28" s="7">
        <f t="shared" si="11"/>
        <v>8.6857142857142855E-2</v>
      </c>
      <c r="I28" s="7">
        <f t="shared" si="11"/>
        <v>0</v>
      </c>
      <c r="J28" s="51">
        <f>J21</f>
        <v>4064.9142857142856</v>
      </c>
      <c r="K28" s="57"/>
      <c r="L28" s="58"/>
    </row>
    <row r="29" spans="1:21" ht="18" x14ac:dyDescent="0.35">
      <c r="B29" s="13" t="s">
        <v>5</v>
      </c>
      <c r="C29" s="3">
        <f t="shared" ref="C29:J29" si="12">C22</f>
        <v>0</v>
      </c>
      <c r="D29" s="21">
        <f t="shared" si="12"/>
        <v>1.7142857142857144</v>
      </c>
      <c r="E29">
        <f t="shared" si="12"/>
        <v>0</v>
      </c>
      <c r="F29">
        <f t="shared" si="12"/>
        <v>1</v>
      </c>
      <c r="G29">
        <f t="shared" si="12"/>
        <v>0</v>
      </c>
      <c r="H29">
        <f t="shared" si="12"/>
        <v>-0.22857142857142856</v>
      </c>
      <c r="I29">
        <f t="shared" si="12"/>
        <v>0</v>
      </c>
      <c r="J29" s="26">
        <f t="shared" si="12"/>
        <v>32502.857142857145</v>
      </c>
      <c r="K29" s="59">
        <f>J29/D29</f>
        <v>18960</v>
      </c>
      <c r="L29" s="60"/>
    </row>
    <row r="30" spans="1:21" ht="18" x14ac:dyDescent="0.35">
      <c r="B30" s="13" t="s">
        <v>6</v>
      </c>
      <c r="C30" s="3">
        <f t="shared" ref="C30:J30" si="13">C23</f>
        <v>0</v>
      </c>
      <c r="D30" s="21">
        <f t="shared" si="13"/>
        <v>3</v>
      </c>
      <c r="E30">
        <f t="shared" si="13"/>
        <v>0</v>
      </c>
      <c r="F30">
        <f t="shared" si="13"/>
        <v>0</v>
      </c>
      <c r="G30">
        <f t="shared" si="13"/>
        <v>1</v>
      </c>
      <c r="H30">
        <f t="shared" si="13"/>
        <v>-0.39999999999999997</v>
      </c>
      <c r="I30">
        <f t="shared" si="13"/>
        <v>0</v>
      </c>
      <c r="J30" s="26">
        <f t="shared" si="13"/>
        <v>10980</v>
      </c>
      <c r="K30" s="59">
        <f t="shared" ref="K30:K31" si="14">J30/D30</f>
        <v>3660</v>
      </c>
      <c r="L30" s="60"/>
    </row>
    <row r="31" spans="1:21" ht="18" x14ac:dyDescent="0.35">
      <c r="B31" s="13" t="s">
        <v>4</v>
      </c>
      <c r="C31" s="3">
        <f t="shared" ref="C31:J31" si="15">C24</f>
        <v>0</v>
      </c>
      <c r="D31" s="21">
        <f>D24</f>
        <v>0.14285714285714285</v>
      </c>
      <c r="E31">
        <f t="shared" si="15"/>
        <v>1</v>
      </c>
      <c r="F31">
        <f t="shared" si="15"/>
        <v>0</v>
      </c>
      <c r="G31">
        <f t="shared" si="15"/>
        <v>0</v>
      </c>
      <c r="H31">
        <f t="shared" si="15"/>
        <v>0.11428571428571428</v>
      </c>
      <c r="I31">
        <f t="shared" si="15"/>
        <v>0</v>
      </c>
      <c r="J31" s="26">
        <f t="shared" si="15"/>
        <v>5348.5714285714284</v>
      </c>
      <c r="K31" s="59">
        <f t="shared" si="14"/>
        <v>37440</v>
      </c>
      <c r="L31" s="60"/>
    </row>
    <row r="32" spans="1:21" ht="18" x14ac:dyDescent="0.35">
      <c r="B32" s="33" t="s">
        <v>8</v>
      </c>
      <c r="C32" s="34">
        <f t="shared" ref="C32:J32" si="16">C25</f>
        <v>0</v>
      </c>
      <c r="D32" s="22">
        <f>D25</f>
        <v>6.5714285714285712</v>
      </c>
      <c r="E32" s="22">
        <f t="shared" si="16"/>
        <v>0</v>
      </c>
      <c r="F32" s="22">
        <f t="shared" si="16"/>
        <v>0</v>
      </c>
      <c r="G32" s="22">
        <f t="shared" si="16"/>
        <v>0</v>
      </c>
      <c r="H32" s="22">
        <f t="shared" si="16"/>
        <v>-1.1428571428571428</v>
      </c>
      <c r="I32" s="22">
        <f t="shared" si="16"/>
        <v>1</v>
      </c>
      <c r="J32" s="35">
        <f t="shared" si="16"/>
        <v>11314.285714285717</v>
      </c>
      <c r="K32" s="61">
        <f>J32/D32</f>
        <v>1721.7391304347832</v>
      </c>
      <c r="L32" s="62"/>
    </row>
    <row r="35" spans="1:21" ht="17.25" x14ac:dyDescent="0.25">
      <c r="A35" s="1" t="s">
        <v>15</v>
      </c>
    </row>
    <row r="37" spans="1:21" ht="18" x14ac:dyDescent="0.35">
      <c r="B37" s="9" t="s">
        <v>0</v>
      </c>
      <c r="C37" s="10" t="s">
        <v>1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0" t="s">
        <v>2</v>
      </c>
      <c r="N37" s="55" t="s">
        <v>11</v>
      </c>
      <c r="O37" s="55"/>
      <c r="P37" s="55"/>
      <c r="Q37" s="55"/>
      <c r="R37" s="55"/>
      <c r="S37" s="55"/>
      <c r="U37" s="56" t="s">
        <v>12</v>
      </c>
    </row>
    <row r="38" spans="1:21" ht="18" x14ac:dyDescent="0.35">
      <c r="B38" s="10" t="s">
        <v>1</v>
      </c>
      <c r="C38" s="6">
        <f>C28-$D$28*C42</f>
        <v>1</v>
      </c>
      <c r="D38" s="7">
        <f t="shared" ref="D38:I38" si="17">D28-$D$28*D42</f>
        <v>0</v>
      </c>
      <c r="E38" s="7">
        <f t="shared" si="17"/>
        <v>0</v>
      </c>
      <c r="F38" s="7">
        <f t="shared" si="17"/>
        <v>0</v>
      </c>
      <c r="G38" s="7">
        <f t="shared" si="17"/>
        <v>0</v>
      </c>
      <c r="H38" s="7">
        <f t="shared" si="17"/>
        <v>3.7913043478260862E-2</v>
      </c>
      <c r="I38" s="7">
        <f t="shared" si="17"/>
        <v>4.282608695652175E-2</v>
      </c>
      <c r="J38" s="51">
        <f>J28-$D$28*J42</f>
        <v>4549.4608695652178</v>
      </c>
      <c r="N38" s="10" t="s">
        <v>3</v>
      </c>
      <c r="O38" s="10" t="s">
        <v>4</v>
      </c>
      <c r="P38" s="10" t="s">
        <v>5</v>
      </c>
      <c r="Q38" s="10" t="s">
        <v>6</v>
      </c>
      <c r="R38" s="10" t="s">
        <v>7</v>
      </c>
      <c r="S38" s="10" t="s">
        <v>8</v>
      </c>
      <c r="U38" s="56"/>
    </row>
    <row r="39" spans="1:21" ht="18" x14ac:dyDescent="0.35">
      <c r="B39" s="13" t="s">
        <v>5</v>
      </c>
      <c r="C39" s="45">
        <f t="shared" ref="C39:I39" si="18">C29-$D$29*C42</f>
        <v>0</v>
      </c>
      <c r="D39" s="37">
        <f t="shared" si="18"/>
        <v>0</v>
      </c>
      <c r="E39" s="38">
        <f t="shared" si="18"/>
        <v>0</v>
      </c>
      <c r="F39" s="38">
        <f t="shared" si="18"/>
        <v>1</v>
      </c>
      <c r="G39" s="38">
        <f t="shared" si="18"/>
        <v>0</v>
      </c>
      <c r="H39" s="38">
        <f t="shared" si="18"/>
        <v>6.9565217391304363E-2</v>
      </c>
      <c r="I39" s="39">
        <f t="shared" si="18"/>
        <v>-0.26086956521739135</v>
      </c>
      <c r="J39" s="52">
        <f>J29-$D$29*J42</f>
        <v>29551.304347826088</v>
      </c>
      <c r="N39" s="28">
        <f>J42</f>
        <v>1721.7391304347832</v>
      </c>
      <c r="O39" s="29">
        <f>J41</f>
        <v>5102.608695652174</v>
      </c>
      <c r="P39" s="29">
        <f>J39</f>
        <v>29551.304347826088</v>
      </c>
      <c r="Q39" s="29">
        <f>J40</f>
        <v>5814.7826086956502</v>
      </c>
      <c r="R39" s="29">
        <f>0</f>
        <v>0</v>
      </c>
      <c r="S39" s="29">
        <v>0</v>
      </c>
      <c r="U39" s="31">
        <f>J38</f>
        <v>4549.4608695652178</v>
      </c>
    </row>
    <row r="40" spans="1:21" ht="18" x14ac:dyDescent="0.35">
      <c r="B40" s="13" t="s">
        <v>6</v>
      </c>
      <c r="C40" s="46">
        <f>C30-$D$30*C42</f>
        <v>0</v>
      </c>
      <c r="D40" s="40">
        <f t="shared" ref="D40:J40" si="19">D30-$D$30*D42</f>
        <v>0</v>
      </c>
      <c r="E40">
        <f t="shared" si="19"/>
        <v>0</v>
      </c>
      <c r="F40">
        <f t="shared" si="19"/>
        <v>0</v>
      </c>
      <c r="G40">
        <f t="shared" si="19"/>
        <v>1</v>
      </c>
      <c r="H40">
        <f t="shared" si="19"/>
        <v>0.12173913043478263</v>
      </c>
      <c r="I40" s="4">
        <f t="shared" si="19"/>
        <v>-0.45652173913043481</v>
      </c>
      <c r="J40" s="53">
        <f t="shared" si="19"/>
        <v>5814.7826086956502</v>
      </c>
      <c r="N40" t="s">
        <v>20</v>
      </c>
    </row>
    <row r="41" spans="1:21" ht="18" x14ac:dyDescent="0.35">
      <c r="B41" s="13" t="s">
        <v>4</v>
      </c>
      <c r="C41" s="46">
        <f>C31-$D$31*C42</f>
        <v>0</v>
      </c>
      <c r="D41" s="40">
        <f t="shared" ref="D41:J41" si="20">D31-$D$31*D42</f>
        <v>0</v>
      </c>
      <c r="E41">
        <f t="shared" si="20"/>
        <v>1</v>
      </c>
      <c r="F41">
        <f t="shared" si="20"/>
        <v>0</v>
      </c>
      <c r="G41">
        <f t="shared" si="20"/>
        <v>0</v>
      </c>
      <c r="H41">
        <f t="shared" si="20"/>
        <v>0.1391304347826087</v>
      </c>
      <c r="I41" s="4">
        <f t="shared" si="20"/>
        <v>-2.1739130434782608E-2</v>
      </c>
      <c r="J41" s="53">
        <f t="shared" si="20"/>
        <v>5102.608695652174</v>
      </c>
      <c r="N41" s="32"/>
    </row>
    <row r="42" spans="1:21" ht="18" x14ac:dyDescent="0.35">
      <c r="B42" s="2" t="s">
        <v>3</v>
      </c>
      <c r="C42" s="47">
        <f>C32/$D$32</f>
        <v>0</v>
      </c>
      <c r="D42" s="41">
        <f t="shared" ref="D42:J42" si="21">D32/$D$32</f>
        <v>1</v>
      </c>
      <c r="E42" s="16">
        <f t="shared" si="21"/>
        <v>0</v>
      </c>
      <c r="F42" s="16">
        <f t="shared" si="21"/>
        <v>0</v>
      </c>
      <c r="G42" s="16">
        <f t="shared" si="21"/>
        <v>0</v>
      </c>
      <c r="H42" s="16">
        <f t="shared" si="21"/>
        <v>-0.17391304347826086</v>
      </c>
      <c r="I42" s="17">
        <f t="shared" si="21"/>
        <v>0.15217391304347827</v>
      </c>
      <c r="J42" s="54">
        <f t="shared" si="21"/>
        <v>1721.7391304347832</v>
      </c>
      <c r="N42" s="32"/>
    </row>
    <row r="44" spans="1:21" x14ac:dyDescent="0.25">
      <c r="J44" s="32"/>
    </row>
  </sheetData>
  <mergeCells count="16">
    <mergeCell ref="U37:U38"/>
    <mergeCell ref="K32:L32"/>
    <mergeCell ref="N37:S37"/>
    <mergeCell ref="K27:L28"/>
    <mergeCell ref="K29:L29"/>
    <mergeCell ref="K30:L30"/>
    <mergeCell ref="K31:L31"/>
    <mergeCell ref="N3:S3"/>
    <mergeCell ref="U3:U4"/>
    <mergeCell ref="N20:S20"/>
    <mergeCell ref="U20:U21"/>
    <mergeCell ref="K10:L11"/>
    <mergeCell ref="K12:L12"/>
    <mergeCell ref="K13:L13"/>
    <mergeCell ref="K14:L14"/>
    <mergeCell ref="K15:L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2023-07-12T10:09:02Z</dcterms:created>
  <dcterms:modified xsi:type="dcterms:W3CDTF">2023-07-15T02:19:11Z</dcterms:modified>
</cp:coreProperties>
</file>