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H29" i="1" l="1"/>
  <c r="H20" i="1" l="1"/>
  <c r="H19" i="1"/>
  <c r="H21" i="1"/>
  <c r="H15" i="1"/>
  <c r="H9" i="1"/>
  <c r="H14" i="1"/>
  <c r="H13" i="1"/>
  <c r="H8" i="1"/>
  <c r="H7" i="1"/>
  <c r="H3" i="1"/>
  <c r="H2" i="1"/>
  <c r="D7" i="1"/>
  <c r="E7" i="1" s="1"/>
  <c r="D10" i="1"/>
  <c r="E10" i="1" s="1"/>
  <c r="D11" i="1"/>
  <c r="E11" i="1" s="1"/>
  <c r="D5" i="1"/>
  <c r="E5" i="1" s="1"/>
  <c r="D21" i="1"/>
  <c r="E21" i="1" s="1"/>
  <c r="D22" i="1"/>
  <c r="E22" i="1" s="1"/>
  <c r="D9" i="1"/>
  <c r="E9" i="1" s="1"/>
  <c r="D17" i="1"/>
  <c r="E17" i="1" s="1"/>
  <c r="D12" i="1"/>
  <c r="E12" i="1" s="1"/>
  <c r="D16" i="1"/>
  <c r="E16" i="1" s="1"/>
  <c r="D2" i="1"/>
  <c r="E2" i="1" s="1"/>
  <c r="D15" i="1"/>
  <c r="E15" i="1" s="1"/>
  <c r="D3" i="1"/>
  <c r="E3" i="1" s="1"/>
  <c r="D4" i="1"/>
  <c r="E4" i="1" s="1"/>
  <c r="D18" i="1"/>
  <c r="E18" i="1" s="1"/>
  <c r="D19" i="1"/>
  <c r="E19" i="1" s="1"/>
  <c r="D20" i="1"/>
  <c r="E20" i="1" s="1"/>
  <c r="D14" i="1"/>
  <c r="E14" i="1" s="1"/>
  <c r="D8" i="1"/>
  <c r="E8" i="1" s="1"/>
  <c r="D6" i="1"/>
  <c r="E6" i="1" s="1"/>
  <c r="D13" i="1"/>
  <c r="E13" i="1" s="1"/>
</calcChain>
</file>

<file path=xl/sharedStrings.xml><?xml version="1.0" encoding="utf-8"?>
<sst xmlns="http://schemas.openxmlformats.org/spreadsheetml/2006/main" count="55" uniqueCount="44">
  <si>
    <t>Carro 1</t>
  </si>
  <si>
    <t>Carro 2</t>
  </si>
  <si>
    <t>Carro 3</t>
  </si>
  <si>
    <t>Carro 4</t>
  </si>
  <si>
    <t>Carro 5</t>
  </si>
  <si>
    <t>Carro 6</t>
  </si>
  <si>
    <t>Carro 7</t>
  </si>
  <si>
    <t>Carro 8</t>
  </si>
  <si>
    <t>Carro 9</t>
  </si>
  <si>
    <t>Carro 10</t>
  </si>
  <si>
    <t>Carro 11</t>
  </si>
  <si>
    <t>Carro 12</t>
  </si>
  <si>
    <t>Carro 13</t>
  </si>
  <si>
    <t>Carro 14</t>
  </si>
  <si>
    <t>Carro 15</t>
  </si>
  <si>
    <t>Carro 16</t>
  </si>
  <si>
    <t>Carro 17</t>
  </si>
  <si>
    <t>Carro 18</t>
  </si>
  <si>
    <t>Carro 19</t>
  </si>
  <si>
    <t>Carro 20</t>
  </si>
  <si>
    <t>Carro 21</t>
  </si>
  <si>
    <t>Carro 22</t>
  </si>
  <si>
    <t>Carro 23</t>
  </si>
  <si>
    <t>Carro 24</t>
  </si>
  <si>
    <t>Carro 25</t>
  </si>
  <si>
    <t>Carro 26</t>
  </si>
  <si>
    <t>-</t>
  </si>
  <si>
    <t>Real</t>
  </si>
  <si>
    <t>Medida</t>
  </si>
  <si>
    <t>Erro ABS</t>
  </si>
  <si>
    <t>Erro %</t>
  </si>
  <si>
    <t>Média total Erro ABS</t>
  </si>
  <si>
    <t>Média total Erro %</t>
  </si>
  <si>
    <t>Invervalo dos verdes</t>
  </si>
  <si>
    <t>% do total detectados</t>
  </si>
  <si>
    <t>Invervalo dos amarelos</t>
  </si>
  <si>
    <t>Invervalo dos vermelhos</t>
  </si>
  <si>
    <t>Erro absoluto</t>
  </si>
  <si>
    <t>&lt; 3km/h</t>
  </si>
  <si>
    <t>03&lt;e&lt;5</t>
  </si>
  <si>
    <t>&gt;5 km/h</t>
  </si>
  <si>
    <t>Taxa de deteção %</t>
  </si>
  <si>
    <t>total de carros</t>
  </si>
  <si>
    <t>Carros detectados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</si>
</sst>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16" fontId="0" fillId="0" borderId="0" xfId="0" applyNumberFormat="1"/>
  </cellXfs>
  <cellStyles count="2">
    <cellStyle name="Normal" xfId="0" builtinId="0"/>
    <cellStyle name="Porcentagem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C1" workbookViewId="0">
      <selection activeCell="G2" sqref="G2:J31"/>
    </sheetView>
  </sheetViews>
  <sheetFormatPr defaultRowHeight="15" x14ac:dyDescent="0.25"/>
  <cols>
    <col min="7" max="7" width="23.140625" bestFit="1" customWidth="1"/>
  </cols>
  <sheetData>
    <row r="1" spans="1:8" x14ac:dyDescent="0.25">
      <c r="B1" t="s">
        <v>27</v>
      </c>
      <c r="C1" t="s">
        <v>28</v>
      </c>
      <c r="D1" t="s">
        <v>29</v>
      </c>
      <c r="E1" t="s">
        <v>30</v>
      </c>
    </row>
    <row r="2" spans="1:8" x14ac:dyDescent="0.25">
      <c r="A2" t="s">
        <v>16</v>
      </c>
      <c r="B2">
        <v>44.74</v>
      </c>
      <c r="C2">
        <v>44.68</v>
      </c>
      <c r="D2">
        <f>ABS(B2-C2)</f>
        <v>6.0000000000002274E-2</v>
      </c>
      <c r="E2" s="1">
        <f>(D2*100)/B2</f>
        <v>0.1341081805990216</v>
      </c>
      <c r="G2" t="s">
        <v>31</v>
      </c>
      <c r="H2" s="1">
        <f>AVERAGE(D2:D22)</f>
        <v>4.482857142857144</v>
      </c>
    </row>
    <row r="3" spans="1:8" x14ac:dyDescent="0.25">
      <c r="A3" t="s">
        <v>18</v>
      </c>
      <c r="B3">
        <v>41.97</v>
      </c>
      <c r="C3">
        <v>42.18</v>
      </c>
      <c r="D3">
        <f>ABS(B3-C3)</f>
        <v>0.21000000000000085</v>
      </c>
      <c r="E3" s="1">
        <f>(D3*100)/B3</f>
        <v>0.50035739814153168</v>
      </c>
      <c r="G3" t="s">
        <v>32</v>
      </c>
      <c r="H3" s="1">
        <f>AVERAGE(E2:E22)</f>
        <v>12.262225635638504</v>
      </c>
    </row>
    <row r="4" spans="1:8" x14ac:dyDescent="0.25">
      <c r="A4" t="s">
        <v>19</v>
      </c>
      <c r="B4">
        <v>53.02</v>
      </c>
      <c r="C4">
        <v>53.38</v>
      </c>
      <c r="D4">
        <f>ABS(B4-C4)</f>
        <v>0.35999999999999943</v>
      </c>
      <c r="E4" s="1">
        <f>(D4*100)/B4</f>
        <v>0.67898906073179821</v>
      </c>
    </row>
    <row r="5" spans="1:8" x14ac:dyDescent="0.25">
      <c r="A5" t="s">
        <v>5</v>
      </c>
      <c r="B5">
        <v>21.02</v>
      </c>
      <c r="C5">
        <v>21.82</v>
      </c>
      <c r="D5">
        <f>ABS(B5-C5)</f>
        <v>0.80000000000000071</v>
      </c>
      <c r="E5" s="1">
        <f>(D5*100)/B5</f>
        <v>3.8058991436726961</v>
      </c>
    </row>
    <row r="6" spans="1:8" x14ac:dyDescent="0.25">
      <c r="A6" t="s">
        <v>25</v>
      </c>
      <c r="B6">
        <v>48.42</v>
      </c>
      <c r="C6">
        <v>49.33</v>
      </c>
      <c r="D6">
        <f>ABS(B6-C6)</f>
        <v>0.90999999999999659</v>
      </c>
      <c r="E6" s="1">
        <f>(D6*100)/B6</f>
        <v>1.8793886823626529</v>
      </c>
      <c r="G6" s="2" t="s">
        <v>33</v>
      </c>
    </row>
    <row r="7" spans="1:8" x14ac:dyDescent="0.25">
      <c r="A7" t="s">
        <v>1</v>
      </c>
      <c r="B7">
        <v>51.92</v>
      </c>
      <c r="C7">
        <v>50.86</v>
      </c>
      <c r="D7">
        <f>ABS(B7-C7)</f>
        <v>1.0600000000000023</v>
      </c>
      <c r="E7" s="1">
        <f>(D7*100)/B7</f>
        <v>2.0416024653312834</v>
      </c>
      <c r="G7" t="s">
        <v>31</v>
      </c>
      <c r="H7" s="1">
        <f>AVERAGE(D2:D12)</f>
        <v>1.2618181818181824</v>
      </c>
    </row>
    <row r="8" spans="1:8" x14ac:dyDescent="0.25">
      <c r="A8" t="s">
        <v>24</v>
      </c>
      <c r="B8">
        <v>49.97</v>
      </c>
      <c r="C8">
        <v>48.69</v>
      </c>
      <c r="D8">
        <f>ABS(B8-C8)</f>
        <v>1.2800000000000011</v>
      </c>
      <c r="E8" s="1">
        <f>(D8*100)/B8</f>
        <v>2.5615369221532944</v>
      </c>
      <c r="G8" t="s">
        <v>32</v>
      </c>
      <c r="H8" s="1">
        <f>AVERAGE(E2:E12)</f>
        <v>3.2179054767000186</v>
      </c>
    </row>
    <row r="9" spans="1:8" x14ac:dyDescent="0.25">
      <c r="A9" t="s">
        <v>11</v>
      </c>
      <c r="B9">
        <v>46.94</v>
      </c>
      <c r="C9">
        <v>44.8</v>
      </c>
      <c r="D9">
        <f>ABS(B9-C9)</f>
        <v>2.1400000000000006</v>
      </c>
      <c r="E9" s="1">
        <f>(D9*100)/B9</f>
        <v>4.5590115040477217</v>
      </c>
      <c r="G9" t="s">
        <v>34</v>
      </c>
      <c r="H9" s="3">
        <f>11/21</f>
        <v>0.52380952380952384</v>
      </c>
    </row>
    <row r="10" spans="1:8" x14ac:dyDescent="0.25">
      <c r="A10" t="s">
        <v>2</v>
      </c>
      <c r="B10">
        <v>50.59</v>
      </c>
      <c r="C10">
        <v>48.43</v>
      </c>
      <c r="D10">
        <f>ABS(B10-C10)</f>
        <v>2.1600000000000037</v>
      </c>
      <c r="E10" s="1">
        <f>(D10*100)/B10</f>
        <v>4.2696185016801813</v>
      </c>
    </row>
    <row r="11" spans="1:8" x14ac:dyDescent="0.25">
      <c r="A11" t="s">
        <v>4</v>
      </c>
      <c r="B11">
        <v>23.19</v>
      </c>
      <c r="C11">
        <v>25.38</v>
      </c>
      <c r="D11">
        <f>ABS(B11-C11)</f>
        <v>2.1899999999999977</v>
      </c>
      <c r="E11" s="1">
        <f>(D11*100)/B11</f>
        <v>9.443725743855099</v>
      </c>
    </row>
    <row r="12" spans="1:8" x14ac:dyDescent="0.25">
      <c r="A12" t="s">
        <v>13</v>
      </c>
      <c r="B12">
        <v>49.07</v>
      </c>
      <c r="C12">
        <v>46.36</v>
      </c>
      <c r="D12">
        <f>ABS(B12-C12)</f>
        <v>2.7100000000000009</v>
      </c>
      <c r="E12" s="1">
        <f>(D12*100)/B12</f>
        <v>5.5227226411249255</v>
      </c>
      <c r="G12" s="2" t="s">
        <v>35</v>
      </c>
    </row>
    <row r="13" spans="1:8" x14ac:dyDescent="0.25">
      <c r="A13" t="s">
        <v>0</v>
      </c>
      <c r="B13">
        <v>59.57</v>
      </c>
      <c r="C13">
        <v>56.39</v>
      </c>
      <c r="D13">
        <f>ABS(B13-C13)</f>
        <v>3.1799999999999997</v>
      </c>
      <c r="E13" s="1">
        <f>(D13*100)/B13</f>
        <v>5.3382575121705553</v>
      </c>
      <c r="G13" t="s">
        <v>31</v>
      </c>
      <c r="H13" s="1">
        <f>AVERAGE(D13:D16)</f>
        <v>4.1725000000000003</v>
      </c>
    </row>
    <row r="14" spans="1:8" x14ac:dyDescent="0.25">
      <c r="A14" t="s">
        <v>23</v>
      </c>
      <c r="B14">
        <v>52.97</v>
      </c>
      <c r="C14">
        <v>57.12</v>
      </c>
      <c r="D14">
        <f>ABS(B14-C14)</f>
        <v>4.1499999999999986</v>
      </c>
      <c r="E14" s="1">
        <f>(D14*100)/B14</f>
        <v>7.8346233717198395</v>
      </c>
      <c r="G14" t="s">
        <v>32</v>
      </c>
      <c r="H14" s="1">
        <f>AVERAGE(E13:E16)</f>
        <v>11.198304328335158</v>
      </c>
    </row>
    <row r="15" spans="1:8" x14ac:dyDescent="0.25">
      <c r="A15" t="s">
        <v>17</v>
      </c>
      <c r="B15">
        <v>48.18</v>
      </c>
      <c r="C15">
        <v>52.77</v>
      </c>
      <c r="D15">
        <f>ABS(B15-C15)</f>
        <v>4.5900000000000034</v>
      </c>
      <c r="E15" s="1">
        <f>(D15*100)/B15</f>
        <v>9.5267745952677529</v>
      </c>
      <c r="G15" t="s">
        <v>34</v>
      </c>
      <c r="H15" s="3">
        <f>4/21</f>
        <v>0.19047619047619047</v>
      </c>
    </row>
    <row r="16" spans="1:8" x14ac:dyDescent="0.25">
      <c r="A16" t="s">
        <v>14</v>
      </c>
      <c r="B16">
        <v>21.59</v>
      </c>
      <c r="C16">
        <v>26.36</v>
      </c>
      <c r="D16">
        <f>ABS(B16-C16)</f>
        <v>4.7699999999999996</v>
      </c>
      <c r="E16" s="1">
        <f>(D16*100)/B16</f>
        <v>22.093561834182488</v>
      </c>
    </row>
    <row r="17" spans="1:10" x14ac:dyDescent="0.25">
      <c r="A17" t="s">
        <v>12</v>
      </c>
      <c r="B17">
        <v>40.72</v>
      </c>
      <c r="C17">
        <v>47.88</v>
      </c>
      <c r="D17">
        <f>ABS(B17-C17)</f>
        <v>7.1600000000000037</v>
      </c>
      <c r="E17" s="1">
        <f>(D17*100)/B17</f>
        <v>17.583497053045196</v>
      </c>
    </row>
    <row r="18" spans="1:10" x14ac:dyDescent="0.25">
      <c r="A18" t="s">
        <v>20</v>
      </c>
      <c r="B18">
        <v>52.97</v>
      </c>
      <c r="C18">
        <v>45.38</v>
      </c>
      <c r="D18">
        <f>ABS(B18-C18)</f>
        <v>7.5899999999999963</v>
      </c>
      <c r="E18" s="1">
        <f>(D18*100)/B18</f>
        <v>14.328865395506885</v>
      </c>
      <c r="G18" s="2" t="s">
        <v>36</v>
      </c>
    </row>
    <row r="19" spans="1:10" x14ac:dyDescent="0.25">
      <c r="A19" t="s">
        <v>21</v>
      </c>
      <c r="B19">
        <v>53.59</v>
      </c>
      <c r="C19">
        <v>43.83</v>
      </c>
      <c r="D19">
        <f>ABS(B19-C19)</f>
        <v>9.7600000000000051</v>
      </c>
      <c r="E19" s="1">
        <f>(D19*100)/B19</f>
        <v>18.212353050942347</v>
      </c>
      <c r="G19" t="s">
        <v>31</v>
      </c>
      <c r="H19" s="1">
        <f>AVERAGE(D17:D22)</f>
        <v>10.595000000000001</v>
      </c>
    </row>
    <row r="20" spans="1:10" x14ac:dyDescent="0.25">
      <c r="A20" t="s">
        <v>22</v>
      </c>
      <c r="B20">
        <v>49.24</v>
      </c>
      <c r="C20">
        <v>38.840000000000003</v>
      </c>
      <c r="D20">
        <f>ABS(B20-C20)</f>
        <v>10.399999999999999</v>
      </c>
      <c r="E20" s="1">
        <f>(D20*100)/B20</f>
        <v>21.121039805036549</v>
      </c>
      <c r="G20" t="s">
        <v>32</v>
      </c>
      <c r="H20" s="1">
        <f>AVERAGE(E17:E22)</f>
        <v>29.552760131894619</v>
      </c>
    </row>
    <row r="21" spans="1:10" x14ac:dyDescent="0.25">
      <c r="A21" t="s">
        <v>6</v>
      </c>
      <c r="B21">
        <v>23.36</v>
      </c>
      <c r="C21">
        <v>33.79</v>
      </c>
      <c r="D21">
        <f>ABS(B21-C21)</f>
        <v>10.43</v>
      </c>
      <c r="E21" s="1">
        <f>(D21*100)/B21</f>
        <v>44.648972602739725</v>
      </c>
      <c r="G21" t="s">
        <v>34</v>
      </c>
      <c r="H21" s="3">
        <f>6/21</f>
        <v>0.2857142857142857</v>
      </c>
    </row>
    <row r="22" spans="1:10" x14ac:dyDescent="0.25">
      <c r="A22" t="s">
        <v>7</v>
      </c>
      <c r="B22">
        <v>29.68</v>
      </c>
      <c r="C22">
        <v>47.91</v>
      </c>
      <c r="D22">
        <f>ABS(B22-C22)</f>
        <v>18.229999999999997</v>
      </c>
      <c r="E22" s="1">
        <f>(D22*100)/B22</f>
        <v>61.421832884097029</v>
      </c>
      <c r="H22" s="4" t="s">
        <v>37</v>
      </c>
      <c r="I22" s="4"/>
      <c r="J22" s="4"/>
    </row>
    <row r="23" spans="1:10" x14ac:dyDescent="0.25">
      <c r="H23" t="s">
        <v>38</v>
      </c>
      <c r="I23" s="5" t="s">
        <v>39</v>
      </c>
      <c r="J23" t="s">
        <v>40</v>
      </c>
    </row>
    <row r="24" spans="1:10" x14ac:dyDescent="0.25">
      <c r="G24" t="s">
        <v>31</v>
      </c>
      <c r="H24" s="1">
        <v>1.2618181818181824</v>
      </c>
      <c r="I24" s="1">
        <v>4.1725000000000003</v>
      </c>
      <c r="J24" s="1">
        <v>10.595000000000001</v>
      </c>
    </row>
    <row r="25" spans="1:10" x14ac:dyDescent="0.25">
      <c r="A25" t="s">
        <v>3</v>
      </c>
      <c r="B25">
        <v>50.06</v>
      </c>
      <c r="C25" t="s">
        <v>26</v>
      </c>
      <c r="D25" t="e">
        <v>#VALUE!</v>
      </c>
      <c r="E25" s="1" t="e">
        <v>#VALUE!</v>
      </c>
      <c r="G25" t="s">
        <v>32</v>
      </c>
      <c r="H25" s="1">
        <v>3.2179054767000186</v>
      </c>
      <c r="I25" s="1">
        <v>11.198304328335158</v>
      </c>
      <c r="J25" s="1">
        <v>29.552760131894619</v>
      </c>
    </row>
    <row r="26" spans="1:10" x14ac:dyDescent="0.25">
      <c r="A26" t="s">
        <v>8</v>
      </c>
      <c r="B26">
        <v>26.54</v>
      </c>
      <c r="D26">
        <v>26.54</v>
      </c>
      <c r="E26" s="1">
        <v>100</v>
      </c>
      <c r="G26" t="s">
        <v>34</v>
      </c>
      <c r="H26" s="3">
        <v>0.52380952380952384</v>
      </c>
      <c r="I26" s="3">
        <v>0.19047619047619047</v>
      </c>
      <c r="J26" s="3">
        <v>0.2857142857142857</v>
      </c>
    </row>
    <row r="27" spans="1:10" x14ac:dyDescent="0.25">
      <c r="A27" t="s">
        <v>9</v>
      </c>
      <c r="B27">
        <v>25.78</v>
      </c>
      <c r="D27">
        <v>25.78</v>
      </c>
      <c r="E27" s="1">
        <v>100</v>
      </c>
    </row>
    <row r="28" spans="1:10" x14ac:dyDescent="0.25">
      <c r="A28" t="s">
        <v>10</v>
      </c>
      <c r="B28">
        <v>29.12</v>
      </c>
      <c r="D28">
        <v>29.12</v>
      </c>
      <c r="E28" s="1">
        <v>100</v>
      </c>
    </row>
    <row r="29" spans="1:10" x14ac:dyDescent="0.25">
      <c r="A29" t="s">
        <v>15</v>
      </c>
      <c r="B29">
        <v>26.63</v>
      </c>
      <c r="D29">
        <v>26.63</v>
      </c>
      <c r="E29" s="1">
        <v>100</v>
      </c>
      <c r="G29" t="s">
        <v>41</v>
      </c>
      <c r="H29">
        <f>H31/H30</f>
        <v>0.80769230769230771</v>
      </c>
    </row>
    <row r="30" spans="1:10" x14ac:dyDescent="0.25">
      <c r="G30" t="s">
        <v>42</v>
      </c>
      <c r="H30">
        <v>26</v>
      </c>
    </row>
    <row r="31" spans="1:10" x14ac:dyDescent="0.25">
      <c r="G31" t="s">
        <v>43</v>
      </c>
      <c r="H31">
        <v>21</v>
      </c>
    </row>
  </sheetData>
  <sortState ref="A2:E22">
    <sortCondition ref="D2"/>
  </sortState>
  <mergeCells count="1">
    <mergeCell ref="H22:J22"/>
  </mergeCells>
  <conditionalFormatting sqref="D2:D22">
    <cfRule type="cellIs" dxfId="7" priority="6" operator="greaterThan">
      <formula>5</formula>
    </cfRule>
    <cfRule type="cellIs" dxfId="6" priority="7" operator="between">
      <formula>3</formula>
      <formula>5</formula>
    </cfRule>
    <cfRule type="cellIs" dxfId="5" priority="8" operator="lessThan">
      <formula>3.1</formula>
    </cfRule>
  </conditionalFormatting>
  <conditionalFormatting sqref="E2:E22">
    <cfRule type="cellIs" dxfId="4" priority="5" operator="greaterThan">
      <formula>10</formula>
    </cfRule>
  </conditionalFormatting>
  <conditionalFormatting sqref="D25:D29">
    <cfRule type="cellIs" dxfId="3" priority="2" operator="greaterThan">
      <formula>5</formula>
    </cfRule>
    <cfRule type="cellIs" dxfId="2" priority="3" operator="between">
      <formula>3</formula>
      <formula>5</formula>
    </cfRule>
    <cfRule type="cellIs" dxfId="1" priority="4" operator="lessThan">
      <formula>3.1</formula>
    </cfRule>
  </conditionalFormatting>
  <conditionalFormatting sqref="E25:E29">
    <cfRule type="cellIs" dxfId="0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2018-10-14T20:00:57Z</dcterms:modified>
</cp:coreProperties>
</file>