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ulat\OneDrive\Documents\Notes\DataAnalyst\"/>
    </mc:Choice>
  </mc:AlternateContent>
  <xr:revisionPtr revIDLastSave="0" documentId="13_ncr:1_{CD71E636-F001-42D5-ABFE-B831B9FBAE14}" xr6:coauthVersionLast="47" xr6:coauthVersionMax="47" xr10:uidLastSave="{00000000-0000-0000-0000-000000000000}"/>
  <bookViews>
    <workbookView xWindow="-120" yWindow="-120" windowWidth="29040" windowHeight="15720" xr2:uid="{4B4121ED-B4C3-4642-9D55-DD1DD51D425B}"/>
  </bookViews>
  <sheets>
    <sheet name="Sheet1" sheetId="1" r:id="rId1"/>
  </sheets>
  <definedNames>
    <definedName name="_xlnm._FilterDatabase" localSheetId="0" hidden="1">Sheet1!$O$36:$R$45</definedName>
  </definedName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1" l="1"/>
  <c r="K29" i="1"/>
  <c r="K28" i="1"/>
  <c r="K27" i="1"/>
  <c r="I12" i="1"/>
  <c r="I13" i="1"/>
  <c r="I14" i="1"/>
  <c r="I15" i="1"/>
  <c r="I16" i="1"/>
  <c r="I17" i="1"/>
  <c r="I18" i="1"/>
  <c r="I19" i="1"/>
  <c r="I11" i="1"/>
  <c r="P18" i="1"/>
  <c r="P17" i="1"/>
  <c r="P16" i="1"/>
  <c r="P15" i="1"/>
  <c r="P14" i="1"/>
  <c r="P13" i="1"/>
  <c r="L17" i="1"/>
  <c r="L16" i="1"/>
  <c r="L15" i="1"/>
  <c r="N15" i="1" s="1"/>
  <c r="L14" i="1"/>
  <c r="N14" i="1" s="1"/>
  <c r="L13" i="1"/>
  <c r="N13" i="1" s="1"/>
  <c r="L12" i="1"/>
  <c r="L11" i="1"/>
</calcChain>
</file>

<file path=xl/sharedStrings.xml><?xml version="1.0" encoding="utf-8"?>
<sst xmlns="http://schemas.openxmlformats.org/spreadsheetml/2006/main" count="221" uniqueCount="85">
  <si>
    <t>Name</t>
  </si>
  <si>
    <t>Salary</t>
  </si>
  <si>
    <t>Gender</t>
  </si>
  <si>
    <t>Sale Qty</t>
  </si>
  <si>
    <t>Salary (USD)</t>
  </si>
  <si>
    <t>John Carter</t>
  </si>
  <si>
    <t>Male</t>
  </si>
  <si>
    <t>Priya Sharma</t>
  </si>
  <si>
    <t>Female</t>
  </si>
  <si>
    <t>Ethan Brooks</t>
  </si>
  <si>
    <t>Meera Patel</t>
  </si>
  <si>
    <t>Lucas Wong</t>
  </si>
  <si>
    <t>Sofia Hernandez</t>
  </si>
  <si>
    <t>Rohan Gupta</t>
  </si>
  <si>
    <t>Emily Davis</t>
  </si>
  <si>
    <t>Ahmed Khan</t>
  </si>
  <si>
    <t>Sarah Lee</t>
  </si>
  <si>
    <t>Calculations</t>
  </si>
  <si>
    <t>Sum Of Sale</t>
  </si>
  <si>
    <t xml:space="preserve">Sum of Salary </t>
  </si>
  <si>
    <t xml:space="preserve">Average of Salary </t>
  </si>
  <si>
    <t>Average of Male Salary</t>
  </si>
  <si>
    <t>Average of Female Salary</t>
  </si>
  <si>
    <t>Total Number of employees</t>
  </si>
  <si>
    <t xml:space="preserve">Total Female Employees </t>
  </si>
  <si>
    <t>ROUNDOFF</t>
  </si>
  <si>
    <t>FORMULAS</t>
  </si>
  <si>
    <t>SUM,SUMIF,AVG,AVGIF,COUNT,COUNTA,COUNTIF,PRODUCT,MAX,MIN,LEFT,MID,RIGHT,CONCAT,REPLACE,IF,SUMIFS,COUNTIFS,LOWER,UPPER,LEN[calculcates number of characters],AND(conditions),OR(conditions)</t>
  </si>
  <si>
    <t>AND</t>
  </si>
  <si>
    <t>OR</t>
  </si>
  <si>
    <t>LOOKUP + MATCH FORMULAS</t>
  </si>
  <si>
    <t>Emp ID</t>
  </si>
  <si>
    <t>Department</t>
  </si>
  <si>
    <t>Location</t>
  </si>
  <si>
    <t>Rishabh</t>
  </si>
  <si>
    <t>Sales</t>
  </si>
  <si>
    <t>Delhi</t>
  </si>
  <si>
    <t>Meera</t>
  </si>
  <si>
    <t>Marketing</t>
  </si>
  <si>
    <t>Noida</t>
  </si>
  <si>
    <t>Arjun</t>
  </si>
  <si>
    <t>HR</t>
  </si>
  <si>
    <t>Gurgaon</t>
  </si>
  <si>
    <t>Priya</t>
  </si>
  <si>
    <t>Finance</t>
  </si>
  <si>
    <t>Karan</t>
  </si>
  <si>
    <t>IT</t>
  </si>
  <si>
    <t>Neha</t>
  </si>
  <si>
    <t>Rohan</t>
  </si>
  <si>
    <t>Sneha</t>
  </si>
  <si>
    <t>Aman</t>
  </si>
  <si>
    <t>Simran</t>
  </si>
  <si>
    <t>Vlookup(getname from employee ID)</t>
  </si>
  <si>
    <t>VLOOKUP(105, A2:E11, 2, FALSE)</t>
  </si>
  <si>
    <t>Get Department using Emp ID</t>
  </si>
  <si>
    <t>Get 3rd column value for Emp 101</t>
  </si>
  <si>
    <t>XLOOKUP</t>
  </si>
  <si>
    <t>XLOOKUP(J60,I48:I57,L48:L57)</t>
  </si>
  <si>
    <t>XLOOKUP(J60,I48:I57,L48:L57,IF NOT FOUND,-1) -&gt; to make sure NA error is resolved</t>
  </si>
  <si>
    <t>FLASH FILL</t>
  </si>
  <si>
    <t>DATA tab tools --&gt; we have options to separate the column into different columns depending on the situation</t>
  </si>
  <si>
    <t>CONDITIONAL FORMATTING , TEXT TO Columns, advanced filter,Data validation</t>
  </si>
  <si>
    <t>Import Data as CSV and txt file</t>
  </si>
  <si>
    <t>Column1</t>
  </si>
  <si>
    <t>Font format, Merging, aligning , Wrap Text , Format as Table , filter, sort , wrap text , format numbers</t>
  </si>
  <si>
    <t>Date</t>
  </si>
  <si>
    <t>Color</t>
  </si>
  <si>
    <t>Region</t>
  </si>
  <si>
    <t>Units</t>
  </si>
  <si>
    <t>Sales ($)</t>
  </si>
  <si>
    <t>Aditi</t>
  </si>
  <si>
    <t>Red</t>
  </si>
  <si>
    <t>North</t>
  </si>
  <si>
    <t>Blue</t>
  </si>
  <si>
    <t>South</t>
  </si>
  <si>
    <t>Mehul</t>
  </si>
  <si>
    <t>Green</t>
  </si>
  <si>
    <t>East</t>
  </si>
  <si>
    <t>Kavita</t>
  </si>
  <si>
    <t>West</t>
  </si>
  <si>
    <t>Yellow</t>
  </si>
  <si>
    <t>Grand Total</t>
  </si>
  <si>
    <t>Sum of Sales ($)</t>
  </si>
  <si>
    <t>(All)</t>
  </si>
  <si>
    <t>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</si>
</sst>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71" formatCode="[$$-409]#,##0.0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24"/>
      <color theme="6" tint="0.59999389629810485"/>
      <name val="Aptos Narrow"/>
      <family val="2"/>
      <scheme val="minor"/>
    </font>
    <font>
      <b/>
      <sz val="22"/>
      <color theme="1"/>
      <name val="Aptos Display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6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6" fillId="7" borderId="0" xfId="0" applyFont="1" applyFill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71" fontId="0" fillId="0" borderId="0" xfId="0" applyNumberFormat="1"/>
    <xf numFmtId="0" fontId="7" fillId="0" borderId="0" xfId="0" applyFont="1" applyAlignment="1">
      <alignment vertical="center"/>
    </xf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numFmt numFmtId="171" formatCode="[$$-409]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Sheet1!$G$68:$G$87</c:f>
              <c:numCache>
                <c:formatCode>m/d/yyyy</c:formatCode>
                <c:ptCount val="20"/>
                <c:pt idx="0">
                  <c:v>45659</c:v>
                </c:pt>
                <c:pt idx="1">
                  <c:v>45660</c:v>
                </c:pt>
                <c:pt idx="2">
                  <c:v>45661</c:v>
                </c:pt>
                <c:pt idx="3">
                  <c:v>45662</c:v>
                </c:pt>
                <c:pt idx="4">
                  <c:v>45663</c:v>
                </c:pt>
                <c:pt idx="5">
                  <c:v>45664</c:v>
                </c:pt>
                <c:pt idx="6">
                  <c:v>45665</c:v>
                </c:pt>
                <c:pt idx="7">
                  <c:v>45666</c:v>
                </c:pt>
                <c:pt idx="8">
                  <c:v>45667</c:v>
                </c:pt>
                <c:pt idx="9">
                  <c:v>45668</c:v>
                </c:pt>
                <c:pt idx="10">
                  <c:v>45669</c:v>
                </c:pt>
                <c:pt idx="11">
                  <c:v>45670</c:v>
                </c:pt>
                <c:pt idx="12">
                  <c:v>45671</c:v>
                </c:pt>
                <c:pt idx="13">
                  <c:v>45672</c:v>
                </c:pt>
                <c:pt idx="14">
                  <c:v>45673</c:v>
                </c:pt>
                <c:pt idx="15">
                  <c:v>45674</c:v>
                </c:pt>
                <c:pt idx="16">
                  <c:v>45675</c:v>
                </c:pt>
                <c:pt idx="17">
                  <c:v>45676</c:v>
                </c:pt>
                <c:pt idx="18">
                  <c:v>45677</c:v>
                </c:pt>
                <c:pt idx="19">
                  <c:v>45678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0-419A-B0D3-687DA871BD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325881776"/>
        <c:axId val="1325881296"/>
        <c:axId val="0"/>
      </c:bar3DChart>
      <c:catAx>
        <c:axId val="132588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881296"/>
        <c:crosses val="autoZero"/>
        <c:auto val="1"/>
        <c:lblAlgn val="ctr"/>
        <c:lblOffset val="100"/>
        <c:noMultiLvlLbl val="0"/>
      </c:catAx>
      <c:valAx>
        <c:axId val="1325881296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88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Sheet1!$K$67</c:f>
              <c:strCache>
                <c:ptCount val="1"/>
                <c:pt idx="0">
                  <c:v>Units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Sheet1!$H$68:$J$87</c:f>
              <c:multiLvlStrCache>
                <c:ptCount val="20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North</c:v>
                  </c:pt>
                  <c:pt idx="5">
                    <c:v>South</c:v>
                  </c:pt>
                  <c:pt idx="6">
                    <c:v>East</c:v>
                  </c:pt>
                  <c:pt idx="7">
                    <c:v>West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East</c:v>
                  </c:pt>
                  <c:pt idx="11">
                    <c:v>West</c:v>
                  </c:pt>
                  <c:pt idx="12">
                    <c:v>North</c:v>
                  </c:pt>
                  <c:pt idx="13">
                    <c:v>South</c:v>
                  </c:pt>
                  <c:pt idx="14">
                    <c:v>East</c:v>
                  </c:pt>
                  <c:pt idx="15">
                    <c:v>West</c:v>
                  </c:pt>
                  <c:pt idx="16">
                    <c:v>North</c:v>
                  </c:pt>
                  <c:pt idx="17">
                    <c:v>South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Red</c:v>
                  </c:pt>
                  <c:pt idx="1">
                    <c:v>Blue</c:v>
                  </c:pt>
                  <c:pt idx="2">
                    <c:v>Green</c:v>
                  </c:pt>
                  <c:pt idx="3">
                    <c:v>Red</c:v>
                  </c:pt>
                  <c:pt idx="4">
                    <c:v>Yellow</c:v>
                  </c:pt>
                  <c:pt idx="5">
                    <c:v>Blue</c:v>
                  </c:pt>
                  <c:pt idx="6">
                    <c:v>Green</c:v>
                  </c:pt>
                  <c:pt idx="7">
                    <c:v>Red</c:v>
                  </c:pt>
                  <c:pt idx="8">
                    <c:v>Yellow</c:v>
                  </c:pt>
                  <c:pt idx="9">
                    <c:v>Blue</c:v>
                  </c:pt>
                  <c:pt idx="10">
                    <c:v>Green</c:v>
                  </c:pt>
                  <c:pt idx="11">
                    <c:v>Red</c:v>
                  </c:pt>
                  <c:pt idx="12">
                    <c:v>Yellow</c:v>
                  </c:pt>
                  <c:pt idx="13">
                    <c:v>Blue</c:v>
                  </c:pt>
                  <c:pt idx="14">
                    <c:v>Green</c:v>
                  </c:pt>
                  <c:pt idx="15">
                    <c:v>Red</c:v>
                  </c:pt>
                  <c:pt idx="16">
                    <c:v>Yellow</c:v>
                  </c:pt>
                  <c:pt idx="17">
                    <c:v>Blue</c:v>
                  </c:pt>
                  <c:pt idx="18">
                    <c:v>Green</c:v>
                  </c:pt>
                  <c:pt idx="19">
                    <c:v>Red</c:v>
                  </c:pt>
                </c:lvl>
                <c:lvl>
                  <c:pt idx="0">
                    <c:v>Aditi</c:v>
                  </c:pt>
                  <c:pt idx="1">
                    <c:v>Rohan</c:v>
                  </c:pt>
                  <c:pt idx="2">
                    <c:v>Mehul</c:v>
                  </c:pt>
                  <c:pt idx="3">
                    <c:v>Kavita</c:v>
                  </c:pt>
                  <c:pt idx="4">
                    <c:v>Aditi</c:v>
                  </c:pt>
                  <c:pt idx="5">
                    <c:v>Rohan</c:v>
                  </c:pt>
                  <c:pt idx="6">
                    <c:v>Mehul</c:v>
                  </c:pt>
                  <c:pt idx="7">
                    <c:v>Kavita</c:v>
                  </c:pt>
                  <c:pt idx="8">
                    <c:v>Aditi</c:v>
                  </c:pt>
                  <c:pt idx="9">
                    <c:v>Rohan</c:v>
                  </c:pt>
                  <c:pt idx="10">
                    <c:v>Mehul</c:v>
                  </c:pt>
                  <c:pt idx="11">
                    <c:v>Kavita</c:v>
                  </c:pt>
                  <c:pt idx="12">
                    <c:v>Aditi</c:v>
                  </c:pt>
                  <c:pt idx="13">
                    <c:v>Rohan</c:v>
                  </c:pt>
                  <c:pt idx="14">
                    <c:v>Mehul</c:v>
                  </c:pt>
                  <c:pt idx="15">
                    <c:v>Kavita</c:v>
                  </c:pt>
                  <c:pt idx="16">
                    <c:v>Aditi</c:v>
                  </c:pt>
                  <c:pt idx="17">
                    <c:v>Rohan</c:v>
                  </c:pt>
                  <c:pt idx="18">
                    <c:v>Mehul</c:v>
                  </c:pt>
                  <c:pt idx="19">
                    <c:v>Kavita</c:v>
                  </c:pt>
                </c:lvl>
              </c:multiLvlStrCache>
            </c:multiLvlStrRef>
          </c:cat>
          <c:val>
            <c:numRef>
              <c:f>Sheet1!$K$68:$K$87</c:f>
              <c:numCache>
                <c:formatCode>General</c:formatCode>
                <c:ptCount val="20"/>
                <c:pt idx="0">
                  <c:v>14</c:v>
                </c:pt>
                <c:pt idx="1">
                  <c:v>22</c:v>
                </c:pt>
                <c:pt idx="2">
                  <c:v>18</c:v>
                </c:pt>
                <c:pt idx="3">
                  <c:v>10</c:v>
                </c:pt>
                <c:pt idx="4">
                  <c:v>9</c:v>
                </c:pt>
                <c:pt idx="5">
                  <c:v>16</c:v>
                </c:pt>
                <c:pt idx="6">
                  <c:v>21</c:v>
                </c:pt>
                <c:pt idx="7">
                  <c:v>13</c:v>
                </c:pt>
                <c:pt idx="8">
                  <c:v>12</c:v>
                </c:pt>
                <c:pt idx="9">
                  <c:v>19</c:v>
                </c:pt>
                <c:pt idx="10">
                  <c:v>11</c:v>
                </c:pt>
                <c:pt idx="11">
                  <c:v>15</c:v>
                </c:pt>
                <c:pt idx="12">
                  <c:v>20</c:v>
                </c:pt>
                <c:pt idx="13">
                  <c:v>23</c:v>
                </c:pt>
                <c:pt idx="14">
                  <c:v>25</c:v>
                </c:pt>
                <c:pt idx="15">
                  <c:v>17</c:v>
                </c:pt>
                <c:pt idx="16">
                  <c:v>8</c:v>
                </c:pt>
                <c:pt idx="17">
                  <c:v>12</c:v>
                </c:pt>
                <c:pt idx="18">
                  <c:v>14</c:v>
                </c:pt>
                <c:pt idx="1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1-44BD-A945-9DF53600D301}"/>
            </c:ext>
          </c:extLst>
        </c:ser>
        <c:ser>
          <c:idx val="1"/>
          <c:order val="1"/>
          <c:tx>
            <c:strRef>
              <c:f>Sheet1!$L$67</c:f>
              <c:strCache>
                <c:ptCount val="1"/>
                <c:pt idx="0">
                  <c:v>Sales ($)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Sheet1!$H$68:$J$87</c:f>
              <c:multiLvlStrCache>
                <c:ptCount val="20"/>
                <c:lvl>
                  <c:pt idx="0">
                    <c:v>North</c:v>
                  </c:pt>
                  <c:pt idx="1">
                    <c:v>South</c:v>
                  </c:pt>
                  <c:pt idx="2">
                    <c:v>East</c:v>
                  </c:pt>
                  <c:pt idx="3">
                    <c:v>West</c:v>
                  </c:pt>
                  <c:pt idx="4">
                    <c:v>North</c:v>
                  </c:pt>
                  <c:pt idx="5">
                    <c:v>South</c:v>
                  </c:pt>
                  <c:pt idx="6">
                    <c:v>East</c:v>
                  </c:pt>
                  <c:pt idx="7">
                    <c:v>West</c:v>
                  </c:pt>
                  <c:pt idx="8">
                    <c:v>North</c:v>
                  </c:pt>
                  <c:pt idx="9">
                    <c:v>South</c:v>
                  </c:pt>
                  <c:pt idx="10">
                    <c:v>East</c:v>
                  </c:pt>
                  <c:pt idx="11">
                    <c:v>West</c:v>
                  </c:pt>
                  <c:pt idx="12">
                    <c:v>North</c:v>
                  </c:pt>
                  <c:pt idx="13">
                    <c:v>South</c:v>
                  </c:pt>
                  <c:pt idx="14">
                    <c:v>East</c:v>
                  </c:pt>
                  <c:pt idx="15">
                    <c:v>West</c:v>
                  </c:pt>
                  <c:pt idx="16">
                    <c:v>North</c:v>
                  </c:pt>
                  <c:pt idx="17">
                    <c:v>South</c:v>
                  </c:pt>
                  <c:pt idx="18">
                    <c:v>East</c:v>
                  </c:pt>
                  <c:pt idx="19">
                    <c:v>West</c:v>
                  </c:pt>
                </c:lvl>
                <c:lvl>
                  <c:pt idx="0">
                    <c:v>Red</c:v>
                  </c:pt>
                  <c:pt idx="1">
                    <c:v>Blue</c:v>
                  </c:pt>
                  <c:pt idx="2">
                    <c:v>Green</c:v>
                  </c:pt>
                  <c:pt idx="3">
                    <c:v>Red</c:v>
                  </c:pt>
                  <c:pt idx="4">
                    <c:v>Yellow</c:v>
                  </c:pt>
                  <c:pt idx="5">
                    <c:v>Blue</c:v>
                  </c:pt>
                  <c:pt idx="6">
                    <c:v>Green</c:v>
                  </c:pt>
                  <c:pt idx="7">
                    <c:v>Red</c:v>
                  </c:pt>
                  <c:pt idx="8">
                    <c:v>Yellow</c:v>
                  </c:pt>
                  <c:pt idx="9">
                    <c:v>Blue</c:v>
                  </c:pt>
                  <c:pt idx="10">
                    <c:v>Green</c:v>
                  </c:pt>
                  <c:pt idx="11">
                    <c:v>Red</c:v>
                  </c:pt>
                  <c:pt idx="12">
                    <c:v>Yellow</c:v>
                  </c:pt>
                  <c:pt idx="13">
                    <c:v>Blue</c:v>
                  </c:pt>
                  <c:pt idx="14">
                    <c:v>Green</c:v>
                  </c:pt>
                  <c:pt idx="15">
                    <c:v>Red</c:v>
                  </c:pt>
                  <c:pt idx="16">
                    <c:v>Yellow</c:v>
                  </c:pt>
                  <c:pt idx="17">
                    <c:v>Blue</c:v>
                  </c:pt>
                  <c:pt idx="18">
                    <c:v>Green</c:v>
                  </c:pt>
                  <c:pt idx="19">
                    <c:v>Red</c:v>
                  </c:pt>
                </c:lvl>
                <c:lvl>
                  <c:pt idx="0">
                    <c:v>Aditi</c:v>
                  </c:pt>
                  <c:pt idx="1">
                    <c:v>Rohan</c:v>
                  </c:pt>
                  <c:pt idx="2">
                    <c:v>Mehul</c:v>
                  </c:pt>
                  <c:pt idx="3">
                    <c:v>Kavita</c:v>
                  </c:pt>
                  <c:pt idx="4">
                    <c:v>Aditi</c:v>
                  </c:pt>
                  <c:pt idx="5">
                    <c:v>Rohan</c:v>
                  </c:pt>
                  <c:pt idx="6">
                    <c:v>Mehul</c:v>
                  </c:pt>
                  <c:pt idx="7">
                    <c:v>Kavita</c:v>
                  </c:pt>
                  <c:pt idx="8">
                    <c:v>Aditi</c:v>
                  </c:pt>
                  <c:pt idx="9">
                    <c:v>Rohan</c:v>
                  </c:pt>
                  <c:pt idx="10">
                    <c:v>Mehul</c:v>
                  </c:pt>
                  <c:pt idx="11">
                    <c:v>Kavita</c:v>
                  </c:pt>
                  <c:pt idx="12">
                    <c:v>Aditi</c:v>
                  </c:pt>
                  <c:pt idx="13">
                    <c:v>Rohan</c:v>
                  </c:pt>
                  <c:pt idx="14">
                    <c:v>Mehul</c:v>
                  </c:pt>
                  <c:pt idx="15">
                    <c:v>Kavita</c:v>
                  </c:pt>
                  <c:pt idx="16">
                    <c:v>Aditi</c:v>
                  </c:pt>
                  <c:pt idx="17">
                    <c:v>Rohan</c:v>
                  </c:pt>
                  <c:pt idx="18">
                    <c:v>Mehul</c:v>
                  </c:pt>
                  <c:pt idx="19">
                    <c:v>Kavita</c:v>
                  </c:pt>
                </c:lvl>
              </c:multiLvlStrCache>
            </c:multiLvlStrRef>
          </c:cat>
          <c:val>
            <c:numRef>
              <c:f>Sheet1!$L$68:$L$87</c:f>
              <c:numCache>
                <c:formatCode>General</c:formatCode>
                <c:ptCount val="20"/>
                <c:pt idx="0">
                  <c:v>5600</c:v>
                </c:pt>
                <c:pt idx="1">
                  <c:v>8800</c:v>
                </c:pt>
                <c:pt idx="2">
                  <c:v>7200</c:v>
                </c:pt>
                <c:pt idx="3">
                  <c:v>4000</c:v>
                </c:pt>
                <c:pt idx="4">
                  <c:v>3600</c:v>
                </c:pt>
                <c:pt idx="5">
                  <c:v>6400</c:v>
                </c:pt>
                <c:pt idx="6">
                  <c:v>8400</c:v>
                </c:pt>
                <c:pt idx="7">
                  <c:v>5200</c:v>
                </c:pt>
                <c:pt idx="8">
                  <c:v>4800</c:v>
                </c:pt>
                <c:pt idx="9">
                  <c:v>7600</c:v>
                </c:pt>
                <c:pt idx="10">
                  <c:v>4400</c:v>
                </c:pt>
                <c:pt idx="11">
                  <c:v>6000</c:v>
                </c:pt>
                <c:pt idx="12">
                  <c:v>8000</c:v>
                </c:pt>
                <c:pt idx="13">
                  <c:v>9200</c:v>
                </c:pt>
                <c:pt idx="14">
                  <c:v>10000</c:v>
                </c:pt>
                <c:pt idx="15">
                  <c:v>6800</c:v>
                </c:pt>
                <c:pt idx="16">
                  <c:v>3200</c:v>
                </c:pt>
                <c:pt idx="17">
                  <c:v>4800</c:v>
                </c:pt>
                <c:pt idx="18">
                  <c:v>5600</c:v>
                </c:pt>
                <c:pt idx="19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1-44BD-A945-9DF53600D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71245408"/>
        <c:axId val="171245888"/>
      </c:barChart>
      <c:catAx>
        <c:axId val="171245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5888"/>
        <c:crosses val="autoZero"/>
        <c:auto val="1"/>
        <c:lblAlgn val="ctr"/>
        <c:lblOffset val="100"/>
        <c:noMultiLvlLbl val="0"/>
      </c:catAx>
      <c:valAx>
        <c:axId val="171245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82831</xdr:colOff>
      <xdr:row>80</xdr:row>
      <xdr:rowOff>57149</xdr:rowOff>
    </xdr:from>
    <xdr:to>
      <xdr:col>23</xdr:col>
      <xdr:colOff>376862</xdr:colOff>
      <xdr:row>101</xdr:row>
      <xdr:rowOff>102576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65B80-A781-7FB9-7F24-F942CCAC0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993912</xdr:colOff>
      <xdr:row>99</xdr:row>
      <xdr:rowOff>86138</xdr:rowOff>
    </xdr:from>
    <xdr:to>
      <xdr:col>13</xdr:col>
      <xdr:colOff>405848</xdr:colOff>
      <xdr:row>124</xdr:row>
      <xdr:rowOff>49695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8D5C2-904B-D2EC-9CCD-DB8069472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abh gulati" refreshedDate="45958.781324189818" createdVersion="8" refreshedVersion="8" minRefreshableVersion="3" recordCount="20" xr:uid="{1C7EDDB0-9BED-46CA-B541-4FE153D4F7A3}">
  <cacheSource type="worksheet">
    <worksheetSource name="Table4"/>
  </cacheSource>
  <cacheFields count="6">
    <cacheField name="Date" numFmtId="14">
      <sharedItems containsSemiMixedTypes="0" containsNonDate="0" containsDate="1" containsString="0" minDate="2025-01-02T00:00:00" maxDate="2025-01-22T00:00:00" count="20"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</sharedItems>
    </cacheField>
    <cacheField name="Name" numFmtId="0">
      <sharedItems count="4">
        <s v="Aditi"/>
        <s v="Rohan"/>
        <s v="Mehul"/>
        <s v="Kavita"/>
      </sharedItems>
    </cacheField>
    <cacheField name="Color" numFmtId="0">
      <sharedItems count="4">
        <s v="Red"/>
        <s v="Blue"/>
        <s v="Green"/>
        <s v="Yellow"/>
      </sharedItems>
    </cacheField>
    <cacheField name="Region" numFmtId="0">
      <sharedItems count="4">
        <s v="North"/>
        <s v="South"/>
        <s v="East"/>
        <s v="West"/>
      </sharedItems>
    </cacheField>
    <cacheField name="Units" numFmtId="0">
      <sharedItems containsSemiMixedTypes="0" containsString="0" containsNumber="1" containsInteger="1" minValue="8" maxValue="25" count="17">
        <n v="14"/>
        <n v="22"/>
        <n v="18"/>
        <n v="10"/>
        <n v="9"/>
        <n v="16"/>
        <n v="21"/>
        <n v="13"/>
        <n v="12"/>
        <n v="19"/>
        <n v="11"/>
        <n v="15"/>
        <n v="20"/>
        <n v="23"/>
        <n v="25"/>
        <n v="17"/>
        <n v="8"/>
      </sharedItems>
    </cacheField>
    <cacheField name="Sales ($)" numFmtId="0">
      <sharedItems containsSemiMixedTypes="0" containsString="0" containsNumber="1" containsInteger="1" minValue="3200" maxValue="10000" count="17">
        <n v="5600"/>
        <n v="8800"/>
        <n v="7200"/>
        <n v="4000"/>
        <n v="3600"/>
        <n v="6400"/>
        <n v="8400"/>
        <n v="5200"/>
        <n v="4800"/>
        <n v="7600"/>
        <n v="4400"/>
        <n v="6000"/>
        <n v="8000"/>
        <n v="9200"/>
        <n v="10000"/>
        <n v="6800"/>
        <n v="32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0"/>
    <x v="3"/>
    <x v="3"/>
    <x v="3"/>
  </r>
  <r>
    <x v="4"/>
    <x v="0"/>
    <x v="3"/>
    <x v="0"/>
    <x v="4"/>
    <x v="4"/>
  </r>
  <r>
    <x v="5"/>
    <x v="1"/>
    <x v="1"/>
    <x v="1"/>
    <x v="5"/>
    <x v="5"/>
  </r>
  <r>
    <x v="6"/>
    <x v="2"/>
    <x v="2"/>
    <x v="2"/>
    <x v="6"/>
    <x v="6"/>
  </r>
  <r>
    <x v="7"/>
    <x v="3"/>
    <x v="0"/>
    <x v="3"/>
    <x v="7"/>
    <x v="7"/>
  </r>
  <r>
    <x v="8"/>
    <x v="0"/>
    <x v="3"/>
    <x v="0"/>
    <x v="8"/>
    <x v="8"/>
  </r>
  <r>
    <x v="9"/>
    <x v="1"/>
    <x v="1"/>
    <x v="1"/>
    <x v="9"/>
    <x v="9"/>
  </r>
  <r>
    <x v="10"/>
    <x v="2"/>
    <x v="2"/>
    <x v="2"/>
    <x v="10"/>
    <x v="10"/>
  </r>
  <r>
    <x v="11"/>
    <x v="3"/>
    <x v="0"/>
    <x v="3"/>
    <x v="11"/>
    <x v="11"/>
  </r>
  <r>
    <x v="12"/>
    <x v="0"/>
    <x v="3"/>
    <x v="0"/>
    <x v="12"/>
    <x v="12"/>
  </r>
  <r>
    <x v="13"/>
    <x v="1"/>
    <x v="1"/>
    <x v="1"/>
    <x v="13"/>
    <x v="13"/>
  </r>
  <r>
    <x v="14"/>
    <x v="2"/>
    <x v="2"/>
    <x v="2"/>
    <x v="14"/>
    <x v="14"/>
  </r>
  <r>
    <x v="15"/>
    <x v="3"/>
    <x v="0"/>
    <x v="3"/>
    <x v="15"/>
    <x v="15"/>
  </r>
  <r>
    <x v="16"/>
    <x v="0"/>
    <x v="3"/>
    <x v="0"/>
    <x v="16"/>
    <x v="16"/>
  </r>
  <r>
    <x v="17"/>
    <x v="1"/>
    <x v="1"/>
    <x v="1"/>
    <x v="8"/>
    <x v="8"/>
  </r>
  <r>
    <x v="18"/>
    <x v="2"/>
    <x v="2"/>
    <x v="2"/>
    <x v="0"/>
    <x v="0"/>
  </r>
  <r>
    <x v="19"/>
    <x v="3"/>
    <x v="0"/>
    <x v="3"/>
    <x v="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1819F-EEF0-4A12-9F9E-F0840316542A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ame" colHeaderCaption="Region">
  <location ref="P73:U79" firstHeaderRow="1" firstDataRow="2" firstDataCol="1" rowPageCount="1" colPageCount="1"/>
  <pivotFields count="6"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>
      <items count="18">
        <item x="16"/>
        <item x="4"/>
        <item x="3"/>
        <item x="10"/>
        <item x="8"/>
        <item x="7"/>
        <item x="0"/>
        <item x="11"/>
        <item x="5"/>
        <item x="15"/>
        <item x="2"/>
        <item x="9"/>
        <item x="12"/>
        <item x="6"/>
        <item x="1"/>
        <item x="13"/>
        <item x="14"/>
        <item t="default"/>
      </items>
    </pivotField>
    <pivotField dataField="1" showAll="0">
      <items count="18">
        <item x="16"/>
        <item x="4"/>
        <item x="3"/>
        <item x="10"/>
        <item x="8"/>
        <item x="7"/>
        <item x="0"/>
        <item x="11"/>
        <item x="5"/>
        <item x="15"/>
        <item x="2"/>
        <item x="9"/>
        <item x="12"/>
        <item x="6"/>
        <item x="1"/>
        <item x="13"/>
        <item x="14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Sum of Sales ($)" fld="5" baseField="0" baseItem="0" numFmtId="171"/>
  </dataFields>
  <formats count="3">
    <format dxfId="22">
      <pivotArea collapsedLevelsAreSubtotals="1" fieldPosition="0">
        <references count="2">
          <reference field="4294967294" count="1" selected="0">
            <x v="0"/>
          </reference>
          <reference field="1" count="1">
            <x v="0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Dark5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8D915-78F1-4036-9878-C8263A3C3E8F}" name="Table1" displayName="Table1" ref="P36:P44" totalsRowShown="0" headerRowDxfId="31" dataDxfId="32">
  <autoFilter ref="P36:P44" xr:uid="{4808D915-78F1-4036-9878-C8263A3C3E8F}"/>
  <tableColumns count="1">
    <tableColumn id="1" xr3:uid="{816D2AA6-3A7C-43F9-8DA9-B1A3B3075475}" name="Column1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995947-0EA7-4A90-A96B-351CAB23777E}" name="Table4" displayName="Table4" ref="G67:L87" totalsRowShown="0" headerRowDxfId="23" dataDxfId="24">
  <autoFilter ref="G67:L87" xr:uid="{9D995947-0EA7-4A90-A96B-351CAB23777E}"/>
  <tableColumns count="6">
    <tableColumn id="1" xr3:uid="{9094B362-20CC-4025-BCC6-AF2F4B6905A5}" name="Date" dataDxfId="30"/>
    <tableColumn id="2" xr3:uid="{99233FF6-8423-4B92-A18C-0029C8CE5339}" name="Name" dataDxfId="29"/>
    <tableColumn id="3" xr3:uid="{9A6C26F8-7069-45C1-A93C-B3E329F0E66B}" name="Color" dataDxfId="28"/>
    <tableColumn id="4" xr3:uid="{044B975F-9BE8-4DC0-B8EA-A230BE33368E}" name="Region" dataDxfId="27"/>
    <tableColumn id="5" xr3:uid="{CBFBC5F3-8035-4F74-B895-3F09FB7BE61E}" name="Units" dataDxfId="26"/>
    <tableColumn id="6" xr3:uid="{2829ABA3-26CF-42B9-BCE6-354C135B9CF7}" name="Sales ($)" dataDxfId="2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6E8-3825-4EF6-BBDF-2AB36ACBC087}">
  <dimension ref="A1:U87"/>
  <sheetViews>
    <sheetView tabSelected="1" topLeftCell="G95" zoomScale="115" zoomScaleNormal="115" workbookViewId="0">
      <selection activeCell="G67" sqref="G67:L87"/>
    </sheetView>
  </sheetViews>
  <sheetFormatPr defaultRowHeight="15" x14ac:dyDescent="0.25"/>
  <cols>
    <col min="1" max="1" width="13.85546875" bestFit="1" customWidth="1"/>
    <col min="2" max="2" width="18" style="3" customWidth="1"/>
    <col min="5" max="5" width="13.42578125" customWidth="1"/>
    <col min="6" max="6" width="16.28515625" customWidth="1"/>
    <col min="7" max="7" width="19.5703125" customWidth="1"/>
    <col min="8" max="8" width="13.85546875" customWidth="1"/>
    <col min="9" max="9" width="14.28515625" customWidth="1"/>
    <col min="11" max="11" width="50.85546875" style="9" customWidth="1"/>
    <col min="12" max="12" width="9.85546875" customWidth="1"/>
    <col min="14" max="14" width="11" bestFit="1" customWidth="1"/>
    <col min="16" max="16" width="15.5703125" bestFit="1" customWidth="1"/>
    <col min="17" max="20" width="10.85546875" bestFit="1" customWidth="1"/>
    <col min="21" max="21" width="12.5703125" bestFit="1" customWidth="1"/>
    <col min="22" max="22" width="20.5703125" bestFit="1" customWidth="1"/>
    <col min="23" max="23" width="11.28515625" bestFit="1" customWidth="1"/>
    <col min="24" max="24" width="10" bestFit="1" customWidth="1"/>
    <col min="25" max="25" width="8" bestFit="1" customWidth="1"/>
    <col min="26" max="26" width="10" bestFit="1" customWidth="1"/>
    <col min="27" max="27" width="8" bestFit="1" customWidth="1"/>
    <col min="28" max="28" width="10" bestFit="1" customWidth="1"/>
    <col min="29" max="29" width="11.28515625" bestFit="1" customWidth="1"/>
    <col min="30" max="33" width="3.28515625" bestFit="1" customWidth="1"/>
    <col min="34" max="34" width="11.140625" bestFit="1" customWidth="1"/>
    <col min="35" max="35" width="8.140625" bestFit="1" customWidth="1"/>
    <col min="36" max="39" width="3.28515625" bestFit="1" customWidth="1"/>
    <col min="40" max="40" width="10.5703125" bestFit="1" customWidth="1"/>
    <col min="41" max="41" width="11.28515625" bestFit="1" customWidth="1"/>
  </cols>
  <sheetData>
    <row r="1" spans="1:16" x14ac:dyDescent="0.25">
      <c r="A1" s="2"/>
      <c r="G1" s="3"/>
    </row>
    <row r="2" spans="1:16" x14ac:dyDescent="0.25">
      <c r="G2" s="3"/>
    </row>
    <row r="3" spans="1:16" x14ac:dyDescent="0.25">
      <c r="G3" s="3"/>
    </row>
    <row r="4" spans="1:16" x14ac:dyDescent="0.25">
      <c r="G4" s="3"/>
    </row>
    <row r="5" spans="1:16" x14ac:dyDescent="0.25">
      <c r="G5" s="3"/>
    </row>
    <row r="6" spans="1:16" x14ac:dyDescent="0.25">
      <c r="G6" s="3"/>
    </row>
    <row r="7" spans="1:16" x14ac:dyDescent="0.25">
      <c r="A7" s="1"/>
      <c r="B7" s="4"/>
      <c r="G7" s="4"/>
    </row>
    <row r="10" spans="1:16" ht="30" x14ac:dyDescent="0.25">
      <c r="E10" s="8" t="s">
        <v>0</v>
      </c>
      <c r="F10" s="8" t="s">
        <v>2</v>
      </c>
      <c r="G10" s="8" t="s">
        <v>3</v>
      </c>
      <c r="H10" s="8" t="s">
        <v>4</v>
      </c>
      <c r="I10" s="8" t="s">
        <v>28</v>
      </c>
      <c r="J10" s="8" t="s">
        <v>29</v>
      </c>
      <c r="K10" s="8" t="s">
        <v>17</v>
      </c>
      <c r="N10" t="s">
        <v>25</v>
      </c>
      <c r="P10" s="11" t="s">
        <v>26</v>
      </c>
    </row>
    <row r="11" spans="1:16" ht="60" x14ac:dyDescent="0.25">
      <c r="E11" s="7" t="s">
        <v>5</v>
      </c>
      <c r="F11" s="7" t="s">
        <v>6</v>
      </c>
      <c r="G11" s="7">
        <v>120</v>
      </c>
      <c r="H11" s="7">
        <v>48001</v>
      </c>
      <c r="I11" s="7" t="b">
        <f>AND(G11&gt;100)</f>
        <v>1</v>
      </c>
      <c r="K11" s="10" t="s">
        <v>18</v>
      </c>
      <c r="L11">
        <f>SUM(G11:G20)</f>
        <v>1140</v>
      </c>
      <c r="P11" s="5" t="s">
        <v>27</v>
      </c>
    </row>
    <row r="12" spans="1:16" ht="30" x14ac:dyDescent="0.25">
      <c r="E12" s="7" t="s">
        <v>7</v>
      </c>
      <c r="F12" s="7" t="s">
        <v>8</v>
      </c>
      <c r="G12" s="7">
        <v>95</v>
      </c>
      <c r="H12" s="7">
        <v>45002</v>
      </c>
      <c r="I12" s="7" t="b">
        <f t="shared" ref="I12:I19" si="0">AND(G12&gt;100)</f>
        <v>0</v>
      </c>
      <c r="K12" s="10" t="s">
        <v>19</v>
      </c>
      <c r="L12">
        <f>SUM(H11:H20)</f>
        <v>131603</v>
      </c>
    </row>
    <row r="13" spans="1:16" ht="30" x14ac:dyDescent="0.25">
      <c r="E13" s="7" t="s">
        <v>9</v>
      </c>
      <c r="F13" s="7" t="s">
        <v>6</v>
      </c>
      <c r="G13" s="7">
        <v>150</v>
      </c>
      <c r="H13" s="7">
        <v>5200</v>
      </c>
      <c r="I13" s="7" t="b">
        <f t="shared" si="0"/>
        <v>1</v>
      </c>
      <c r="K13" s="10" t="s">
        <v>20</v>
      </c>
      <c r="L13">
        <f>AVERAGE(H11:H20)</f>
        <v>13160.3</v>
      </c>
      <c r="N13">
        <f>ROUND(L13,0)</f>
        <v>13160</v>
      </c>
      <c r="P13" t="str">
        <f>LEFT(E12,3)</f>
        <v>Pri</v>
      </c>
    </row>
    <row r="14" spans="1:16" ht="30" x14ac:dyDescent="0.25">
      <c r="E14" s="7" t="s">
        <v>10</v>
      </c>
      <c r="F14" s="7" t="s">
        <v>8</v>
      </c>
      <c r="G14" s="7">
        <v>110</v>
      </c>
      <c r="H14" s="7">
        <v>4700</v>
      </c>
      <c r="I14" s="7" t="b">
        <f t="shared" si="0"/>
        <v>1</v>
      </c>
      <c r="K14" s="10" t="s">
        <v>21</v>
      </c>
      <c r="L14">
        <f>AVERAGEIF(F11:F20,"Male",H11:H20)</f>
        <v>13280.2</v>
      </c>
      <c r="N14">
        <f t="shared" ref="N14:N15" si="1">ROUND(L14,0)</f>
        <v>13280</v>
      </c>
      <c r="P14" t="str">
        <f>RIGHT(E14,3)</f>
        <v>tel</v>
      </c>
    </row>
    <row r="15" spans="1:16" ht="30" x14ac:dyDescent="0.25">
      <c r="E15" s="7" t="s">
        <v>11</v>
      </c>
      <c r="F15" s="7" t="s">
        <v>6</v>
      </c>
      <c r="G15" s="7">
        <v>80</v>
      </c>
      <c r="H15" s="7">
        <v>4200</v>
      </c>
      <c r="I15" s="7" t="b">
        <f t="shared" si="0"/>
        <v>0</v>
      </c>
      <c r="K15" s="10" t="s">
        <v>22</v>
      </c>
      <c r="L15">
        <f>AVERAGEIF(F11:F20,"Female",H11:H20)</f>
        <v>13040.4</v>
      </c>
      <c r="N15">
        <f t="shared" si="1"/>
        <v>13040</v>
      </c>
      <c r="P15" t="str">
        <f>MID(E15,5,10)</f>
        <v>s Wong</v>
      </c>
    </row>
    <row r="16" spans="1:16" ht="45" x14ac:dyDescent="0.25">
      <c r="E16" s="7" t="s">
        <v>12</v>
      </c>
      <c r="F16" s="7" t="s">
        <v>8</v>
      </c>
      <c r="G16" s="7">
        <v>130</v>
      </c>
      <c r="H16" s="7">
        <v>5100</v>
      </c>
      <c r="I16" s="7" t="b">
        <f t="shared" si="0"/>
        <v>1</v>
      </c>
      <c r="K16" s="10" t="s">
        <v>23</v>
      </c>
      <c r="L16">
        <f>COUNTA(E11:E20)</f>
        <v>10</v>
      </c>
      <c r="P16" t="str">
        <f>_xlfn.CONCAT(E11,"-",E12)</f>
        <v>John Carter-Priya Sharma</v>
      </c>
    </row>
    <row r="17" spans="5:21" ht="30" x14ac:dyDescent="0.25">
      <c r="E17" s="7" t="s">
        <v>13</v>
      </c>
      <c r="F17" s="7" t="s">
        <v>6</v>
      </c>
      <c r="G17" s="7">
        <v>100</v>
      </c>
      <c r="H17" s="7">
        <v>4600</v>
      </c>
      <c r="I17" s="7" t="b">
        <f t="shared" si="0"/>
        <v>0</v>
      </c>
      <c r="K17" s="10" t="s">
        <v>24</v>
      </c>
      <c r="L17">
        <f>COUNTIF(F11:F20,"Female")</f>
        <v>5</v>
      </c>
      <c r="P17" t="str">
        <f>LOWER(E17)</f>
        <v>rohan gupta</v>
      </c>
    </row>
    <row r="18" spans="5:21" ht="30" x14ac:dyDescent="0.25">
      <c r="E18" s="7" t="s">
        <v>14</v>
      </c>
      <c r="F18" s="7" t="s">
        <v>8</v>
      </c>
      <c r="G18" s="7">
        <v>140</v>
      </c>
      <c r="H18" s="7">
        <v>5400</v>
      </c>
      <c r="I18" s="7" t="b">
        <f t="shared" si="0"/>
        <v>1</v>
      </c>
      <c r="P18" t="str">
        <f>REPLACE(E18,3,5,"@")</f>
        <v>Em@avis</v>
      </c>
    </row>
    <row r="19" spans="5:21" ht="30" x14ac:dyDescent="0.25">
      <c r="E19" s="7" t="s">
        <v>15</v>
      </c>
      <c r="F19" s="7" t="s">
        <v>6</v>
      </c>
      <c r="G19" s="7">
        <v>90</v>
      </c>
      <c r="H19" s="7">
        <v>4400</v>
      </c>
      <c r="I19" s="7" t="b">
        <f t="shared" si="0"/>
        <v>0</v>
      </c>
    </row>
    <row r="20" spans="5:21" ht="30" x14ac:dyDescent="0.25">
      <c r="E20" s="7" t="s">
        <v>16</v>
      </c>
      <c r="F20" s="7" t="s">
        <v>8</v>
      </c>
      <c r="G20" s="7">
        <v>125</v>
      </c>
      <c r="H20" s="7">
        <v>5000</v>
      </c>
      <c r="I20" s="7"/>
    </row>
    <row r="23" spans="5:21" x14ac:dyDescent="0.25">
      <c r="K23" s="12" t="s">
        <v>30</v>
      </c>
    </row>
    <row r="26" spans="5:21" x14ac:dyDescent="0.25">
      <c r="E26" s="6" t="s">
        <v>31</v>
      </c>
      <c r="F26" s="6" t="s">
        <v>0</v>
      </c>
      <c r="G26" s="6" t="s">
        <v>32</v>
      </c>
      <c r="H26" s="6" t="s">
        <v>33</v>
      </c>
      <c r="I26" s="6" t="s">
        <v>1</v>
      </c>
      <c r="K26" s="9" t="s">
        <v>52</v>
      </c>
    </row>
    <row r="27" spans="5:21" x14ac:dyDescent="0.25">
      <c r="E27" s="7">
        <v>101</v>
      </c>
      <c r="F27" s="7" t="s">
        <v>34</v>
      </c>
      <c r="G27" s="7" t="s">
        <v>35</v>
      </c>
      <c r="H27" s="7" t="s">
        <v>36</v>
      </c>
      <c r="I27" s="7">
        <v>55000</v>
      </c>
      <c r="K27" s="9" t="str">
        <f>VLOOKUP(105,E27:F36,2,FALSE)</f>
        <v>Karan</v>
      </c>
      <c r="L27" t="s">
        <v>53</v>
      </c>
    </row>
    <row r="28" spans="5:21" x14ac:dyDescent="0.25">
      <c r="E28" s="7">
        <v>102</v>
      </c>
      <c r="F28" s="7" t="s">
        <v>37</v>
      </c>
      <c r="G28" s="7" t="s">
        <v>38</v>
      </c>
      <c r="H28" s="7" t="s">
        <v>39</v>
      </c>
      <c r="I28" s="7">
        <v>60000</v>
      </c>
      <c r="K28" s="9" t="str">
        <f>VLOOKUP(108,E27:G36,3,FALSE)</f>
        <v>Finance</v>
      </c>
      <c r="L28" t="s">
        <v>54</v>
      </c>
    </row>
    <row r="29" spans="5:21" ht="30" x14ac:dyDescent="0.25">
      <c r="E29" s="7">
        <v>103</v>
      </c>
      <c r="F29" s="7" t="s">
        <v>40</v>
      </c>
      <c r="G29" s="7" t="s">
        <v>41</v>
      </c>
      <c r="H29" s="7" t="s">
        <v>42</v>
      </c>
      <c r="I29" s="7">
        <v>48000</v>
      </c>
      <c r="K29" s="9">
        <f>HLOOKUP(101,E27:I36,5,FALSE)</f>
        <v>105</v>
      </c>
      <c r="L29" t="s">
        <v>55</v>
      </c>
      <c r="P29" t="s">
        <v>60</v>
      </c>
    </row>
    <row r="30" spans="5:21" x14ac:dyDescent="0.25">
      <c r="E30" s="7">
        <v>104</v>
      </c>
      <c r="F30" s="7" t="s">
        <v>43</v>
      </c>
      <c r="G30" s="7" t="s">
        <v>44</v>
      </c>
      <c r="H30" s="7" t="s">
        <v>36</v>
      </c>
      <c r="I30" s="7">
        <v>70000</v>
      </c>
      <c r="P30" t="s">
        <v>61</v>
      </c>
    </row>
    <row r="31" spans="5:21" x14ac:dyDescent="0.25">
      <c r="E31" s="7">
        <v>105</v>
      </c>
      <c r="F31" s="7" t="s">
        <v>45</v>
      </c>
      <c r="G31" s="7" t="s">
        <v>46</v>
      </c>
      <c r="H31" s="7" t="s">
        <v>39</v>
      </c>
      <c r="I31" s="7">
        <v>75000</v>
      </c>
      <c r="P31" t="s">
        <v>62</v>
      </c>
    </row>
    <row r="32" spans="5:21" x14ac:dyDescent="0.25">
      <c r="E32" s="7">
        <v>106</v>
      </c>
      <c r="F32" s="7" t="s">
        <v>47</v>
      </c>
      <c r="G32" s="7" t="s">
        <v>35</v>
      </c>
      <c r="H32" s="7" t="s">
        <v>42</v>
      </c>
      <c r="I32" s="7">
        <v>52000</v>
      </c>
      <c r="O32" s="15" t="s">
        <v>64</v>
      </c>
      <c r="P32" s="15"/>
      <c r="Q32" s="15"/>
      <c r="R32" s="15"/>
      <c r="S32" s="15"/>
      <c r="T32" s="15"/>
      <c r="U32" s="15"/>
    </row>
    <row r="33" spans="5:18" ht="31.5" x14ac:dyDescent="0.25">
      <c r="E33" s="7">
        <v>107</v>
      </c>
      <c r="F33" s="7" t="s">
        <v>48</v>
      </c>
      <c r="G33" s="7" t="s">
        <v>46</v>
      </c>
      <c r="H33" s="7" t="s">
        <v>36</v>
      </c>
      <c r="I33" s="7">
        <v>77000</v>
      </c>
      <c r="P33" s="14" t="s">
        <v>59</v>
      </c>
    </row>
    <row r="34" spans="5:18" x14ac:dyDescent="0.25">
      <c r="E34" s="7">
        <v>108</v>
      </c>
      <c r="F34" s="7" t="s">
        <v>49</v>
      </c>
      <c r="G34" s="7" t="s">
        <v>44</v>
      </c>
      <c r="H34" s="7" t="s">
        <v>39</v>
      </c>
      <c r="I34" s="7">
        <v>68000</v>
      </c>
    </row>
    <row r="35" spans="5:18" x14ac:dyDescent="0.25">
      <c r="E35" s="7">
        <v>109</v>
      </c>
      <c r="F35" s="7" t="s">
        <v>50</v>
      </c>
      <c r="G35" s="7" t="s">
        <v>38</v>
      </c>
      <c r="H35" s="7" t="s">
        <v>42</v>
      </c>
      <c r="I35" s="7">
        <v>59000</v>
      </c>
      <c r="P35">
        <v>23</v>
      </c>
    </row>
    <row r="36" spans="5:18" ht="30" x14ac:dyDescent="0.25">
      <c r="E36" s="7">
        <v>110</v>
      </c>
      <c r="F36" s="7" t="s">
        <v>51</v>
      </c>
      <c r="G36" s="7" t="s">
        <v>41</v>
      </c>
      <c r="H36" s="7" t="s">
        <v>36</v>
      </c>
      <c r="I36" s="7">
        <v>50000</v>
      </c>
      <c r="P36" s="7" t="s">
        <v>63</v>
      </c>
      <c r="R36" s="7" t="s">
        <v>5</v>
      </c>
    </row>
    <row r="37" spans="5:18" ht="30" x14ac:dyDescent="0.25">
      <c r="P37" s="7" t="s">
        <v>5</v>
      </c>
      <c r="R37" s="7" t="s">
        <v>7</v>
      </c>
    </row>
    <row r="38" spans="5:18" ht="30" x14ac:dyDescent="0.25">
      <c r="P38" s="7" t="s">
        <v>7</v>
      </c>
      <c r="R38" s="7" t="s">
        <v>9</v>
      </c>
    </row>
    <row r="39" spans="5:18" ht="30" x14ac:dyDescent="0.25">
      <c r="P39" s="7" t="s">
        <v>9</v>
      </c>
      <c r="R39" s="7" t="s">
        <v>10</v>
      </c>
    </row>
    <row r="40" spans="5:18" ht="30" x14ac:dyDescent="0.25">
      <c r="P40" s="7" t="s">
        <v>10</v>
      </c>
      <c r="R40" s="7" t="s">
        <v>11</v>
      </c>
    </row>
    <row r="41" spans="5:18" ht="45" x14ac:dyDescent="0.25">
      <c r="P41" s="7" t="s">
        <v>11</v>
      </c>
      <c r="R41" s="7" t="s">
        <v>12</v>
      </c>
    </row>
    <row r="42" spans="5:18" ht="30" x14ac:dyDescent="0.25">
      <c r="P42" s="7" t="s">
        <v>12</v>
      </c>
      <c r="R42" s="7" t="s">
        <v>13</v>
      </c>
    </row>
    <row r="43" spans="5:18" ht="30" x14ac:dyDescent="0.25">
      <c r="P43" s="7">
        <v>120</v>
      </c>
      <c r="R43" s="7" t="s">
        <v>14</v>
      </c>
    </row>
    <row r="44" spans="5:18" ht="30" x14ac:dyDescent="0.35">
      <c r="J44" s="13" t="s">
        <v>56</v>
      </c>
      <c r="P44" s="7" t="s">
        <v>14</v>
      </c>
      <c r="R44" s="7" t="s">
        <v>15</v>
      </c>
    </row>
    <row r="45" spans="5:18" ht="30" x14ac:dyDescent="0.25">
      <c r="K45"/>
      <c r="P45" s="7">
        <v>100</v>
      </c>
      <c r="R45" s="7" t="s">
        <v>16</v>
      </c>
    </row>
    <row r="46" spans="5:18" x14ac:dyDescent="0.25">
      <c r="K46"/>
      <c r="P46" s="7">
        <v>11</v>
      </c>
    </row>
    <row r="47" spans="5:18" ht="30" x14ac:dyDescent="0.25">
      <c r="H47" s="6" t="s">
        <v>31</v>
      </c>
      <c r="I47" s="6" t="s">
        <v>0</v>
      </c>
      <c r="J47" s="6" t="s">
        <v>32</v>
      </c>
      <c r="K47" s="6" t="s">
        <v>33</v>
      </c>
      <c r="L47" s="6" t="s">
        <v>1</v>
      </c>
    </row>
    <row r="48" spans="5:18" x14ac:dyDescent="0.25">
      <c r="H48" s="7">
        <v>101</v>
      </c>
      <c r="I48" s="7" t="s">
        <v>34</v>
      </c>
      <c r="J48" s="7" t="s">
        <v>35</v>
      </c>
      <c r="K48" s="7" t="s">
        <v>36</v>
      </c>
      <c r="L48" s="7">
        <v>55000</v>
      </c>
    </row>
    <row r="49" spans="8:12" ht="30" x14ac:dyDescent="0.25">
      <c r="H49" s="7">
        <v>102</v>
      </c>
      <c r="I49" s="7" t="s">
        <v>37</v>
      </c>
      <c r="J49" s="7" t="s">
        <v>38</v>
      </c>
      <c r="K49" s="7" t="s">
        <v>39</v>
      </c>
      <c r="L49" s="7">
        <v>60000</v>
      </c>
    </row>
    <row r="50" spans="8:12" x14ac:dyDescent="0.25">
      <c r="H50" s="7">
        <v>103</v>
      </c>
      <c r="I50" s="7" t="s">
        <v>40</v>
      </c>
      <c r="J50" s="7" t="s">
        <v>41</v>
      </c>
      <c r="K50" s="7" t="s">
        <v>42</v>
      </c>
      <c r="L50" s="7">
        <v>48000</v>
      </c>
    </row>
    <row r="51" spans="8:12" x14ac:dyDescent="0.25">
      <c r="H51" s="7">
        <v>104</v>
      </c>
      <c r="I51" s="7" t="s">
        <v>43</v>
      </c>
      <c r="J51" s="7" t="s">
        <v>44</v>
      </c>
      <c r="K51" s="7" t="s">
        <v>36</v>
      </c>
      <c r="L51" s="7">
        <v>70000</v>
      </c>
    </row>
    <row r="52" spans="8:12" x14ac:dyDescent="0.25">
      <c r="H52" s="7">
        <v>105</v>
      </c>
      <c r="I52" s="7" t="s">
        <v>45</v>
      </c>
      <c r="J52" s="7" t="s">
        <v>46</v>
      </c>
      <c r="K52" s="7" t="s">
        <v>39</v>
      </c>
      <c r="L52" s="7">
        <v>75000</v>
      </c>
    </row>
    <row r="53" spans="8:12" x14ac:dyDescent="0.25">
      <c r="H53" s="7">
        <v>106</v>
      </c>
      <c r="I53" s="7" t="s">
        <v>47</v>
      </c>
      <c r="J53" s="7" t="s">
        <v>35</v>
      </c>
      <c r="K53" s="7" t="s">
        <v>42</v>
      </c>
      <c r="L53" s="7">
        <v>52000</v>
      </c>
    </row>
    <row r="54" spans="8:12" x14ac:dyDescent="0.25">
      <c r="H54" s="7">
        <v>107</v>
      </c>
      <c r="I54" s="7" t="s">
        <v>48</v>
      </c>
      <c r="J54" s="7" t="s">
        <v>46</v>
      </c>
      <c r="K54" s="7" t="s">
        <v>36</v>
      </c>
      <c r="L54" s="7">
        <v>77000</v>
      </c>
    </row>
    <row r="55" spans="8:12" x14ac:dyDescent="0.25">
      <c r="H55" s="7">
        <v>108</v>
      </c>
      <c r="I55" s="7" t="s">
        <v>49</v>
      </c>
      <c r="J55" s="7" t="s">
        <v>44</v>
      </c>
      <c r="K55" s="7" t="s">
        <v>39</v>
      </c>
      <c r="L55" s="7">
        <v>68000</v>
      </c>
    </row>
    <row r="56" spans="8:12" ht="30" x14ac:dyDescent="0.25">
      <c r="H56" s="7">
        <v>109</v>
      </c>
      <c r="I56" s="7" t="s">
        <v>50</v>
      </c>
      <c r="J56" s="7" t="s">
        <v>38</v>
      </c>
      <c r="K56" s="7" t="s">
        <v>42</v>
      </c>
      <c r="L56" s="7">
        <v>59000</v>
      </c>
    </row>
    <row r="57" spans="8:12" x14ac:dyDescent="0.25">
      <c r="H57" s="7">
        <v>110</v>
      </c>
      <c r="I57" s="7" t="s">
        <v>51</v>
      </c>
      <c r="J57" s="7" t="s">
        <v>41</v>
      </c>
      <c r="K57" s="7" t="s">
        <v>36</v>
      </c>
      <c r="L57" s="7">
        <v>50000</v>
      </c>
    </row>
    <row r="60" spans="8:12" x14ac:dyDescent="0.25">
      <c r="J60" s="7" t="s">
        <v>45</v>
      </c>
      <c r="K60" s="9">
        <f>_xlfn.XLOOKUP(J60,I48:I57,L48:L57)</f>
        <v>75000</v>
      </c>
    </row>
    <row r="61" spans="8:12" x14ac:dyDescent="0.25">
      <c r="K61" s="9" t="s">
        <v>57</v>
      </c>
    </row>
    <row r="62" spans="8:12" x14ac:dyDescent="0.25">
      <c r="K62" s="9" t="s">
        <v>58</v>
      </c>
    </row>
    <row r="65" spans="7:21" ht="28.5" x14ac:dyDescent="0.25">
      <c r="K65" s="20" t="s">
        <v>84</v>
      </c>
    </row>
    <row r="67" spans="7:21" x14ac:dyDescent="0.25">
      <c r="G67" s="6" t="s">
        <v>65</v>
      </c>
      <c r="H67" s="6" t="s">
        <v>0</v>
      </c>
      <c r="I67" s="6" t="s">
        <v>66</v>
      </c>
      <c r="J67" s="6" t="s">
        <v>67</v>
      </c>
      <c r="K67" s="6" t="s">
        <v>68</v>
      </c>
      <c r="L67" s="6" t="s">
        <v>69</v>
      </c>
    </row>
    <row r="68" spans="7:21" x14ac:dyDescent="0.25">
      <c r="G68" s="16">
        <v>45659</v>
      </c>
      <c r="H68" s="7" t="s">
        <v>70</v>
      </c>
      <c r="I68" s="7" t="s">
        <v>71</v>
      </c>
      <c r="J68" s="7" t="s">
        <v>72</v>
      </c>
      <c r="K68" s="7">
        <v>14</v>
      </c>
      <c r="L68" s="7">
        <v>5600</v>
      </c>
    </row>
    <row r="69" spans="7:21" x14ac:dyDescent="0.25">
      <c r="G69" s="16">
        <v>45660</v>
      </c>
      <c r="H69" s="7" t="s">
        <v>48</v>
      </c>
      <c r="I69" s="7" t="s">
        <v>73</v>
      </c>
      <c r="J69" s="7" t="s">
        <v>74</v>
      </c>
      <c r="K69" s="7">
        <v>22</v>
      </c>
      <c r="L69" s="7">
        <v>8800</v>
      </c>
    </row>
    <row r="70" spans="7:21" x14ac:dyDescent="0.25">
      <c r="G70" s="16">
        <v>45661</v>
      </c>
      <c r="H70" s="7" t="s">
        <v>75</v>
      </c>
      <c r="I70" s="7" t="s">
        <v>76</v>
      </c>
      <c r="J70" s="7" t="s">
        <v>77</v>
      </c>
      <c r="K70" s="7">
        <v>18</v>
      </c>
      <c r="L70" s="7">
        <v>7200</v>
      </c>
    </row>
    <row r="71" spans="7:21" x14ac:dyDescent="0.25">
      <c r="G71" s="16">
        <v>45662</v>
      </c>
      <c r="H71" s="7" t="s">
        <v>78</v>
      </c>
      <c r="I71" s="7" t="s">
        <v>71</v>
      </c>
      <c r="J71" s="7" t="s">
        <v>79</v>
      </c>
      <c r="K71" s="7">
        <v>10</v>
      </c>
      <c r="L71" s="7">
        <v>4000</v>
      </c>
      <c r="P71" s="17" t="s">
        <v>66</v>
      </c>
      <c r="Q71" t="s">
        <v>83</v>
      </c>
    </row>
    <row r="72" spans="7:21" x14ac:dyDescent="0.25">
      <c r="G72" s="16">
        <v>45663</v>
      </c>
      <c r="H72" s="7" t="s">
        <v>70</v>
      </c>
      <c r="I72" s="7" t="s">
        <v>80</v>
      </c>
      <c r="J72" s="7" t="s">
        <v>72</v>
      </c>
      <c r="K72" s="7">
        <v>9</v>
      </c>
      <c r="L72" s="7">
        <v>3600</v>
      </c>
    </row>
    <row r="73" spans="7:21" x14ac:dyDescent="0.25">
      <c r="G73" s="16">
        <v>45664</v>
      </c>
      <c r="H73" s="7" t="s">
        <v>48</v>
      </c>
      <c r="I73" s="7" t="s">
        <v>73</v>
      </c>
      <c r="J73" s="7" t="s">
        <v>74</v>
      </c>
      <c r="K73" s="7">
        <v>16</v>
      </c>
      <c r="L73" s="7">
        <v>6400</v>
      </c>
      <c r="P73" s="17" t="s">
        <v>82</v>
      </c>
      <c r="Q73" s="17" t="s">
        <v>67</v>
      </c>
    </row>
    <row r="74" spans="7:21" x14ac:dyDescent="0.25">
      <c r="G74" s="16">
        <v>45665</v>
      </c>
      <c r="H74" s="7" t="s">
        <v>75</v>
      </c>
      <c r="I74" s="7" t="s">
        <v>76</v>
      </c>
      <c r="J74" s="7" t="s">
        <v>77</v>
      </c>
      <c r="K74" s="7">
        <v>21</v>
      </c>
      <c r="L74" s="7">
        <v>8400</v>
      </c>
      <c r="P74" s="17" t="s">
        <v>0</v>
      </c>
      <c r="Q74" t="s">
        <v>77</v>
      </c>
      <c r="R74" t="s">
        <v>72</v>
      </c>
      <c r="S74" t="s">
        <v>74</v>
      </c>
      <c r="T74" t="s">
        <v>79</v>
      </c>
      <c r="U74" t="s">
        <v>81</v>
      </c>
    </row>
    <row r="75" spans="7:21" x14ac:dyDescent="0.25">
      <c r="G75" s="16">
        <v>45666</v>
      </c>
      <c r="H75" s="7" t="s">
        <v>78</v>
      </c>
      <c r="I75" s="7" t="s">
        <v>71</v>
      </c>
      <c r="J75" s="7" t="s">
        <v>79</v>
      </c>
      <c r="K75" s="7">
        <v>13</v>
      </c>
      <c r="L75" s="7">
        <v>5200</v>
      </c>
      <c r="P75" s="18" t="s">
        <v>70</v>
      </c>
      <c r="Q75" s="19"/>
      <c r="R75" s="19">
        <v>25200</v>
      </c>
      <c r="S75" s="19"/>
      <c r="T75" s="19"/>
      <c r="U75" s="19">
        <v>25200</v>
      </c>
    </row>
    <row r="76" spans="7:21" x14ac:dyDescent="0.25">
      <c r="G76" s="16">
        <v>45667</v>
      </c>
      <c r="H76" s="7" t="s">
        <v>70</v>
      </c>
      <c r="I76" s="7" t="s">
        <v>80</v>
      </c>
      <c r="J76" s="7" t="s">
        <v>72</v>
      </c>
      <c r="K76" s="7">
        <v>12</v>
      </c>
      <c r="L76" s="7">
        <v>4800</v>
      </c>
      <c r="P76" s="18" t="s">
        <v>78</v>
      </c>
      <c r="Q76" s="19"/>
      <c r="R76" s="19"/>
      <c r="S76" s="19"/>
      <c r="T76" s="19">
        <v>29600</v>
      </c>
      <c r="U76" s="19">
        <v>29600</v>
      </c>
    </row>
    <row r="77" spans="7:21" x14ac:dyDescent="0.25">
      <c r="G77" s="16">
        <v>45668</v>
      </c>
      <c r="H77" s="7" t="s">
        <v>48</v>
      </c>
      <c r="I77" s="7" t="s">
        <v>73</v>
      </c>
      <c r="J77" s="7" t="s">
        <v>74</v>
      </c>
      <c r="K77" s="7">
        <v>19</v>
      </c>
      <c r="L77" s="7">
        <v>7600</v>
      </c>
      <c r="P77" s="18" t="s">
        <v>75</v>
      </c>
      <c r="Q77" s="19">
        <v>35600</v>
      </c>
      <c r="R77" s="19"/>
      <c r="S77" s="19"/>
      <c r="T77" s="19"/>
      <c r="U77" s="19">
        <v>35600</v>
      </c>
    </row>
    <row r="78" spans="7:21" x14ac:dyDescent="0.25">
      <c r="G78" s="16">
        <v>45669</v>
      </c>
      <c r="H78" s="7" t="s">
        <v>75</v>
      </c>
      <c r="I78" s="7" t="s">
        <v>76</v>
      </c>
      <c r="J78" s="7" t="s">
        <v>77</v>
      </c>
      <c r="K78" s="7">
        <v>11</v>
      </c>
      <c r="L78" s="7">
        <v>4400</v>
      </c>
      <c r="P78" s="18" t="s">
        <v>48</v>
      </c>
      <c r="Q78" s="19"/>
      <c r="R78" s="19"/>
      <c r="S78" s="19">
        <v>36800</v>
      </c>
      <c r="T78" s="19"/>
      <c r="U78" s="19">
        <v>36800</v>
      </c>
    </row>
    <row r="79" spans="7:21" x14ac:dyDescent="0.25">
      <c r="G79" s="16">
        <v>45670</v>
      </c>
      <c r="H79" s="7" t="s">
        <v>78</v>
      </c>
      <c r="I79" s="7" t="s">
        <v>71</v>
      </c>
      <c r="J79" s="7" t="s">
        <v>79</v>
      </c>
      <c r="K79" s="7">
        <v>15</v>
      </c>
      <c r="L79" s="7">
        <v>6000</v>
      </c>
      <c r="P79" s="18" t="s">
        <v>81</v>
      </c>
      <c r="Q79" s="19">
        <v>35600</v>
      </c>
      <c r="R79" s="19">
        <v>25200</v>
      </c>
      <c r="S79" s="19">
        <v>36800</v>
      </c>
      <c r="T79" s="19">
        <v>29600</v>
      </c>
      <c r="U79" s="19">
        <v>127200</v>
      </c>
    </row>
    <row r="80" spans="7:21" x14ac:dyDescent="0.25">
      <c r="G80" s="16">
        <v>45671</v>
      </c>
      <c r="H80" s="7" t="s">
        <v>70</v>
      </c>
      <c r="I80" s="7" t="s">
        <v>80</v>
      </c>
      <c r="J80" s="7" t="s">
        <v>72</v>
      </c>
      <c r="K80" s="7">
        <v>20</v>
      </c>
      <c r="L80" s="7">
        <v>8000</v>
      </c>
    </row>
    <row r="81" spans="7:12" x14ac:dyDescent="0.25">
      <c r="G81" s="16">
        <v>45672</v>
      </c>
      <c r="H81" s="7" t="s">
        <v>48</v>
      </c>
      <c r="I81" s="7" t="s">
        <v>73</v>
      </c>
      <c r="J81" s="7" t="s">
        <v>74</v>
      </c>
      <c r="K81" s="7">
        <v>23</v>
      </c>
      <c r="L81" s="7">
        <v>9200</v>
      </c>
    </row>
    <row r="82" spans="7:12" x14ac:dyDescent="0.25">
      <c r="G82" s="16">
        <v>45673</v>
      </c>
      <c r="H82" s="7" t="s">
        <v>75</v>
      </c>
      <c r="I82" s="7" t="s">
        <v>76</v>
      </c>
      <c r="J82" s="7" t="s">
        <v>77</v>
      </c>
      <c r="K82" s="7">
        <v>25</v>
      </c>
      <c r="L82" s="7">
        <v>10000</v>
      </c>
    </row>
    <row r="83" spans="7:12" x14ac:dyDescent="0.25">
      <c r="G83" s="16">
        <v>45674</v>
      </c>
      <c r="H83" s="7" t="s">
        <v>78</v>
      </c>
      <c r="I83" s="7" t="s">
        <v>71</v>
      </c>
      <c r="J83" s="7" t="s">
        <v>79</v>
      </c>
      <c r="K83" s="7">
        <v>17</v>
      </c>
      <c r="L83" s="7">
        <v>6800</v>
      </c>
    </row>
    <row r="84" spans="7:12" x14ac:dyDescent="0.25">
      <c r="G84" s="16">
        <v>45675</v>
      </c>
      <c r="H84" s="7" t="s">
        <v>70</v>
      </c>
      <c r="I84" s="7" t="s">
        <v>80</v>
      </c>
      <c r="J84" s="7" t="s">
        <v>72</v>
      </c>
      <c r="K84" s="7">
        <v>8</v>
      </c>
      <c r="L84" s="7">
        <v>3200</v>
      </c>
    </row>
    <row r="85" spans="7:12" x14ac:dyDescent="0.25">
      <c r="G85" s="16">
        <v>45676</v>
      </c>
      <c r="H85" s="7" t="s">
        <v>48</v>
      </c>
      <c r="I85" s="7" t="s">
        <v>73</v>
      </c>
      <c r="J85" s="7" t="s">
        <v>74</v>
      </c>
      <c r="K85" s="7">
        <v>12</v>
      </c>
      <c r="L85" s="7">
        <v>4800</v>
      </c>
    </row>
    <row r="86" spans="7:12" x14ac:dyDescent="0.25">
      <c r="G86" s="16">
        <v>45677</v>
      </c>
      <c r="H86" s="7" t="s">
        <v>75</v>
      </c>
      <c r="I86" s="7" t="s">
        <v>76</v>
      </c>
      <c r="J86" s="7" t="s">
        <v>77</v>
      </c>
      <c r="K86" s="7">
        <v>14</v>
      </c>
      <c r="L86" s="7">
        <v>5600</v>
      </c>
    </row>
    <row r="87" spans="7:12" x14ac:dyDescent="0.25">
      <c r="G87" s="16">
        <v>45678</v>
      </c>
      <c r="H87" s="7" t="s">
        <v>78</v>
      </c>
      <c r="I87" s="7" t="s">
        <v>71</v>
      </c>
      <c r="J87" s="7" t="s">
        <v>79</v>
      </c>
      <c r="K87" s="7">
        <v>19</v>
      </c>
      <c r="L87" s="7">
        <v>7600</v>
      </c>
    </row>
  </sheetData>
  <mergeCells count="1">
    <mergeCell ref="O32:U32"/>
  </mergeCells>
  <phoneticPr fontId="3" type="noConversion"/>
  <conditionalFormatting sqref="O35:S35 O36:O45 Q36:S45 P36:P46">
    <cfRule type="duplicateValues" dxfId="1" priority="1"/>
    <cfRule type="top10" dxfId="0" priority="2" percent="1" rank="10"/>
  </conditionalFormatting>
  <pageMargins left="0.7" right="0.7" top="0.75" bottom="0.75" header="0.3" footer="0.3"/>
  <pageSetup orientation="portrait" r:id="rId2"/>
  <drawing r:id="rId3"/>
  <tableParts count="2">
    <tablePart r:id="rId4"/>
    <tablePart r:id="rId5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78C47AFA-B02C-4DBC-B997-2E11FA4D86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C2</xm:sqref>
            </x14:sparkline>
            <x14:sparkline>
              <xm:f>Sheet1!B3:B3</xm:f>
              <xm:sqref>C3</xm:sqref>
            </x14:sparkline>
            <x14:sparkline>
              <xm:f>Sheet1!B4:B4</xm:f>
              <xm:sqref>C4</xm:sqref>
            </x14:sparkline>
            <x14:sparkline>
              <xm:f>Sheet1!B5:B5</xm:f>
              <xm:sqref>C5</xm:sqref>
            </x14:sparkline>
            <x14:sparkline>
              <xm:f>Sheet1!B6:B6</xm:f>
              <xm:sqref>C6</xm:sqref>
            </x14:sparkline>
            <x14:sparkline>
              <xm:f>Sheet1!B7:B7</xm:f>
              <xm:sqref>C7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EF91C5-1424-4EB8-9134-065B29B5D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gulati</dc:creator>
  <cp:lastModifiedBy>Rishabh gulati</cp:lastModifiedBy>
  <dcterms:created xsi:type="dcterms:W3CDTF">2025-10-27T05:19:47Z</dcterms:created>
  <dcterms:modified xsi:type="dcterms:W3CDTF">2025-10-28T13:51:16Z</dcterms:modified>
</cp:coreProperties>
</file>