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2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" i="1" l="1"/>
  <c r="G28" i="1"/>
  <c r="F27" i="1"/>
  <c r="F28" i="1"/>
  <c r="F25" i="1"/>
  <c r="F24" i="1"/>
  <c r="D14" i="1"/>
  <c r="G14" i="1" s="1"/>
  <c r="G19" i="1"/>
  <c r="F19" i="1"/>
  <c r="E13" i="1"/>
  <c r="D13" i="1"/>
  <c r="G13" i="1" s="1"/>
  <c r="E19" i="1"/>
  <c r="E20" i="1"/>
  <c r="D12" i="1"/>
  <c r="E12" i="1" s="1"/>
  <c r="F12" i="1" s="1"/>
  <c r="D11" i="1"/>
  <c r="G11" i="1" s="1"/>
  <c r="D21" i="1" l="1"/>
  <c r="E21" i="1"/>
  <c r="E14" i="1"/>
  <c r="G12" i="1"/>
  <c r="F14" i="1" l="1"/>
</calcChain>
</file>

<file path=xl/sharedStrings.xml><?xml version="1.0" encoding="utf-8"?>
<sst xmlns="http://schemas.openxmlformats.org/spreadsheetml/2006/main" count="13" uniqueCount="13">
  <si>
    <t>CPU Hz</t>
  </si>
  <si>
    <t>Tick time</t>
  </si>
  <si>
    <t>OV Time</t>
  </si>
  <si>
    <t>TCNT_X OV</t>
  </si>
  <si>
    <t>Timer 0</t>
  </si>
  <si>
    <t>Timer 1</t>
  </si>
  <si>
    <t>Timer 2</t>
  </si>
  <si>
    <t>Timer</t>
  </si>
  <si>
    <t>1 Sec Count</t>
  </si>
  <si>
    <t>Scale</t>
  </si>
  <si>
    <t>ESC Rate</t>
  </si>
  <si>
    <t>LOW_PULE_INTERVAL</t>
  </si>
  <si>
    <t>Timer1H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</si>
</sst>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0:G14" totalsRowShown="0" headerRowDxfId="5">
  <autoFilter ref="B10:G14"/>
  <tableColumns count="6">
    <tableColumn id="1" name="Timer"/>
    <tableColumn id="6" name="Scale" dataDxfId="4"/>
    <tableColumn id="2" name="Tick time" dataDxfId="0"/>
    <tableColumn id="3" name="OV Time" dataDxfId="3"/>
    <tableColumn id="4" name="TCNT_X OV" dataDxfId="2">
      <calculatedColumnFormula>E11*256*256</calculatedColumnFormula>
    </tableColumn>
    <tableColumn id="5" name="1 Sec Count" dataDxfId="1">
      <calculatedColumnFormula>1/Table1[[#This Row],[Tick time]]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8"/>
  <sheetViews>
    <sheetView tabSelected="1" topLeftCell="A8" zoomScale="130" zoomScaleNormal="130" workbookViewId="0">
      <selection activeCell="B10" sqref="B10:G14"/>
    </sheetView>
  </sheetViews>
  <sheetFormatPr defaultRowHeight="15" x14ac:dyDescent="0.25"/>
  <cols>
    <col min="2" max="3" width="11" customWidth="1"/>
    <col min="4" max="4" width="16.28515625" customWidth="1"/>
    <col min="5" max="6" width="13.28515625" customWidth="1"/>
    <col min="7" max="7" width="15.7109375" bestFit="1" customWidth="1"/>
  </cols>
  <sheetData>
    <row r="6" spans="2:7" x14ac:dyDescent="0.25">
      <c r="D6" s="1" t="s">
        <v>0</v>
      </c>
    </row>
    <row r="7" spans="2:7" x14ac:dyDescent="0.25">
      <c r="D7" s="2">
        <v>20000000</v>
      </c>
    </row>
    <row r="10" spans="2:7" s="1" customFormat="1" x14ac:dyDescent="0.25">
      <c r="B10" s="1" t="s">
        <v>7</v>
      </c>
      <c r="C10" s="1" t="s">
        <v>9</v>
      </c>
      <c r="D10" s="1" t="s">
        <v>1</v>
      </c>
      <c r="E10" s="1" t="s">
        <v>2</v>
      </c>
      <c r="F10" s="1" t="s">
        <v>3</v>
      </c>
      <c r="G10" s="1" t="s">
        <v>8</v>
      </c>
    </row>
    <row r="11" spans="2:7" x14ac:dyDescent="0.25">
      <c r="B11" t="s">
        <v>4</v>
      </c>
      <c r="C11" s="1">
        <v>8</v>
      </c>
      <c r="D11" s="1">
        <f>Table1[[#This Row],[Scale]]/D7</f>
        <v>3.9999999999999998E-7</v>
      </c>
      <c r="E11" s="1"/>
      <c r="F11" s="1"/>
      <c r="G11" s="2">
        <f>1/Table1[[#This Row],[Tick time]]</f>
        <v>2500000</v>
      </c>
    </row>
    <row r="12" spans="2:7" x14ac:dyDescent="0.25">
      <c r="B12" t="s">
        <v>5</v>
      </c>
      <c r="C12" s="1">
        <v>1</v>
      </c>
      <c r="D12" s="3">
        <f>Table1[[#This Row],[Scale]]/D7</f>
        <v>4.9999999999999998E-8</v>
      </c>
      <c r="E12" s="1">
        <f>D12*256*256</f>
        <v>3.2767999999999999E-3</v>
      </c>
      <c r="F12" s="1">
        <f>E12*256*256</f>
        <v>214.74836479999999</v>
      </c>
      <c r="G12" s="2">
        <f>1/Table1[[#This Row],[Tick time]]</f>
        <v>20000000</v>
      </c>
    </row>
    <row r="13" spans="2:7" x14ac:dyDescent="0.25">
      <c r="B13" t="s">
        <v>12</v>
      </c>
      <c r="C13" s="1">
        <v>256</v>
      </c>
      <c r="D13" s="3">
        <f>Table1[[#This Row],[Scale]]/D7</f>
        <v>1.2799999999999999E-5</v>
      </c>
      <c r="E13" s="1">
        <f>Table1[[#This Row],[Tick time]]*256</f>
        <v>3.2767999999999999E-3</v>
      </c>
      <c r="F13" s="1"/>
      <c r="G13" s="2">
        <f>1/Table1[[#This Row],[Tick time]]</f>
        <v>78125</v>
      </c>
    </row>
    <row r="14" spans="2:7" x14ac:dyDescent="0.25">
      <c r="B14" t="s">
        <v>6</v>
      </c>
      <c r="C14" s="1">
        <v>32</v>
      </c>
      <c r="D14" s="1">
        <f>Table1[[#This Row],[Scale]]/D7</f>
        <v>1.5999999999999999E-6</v>
      </c>
      <c r="E14" s="1">
        <f>D14*256</f>
        <v>4.0959999999999998E-4</v>
      </c>
      <c r="F14" s="1">
        <f>E14*256*256</f>
        <v>26.843545599999999</v>
      </c>
      <c r="G14" s="2">
        <f>1/Table1[[#This Row],[Tick time]]</f>
        <v>625000</v>
      </c>
    </row>
    <row r="19" spans="2:7" x14ac:dyDescent="0.25">
      <c r="B19" s="4" t="s">
        <v>10</v>
      </c>
      <c r="C19" s="4"/>
      <c r="D19">
        <v>310</v>
      </c>
      <c r="E19">
        <f>1/D19</f>
        <v>3.2258064516129032E-3</v>
      </c>
      <c r="F19">
        <f>E19*1000000</f>
        <v>3225.8064516129034</v>
      </c>
      <c r="G19">
        <f>F19/1.6</f>
        <v>2016.1290322580646</v>
      </c>
    </row>
    <row r="20" spans="2:7" x14ac:dyDescent="0.25">
      <c r="B20" s="4" t="s">
        <v>11</v>
      </c>
      <c r="C20" s="4"/>
      <c r="D20">
        <v>1000000</v>
      </c>
      <c r="E20">
        <f>D20/D19</f>
        <v>3225.8064516129034</v>
      </c>
    </row>
    <row r="21" spans="2:7" x14ac:dyDescent="0.25">
      <c r="D21">
        <f>E20/D14</f>
        <v>2016129032.2580647</v>
      </c>
      <c r="E21">
        <f>E19/D14</f>
        <v>2016.1290322580646</v>
      </c>
    </row>
    <row r="24" spans="2:7" x14ac:dyDescent="0.25">
      <c r="D24">
        <v>55.895000000000003</v>
      </c>
      <c r="E24">
        <v>57.070999999999998</v>
      </c>
      <c r="F24">
        <f>E24-D24</f>
        <v>1.1759999999999948</v>
      </c>
    </row>
    <row r="25" spans="2:7" x14ac:dyDescent="0.25">
      <c r="D25">
        <v>55.895000000000003</v>
      </c>
      <c r="E25">
        <v>77.813000000000002</v>
      </c>
      <c r="F25">
        <f>E25-D25</f>
        <v>21.917999999999999</v>
      </c>
    </row>
    <row r="27" spans="2:7" x14ac:dyDescent="0.25">
      <c r="D27">
        <v>10.221</v>
      </c>
      <c r="E27">
        <v>11.321999999999999</v>
      </c>
      <c r="F27">
        <f t="shared" ref="F26:F29" si="0">E27-D27</f>
        <v>1.1009999999999991</v>
      </c>
      <c r="G27">
        <f>F27-F24</f>
        <v>-7.4999999999995737E-2</v>
      </c>
    </row>
    <row r="28" spans="2:7" x14ac:dyDescent="0.25">
      <c r="D28">
        <v>10.221</v>
      </c>
      <c r="E28">
        <v>32.064</v>
      </c>
      <c r="F28">
        <f t="shared" si="0"/>
        <v>21.843</v>
      </c>
      <c r="G28">
        <f>F28-F25</f>
        <v>-7.4999999999999289E-2</v>
      </c>
    </row>
  </sheetData>
  <mergeCells count="2">
    <mergeCell ref="B20:C20"/>
    <mergeCell ref="B19:C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hefny</dc:creator>
  <cp:lastModifiedBy>hefny</cp:lastModifiedBy>
  <dcterms:created xsi:type="dcterms:W3CDTF">2012-08-27T09:00:46Z</dcterms:created>
  <dcterms:modified xsi:type="dcterms:W3CDTF">2012-08-27T16:16:31Z</dcterms:modified>
</cp:coreProperties>
</file>