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2A05F761-BC85-43A3-9D8D-65EC598BCA2A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" i="1" l="1"/>
  <c r="X3" i="1"/>
  <c r="X4" i="1"/>
  <c r="X5" i="1"/>
  <c r="Y3" i="1"/>
  <c r="Y4" i="1"/>
  <c r="Y5" i="1"/>
  <c r="Y6" i="1"/>
  <c r="Z3" i="1"/>
  <c r="Z4" i="1"/>
  <c r="Z5" i="1"/>
  <c r="Z6" i="1"/>
  <c r="AA3" i="1"/>
  <c r="AA4" i="1"/>
  <c r="AA5" i="1"/>
  <c r="AA6" i="1"/>
  <c r="AB3" i="1"/>
  <c r="AB4" i="1"/>
  <c r="AB5" i="1"/>
  <c r="AB6" i="1"/>
  <c r="W6" i="1" l="1"/>
  <c r="V6" i="1"/>
  <c r="U6" i="1"/>
  <c r="T6" i="1"/>
  <c r="S6" i="1"/>
  <c r="W5" i="1"/>
  <c r="V5" i="1"/>
  <c r="U5" i="1"/>
  <c r="T5" i="1"/>
  <c r="S5" i="1"/>
  <c r="W4" i="1"/>
  <c r="V4" i="1"/>
  <c r="U4" i="1"/>
  <c r="T4" i="1"/>
  <c r="S4" i="1"/>
  <c r="W3" i="1"/>
  <c r="V3" i="1"/>
  <c r="U3" i="1"/>
  <c r="T3" i="1"/>
  <c r="S3" i="1"/>
  <c r="O35" i="1" l="1"/>
  <c r="N35" i="1"/>
  <c r="K35" i="1"/>
  <c r="J35" i="1"/>
  <c r="I35" i="1"/>
  <c r="H35" i="1"/>
  <c r="G35" i="1"/>
  <c r="F35" i="1"/>
  <c r="R3" i="1" l="1"/>
  <c r="R4" i="1"/>
  <c r="R5" i="1"/>
  <c r="R6" i="1"/>
  <c r="Q3" i="1"/>
  <c r="Q4" i="1"/>
  <c r="Q5" i="1"/>
  <c r="Q6" i="1"/>
  <c r="P3" i="1"/>
  <c r="P4" i="1"/>
  <c r="P5" i="1"/>
  <c r="P6" i="1"/>
  <c r="O3" i="1"/>
  <c r="O4" i="1"/>
  <c r="O5" i="1"/>
  <c r="O6" i="1"/>
  <c r="N4" i="1"/>
  <c r="N5" i="1"/>
  <c r="N6" i="1"/>
  <c r="N3" i="1"/>
  <c r="O32" i="1"/>
  <c r="O33" i="1"/>
  <c r="O34" i="1"/>
  <c r="N32" i="1"/>
  <c r="N33" i="1"/>
  <c r="N34" i="1"/>
  <c r="K32" i="1"/>
  <c r="K33" i="1"/>
  <c r="K34" i="1"/>
  <c r="J32" i="1"/>
  <c r="J33" i="1"/>
  <c r="J34" i="1"/>
  <c r="H32" i="1"/>
  <c r="H33" i="1"/>
  <c r="H34" i="1"/>
  <c r="F32" i="1"/>
  <c r="F33" i="1"/>
  <c r="F34" i="1"/>
  <c r="G34" i="1"/>
  <c r="I34" i="1"/>
  <c r="I33" i="1" l="1"/>
  <c r="G33" i="1"/>
  <c r="D3" i="1" l="1"/>
  <c r="E3" i="1"/>
  <c r="F3" i="1"/>
  <c r="I3" i="1"/>
  <c r="J3" i="1"/>
  <c r="K3" i="1"/>
  <c r="L3" i="1"/>
  <c r="M3" i="1"/>
  <c r="I4" i="1"/>
  <c r="J4" i="1"/>
  <c r="K4" i="1"/>
  <c r="L4" i="1"/>
  <c r="M4" i="1"/>
  <c r="I5" i="1"/>
  <c r="J5" i="1"/>
  <c r="K5" i="1"/>
  <c r="L5" i="1"/>
  <c r="M5" i="1"/>
  <c r="I6" i="1"/>
  <c r="J6" i="1"/>
  <c r="K6" i="1"/>
  <c r="L6" i="1"/>
  <c r="M6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D4" i="1"/>
  <c r="D5" i="1"/>
  <c r="D6" i="1"/>
  <c r="B24" i="1"/>
  <c r="C24" i="1"/>
  <c r="B25" i="1"/>
  <c r="C25" i="1"/>
  <c r="B26" i="1"/>
  <c r="C26" i="1"/>
  <c r="B20" i="1"/>
  <c r="C20" i="1"/>
  <c r="B21" i="1"/>
  <c r="C21" i="1"/>
  <c r="B22" i="1"/>
  <c r="C22" i="1"/>
  <c r="B16" i="1"/>
  <c r="C16" i="1"/>
  <c r="B17" i="1"/>
  <c r="C17" i="1"/>
  <c r="B18" i="1"/>
  <c r="C18" i="1"/>
  <c r="B12" i="1"/>
  <c r="C12" i="1"/>
  <c r="B13" i="1"/>
  <c r="C13" i="1"/>
  <c r="B14" i="1"/>
  <c r="C14" i="1"/>
  <c r="B8" i="1"/>
  <c r="C8" i="1"/>
  <c r="B9" i="1"/>
  <c r="C9" i="1"/>
  <c r="B10" i="1"/>
  <c r="C10" i="1"/>
  <c r="C23" i="1"/>
  <c r="B23" i="1"/>
  <c r="C19" i="1"/>
  <c r="B19" i="1"/>
  <c r="C15" i="1"/>
  <c r="B15" i="1"/>
  <c r="C11" i="1"/>
  <c r="B11" i="1"/>
  <c r="C7" i="1"/>
  <c r="B7" i="1"/>
  <c r="I32" i="1"/>
  <c r="G32" i="1"/>
</calcChain>
</file>

<file path=xl/sharedStrings.xml><?xml version="1.0" encoding="utf-8"?>
<sst xmlns="http://schemas.openxmlformats.org/spreadsheetml/2006/main" count="78" uniqueCount="73">
  <si>
    <t>Algorithm</t>
  </si>
  <si>
    <t>Parameters</t>
  </si>
  <si>
    <t>Function</t>
  </si>
  <si>
    <t>skopt.gp_min</t>
  </si>
  <si>
    <t>[]</t>
  </si>
  <si>
    <t>1_50</t>
  </si>
  <si>
    <t>skopt.dummy_min</t>
  </si>
  <si>
    <t>skopt.forest_min</t>
  </si>
  <si>
    <t>skopt.gbrt_min</t>
  </si>
  <si>
    <t>Scenario</t>
  </si>
  <si>
    <t>Number</t>
  </si>
  <si>
    <t>Paramaeters</t>
  </si>
  <si>
    <t>Dataset</t>
  </si>
  <si>
    <t>ep_prtr</t>
  </si>
  <si>
    <t>epochs</t>
  </si>
  <si>
    <t>0_min</t>
  </si>
  <si>
    <t>Space bounds</t>
  </si>
  <si>
    <t>0_max</t>
  </si>
  <si>
    <t>1_min</t>
  </si>
  <si>
    <t>1_max</t>
  </si>
  <si>
    <t>2_min</t>
  </si>
  <si>
    <t>2_max</t>
  </si>
  <si>
    <t>3_min</t>
  </si>
  <si>
    <t>3_max</t>
  </si>
  <si>
    <t>4_min</t>
  </si>
  <si>
    <t>4_max</t>
  </si>
  <si>
    <t>5_min</t>
  </si>
  <si>
    <t>5_max</t>
  </si>
  <si>
    <t>Optimum</t>
  </si>
  <si>
    <t>error</t>
  </si>
  <si>
    <t>lr_prtr</t>
  </si>
  <si>
    <t>lr</t>
  </si>
  <si>
    <t>alph1</t>
  </si>
  <si>
    <t>alph2</t>
  </si>
  <si>
    <t>iter2</t>
  </si>
  <si>
    <t>iter1</t>
  </si>
  <si>
    <t>YaleB</t>
  </si>
  <si>
    <t>Scenario 0</t>
  </si>
  <si>
    <t>0_10</t>
  </si>
  <si>
    <t>0_20</t>
  </si>
  <si>
    <t>0_30</t>
  </si>
  <si>
    <t>0_40</t>
  </si>
  <si>
    <t>0_50</t>
  </si>
  <si>
    <t>Average</t>
  </si>
  <si>
    <t>Seed 0</t>
  </si>
  <si>
    <t>Seed 1</t>
  </si>
  <si>
    <t>Seed 2</t>
  </si>
  <si>
    <t>Seed 3</t>
  </si>
  <si>
    <t>Seed 4</t>
  </si>
  <si>
    <t>1_10</t>
  </si>
  <si>
    <t>1_20</t>
  </si>
  <si>
    <t>1_30</t>
  </si>
  <si>
    <t>1_40</t>
  </si>
  <si>
    <t>Scenario 1</t>
  </si>
  <si>
    <t>Coil20</t>
  </si>
  <si>
    <t>2_10</t>
  </si>
  <si>
    <t>2_20</t>
  </si>
  <si>
    <t>2_30</t>
  </si>
  <si>
    <t>2_40</t>
  </si>
  <si>
    <t>2_50</t>
  </si>
  <si>
    <t>Scenario 2</t>
  </si>
  <si>
    <t>3_10</t>
  </si>
  <si>
    <t>3_20</t>
  </si>
  <si>
    <t>3_30</t>
  </si>
  <si>
    <t>3_40</t>
  </si>
  <si>
    <t>3_50</t>
  </si>
  <si>
    <t>Scenario 3</t>
  </si>
  <si>
    <t>n_rand</t>
  </si>
  <si>
    <t>3_60</t>
  </si>
  <si>
    <t>3_70</t>
  </si>
  <si>
    <t>3_80</t>
  </si>
  <si>
    <t>3_90</t>
  </si>
  <si>
    <t>3_100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</si>
</sst>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BC8FDD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70C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4" borderId="0" xfId="0" applyFill="1"/>
    <xf numFmtId="0" fontId="1" fillId="2" borderId="2" xfId="0" applyFont="1" applyFill="1" applyBorder="1"/>
    <xf numFmtId="0" fontId="0" fillId="5" borderId="0" xfId="0" applyFill="1"/>
    <xf numFmtId="0" fontId="0" fillId="6" borderId="0" xfId="0" applyFill="1"/>
    <xf numFmtId="11" fontId="0" fillId="0" borderId="0" xfId="0" applyNumberFormat="1"/>
    <xf numFmtId="0" fontId="1" fillId="3" borderId="0" xfId="0" applyFont="1" applyFill="1"/>
    <xf numFmtId="0" fontId="1" fillId="4" borderId="0" xfId="0" applyFont="1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4" borderId="7" xfId="0" applyFill="1" applyBorder="1"/>
    <xf numFmtId="0" fontId="0" fillId="3" borderId="7" xfId="0" applyFill="1" applyBorder="1"/>
    <xf numFmtId="0" fontId="0" fillId="0" borderId="9" xfId="0" applyBorder="1"/>
    <xf numFmtId="0" fontId="0" fillId="0" borderId="8" xfId="0" applyBorder="1"/>
    <xf numFmtId="0" fontId="0" fillId="4" borderId="13" xfId="0" applyFill="1" applyBorder="1"/>
    <xf numFmtId="0" fontId="0" fillId="4" borderId="15" xfId="0" applyFill="1" applyBorder="1"/>
    <xf numFmtId="0" fontId="0" fillId="3" borderId="13" xfId="0" applyFill="1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8" borderId="13" xfId="0" applyFill="1" applyBorder="1"/>
    <xf numFmtId="0" fontId="0" fillId="8" borderId="7" xfId="0" applyFill="1" applyBorder="1"/>
    <xf numFmtId="0" fontId="1" fillId="8" borderId="0" xfId="0" applyFont="1" applyFill="1"/>
    <xf numFmtId="0" fontId="0" fillId="9" borderId="7" xfId="0" applyFill="1" applyBorder="1"/>
    <xf numFmtId="0" fontId="0" fillId="9" borderId="13" xfId="0" applyFill="1" applyBorder="1"/>
    <xf numFmtId="0" fontId="0" fillId="0" borderId="4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3" xfId="0" applyNumberFormat="1" applyBorder="1"/>
    <xf numFmtId="0" fontId="0" fillId="0" borderId="0" xfId="0" applyNumberFormat="1"/>
    <xf numFmtId="0" fontId="0" fillId="0" borderId="17" xfId="0" applyNumberFormat="1" applyBorder="1"/>
    <xf numFmtId="0" fontId="0" fillId="0" borderId="0" xfId="0" applyNumberFormat="1" applyFont="1" applyBorder="1"/>
    <xf numFmtId="0" fontId="2" fillId="7" borderId="12" xfId="0" applyFont="1" applyFill="1" applyBorder="1" applyAlignment="1">
      <alignment horizontal="center" vertical="center" textRotation="90"/>
    </xf>
    <xf numFmtId="0" fontId="2" fillId="7" borderId="8" xfId="0" applyFont="1" applyFill="1" applyBorder="1" applyAlignment="1">
      <alignment horizontal="center" vertical="center" textRotation="90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 vertical="center" textRotation="90"/>
    </xf>
    <xf numFmtId="0" fontId="2" fillId="7" borderId="11" xfId="0" applyFont="1" applyFill="1" applyBorder="1" applyAlignment="1">
      <alignment horizontal="center" vertical="center" textRotation="90"/>
    </xf>
    <xf numFmtId="0" fontId="1" fillId="6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</cellXfs>
  <cellStyles count="1">
    <cellStyle name="Normal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vertic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vertical/>
      </border>
    </dxf>
    <dxf>
      <border diagonalUp="0" diagonalDown="0">
        <left style="thin">
          <color indexed="64"/>
        </left>
        <right/>
        <vertical/>
      </border>
    </dxf>
    <dxf>
      <numFmt numFmtId="0" formatCode="General"/>
      <border diagonalUp="0" diagonalDown="0">
        <left style="thin">
          <color indexed="64"/>
        </left>
        <right/>
        <vertical/>
      </border>
    </dxf>
    <dxf>
      <border>
        <bottom style="medium">
          <color indexed="64"/>
        </bottom>
      </border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mruColors>
      <color rgb="FFBC8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Sheet1!$D$3:$H$3</c:f>
              <c:numCache>
                <c:formatCode>General</c:formatCode>
                <c:ptCount val="5"/>
                <c:pt idx="0">
                  <c:v>7.3620000000000005E-2</c:v>
                </c:pt>
                <c:pt idx="1">
                  <c:v>2.6199999999999999E-3</c:v>
                </c:pt>
                <c:pt idx="2">
                  <c:v>1.9399999999999997E-3</c:v>
                </c:pt>
                <c:pt idx="3">
                  <c:v>1.8599999999999999E-3</c:v>
                </c:pt>
                <c:pt idx="4">
                  <c:v>1.7799999999999999E-3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89-4D3B-A7DA-C5372823A4D2}"/>
            </c:ext>
          </c:extLst>
        </c:ser>
        <c:ser>
          <c:idx val="1"/>
          <c:order val="1"/>
          <c:tx>
            <c:v>dummy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Sheet1!$D$4:$H$4</c:f>
              <c:numCache>
                <c:formatCode>General</c:formatCode>
                <c:ptCount val="5"/>
                <c:pt idx="0">
                  <c:v>9.846000000000002E-2</c:v>
                </c:pt>
                <c:pt idx="1">
                  <c:v>5.6420000000000005E-2</c:v>
                </c:pt>
                <c:pt idx="2">
                  <c:v>1.2480000000000002E-2</c:v>
                </c:pt>
                <c:pt idx="3">
                  <c:v>1.2480000000000002E-2</c:v>
                </c:pt>
                <c:pt idx="4">
                  <c:v>6.1000000000000013E-3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89-4D3B-A7DA-C5372823A4D2}"/>
            </c:ext>
          </c:extLst>
        </c:ser>
        <c:ser>
          <c:idx val="2"/>
          <c:order val="2"/>
          <c:tx>
            <c:v>forest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Sheet1!$D$5:$H$5</c:f>
              <c:numCache>
                <c:formatCode>General</c:formatCode>
                <c:ptCount val="5"/>
                <c:pt idx="0">
                  <c:v>9.846000000000002E-2</c:v>
                </c:pt>
                <c:pt idx="1">
                  <c:v>3.4219999999999993E-2</c:v>
                </c:pt>
                <c:pt idx="2">
                  <c:v>2.7239999999999993E-2</c:v>
                </c:pt>
                <c:pt idx="3">
                  <c:v>1.9599999999999999E-3</c:v>
                </c:pt>
                <c:pt idx="4">
                  <c:v>1.8599999999999999E-3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89-4D3B-A7DA-C5372823A4D2}"/>
            </c:ext>
          </c:extLst>
        </c:ser>
        <c:ser>
          <c:idx val="3"/>
          <c:order val="3"/>
          <c:tx>
            <c:v>gbrt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Sheet1!$D$6:$H$6</c:f>
              <c:numCache>
                <c:formatCode>General</c:formatCode>
                <c:ptCount val="5"/>
                <c:pt idx="0">
                  <c:v>6.1879999999999991E-2</c:v>
                </c:pt>
                <c:pt idx="1">
                  <c:v>1.6840000000000001E-2</c:v>
                </c:pt>
                <c:pt idx="2">
                  <c:v>4.5799999999999999E-3</c:v>
                </c:pt>
                <c:pt idx="3">
                  <c:v>4.5799999999999999E-3</c:v>
                </c:pt>
                <c:pt idx="4">
                  <c:v>4.1600000000000005E-3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89-4D3B-A7DA-C5372823A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Sheet1!$I$3:$M$3</c:f>
              <c:numCache>
                <c:formatCode>General</c:formatCode>
                <c:ptCount val="5"/>
                <c:pt idx="0">
                  <c:v>7.9820000000000016E-2</c:v>
                </c:pt>
                <c:pt idx="1">
                  <c:v>1.3100000000000001E-2</c:v>
                </c:pt>
                <c:pt idx="2">
                  <c:v>8.0000000000000002E-3</c:v>
                </c:pt>
                <c:pt idx="3">
                  <c:v>2.2199999999999998E-3</c:v>
                </c:pt>
                <c:pt idx="4">
                  <c:v>1.7799999999999997E-3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B2-419C-B438-AC5336C4C420}"/>
            </c:ext>
          </c:extLst>
        </c:ser>
        <c:ser>
          <c:idx val="1"/>
          <c:order val="1"/>
          <c:tx>
            <c:v>dummy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Sheet1!$I$4:$M$4</c:f>
              <c:numCache>
                <c:formatCode>General</c:formatCode>
                <c:ptCount val="5"/>
                <c:pt idx="0">
                  <c:v>2.0580000000000001E-2</c:v>
                </c:pt>
                <c:pt idx="1">
                  <c:v>3.5599999999999998E-3</c:v>
                </c:pt>
                <c:pt idx="2">
                  <c:v>2.9000000000000002E-3</c:v>
                </c:pt>
                <c:pt idx="3">
                  <c:v>2.9000000000000002E-3</c:v>
                </c:pt>
                <c:pt idx="4">
                  <c:v>2.9000000000000002E-3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B2-419C-B438-AC5336C4C420}"/>
            </c:ext>
          </c:extLst>
        </c:ser>
        <c:ser>
          <c:idx val="2"/>
          <c:order val="2"/>
          <c:tx>
            <c:v>forest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Sheet1!$I$5:$M$5</c:f>
              <c:numCache>
                <c:formatCode>General</c:formatCode>
                <c:ptCount val="5"/>
                <c:pt idx="0">
                  <c:v>2.0580000000000001E-2</c:v>
                </c:pt>
                <c:pt idx="1">
                  <c:v>4.2399999999999998E-3</c:v>
                </c:pt>
                <c:pt idx="2">
                  <c:v>2.0199999999999997E-3</c:v>
                </c:pt>
                <c:pt idx="3">
                  <c:v>2.0199999999999997E-3</c:v>
                </c:pt>
                <c:pt idx="4">
                  <c:v>1.9399999999999997E-3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B2-419C-B438-AC5336C4C420}"/>
            </c:ext>
          </c:extLst>
        </c:ser>
        <c:ser>
          <c:idx val="3"/>
          <c:order val="3"/>
          <c:tx>
            <c:v>gbrt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Sheet1!$I$6:$M$6</c:f>
              <c:numCache>
                <c:formatCode>General</c:formatCode>
                <c:ptCount val="5"/>
                <c:pt idx="0">
                  <c:v>6.2199999999999991E-2</c:v>
                </c:pt>
                <c:pt idx="1">
                  <c:v>1.9599999999999999E-3</c:v>
                </c:pt>
                <c:pt idx="2">
                  <c:v>1.7799999999999999E-3</c:v>
                </c:pt>
                <c:pt idx="3">
                  <c:v>1.7799999999999999E-3</c:v>
                </c:pt>
                <c:pt idx="4">
                  <c:v>1.7799999999999999E-3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B2-419C-B438-AC5336C4C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Sheet1!$N$3:$R$3</c:f>
              <c:numCache>
                <c:formatCode>General</c:formatCode>
                <c:ptCount val="5"/>
                <c:pt idx="0">
                  <c:v>0.58846000000000009</c:v>
                </c:pt>
                <c:pt idx="1">
                  <c:v>0.38666</c:v>
                </c:pt>
                <c:pt idx="2">
                  <c:v>0.33584000000000003</c:v>
                </c:pt>
                <c:pt idx="3">
                  <c:v>0.33404</c:v>
                </c:pt>
                <c:pt idx="4">
                  <c:v>0.33404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E-4096-A292-D5E5F48630CC}"/>
            </c:ext>
          </c:extLst>
        </c:ser>
        <c:ser>
          <c:idx val="1"/>
          <c:order val="1"/>
          <c:tx>
            <c:v>dummy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Sheet1!$N$4:$R$4</c:f>
              <c:numCache>
                <c:formatCode>General</c:formatCode>
                <c:ptCount val="5"/>
                <c:pt idx="0">
                  <c:v>0.37403999999999998</c:v>
                </c:pt>
                <c:pt idx="1">
                  <c:v>0.33639999999999998</c:v>
                </c:pt>
                <c:pt idx="2">
                  <c:v>0.29347999999999996</c:v>
                </c:pt>
                <c:pt idx="3">
                  <c:v>0.29347999999999996</c:v>
                </c:pt>
                <c:pt idx="4">
                  <c:v>0.29347999999999996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E-4096-A292-D5E5F48630CC}"/>
            </c:ext>
          </c:extLst>
        </c:ser>
        <c:ser>
          <c:idx val="2"/>
          <c:order val="2"/>
          <c:tx>
            <c:v>forest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Sheet1!$N$5:$R$5</c:f>
              <c:numCache>
                <c:formatCode>General</c:formatCode>
                <c:ptCount val="5"/>
                <c:pt idx="0">
                  <c:v>0.37390000000000001</c:v>
                </c:pt>
                <c:pt idx="1">
                  <c:v>0.32778000000000002</c:v>
                </c:pt>
                <c:pt idx="2">
                  <c:v>0.29637999999999998</c:v>
                </c:pt>
                <c:pt idx="3">
                  <c:v>0.28443999999999997</c:v>
                </c:pt>
                <c:pt idx="4">
                  <c:v>0.27944000000000002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DE-4096-A292-D5E5F48630CC}"/>
            </c:ext>
          </c:extLst>
        </c:ser>
        <c:ser>
          <c:idx val="3"/>
          <c:order val="3"/>
          <c:tx>
            <c:v>gbrt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Sheet1!$N$6:$R$6</c:f>
              <c:numCache>
                <c:formatCode>General</c:formatCode>
                <c:ptCount val="5"/>
                <c:pt idx="0">
                  <c:v>0.52900000000000003</c:v>
                </c:pt>
                <c:pt idx="1">
                  <c:v>0.45207999999999993</c:v>
                </c:pt>
                <c:pt idx="2">
                  <c:v>0.40401999999999993</c:v>
                </c:pt>
                <c:pt idx="3">
                  <c:v>0.38777999999999996</c:v>
                </c:pt>
                <c:pt idx="4">
                  <c:v>0.38570000000000004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DE-4096-A292-D5E5F4863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Sheet1!$S$3:$AB$3</c:f>
              <c:numCache>
                <c:formatCode>General</c:formatCode>
                <c:ptCount val="10"/>
                <c:pt idx="0">
                  <c:v>0.44278000000000006</c:v>
                </c:pt>
                <c:pt idx="1">
                  <c:v>0.34404000000000001</c:v>
                </c:pt>
                <c:pt idx="2">
                  <c:v>0.33832000000000001</c:v>
                </c:pt>
                <c:pt idx="3">
                  <c:v>0.33234000000000002</c:v>
                </c:pt>
                <c:pt idx="4">
                  <c:v>0.33234000000000002</c:v>
                </c:pt>
                <c:pt idx="5">
                  <c:v>0.31682500000000002</c:v>
                </c:pt>
                <c:pt idx="6">
                  <c:v>0.31580000000000003</c:v>
                </c:pt>
                <c:pt idx="7">
                  <c:v>0.31355000000000005</c:v>
                </c:pt>
                <c:pt idx="8">
                  <c:v>0.30435000000000001</c:v>
                </c:pt>
                <c:pt idx="9">
                  <c:v>0.30227500000000002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A-4FEB-86DB-CCCD2AD5B9D7}"/>
            </c:ext>
          </c:extLst>
        </c:ser>
        <c:ser>
          <c:idx val="1"/>
          <c:order val="1"/>
          <c:tx>
            <c:v>dummy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Sheet1!$S$4:$AB$4</c:f>
              <c:numCache>
                <c:formatCode>General</c:formatCode>
                <c:ptCount val="10"/>
                <c:pt idx="0">
                  <c:v>0.37585999999999997</c:v>
                </c:pt>
                <c:pt idx="1">
                  <c:v>0.34777999999999998</c:v>
                </c:pt>
                <c:pt idx="2">
                  <c:v>0.34415999999999997</c:v>
                </c:pt>
                <c:pt idx="3">
                  <c:v>0.33929999999999999</c:v>
                </c:pt>
                <c:pt idx="4">
                  <c:v>0.33929999999999999</c:v>
                </c:pt>
                <c:pt idx="5">
                  <c:v>0.33455000000000001</c:v>
                </c:pt>
                <c:pt idx="6">
                  <c:v>0.32900000000000001</c:v>
                </c:pt>
                <c:pt idx="7">
                  <c:v>0.32900000000000001</c:v>
                </c:pt>
                <c:pt idx="8">
                  <c:v>0.3231</c:v>
                </c:pt>
                <c:pt idx="9">
                  <c:v>0.32047500000000001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A-4FEB-86DB-CCCD2AD5B9D7}"/>
            </c:ext>
          </c:extLst>
        </c:ser>
        <c:ser>
          <c:idx val="2"/>
          <c:order val="2"/>
          <c:tx>
            <c:v>forest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Sheet1!$S$5:$AB$5</c:f>
              <c:numCache>
                <c:formatCode>General</c:formatCode>
                <c:ptCount val="10"/>
                <c:pt idx="0">
                  <c:v>0.37585999999999997</c:v>
                </c:pt>
                <c:pt idx="1">
                  <c:v>0.33487999999999996</c:v>
                </c:pt>
                <c:pt idx="2">
                  <c:v>0.32473999999999997</c:v>
                </c:pt>
                <c:pt idx="3">
                  <c:v>0.31751999999999997</c:v>
                </c:pt>
                <c:pt idx="4">
                  <c:v>0.31069999999999998</c:v>
                </c:pt>
                <c:pt idx="5">
                  <c:v>0.29793333333333333</c:v>
                </c:pt>
                <c:pt idx="6">
                  <c:v>0.29446666666666665</c:v>
                </c:pt>
                <c:pt idx="7">
                  <c:v>0.29446666666666665</c:v>
                </c:pt>
                <c:pt idx="8">
                  <c:v>0.29446666666666665</c:v>
                </c:pt>
                <c:pt idx="9">
                  <c:v>0.29446666666666665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A-4FEB-86DB-CCCD2AD5B9D7}"/>
            </c:ext>
          </c:extLst>
        </c:ser>
        <c:ser>
          <c:idx val="3"/>
          <c:order val="3"/>
          <c:tx>
            <c:v>gbrt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Sheet1!$S$6:$AB$6</c:f>
              <c:numCache>
                <c:formatCode>General</c:formatCode>
                <c:ptCount val="10"/>
                <c:pt idx="0">
                  <c:v>0.34209999999999996</c:v>
                </c:pt>
                <c:pt idx="1">
                  <c:v>0.30515999999999999</c:v>
                </c:pt>
                <c:pt idx="2">
                  <c:v>0.29418</c:v>
                </c:pt>
                <c:pt idx="3">
                  <c:v>0.26929999999999998</c:v>
                </c:pt>
                <c:pt idx="4">
                  <c:v>0.23944000000000001</c:v>
                </c:pt>
                <c:pt idx="5">
                  <c:v>0.2673666666666667</c:v>
                </c:pt>
                <c:pt idx="6">
                  <c:v>0.2673666666666667</c:v>
                </c:pt>
                <c:pt idx="7">
                  <c:v>0.2673666666666667</c:v>
                </c:pt>
                <c:pt idx="8">
                  <c:v>0.2673666666666667</c:v>
                </c:pt>
                <c:pt idx="9">
                  <c:v>0.2673666666666667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6A-4FEB-86DB-CCCD2AD5B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3810</xdr:rowOff>
    </xdr:from>
    <xdr:to>
      <xdr:col>6</xdr:col>
      <xdr:colOff>83820</xdr:colOff>
      <xdr:row>55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68452C-D4DC-4D9C-9919-AC819B928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39</xdr:row>
      <xdr:rowOff>175260</xdr:rowOff>
    </xdr:from>
    <xdr:to>
      <xdr:col>14</xdr:col>
      <xdr:colOff>350520</xdr:colOff>
      <xdr:row>54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8CA454-20E8-457E-A7CE-48442CBCF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39</xdr:row>
      <xdr:rowOff>175260</xdr:rowOff>
    </xdr:from>
    <xdr:to>
      <xdr:col>22</xdr:col>
      <xdr:colOff>304800</xdr:colOff>
      <xdr:row>54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14ED8B-CA3E-4891-BC17-DEB126542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40</xdr:row>
      <xdr:rowOff>0</xdr:rowOff>
    </xdr:from>
    <xdr:to>
      <xdr:col>30</xdr:col>
      <xdr:colOff>304800</xdr:colOff>
      <xdr:row>55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3E8737-27EE-43F3-B69D-960DF341C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4E8075-E88E-4D35-95AC-BF472FDE9436}" name="Table1" displayName="Table1" ref="B2:AB26" totalsRowShown="0" headerRowBorderDxfId="17">
  <autoFilter ref="B2:AB26" xr:uid="{65291EA1-73A1-4CEB-96E8-6BA55D103CDB}"/>
  <tableColumns count="27">
    <tableColumn id="2" xr3:uid="{C5D03F94-B59B-4111-B686-B3565B731BE0}" name="Function"/>
    <tableColumn id="13" xr3:uid="{E5FFF603-2140-4CBD-A5E2-FB1006364FE6}" name="Parameters"/>
    <tableColumn id="9" xr3:uid="{C4861B6F-B568-407D-B892-2061A010F86C}" name="0_10" dataDxfId="16">
      <calculatedColumnFormula>AVERAGE(D7,D11,D15,D19,D23)</calculatedColumnFormula>
    </tableColumn>
    <tableColumn id="10" xr3:uid="{F88D4F9B-E105-4A58-BFBF-4B1365F156B2}" name="0_20"/>
    <tableColumn id="11" xr3:uid="{EC850DC3-872A-4EB6-A640-58622D992ECE}" name="0_30"/>
    <tableColumn id="12" xr3:uid="{3BCAE892-48B5-4026-87EF-DD0B1C67CEA9}" name="0_40"/>
    <tableColumn id="14" xr3:uid="{7979ACA1-BADA-4348-8B51-C28AD9AC9DC4}" name="0_50"/>
    <tableColumn id="15" xr3:uid="{E297CFB1-7B7F-4157-8755-6AB30F299D08}" name="1_10" dataDxfId="15"/>
    <tableColumn id="16" xr3:uid="{2963D26E-B527-4009-82A3-456B51C513FA}" name="1_20"/>
    <tableColumn id="17" xr3:uid="{5F12FDBB-B6D3-41D5-A3E8-4C7491D3E3A4}" name="1_30"/>
    <tableColumn id="18" xr3:uid="{E1D4DE2A-337D-413B-9569-8907A74F5FB9}" name="1_40"/>
    <tableColumn id="19" xr3:uid="{0CB7B969-7FCA-450C-BFF4-B282D45DB3F0}" name="1_50"/>
    <tableColumn id="20" xr3:uid="{25C161C7-3A5F-46F9-A58E-E50C40E695E9}" name="2_10" dataDxfId="14">
      <calculatedColumnFormula>AVERAGE(N7,N11,N15,N19,N23)</calculatedColumnFormula>
    </tableColumn>
    <tableColumn id="21" xr3:uid="{92C77FFB-822C-4C4C-872C-434257092BAB}" name="2_20" dataDxfId="13">
      <calculatedColumnFormula>AVERAGE(O7,O11,O15,O19,O23)</calculatedColumnFormula>
    </tableColumn>
    <tableColumn id="22" xr3:uid="{F58CD74E-3C9C-455A-A6C0-47979DA875CC}" name="2_30" dataDxfId="12">
      <calculatedColumnFormula>AVERAGE(P7,P11,P15,P19,P23)</calculatedColumnFormula>
    </tableColumn>
    <tableColumn id="23" xr3:uid="{218B8C4F-D760-41D0-B96D-65C6EAF8CF93}" name="2_40" dataDxfId="11">
      <calculatedColumnFormula>AVERAGE(Q7,Q11,Q15,Q19,Q23)</calculatedColumnFormula>
    </tableColumn>
    <tableColumn id="24" xr3:uid="{E571C054-FEDA-48EE-B9CA-C0D2C945CC62}" name="2_50" dataDxfId="10">
      <calculatedColumnFormula>AVERAGE(R7,R11,R15,R19,R23)</calculatedColumnFormula>
    </tableColumn>
    <tableColumn id="25" xr3:uid="{65AC0F3E-819B-434F-A1FB-22A82A16F3B5}" name="3_10" dataDxfId="9"/>
    <tableColumn id="26" xr3:uid="{261E4D8B-13D7-468B-B2D5-9E4351F4C087}" name="3_20" dataDxfId="8"/>
    <tableColumn id="27" xr3:uid="{C52A27CE-0F57-4E93-8037-A96CCF29B592}" name="3_30" dataDxfId="7"/>
    <tableColumn id="28" xr3:uid="{D92C4A5A-4403-46AF-9D8E-47D0CAADFA40}" name="3_40" dataDxfId="6"/>
    <tableColumn id="29" xr3:uid="{50105550-BCDB-4867-B880-55D0C021143E}" name="3_50" dataDxfId="5"/>
    <tableColumn id="1" xr3:uid="{C0737663-FA87-49B0-90F7-45D5039674EF}" name="3_60" dataDxfId="4">
      <calculatedColumnFormula>AVERAGE(X7,X11,X15,X19,X23)</calculatedColumnFormula>
    </tableColumn>
    <tableColumn id="3" xr3:uid="{63A8CBCD-AC26-4DA7-A250-1577CB9D4075}" name="3_70" dataDxfId="3">
      <calculatedColumnFormula>AVERAGE(Y7,Y11,Y15,Y19,Y23)</calculatedColumnFormula>
    </tableColumn>
    <tableColumn id="4" xr3:uid="{CDE6D331-A76C-4BA8-829A-44E5A0EC4005}" name="3_80" dataDxfId="2">
      <calculatedColumnFormula>AVERAGE(Z7,Z11,Z15,Z19,Z23)</calculatedColumnFormula>
    </tableColumn>
    <tableColumn id="5" xr3:uid="{B419A679-1103-4029-B1ED-20343920C68E}" name="3_90" dataDxfId="1">
      <calculatedColumnFormula>AVERAGE(AA7,AA11,AA15,AA19,AA23)</calculatedColumnFormula>
    </tableColumn>
    <tableColumn id="6" xr3:uid="{9CD4E167-BE63-4E5A-B882-4C3E124FFD45}" name="3_100" dataDxfId="0">
      <calculatedColumnFormula>AVERAGE(AB7,AB11,AB15,AB19,AB23)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F39C55-E78F-425F-89F4-BC666A41BB4F}" name="Table2" displayName="Table2" ref="A31:X35" totalsRowShown="0">
  <autoFilter ref="A31:X35" xr:uid="{2D87966D-B079-4B69-AC3D-C8DEB2366165}"/>
  <tableColumns count="24">
    <tableColumn id="1" xr3:uid="{3F1A14A8-1EC1-43C0-90DF-645BF2780390}" name="Number"/>
    <tableColumn id="2" xr3:uid="{C568F7B3-4578-4675-A7AC-0C827C456883}" name="Dataset"/>
    <tableColumn id="24" xr3:uid="{8CC9007F-9248-45A0-9266-AF496F21AB16}" name="n_rand"/>
    <tableColumn id="3" xr3:uid="{881362A8-4402-4B10-8C23-30D575CC55CB}" name="ep_prtr"/>
    <tableColumn id="4" xr3:uid="{EB69AEC0-3748-40EA-B73E-3B0CA4A1CF71}" name="epochs"/>
    <tableColumn id="5" xr3:uid="{574C2CD9-BA7A-4A9F-AD66-C48399A2B618}" name="0_min">
      <calculatedColumnFormula>10^-2</calculatedColumnFormula>
    </tableColumn>
    <tableColumn id="6" xr3:uid="{95F6BAB4-45FA-4A58-B3C2-5B03531A165E}" name="0_max">
      <calculatedColumnFormula>10^0</calculatedColumnFormula>
    </tableColumn>
    <tableColumn id="7" xr3:uid="{6B78439E-32CB-4749-91EF-0C440629E94A}" name="1_min">
      <calculatedColumnFormula>10^-3</calculatedColumnFormula>
    </tableColumn>
    <tableColumn id="8" xr3:uid="{1DB43EDB-13A3-4891-B669-0A50D7660BA3}" name="1_max">
      <calculatedColumnFormula>10^-1</calculatedColumnFormula>
    </tableColumn>
    <tableColumn id="9" xr3:uid="{EA465E74-E777-4088-93C3-21E9D91DD78E}" name="2_min">
      <calculatedColumnFormula>10^0</calculatedColumnFormula>
    </tableColumn>
    <tableColumn id="10" xr3:uid="{98903145-7EA2-4A32-9E47-C4DD86832D47}" name="2_max">
      <calculatedColumnFormula>10^2</calculatedColumnFormula>
    </tableColumn>
    <tableColumn id="11" xr3:uid="{6BD9BC66-B461-43FE-8FCF-EE6DCBC72A96}" name="3_min"/>
    <tableColumn id="12" xr3:uid="{84476E16-3370-4B85-B766-6A6FE5147F97}" name="3_max"/>
    <tableColumn id="13" xr3:uid="{CABEDB27-35F9-458B-9D7A-0337E2148594}" name="4_min">
      <calculatedColumnFormula>10^0</calculatedColumnFormula>
    </tableColumn>
    <tableColumn id="14" xr3:uid="{1BBF712F-0E8C-4304-B5BD-CD06AF4CA1FB}" name="4_max">
      <calculatedColumnFormula>10^2</calculatedColumnFormula>
    </tableColumn>
    <tableColumn id="15" xr3:uid="{E8C65F8C-DCEC-45AB-9C33-C0EE0EEC6D16}" name="5_min"/>
    <tableColumn id="16" xr3:uid="{654EB017-AFCF-423B-A3DF-971634304CF4}" name="5_max"/>
    <tableColumn id="17" xr3:uid="{F1B5EE51-2F0E-4154-B129-5AC962EE57AC}" name="error"/>
    <tableColumn id="18" xr3:uid="{0F9C365A-A5F6-4966-93F2-3D347586FF8E}" name="lr_prtr"/>
    <tableColumn id="19" xr3:uid="{4067613D-3729-4F8C-84A8-334F13889526}" name="lr"/>
    <tableColumn id="20" xr3:uid="{775DCFA6-1A9F-4484-B078-65F12C846750}" name="alph1"/>
    <tableColumn id="21" xr3:uid="{67BB85F2-0E40-495F-BF27-F45E857C89F1}" name="iter1"/>
    <tableColumn id="22" xr3:uid="{F14B21BF-A4AC-4D41-9367-6C9CC7818A67}" name="alph2"/>
    <tableColumn id="23" xr3:uid="{04052317-4708-4F4E-9267-A6145C60BDEC}" name="iter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5"/>
  <sheetViews>
    <sheetView tabSelected="1" topLeftCell="H1" workbookViewId="0">
      <selection activeCell="Y21" sqref="Y21"/>
    </sheetView>
  </sheetViews>
  <sheetFormatPr defaultRowHeight="14.4" x14ac:dyDescent="0.3"/>
  <cols>
    <col min="1" max="1" width="10.109375" bestFit="1" customWidth="1"/>
    <col min="2" max="2" width="16.109375" bestFit="1" customWidth="1"/>
    <col min="3" max="3" width="12.77734375" bestFit="1" customWidth="1"/>
    <col min="4" max="5" width="9.21875" bestFit="1" customWidth="1"/>
    <col min="6" max="6" width="8.44140625" bestFit="1" customWidth="1"/>
    <col min="7" max="7" width="8.77734375" bestFit="1" customWidth="1"/>
    <col min="8" max="8" width="8.44140625" bestFit="1" customWidth="1"/>
    <col min="9" max="9" width="8.77734375" bestFit="1" customWidth="1"/>
    <col min="10" max="10" width="8.44140625" bestFit="1" customWidth="1"/>
    <col min="11" max="11" width="8.77734375" bestFit="1" customWidth="1"/>
    <col min="12" max="12" width="8.44140625" bestFit="1" customWidth="1"/>
    <col min="13" max="13" width="8.77734375" bestFit="1" customWidth="1"/>
    <col min="14" max="14" width="8.44140625" bestFit="1" customWidth="1"/>
    <col min="15" max="15" width="8.77734375" bestFit="1" customWidth="1"/>
    <col min="16" max="16" width="8.44140625" bestFit="1" customWidth="1"/>
    <col min="17" max="17" width="8.77734375" bestFit="1" customWidth="1"/>
    <col min="18" max="18" width="8" bestFit="1" customWidth="1"/>
    <col min="19" max="19" width="8.44140625" customWidth="1"/>
    <col min="20" max="20" width="8.6640625" customWidth="1"/>
    <col min="21" max="21" width="8.5546875" customWidth="1"/>
    <col min="22" max="22" width="8" bestFit="1" customWidth="1"/>
    <col min="23" max="23" width="9.21875" customWidth="1"/>
    <col min="24" max="24" width="8.109375" customWidth="1"/>
    <col min="25" max="25" width="9" customWidth="1"/>
    <col min="26" max="26" width="8.44140625" customWidth="1"/>
    <col min="27" max="27" width="8.5546875" customWidth="1"/>
    <col min="28" max="28" width="8.21875" bestFit="1" customWidth="1"/>
  </cols>
  <sheetData>
    <row r="1" spans="1:28" x14ac:dyDescent="0.3">
      <c r="A1" s="15"/>
      <c r="B1" s="45" t="s">
        <v>0</v>
      </c>
      <c r="C1" s="45"/>
      <c r="D1" s="48" t="s">
        <v>37</v>
      </c>
      <c r="E1" s="49"/>
      <c r="F1" s="49"/>
      <c r="G1" s="49"/>
      <c r="H1" s="50"/>
      <c r="I1" s="36" t="s">
        <v>53</v>
      </c>
      <c r="J1" s="37"/>
      <c r="K1" s="37"/>
      <c r="L1" s="37"/>
      <c r="M1" s="37"/>
      <c r="N1" s="38" t="s">
        <v>60</v>
      </c>
      <c r="O1" s="39"/>
      <c r="P1" s="39"/>
      <c r="Q1" s="39"/>
      <c r="R1" s="39"/>
      <c r="S1" s="40" t="s">
        <v>66</v>
      </c>
      <c r="T1" s="41"/>
      <c r="U1" s="41"/>
      <c r="V1" s="41"/>
      <c r="W1" s="41"/>
      <c r="X1" s="41"/>
      <c r="Y1" s="41"/>
      <c r="Z1" s="41"/>
      <c r="AA1" s="41"/>
      <c r="AB1" s="41"/>
    </row>
    <row r="2" spans="1:28" ht="15" thickBot="1" x14ac:dyDescent="0.35">
      <c r="A2" s="14"/>
      <c r="B2" s="11" t="s">
        <v>2</v>
      </c>
      <c r="C2" s="11" t="s">
        <v>1</v>
      </c>
      <c r="D2" s="16" t="s">
        <v>38</v>
      </c>
      <c r="E2" s="12" t="s">
        <v>39</v>
      </c>
      <c r="F2" s="12" t="s">
        <v>40</v>
      </c>
      <c r="G2" s="12" t="s">
        <v>41</v>
      </c>
      <c r="H2" s="17" t="s">
        <v>42</v>
      </c>
      <c r="I2" s="18" t="s">
        <v>49</v>
      </c>
      <c r="J2" s="13" t="s">
        <v>50</v>
      </c>
      <c r="K2" s="13" t="s">
        <v>51</v>
      </c>
      <c r="L2" s="13" t="s">
        <v>52</v>
      </c>
      <c r="M2" s="13" t="s">
        <v>5</v>
      </c>
      <c r="N2" s="22" t="s">
        <v>55</v>
      </c>
      <c r="O2" s="23" t="s">
        <v>56</v>
      </c>
      <c r="P2" s="23" t="s">
        <v>57</v>
      </c>
      <c r="Q2" s="23" t="s">
        <v>58</v>
      </c>
      <c r="R2" s="23" t="s">
        <v>59</v>
      </c>
      <c r="S2" s="26" t="s">
        <v>61</v>
      </c>
      <c r="T2" s="25" t="s">
        <v>62</v>
      </c>
      <c r="U2" s="25" t="s">
        <v>63</v>
      </c>
      <c r="V2" s="25" t="s">
        <v>64</v>
      </c>
      <c r="W2" s="25" t="s">
        <v>65</v>
      </c>
      <c r="X2" s="25" t="s">
        <v>68</v>
      </c>
      <c r="Y2" s="25" t="s">
        <v>69</v>
      </c>
      <c r="Z2" s="25" t="s">
        <v>70</v>
      </c>
      <c r="AA2" s="25" t="s">
        <v>71</v>
      </c>
      <c r="AB2" s="25" t="s">
        <v>72</v>
      </c>
    </row>
    <row r="3" spans="1:28" x14ac:dyDescent="0.3">
      <c r="A3" s="42" t="s">
        <v>43</v>
      </c>
      <c r="B3" t="s">
        <v>3</v>
      </c>
      <c r="C3" t="s">
        <v>4</v>
      </c>
      <c r="D3" s="20">
        <f t="shared" ref="D3:H6" si="0">AVERAGE(D7,D11,D15,D19,D23)</f>
        <v>7.3620000000000005E-2</v>
      </c>
      <c r="E3" s="21">
        <f t="shared" si="0"/>
        <v>2.6199999999999999E-3</v>
      </c>
      <c r="F3" s="21">
        <f t="shared" si="0"/>
        <v>1.9399999999999997E-3</v>
      </c>
      <c r="G3" s="21">
        <f t="shared" si="0"/>
        <v>1.8599999999999999E-3</v>
      </c>
      <c r="H3" s="19">
        <f t="shared" si="0"/>
        <v>1.7799999999999999E-3</v>
      </c>
      <c r="I3" s="20">
        <f t="shared" ref="I3:M3" si="1">AVERAGE(I7,I11,I15,I19,I23)</f>
        <v>7.9820000000000016E-2</v>
      </c>
      <c r="J3" s="19">
        <f t="shared" si="1"/>
        <v>1.3100000000000001E-2</v>
      </c>
      <c r="K3" s="19">
        <f t="shared" si="1"/>
        <v>8.0000000000000002E-3</v>
      </c>
      <c r="L3" s="19">
        <f t="shared" si="1"/>
        <v>2.2199999999999998E-3</v>
      </c>
      <c r="M3" s="19">
        <f t="shared" si="1"/>
        <v>1.7799999999999997E-3</v>
      </c>
      <c r="N3" s="20">
        <f t="shared" ref="N3:N6" si="2">AVERAGE(N7,N11,N15,N19,N23)</f>
        <v>0.58846000000000009</v>
      </c>
      <c r="O3" s="19">
        <f t="shared" ref="O3:O6" si="3">AVERAGE(O7,O11,O15,O19,O23)</f>
        <v>0.38666</v>
      </c>
      <c r="P3" s="19">
        <f t="shared" ref="P3:P6" si="4">AVERAGE(P7,P11,P15,P19,P23)</f>
        <v>0.33584000000000003</v>
      </c>
      <c r="Q3" s="19">
        <f t="shared" ref="Q3:Q6" si="5">AVERAGE(Q7,Q11,Q15,Q19,Q23)</f>
        <v>0.33404</v>
      </c>
      <c r="R3" s="19">
        <f t="shared" ref="R3:V6" si="6">AVERAGE(R7,R11,R15,R19,R23)</f>
        <v>0.33404</v>
      </c>
      <c r="S3" s="20">
        <f t="shared" si="6"/>
        <v>0.44278000000000006</v>
      </c>
      <c r="T3" s="19">
        <f t="shared" si="6"/>
        <v>0.34404000000000001</v>
      </c>
      <c r="U3" s="19">
        <f t="shared" si="6"/>
        <v>0.33832000000000001</v>
      </c>
      <c r="V3" s="19">
        <f t="shared" si="6"/>
        <v>0.33234000000000002</v>
      </c>
      <c r="W3" s="21">
        <f t="shared" ref="W3" si="7">AVERAGE(W7,W11,W15,W19,W23)</f>
        <v>0.33234000000000002</v>
      </c>
      <c r="X3" s="32">
        <f t="shared" ref="X3:X6" si="8">AVERAGE(X7,X11,X15,X19,X23)</f>
        <v>0.31682500000000002</v>
      </c>
      <c r="Y3" s="28">
        <f t="shared" ref="Y3:Y6" si="9">AVERAGE(Y7,Y11,Y15,Y19,Y23)</f>
        <v>0.31580000000000003</v>
      </c>
      <c r="Z3" s="28">
        <f t="shared" ref="Z3:Z6" si="10">AVERAGE(Z7,Z11,Z15,Z19,Z23)</f>
        <v>0.31355000000000005</v>
      </c>
      <c r="AA3" s="28">
        <f t="shared" ref="AA3:AA6" si="11">AVERAGE(AA7,AA11,AA15,AA19,AA23)</f>
        <v>0.30435000000000001</v>
      </c>
      <c r="AB3" s="28">
        <f t="shared" ref="AB3:AB6" si="12">AVERAGE(AB7,AB11,AB15,AB19,AB23)</f>
        <v>0.30227500000000002</v>
      </c>
    </row>
    <row r="4" spans="1:28" x14ac:dyDescent="0.3">
      <c r="A4" s="35"/>
      <c r="B4" t="s">
        <v>6</v>
      </c>
      <c r="C4" t="s">
        <v>4</v>
      </c>
      <c r="D4" s="9">
        <f t="shared" si="0"/>
        <v>9.846000000000002E-2</v>
      </c>
      <c r="E4" s="19">
        <f t="shared" si="0"/>
        <v>5.6420000000000005E-2</v>
      </c>
      <c r="F4" s="19">
        <f t="shared" si="0"/>
        <v>1.2480000000000002E-2</v>
      </c>
      <c r="G4" s="19">
        <f t="shared" si="0"/>
        <v>1.2480000000000002E-2</v>
      </c>
      <c r="H4" s="19">
        <f t="shared" si="0"/>
        <v>6.1000000000000013E-3</v>
      </c>
      <c r="I4" s="9">
        <f t="shared" ref="I4:M4" si="13">AVERAGE(I8,I12,I16,I20,I24)</f>
        <v>2.0580000000000001E-2</v>
      </c>
      <c r="J4" s="19">
        <f t="shared" si="13"/>
        <v>3.5599999999999998E-3</v>
      </c>
      <c r="K4" s="19">
        <f t="shared" si="13"/>
        <v>2.9000000000000002E-3</v>
      </c>
      <c r="L4" s="19">
        <f t="shared" si="13"/>
        <v>2.9000000000000002E-3</v>
      </c>
      <c r="M4" s="19">
        <f t="shared" si="13"/>
        <v>2.9000000000000002E-3</v>
      </c>
      <c r="N4" s="9">
        <f t="shared" si="2"/>
        <v>0.37403999999999998</v>
      </c>
      <c r="O4" s="19">
        <f t="shared" si="3"/>
        <v>0.33639999999999998</v>
      </c>
      <c r="P4" s="19">
        <f t="shared" si="4"/>
        <v>0.29347999999999996</v>
      </c>
      <c r="Q4" s="19">
        <f t="shared" si="5"/>
        <v>0.29347999999999996</v>
      </c>
      <c r="R4" s="19">
        <f t="shared" si="6"/>
        <v>0.29347999999999996</v>
      </c>
      <c r="S4" s="9">
        <f t="shared" si="6"/>
        <v>0.37585999999999997</v>
      </c>
      <c r="T4" s="19">
        <f t="shared" si="6"/>
        <v>0.34777999999999998</v>
      </c>
      <c r="U4" s="19">
        <f t="shared" si="6"/>
        <v>0.34415999999999997</v>
      </c>
      <c r="V4" s="19">
        <f t="shared" si="6"/>
        <v>0.33929999999999999</v>
      </c>
      <c r="W4" s="19">
        <f t="shared" ref="W4" si="14">AVERAGE(W8,W12,W16,W20,W24)</f>
        <v>0.33929999999999999</v>
      </c>
      <c r="X4" s="28">
        <f t="shared" si="8"/>
        <v>0.33455000000000001</v>
      </c>
      <c r="Y4" s="28">
        <f t="shared" si="9"/>
        <v>0.32900000000000001</v>
      </c>
      <c r="Z4" s="28">
        <f t="shared" si="10"/>
        <v>0.32900000000000001</v>
      </c>
      <c r="AA4" s="28">
        <f t="shared" si="11"/>
        <v>0.3231</v>
      </c>
      <c r="AB4" s="28">
        <f t="shared" si="12"/>
        <v>0.32047500000000001</v>
      </c>
    </row>
    <row r="5" spans="1:28" x14ac:dyDescent="0.3">
      <c r="A5" s="35"/>
      <c r="B5" t="s">
        <v>7</v>
      </c>
      <c r="C5" t="s">
        <v>4</v>
      </c>
      <c r="D5" s="9">
        <f t="shared" si="0"/>
        <v>9.846000000000002E-2</v>
      </c>
      <c r="E5" s="19">
        <f t="shared" si="0"/>
        <v>3.4219999999999993E-2</v>
      </c>
      <c r="F5" s="19">
        <f t="shared" si="0"/>
        <v>2.7239999999999993E-2</v>
      </c>
      <c r="G5" s="19">
        <f t="shared" si="0"/>
        <v>1.9599999999999999E-3</v>
      </c>
      <c r="H5" s="19">
        <f t="shared" si="0"/>
        <v>1.8599999999999999E-3</v>
      </c>
      <c r="I5" s="9">
        <f t="shared" ref="I5:M5" si="15">AVERAGE(I9,I13,I17,I21,I25)</f>
        <v>2.0580000000000001E-2</v>
      </c>
      <c r="J5" s="19">
        <f t="shared" si="15"/>
        <v>4.2399999999999998E-3</v>
      </c>
      <c r="K5" s="19">
        <f t="shared" si="15"/>
        <v>2.0199999999999997E-3</v>
      </c>
      <c r="L5" s="19">
        <f t="shared" si="15"/>
        <v>2.0199999999999997E-3</v>
      </c>
      <c r="M5" s="19">
        <f t="shared" si="15"/>
        <v>1.9399999999999997E-3</v>
      </c>
      <c r="N5" s="9">
        <f t="shared" si="2"/>
        <v>0.37390000000000001</v>
      </c>
      <c r="O5" s="19">
        <f t="shared" si="3"/>
        <v>0.32778000000000002</v>
      </c>
      <c r="P5" s="19">
        <f t="shared" si="4"/>
        <v>0.29637999999999998</v>
      </c>
      <c r="Q5" s="19">
        <f t="shared" si="5"/>
        <v>0.28443999999999997</v>
      </c>
      <c r="R5" s="19">
        <f t="shared" si="6"/>
        <v>0.27944000000000002</v>
      </c>
      <c r="S5" s="9">
        <f t="shared" si="6"/>
        <v>0.37585999999999997</v>
      </c>
      <c r="T5" s="19">
        <f t="shared" si="6"/>
        <v>0.33487999999999996</v>
      </c>
      <c r="U5" s="19">
        <f t="shared" si="6"/>
        <v>0.32473999999999997</v>
      </c>
      <c r="V5" s="19">
        <f t="shared" si="6"/>
        <v>0.31751999999999997</v>
      </c>
      <c r="W5" s="19">
        <f t="shared" ref="W5" si="16">AVERAGE(W9,W13,W17,W21,W25)</f>
        <v>0.31069999999999998</v>
      </c>
      <c r="X5" s="28">
        <f t="shared" si="8"/>
        <v>0.29793333333333333</v>
      </c>
      <c r="Y5" s="28">
        <f t="shared" si="9"/>
        <v>0.29446666666666665</v>
      </c>
      <c r="Z5" s="28">
        <f t="shared" si="10"/>
        <v>0.29446666666666665</v>
      </c>
      <c r="AA5" s="28">
        <f t="shared" si="11"/>
        <v>0.29446666666666665</v>
      </c>
      <c r="AB5" s="28">
        <f t="shared" si="12"/>
        <v>0.29446666666666665</v>
      </c>
    </row>
    <row r="6" spans="1:28" x14ac:dyDescent="0.3">
      <c r="A6" s="43"/>
      <c r="B6" s="8" t="s">
        <v>8</v>
      </c>
      <c r="C6" s="8" t="s">
        <v>4</v>
      </c>
      <c r="D6" s="10">
        <f t="shared" si="0"/>
        <v>6.1879999999999991E-2</v>
      </c>
      <c r="E6" s="8">
        <f t="shared" si="0"/>
        <v>1.6840000000000001E-2</v>
      </c>
      <c r="F6" s="8">
        <f t="shared" si="0"/>
        <v>4.5799999999999999E-3</v>
      </c>
      <c r="G6" s="8">
        <f t="shared" si="0"/>
        <v>4.5799999999999999E-3</v>
      </c>
      <c r="H6" s="8">
        <f t="shared" si="0"/>
        <v>4.1600000000000005E-3</v>
      </c>
      <c r="I6" s="10">
        <f t="shared" ref="I6:M6" si="17">AVERAGE(I10,I14,I18,I22,I26)</f>
        <v>6.2199999999999991E-2</v>
      </c>
      <c r="J6" s="8">
        <f t="shared" si="17"/>
        <v>1.9599999999999999E-3</v>
      </c>
      <c r="K6" s="8">
        <f t="shared" si="17"/>
        <v>1.7799999999999999E-3</v>
      </c>
      <c r="L6" s="8">
        <f t="shared" si="17"/>
        <v>1.7799999999999999E-3</v>
      </c>
      <c r="M6" s="8">
        <f t="shared" si="17"/>
        <v>1.7799999999999999E-3</v>
      </c>
      <c r="N6" s="10">
        <f t="shared" si="2"/>
        <v>0.52900000000000003</v>
      </c>
      <c r="O6" s="8">
        <f t="shared" si="3"/>
        <v>0.45207999999999993</v>
      </c>
      <c r="P6" s="8">
        <f t="shared" si="4"/>
        <v>0.40401999999999993</v>
      </c>
      <c r="Q6" s="8">
        <f t="shared" si="5"/>
        <v>0.38777999999999996</v>
      </c>
      <c r="R6" s="8">
        <f t="shared" si="6"/>
        <v>0.38570000000000004</v>
      </c>
      <c r="S6" s="10">
        <f t="shared" si="6"/>
        <v>0.34209999999999996</v>
      </c>
      <c r="T6" s="8">
        <f t="shared" si="6"/>
        <v>0.30515999999999999</v>
      </c>
      <c r="U6" s="8">
        <f t="shared" si="6"/>
        <v>0.29418</v>
      </c>
      <c r="V6" s="8">
        <f t="shared" si="6"/>
        <v>0.26929999999999998</v>
      </c>
      <c r="W6" s="8">
        <f t="shared" ref="W6" si="18">AVERAGE(W10,W14,W18,W22,W26)</f>
        <v>0.23944000000000001</v>
      </c>
      <c r="X6" s="30">
        <f t="shared" si="8"/>
        <v>0.2673666666666667</v>
      </c>
      <c r="Y6" s="30">
        <f t="shared" si="9"/>
        <v>0.2673666666666667</v>
      </c>
      <c r="Z6" s="30">
        <f t="shared" si="10"/>
        <v>0.2673666666666667</v>
      </c>
      <c r="AA6" s="30">
        <f t="shared" si="11"/>
        <v>0.2673666666666667</v>
      </c>
      <c r="AB6" s="30">
        <f t="shared" si="12"/>
        <v>0.2673666666666667</v>
      </c>
    </row>
    <row r="7" spans="1:28" x14ac:dyDescent="0.3">
      <c r="A7" s="34" t="s">
        <v>44</v>
      </c>
      <c r="B7" t="str">
        <f>B3</f>
        <v>skopt.gp_min</v>
      </c>
      <c r="C7" t="str">
        <f>C3</f>
        <v>[]</v>
      </c>
      <c r="D7" s="9">
        <v>4.1700000000000001E-2</v>
      </c>
      <c r="E7">
        <v>2.0999999999999999E-3</v>
      </c>
      <c r="F7">
        <v>1.6999999999999999E-3</v>
      </c>
      <c r="G7">
        <v>1.6999999999999999E-3</v>
      </c>
      <c r="H7">
        <v>1.6999999999999999E-3</v>
      </c>
      <c r="I7" s="9">
        <v>3.5700000000000003E-2</v>
      </c>
      <c r="J7">
        <v>3.5700000000000003E-2</v>
      </c>
      <c r="K7">
        <v>2.8899999999999999E-2</v>
      </c>
      <c r="L7">
        <v>2.0999999999999999E-3</v>
      </c>
      <c r="M7">
        <v>1.6999999999999999E-3</v>
      </c>
      <c r="N7" s="9">
        <v>0.57010000000000005</v>
      </c>
      <c r="O7">
        <v>0.434</v>
      </c>
      <c r="P7">
        <v>0.42849999999999999</v>
      </c>
      <c r="Q7">
        <v>0.42849999999999999</v>
      </c>
      <c r="R7">
        <v>0.42849999999999999</v>
      </c>
      <c r="S7" s="27">
        <v>0.434</v>
      </c>
      <c r="T7" s="28">
        <v>0.32779999999999998</v>
      </c>
      <c r="U7" s="28">
        <v>0.32150000000000001</v>
      </c>
      <c r="V7" s="28">
        <v>0.32150000000000001</v>
      </c>
      <c r="W7" s="28">
        <v>0.32150000000000001</v>
      </c>
      <c r="X7" s="31">
        <v>0.32150000000000001</v>
      </c>
      <c r="Y7" s="31">
        <v>0.31740000000000002</v>
      </c>
      <c r="Z7" s="31">
        <v>0.31740000000000002</v>
      </c>
      <c r="AA7" s="31">
        <v>0.2979</v>
      </c>
      <c r="AB7" s="31">
        <v>0.28960000000000002</v>
      </c>
    </row>
    <row r="8" spans="1:28" x14ac:dyDescent="0.3">
      <c r="A8" s="35"/>
      <c r="B8" t="str">
        <f t="shared" ref="B8:C8" si="19">B4</f>
        <v>skopt.dummy_min</v>
      </c>
      <c r="C8" t="str">
        <f t="shared" si="19"/>
        <v>[]</v>
      </c>
      <c r="D8" s="9">
        <v>0.3387</v>
      </c>
      <c r="E8">
        <v>0.20810000000000001</v>
      </c>
      <c r="F8">
        <v>2.0999999999999999E-3</v>
      </c>
      <c r="G8">
        <v>2.0999999999999999E-3</v>
      </c>
      <c r="H8">
        <v>2.0999999999999999E-3</v>
      </c>
      <c r="I8" s="9">
        <v>2.0999999999999999E-3</v>
      </c>
      <c r="J8">
        <v>2.0999999999999999E-3</v>
      </c>
      <c r="K8">
        <v>2.0999999999999999E-3</v>
      </c>
      <c r="L8">
        <v>2.0999999999999999E-3</v>
      </c>
      <c r="M8">
        <v>2.0999999999999999E-3</v>
      </c>
      <c r="N8" s="9">
        <v>0.46600000000000003</v>
      </c>
      <c r="O8">
        <v>0.46600000000000003</v>
      </c>
      <c r="P8">
        <v>0.25140000000000001</v>
      </c>
      <c r="Q8">
        <v>0.25140000000000001</v>
      </c>
      <c r="R8">
        <v>0.25140000000000001</v>
      </c>
      <c r="S8" s="27">
        <v>0.4264</v>
      </c>
      <c r="T8" s="28">
        <v>0.4264</v>
      </c>
      <c r="U8" s="28">
        <v>0.4083</v>
      </c>
      <c r="V8" s="28">
        <v>0.4083</v>
      </c>
      <c r="W8" s="28">
        <v>0.4083</v>
      </c>
      <c r="X8" s="31">
        <v>0.38469999999999999</v>
      </c>
      <c r="Y8" s="31">
        <v>0.36249999999999999</v>
      </c>
      <c r="Z8" s="31">
        <v>0.36249999999999999</v>
      </c>
      <c r="AA8" s="31">
        <v>0.33889999999999998</v>
      </c>
      <c r="AB8" s="31">
        <v>0.33889999999999998</v>
      </c>
    </row>
    <row r="9" spans="1:28" x14ac:dyDescent="0.3">
      <c r="A9" s="35"/>
      <c r="B9" t="str">
        <f t="shared" ref="B9:C9" si="20">B5</f>
        <v>skopt.forest_min</v>
      </c>
      <c r="C9" t="str">
        <f t="shared" si="20"/>
        <v>[]</v>
      </c>
      <c r="D9" s="9">
        <v>0.3387</v>
      </c>
      <c r="E9">
        <v>0.16259999999999999</v>
      </c>
      <c r="F9">
        <v>0.12809999999999999</v>
      </c>
      <c r="G9">
        <v>1.6999999999999999E-3</v>
      </c>
      <c r="H9">
        <v>1.6999999999999999E-3</v>
      </c>
      <c r="I9" s="9">
        <v>2.0999999999999999E-3</v>
      </c>
      <c r="J9">
        <v>2.0999999999999999E-3</v>
      </c>
      <c r="K9">
        <v>1.6999999999999999E-3</v>
      </c>
      <c r="L9">
        <v>1.6999999999999999E-3</v>
      </c>
      <c r="M9">
        <v>1.6999999999999999E-3</v>
      </c>
      <c r="N9" s="9">
        <v>0.46600000000000003</v>
      </c>
      <c r="O9">
        <v>0.46600000000000003</v>
      </c>
      <c r="P9">
        <v>0.46600000000000003</v>
      </c>
      <c r="Q9">
        <v>0.43540000000000001</v>
      </c>
      <c r="R9">
        <v>0.42430000000000001</v>
      </c>
      <c r="S9" s="27">
        <v>0.4264</v>
      </c>
      <c r="T9" s="28">
        <v>0.3236</v>
      </c>
      <c r="U9" s="28">
        <v>0.3236</v>
      </c>
      <c r="V9" s="28">
        <v>0.28749999999999998</v>
      </c>
      <c r="W9" s="28">
        <v>0.28749999999999998</v>
      </c>
      <c r="X9" s="31">
        <v>0.28749999999999998</v>
      </c>
      <c r="Y9" s="31">
        <v>0.28749999999999998</v>
      </c>
      <c r="Z9" s="31">
        <v>0.28749999999999998</v>
      </c>
      <c r="AA9" s="31">
        <v>0.28749999999999998</v>
      </c>
      <c r="AB9" s="31">
        <v>0.28749999999999998</v>
      </c>
    </row>
    <row r="10" spans="1:28" x14ac:dyDescent="0.3">
      <c r="A10" s="43"/>
      <c r="B10" s="8" t="str">
        <f t="shared" ref="B10:C10" si="21">B6</f>
        <v>skopt.gbrt_min</v>
      </c>
      <c r="C10" s="8" t="str">
        <f t="shared" si="21"/>
        <v>[]</v>
      </c>
      <c r="D10" s="10">
        <v>0.26</v>
      </c>
      <c r="E10" s="8">
        <v>7.4499999999999997E-2</v>
      </c>
      <c r="F10" s="8">
        <v>1.5699999999999999E-2</v>
      </c>
      <c r="G10" s="8">
        <v>1.5699999999999999E-2</v>
      </c>
      <c r="H10" s="8">
        <v>1.4E-2</v>
      </c>
      <c r="I10" s="10">
        <v>2.0999999999999999E-3</v>
      </c>
      <c r="J10" s="8">
        <v>1.6999999999999999E-3</v>
      </c>
      <c r="K10" s="8">
        <v>1.6999999999999999E-3</v>
      </c>
      <c r="L10" s="8">
        <v>1.6999999999999999E-3</v>
      </c>
      <c r="M10" s="8">
        <v>1.6999999999999999E-3</v>
      </c>
      <c r="N10" s="10">
        <v>0.36599999999999999</v>
      </c>
      <c r="O10" s="8">
        <v>0.34860000000000002</v>
      </c>
      <c r="P10" s="8">
        <v>0.30759999999999998</v>
      </c>
      <c r="Q10" s="8">
        <v>0.30759999999999998</v>
      </c>
      <c r="R10" s="8">
        <v>0.30759999999999998</v>
      </c>
      <c r="S10" s="29">
        <v>0.4264</v>
      </c>
      <c r="T10" s="30">
        <v>0.35139999999999999</v>
      </c>
      <c r="U10" s="30">
        <v>0.3125</v>
      </c>
      <c r="V10" s="30">
        <v>0.27289999999999998</v>
      </c>
      <c r="W10" s="30">
        <v>0.27289999999999998</v>
      </c>
      <c r="X10" s="30">
        <v>0.27289999999999998</v>
      </c>
      <c r="Y10" s="30">
        <v>0.27289999999999998</v>
      </c>
      <c r="Z10" s="30">
        <v>0.27289999999999998</v>
      </c>
      <c r="AA10" s="30">
        <v>0.27289999999999998</v>
      </c>
      <c r="AB10" s="30">
        <v>0.27289999999999998</v>
      </c>
    </row>
    <row r="11" spans="1:28" x14ac:dyDescent="0.3">
      <c r="A11" s="34" t="s">
        <v>45</v>
      </c>
      <c r="B11" t="str">
        <f>B3</f>
        <v>skopt.gp_min</v>
      </c>
      <c r="C11" t="str">
        <f>C3</f>
        <v>[]</v>
      </c>
      <c r="D11" s="9">
        <v>3.0000000000000001E-3</v>
      </c>
      <c r="E11">
        <v>2.0999999999999999E-3</v>
      </c>
      <c r="F11">
        <v>2.0999999999999999E-3</v>
      </c>
      <c r="G11">
        <v>1.6999999999999999E-3</v>
      </c>
      <c r="H11">
        <v>1.6999999999999999E-3</v>
      </c>
      <c r="I11" s="9">
        <v>3.3999999999999998E-3</v>
      </c>
      <c r="J11">
        <v>3.3999999999999998E-3</v>
      </c>
      <c r="K11">
        <v>1.6999999999999999E-3</v>
      </c>
      <c r="L11">
        <v>1.6999999999999999E-3</v>
      </c>
      <c r="M11">
        <v>1.6999999999999999E-3</v>
      </c>
      <c r="N11" s="9">
        <v>0.69720000000000004</v>
      </c>
      <c r="O11">
        <v>0.46389999999999998</v>
      </c>
      <c r="P11">
        <v>0.31459999999999999</v>
      </c>
      <c r="Q11">
        <v>0.31459999999999999</v>
      </c>
      <c r="R11">
        <v>0.31459999999999999</v>
      </c>
      <c r="S11" s="27">
        <v>0.67290000000000005</v>
      </c>
      <c r="T11" s="28">
        <v>0.33400000000000002</v>
      </c>
      <c r="U11" s="28">
        <v>0.33400000000000002</v>
      </c>
      <c r="V11" s="28">
        <v>0.33400000000000002</v>
      </c>
      <c r="W11" s="28">
        <v>0.33400000000000002</v>
      </c>
      <c r="X11" s="31">
        <v>0.32219999999999999</v>
      </c>
      <c r="Y11" s="31">
        <v>0.32219999999999999</v>
      </c>
      <c r="Z11" s="31">
        <v>0.31319999999999998</v>
      </c>
      <c r="AA11" s="31">
        <v>0.31319999999999998</v>
      </c>
      <c r="AB11" s="31">
        <v>0.31319999999999998</v>
      </c>
    </row>
    <row r="12" spans="1:28" x14ac:dyDescent="0.3">
      <c r="A12" s="35"/>
      <c r="B12" t="str">
        <f t="shared" ref="B12:C12" si="22">B4</f>
        <v>skopt.dummy_min</v>
      </c>
      <c r="C12" t="str">
        <f t="shared" si="22"/>
        <v>[]</v>
      </c>
      <c r="D12" s="9">
        <v>6.3399999999999998E-2</v>
      </c>
      <c r="E12">
        <v>2.2100000000000002E-2</v>
      </c>
      <c r="F12">
        <v>2.2100000000000002E-2</v>
      </c>
      <c r="G12">
        <v>2.2100000000000002E-2</v>
      </c>
      <c r="H12">
        <v>2.2100000000000002E-2</v>
      </c>
      <c r="I12" s="9">
        <v>6.7999999999999996E-3</v>
      </c>
      <c r="J12">
        <v>6.7999999999999996E-3</v>
      </c>
      <c r="K12">
        <v>6.7999999999999996E-3</v>
      </c>
      <c r="L12">
        <v>6.7999999999999996E-3</v>
      </c>
      <c r="M12">
        <v>6.7999999999999996E-3</v>
      </c>
      <c r="N12" s="9">
        <v>0.41460000000000002</v>
      </c>
      <c r="O12" s="19">
        <v>0.41460000000000002</v>
      </c>
      <c r="P12" s="19">
        <v>0.41460000000000002</v>
      </c>
      <c r="Q12" s="19">
        <v>0.41460000000000002</v>
      </c>
      <c r="R12" s="19">
        <v>0.41460000000000002</v>
      </c>
      <c r="S12" s="27">
        <v>0.35489999999999999</v>
      </c>
      <c r="T12" s="28">
        <v>0.35489999999999999</v>
      </c>
      <c r="U12" s="28">
        <v>0.35489999999999999</v>
      </c>
      <c r="V12" s="28">
        <v>0.35489999999999999</v>
      </c>
      <c r="W12" s="28">
        <v>0.35489999999999999</v>
      </c>
      <c r="X12" s="31">
        <v>0.35489999999999999</v>
      </c>
      <c r="Y12" s="31">
        <v>0.35489999999999999</v>
      </c>
      <c r="Z12" s="31">
        <v>0.35489999999999999</v>
      </c>
      <c r="AA12" s="31">
        <v>0.35489999999999999</v>
      </c>
      <c r="AB12" s="31">
        <v>0.34439999999999998</v>
      </c>
    </row>
    <row r="13" spans="1:28" x14ac:dyDescent="0.3">
      <c r="A13" s="35"/>
      <c r="B13" t="str">
        <f t="shared" ref="B13:C13" si="23">B5</f>
        <v>skopt.forest_min</v>
      </c>
      <c r="C13" t="str">
        <f t="shared" si="23"/>
        <v>[]</v>
      </c>
      <c r="D13" s="9">
        <v>6.3399999999999998E-2</v>
      </c>
      <c r="E13">
        <v>1.6999999999999999E-3</v>
      </c>
      <c r="F13">
        <v>1.2999999999999999E-3</v>
      </c>
      <c r="G13">
        <v>1.2999999999999999E-3</v>
      </c>
      <c r="H13">
        <v>1.2999999999999999E-3</v>
      </c>
      <c r="I13" s="9">
        <v>6.7999999999999996E-3</v>
      </c>
      <c r="J13">
        <v>6.7999999999999996E-3</v>
      </c>
      <c r="K13">
        <v>2.0999999999999999E-3</v>
      </c>
      <c r="L13">
        <v>2.0999999999999999E-3</v>
      </c>
      <c r="M13">
        <v>2.0999999999999999E-3</v>
      </c>
      <c r="N13" s="9">
        <v>0.41389999999999999</v>
      </c>
      <c r="O13">
        <v>0.41389999999999999</v>
      </c>
      <c r="P13">
        <v>0.41389999999999999</v>
      </c>
      <c r="Q13">
        <v>0.41389999999999999</v>
      </c>
      <c r="R13">
        <v>0.41389999999999999</v>
      </c>
      <c r="S13" s="27">
        <v>0.35489999999999999</v>
      </c>
      <c r="T13" s="28">
        <v>0.35489999999999999</v>
      </c>
      <c r="U13" s="28">
        <v>0.30420000000000003</v>
      </c>
      <c r="V13" s="28">
        <v>0.30420000000000003</v>
      </c>
      <c r="W13" s="28">
        <v>0.30420000000000003</v>
      </c>
      <c r="X13" s="31">
        <v>0.30420000000000003</v>
      </c>
      <c r="Y13" s="31">
        <v>0.30420000000000003</v>
      </c>
      <c r="Z13" s="31">
        <v>0.30420000000000003</v>
      </c>
      <c r="AA13" s="31">
        <v>0.30420000000000003</v>
      </c>
      <c r="AB13" s="31">
        <v>0.30420000000000003</v>
      </c>
    </row>
    <row r="14" spans="1:28" x14ac:dyDescent="0.3">
      <c r="A14" s="43"/>
      <c r="B14" s="8" t="str">
        <f t="shared" ref="B14:C14" si="24">B6</f>
        <v>skopt.gbrt_min</v>
      </c>
      <c r="C14" s="8" t="str">
        <f t="shared" si="24"/>
        <v>[]</v>
      </c>
      <c r="D14" s="10">
        <v>1.6999999999999999E-3</v>
      </c>
      <c r="E14" s="8">
        <v>1.6999999999999999E-3</v>
      </c>
      <c r="F14" s="8">
        <v>1.2999999999999999E-3</v>
      </c>
      <c r="G14" s="8">
        <v>1.2999999999999999E-3</v>
      </c>
      <c r="H14" s="8">
        <v>1.2999999999999999E-3</v>
      </c>
      <c r="I14" s="10">
        <v>0.2157</v>
      </c>
      <c r="J14" s="8">
        <v>1.6999999999999999E-3</v>
      </c>
      <c r="K14" s="8">
        <v>1.6999999999999999E-3</v>
      </c>
      <c r="L14" s="8">
        <v>1.6999999999999999E-3</v>
      </c>
      <c r="M14" s="8">
        <v>1.6999999999999999E-3</v>
      </c>
      <c r="N14" s="10">
        <v>0.57779999999999998</v>
      </c>
      <c r="O14" s="8">
        <v>0.4521</v>
      </c>
      <c r="P14" s="8">
        <v>0.3271</v>
      </c>
      <c r="Q14" s="8">
        <v>0.3271</v>
      </c>
      <c r="R14" s="8">
        <v>0.3271</v>
      </c>
      <c r="S14" s="29">
        <v>0.35489999999999999</v>
      </c>
      <c r="T14" s="30">
        <v>0.35489999999999999</v>
      </c>
      <c r="U14" s="30">
        <v>0.33889999999999998</v>
      </c>
      <c r="V14" s="30">
        <v>0.32150000000000001</v>
      </c>
      <c r="W14" s="30">
        <v>0.2271</v>
      </c>
      <c r="X14" s="30">
        <v>0.2271</v>
      </c>
      <c r="Y14" s="30">
        <v>0.2271</v>
      </c>
      <c r="Z14" s="30">
        <v>0.2271</v>
      </c>
      <c r="AA14" s="30">
        <v>0.2271</v>
      </c>
      <c r="AB14" s="30">
        <v>0.2271</v>
      </c>
    </row>
    <row r="15" spans="1:28" x14ac:dyDescent="0.3">
      <c r="A15" s="34" t="s">
        <v>46</v>
      </c>
      <c r="B15" t="str">
        <f>B3</f>
        <v>skopt.gp_min</v>
      </c>
      <c r="C15" t="str">
        <f>C3</f>
        <v>[]</v>
      </c>
      <c r="D15" s="9">
        <v>3.0000000000000001E-3</v>
      </c>
      <c r="E15">
        <v>2.0999999999999999E-3</v>
      </c>
      <c r="F15">
        <v>2.0999999999999999E-3</v>
      </c>
      <c r="G15">
        <v>2.0999999999999999E-3</v>
      </c>
      <c r="H15">
        <v>1.6999999999999999E-3</v>
      </c>
      <c r="I15" s="9">
        <v>3.8300000000000001E-2</v>
      </c>
      <c r="J15">
        <v>3.8E-3</v>
      </c>
      <c r="K15">
        <v>3.8E-3</v>
      </c>
      <c r="L15">
        <v>3.8999999999999998E-3</v>
      </c>
      <c r="M15">
        <v>2.0999999999999999E-3</v>
      </c>
      <c r="N15" s="9">
        <v>0.48470000000000002</v>
      </c>
      <c r="O15">
        <v>0.45629999999999998</v>
      </c>
      <c r="P15">
        <v>0.42080000000000001</v>
      </c>
      <c r="Q15">
        <v>0.41320000000000001</v>
      </c>
      <c r="R15">
        <v>0.41320000000000001</v>
      </c>
      <c r="S15" s="27">
        <v>0.3826</v>
      </c>
      <c r="T15" s="28">
        <v>0.34860000000000002</v>
      </c>
      <c r="U15" s="28">
        <v>0.34860000000000002</v>
      </c>
      <c r="V15" s="28">
        <v>0.32990000000000003</v>
      </c>
      <c r="W15" s="28">
        <v>0.32990000000000003</v>
      </c>
      <c r="X15" s="31">
        <v>0.32990000000000003</v>
      </c>
      <c r="Y15" s="31">
        <v>0.32990000000000003</v>
      </c>
      <c r="Z15" s="31">
        <v>0.32990000000000003</v>
      </c>
      <c r="AA15" s="31">
        <v>0.32990000000000003</v>
      </c>
      <c r="AB15" s="31">
        <v>0.32990000000000003</v>
      </c>
    </row>
    <row r="16" spans="1:28" x14ac:dyDescent="0.3">
      <c r="A16" s="35"/>
      <c r="B16" t="str">
        <f t="shared" ref="B16:C16" si="25">B4</f>
        <v>skopt.dummy_min</v>
      </c>
      <c r="C16" t="str">
        <f t="shared" si="25"/>
        <v>[]</v>
      </c>
      <c r="D16" s="9">
        <v>4.1700000000000001E-2</v>
      </c>
      <c r="E16">
        <v>3.3999999999999998E-3</v>
      </c>
      <c r="F16">
        <v>2.0999999999999999E-3</v>
      </c>
      <c r="G16">
        <v>2.0999999999999999E-3</v>
      </c>
      <c r="H16">
        <v>2.0999999999999999E-3</v>
      </c>
      <c r="I16" s="9">
        <v>3.3999999999999998E-3</v>
      </c>
      <c r="J16">
        <v>3.3999999999999998E-3</v>
      </c>
      <c r="K16">
        <v>1.2999999999999999E-3</v>
      </c>
      <c r="L16">
        <v>1.2999999999999999E-3</v>
      </c>
      <c r="M16">
        <v>1.2999999999999999E-3</v>
      </c>
      <c r="N16" s="9">
        <v>0.67779999999999996</v>
      </c>
      <c r="O16">
        <v>0.48959999999999998</v>
      </c>
      <c r="P16">
        <v>0.48959999999999998</v>
      </c>
      <c r="Q16">
        <v>0.48959999999999998</v>
      </c>
      <c r="R16">
        <v>0.48959999999999998</v>
      </c>
      <c r="S16" s="27">
        <v>0.30209999999999998</v>
      </c>
      <c r="T16" s="28">
        <v>0.30209999999999998</v>
      </c>
      <c r="U16" s="28">
        <v>0.30209999999999998</v>
      </c>
      <c r="V16" s="28">
        <v>0.30209999999999998</v>
      </c>
      <c r="W16" s="28">
        <v>0.30209999999999998</v>
      </c>
      <c r="X16" s="31">
        <v>0.30209999999999998</v>
      </c>
      <c r="Y16" s="31">
        <v>0.30209999999999998</v>
      </c>
      <c r="Z16" s="31">
        <v>0.30209999999999998</v>
      </c>
      <c r="AA16" s="31">
        <v>0.30209999999999998</v>
      </c>
      <c r="AB16" s="31">
        <v>0.30209999999999998</v>
      </c>
    </row>
    <row r="17" spans="1:28" x14ac:dyDescent="0.3">
      <c r="A17" s="35"/>
      <c r="B17" t="str">
        <f t="shared" ref="B17:C17" si="26">B5</f>
        <v>skopt.forest_min</v>
      </c>
      <c r="C17" t="str">
        <f t="shared" si="26"/>
        <v>[]</v>
      </c>
      <c r="D17" s="9">
        <v>4.1700000000000001E-2</v>
      </c>
      <c r="E17">
        <v>2.0999999999999999E-3</v>
      </c>
      <c r="F17">
        <v>2.0999999999999999E-3</v>
      </c>
      <c r="G17">
        <v>2.0999999999999999E-3</v>
      </c>
      <c r="H17">
        <v>2.0999999999999999E-3</v>
      </c>
      <c r="I17" s="9">
        <v>3.3999999999999998E-3</v>
      </c>
      <c r="J17">
        <v>3.0000000000000001E-3</v>
      </c>
      <c r="K17">
        <v>2.0999999999999999E-3</v>
      </c>
      <c r="L17">
        <v>2.0999999999999999E-3</v>
      </c>
      <c r="M17">
        <v>2.0999999999999999E-3</v>
      </c>
      <c r="N17" s="9">
        <v>0.67779999999999996</v>
      </c>
      <c r="O17">
        <v>0.47289999999999999</v>
      </c>
      <c r="P17">
        <v>0.34649999999999997</v>
      </c>
      <c r="Q17">
        <v>0.34649999999999997</v>
      </c>
      <c r="R17">
        <v>0.34649999999999997</v>
      </c>
      <c r="S17" s="27">
        <v>0.30209999999999998</v>
      </c>
      <c r="T17" s="28">
        <v>0.30209999999999998</v>
      </c>
      <c r="U17" s="28">
        <v>0.30209999999999998</v>
      </c>
      <c r="V17" s="28">
        <v>0.30209999999999998</v>
      </c>
      <c r="W17" s="28">
        <v>0.30209999999999998</v>
      </c>
      <c r="X17" s="31">
        <v>0.30209999999999998</v>
      </c>
      <c r="Y17" s="31">
        <v>0.29170000000000001</v>
      </c>
      <c r="Z17" s="31">
        <v>0.29170000000000001</v>
      </c>
      <c r="AA17" s="31">
        <v>0.29170000000000001</v>
      </c>
      <c r="AB17" s="31">
        <v>0.29170000000000001</v>
      </c>
    </row>
    <row r="18" spans="1:28" x14ac:dyDescent="0.3">
      <c r="A18" s="43"/>
      <c r="B18" s="8" t="str">
        <f t="shared" ref="B18:C18" si="27">B6</f>
        <v>skopt.gbrt_min</v>
      </c>
      <c r="C18" s="8" t="str">
        <f t="shared" si="27"/>
        <v>[]</v>
      </c>
      <c r="D18" s="10">
        <v>4.7000000000000002E-3</v>
      </c>
      <c r="E18" s="8">
        <v>2.0999999999999999E-3</v>
      </c>
      <c r="F18" s="8">
        <v>1.6999999999999999E-3</v>
      </c>
      <c r="G18" s="8">
        <v>1.6999999999999999E-3</v>
      </c>
      <c r="H18" s="8">
        <v>1.6999999999999999E-3</v>
      </c>
      <c r="I18" s="10">
        <v>2.5999999999999999E-3</v>
      </c>
      <c r="J18" s="8">
        <v>2.5999999999999999E-3</v>
      </c>
      <c r="K18" s="8">
        <v>2.0999999999999999E-3</v>
      </c>
      <c r="L18" s="8">
        <v>2.0999999999999999E-3</v>
      </c>
      <c r="M18" s="8">
        <v>2.0999999999999999E-3</v>
      </c>
      <c r="N18" s="10">
        <v>0.94930000000000003</v>
      </c>
      <c r="O18" s="8">
        <v>0.44929999999999998</v>
      </c>
      <c r="P18" s="8">
        <v>0.44650000000000001</v>
      </c>
      <c r="Q18" s="8">
        <v>0.36530000000000001</v>
      </c>
      <c r="R18" s="8">
        <v>0.36530000000000001</v>
      </c>
      <c r="S18" s="29">
        <v>0.30209999999999998</v>
      </c>
      <c r="T18" s="30">
        <v>0.30209999999999998</v>
      </c>
      <c r="U18" s="30">
        <v>0.30209999999999998</v>
      </c>
      <c r="V18" s="30">
        <v>0.30209999999999998</v>
      </c>
      <c r="W18" s="30">
        <v>0.30209999999999998</v>
      </c>
      <c r="X18" s="30">
        <v>0.30209999999999998</v>
      </c>
      <c r="Y18" s="30">
        <v>0.30209999999999998</v>
      </c>
      <c r="Z18" s="30">
        <v>0.30209999999999998</v>
      </c>
      <c r="AA18" s="30">
        <v>0.30209999999999998</v>
      </c>
      <c r="AB18" s="30">
        <v>0.30209999999999998</v>
      </c>
    </row>
    <row r="19" spans="1:28" x14ac:dyDescent="0.3">
      <c r="A19" s="34" t="s">
        <v>47</v>
      </c>
      <c r="B19" t="str">
        <f>B3</f>
        <v>skopt.gp_min</v>
      </c>
      <c r="C19" t="str">
        <f>C3</f>
        <v>[]</v>
      </c>
      <c r="D19" s="9">
        <v>0.31830000000000003</v>
      </c>
      <c r="E19">
        <v>5.1000000000000004E-3</v>
      </c>
      <c r="F19">
        <v>2.0999999999999999E-3</v>
      </c>
      <c r="G19">
        <v>2.0999999999999999E-3</v>
      </c>
      <c r="H19">
        <v>2.0999999999999999E-3</v>
      </c>
      <c r="I19" s="9">
        <v>0.31830000000000003</v>
      </c>
      <c r="J19">
        <v>0.02</v>
      </c>
      <c r="K19">
        <v>4.3E-3</v>
      </c>
      <c r="L19">
        <v>2.0999999999999999E-3</v>
      </c>
      <c r="M19">
        <v>2.0999999999999999E-3</v>
      </c>
      <c r="N19" s="9">
        <v>0.5736</v>
      </c>
      <c r="O19">
        <v>9.7900000000000001E-2</v>
      </c>
      <c r="P19">
        <v>9.7900000000000001E-2</v>
      </c>
      <c r="Q19">
        <v>9.6500000000000002E-2</v>
      </c>
      <c r="R19">
        <v>9.6500000000000002E-2</v>
      </c>
      <c r="S19" s="27">
        <v>0.3306</v>
      </c>
      <c r="T19" s="28">
        <v>0.316</v>
      </c>
      <c r="U19" s="28">
        <v>0.29370000000000002</v>
      </c>
      <c r="V19" s="28">
        <v>0.29370000000000002</v>
      </c>
      <c r="W19" s="28">
        <v>0.29370000000000002</v>
      </c>
      <c r="X19" s="31">
        <v>0.29370000000000002</v>
      </c>
      <c r="Y19" s="31">
        <v>0.29370000000000002</v>
      </c>
      <c r="Z19" s="31">
        <v>0.29370000000000002</v>
      </c>
      <c r="AA19" s="31">
        <v>0.27639999999999998</v>
      </c>
      <c r="AB19" s="31">
        <v>0.27639999999999998</v>
      </c>
    </row>
    <row r="20" spans="1:28" x14ac:dyDescent="0.3">
      <c r="A20" s="35"/>
      <c r="B20" t="str">
        <f t="shared" ref="B20:C20" si="28">B4</f>
        <v>skopt.dummy_min</v>
      </c>
      <c r="C20" t="str">
        <f t="shared" si="28"/>
        <v>[]</v>
      </c>
      <c r="D20" s="9">
        <v>1.4500000000000001E-2</v>
      </c>
      <c r="E20">
        <v>1.4500000000000001E-2</v>
      </c>
      <c r="F20">
        <v>2.0999999999999999E-3</v>
      </c>
      <c r="G20">
        <v>2.0999999999999999E-3</v>
      </c>
      <c r="H20">
        <v>2.0999999999999999E-3</v>
      </c>
      <c r="I20" s="9">
        <v>8.8499999999999995E-2</v>
      </c>
      <c r="J20">
        <v>3.3999999999999998E-3</v>
      </c>
      <c r="K20">
        <v>3.3999999999999998E-3</v>
      </c>
      <c r="L20">
        <v>3.3999999999999998E-3</v>
      </c>
      <c r="M20">
        <v>3.3999999999999998E-3</v>
      </c>
      <c r="N20" s="9">
        <v>0.16600000000000001</v>
      </c>
      <c r="O20">
        <v>0.16600000000000001</v>
      </c>
      <c r="P20">
        <v>0.16600000000000001</v>
      </c>
      <c r="Q20">
        <v>0.16600000000000001</v>
      </c>
      <c r="R20">
        <v>0.16600000000000001</v>
      </c>
      <c r="S20" s="27">
        <v>0.39169999999999999</v>
      </c>
      <c r="T20" s="28">
        <v>0.29649999999999999</v>
      </c>
      <c r="U20" s="28">
        <v>0.29649999999999999</v>
      </c>
      <c r="V20" s="28">
        <v>0.29649999999999999</v>
      </c>
      <c r="W20" s="28">
        <v>0.29649999999999999</v>
      </c>
      <c r="X20" s="31">
        <v>0.29649999999999999</v>
      </c>
      <c r="Y20" s="31">
        <v>0.29649999999999999</v>
      </c>
      <c r="Z20" s="31">
        <v>0.29649999999999999</v>
      </c>
      <c r="AA20" s="31">
        <v>0.29649999999999999</v>
      </c>
      <c r="AB20" s="31">
        <v>0.29649999999999999</v>
      </c>
    </row>
    <row r="21" spans="1:28" x14ac:dyDescent="0.3">
      <c r="A21" s="35"/>
      <c r="B21" t="str">
        <f t="shared" ref="B21:C21" si="29">B5</f>
        <v>skopt.forest_min</v>
      </c>
      <c r="C21" t="str">
        <f t="shared" si="29"/>
        <v>[]</v>
      </c>
      <c r="D21" s="9">
        <v>1.4500000000000001E-2</v>
      </c>
      <c r="E21">
        <v>2.0999999999999999E-3</v>
      </c>
      <c r="F21">
        <v>2.0999999999999999E-3</v>
      </c>
      <c r="G21">
        <v>2.0999999999999999E-3</v>
      </c>
      <c r="H21">
        <v>2.0999999999999999E-3</v>
      </c>
      <c r="I21" s="9">
        <v>8.8499999999999995E-2</v>
      </c>
      <c r="J21">
        <v>7.1999999999999998E-3</v>
      </c>
      <c r="K21">
        <v>2.0999999999999999E-3</v>
      </c>
      <c r="L21">
        <v>2.0999999999999999E-3</v>
      </c>
      <c r="M21">
        <v>2.0999999999999999E-3</v>
      </c>
      <c r="N21" s="9">
        <v>0.16600000000000001</v>
      </c>
      <c r="O21">
        <v>0.1542</v>
      </c>
      <c r="P21">
        <v>0.1236</v>
      </c>
      <c r="Q21">
        <v>9.9299999999999999E-2</v>
      </c>
      <c r="R21">
        <v>8.5400000000000004E-2</v>
      </c>
      <c r="S21" s="27">
        <v>0.39169999999999999</v>
      </c>
      <c r="T21" s="28">
        <v>0.34100000000000003</v>
      </c>
      <c r="U21" s="28">
        <v>0.34100000000000003</v>
      </c>
      <c r="V21" s="28">
        <v>0.34100000000000003</v>
      </c>
      <c r="W21">
        <v>0.31869999999999998</v>
      </c>
      <c r="X21" s="31"/>
      <c r="Y21" s="31"/>
      <c r="Z21" s="31"/>
      <c r="AA21" s="31"/>
      <c r="AB21" s="31"/>
    </row>
    <row r="22" spans="1:28" x14ac:dyDescent="0.3">
      <c r="A22" s="43"/>
      <c r="B22" s="8" t="str">
        <f t="shared" ref="B22:C22" si="30">B6</f>
        <v>skopt.gbrt_min</v>
      </c>
      <c r="C22" s="8" t="str">
        <f t="shared" si="30"/>
        <v>[]</v>
      </c>
      <c r="D22" s="10">
        <v>1.9599999999999999E-2</v>
      </c>
      <c r="E22" s="8">
        <v>2.0999999999999999E-3</v>
      </c>
      <c r="F22" s="8">
        <v>2.0999999999999999E-3</v>
      </c>
      <c r="G22" s="8">
        <v>2.0999999999999999E-3</v>
      </c>
      <c r="H22" s="8">
        <v>2.0999999999999999E-3</v>
      </c>
      <c r="I22" s="10">
        <v>8.8499999999999995E-2</v>
      </c>
      <c r="J22" s="8">
        <v>1.6999999999999999E-3</v>
      </c>
      <c r="K22" s="8">
        <v>1.6999999999999999E-3</v>
      </c>
      <c r="L22" s="8">
        <v>1.6999999999999999E-3</v>
      </c>
      <c r="M22" s="8">
        <v>1.6999999999999999E-3</v>
      </c>
      <c r="N22" s="10">
        <v>4.9099999999999998E-2</v>
      </c>
      <c r="O22" s="8">
        <v>0.35759999999999997</v>
      </c>
      <c r="P22" s="8">
        <v>0.31040000000000001</v>
      </c>
      <c r="Q22" s="8">
        <v>0.31040000000000001</v>
      </c>
      <c r="R22" s="8">
        <v>0.31040000000000001</v>
      </c>
      <c r="S22" s="29">
        <v>0.44719999999999999</v>
      </c>
      <c r="T22" s="30">
        <v>0.33750000000000002</v>
      </c>
      <c r="U22" s="30">
        <v>0.33750000000000002</v>
      </c>
      <c r="V22" s="30">
        <v>0.33750000000000002</v>
      </c>
      <c r="W22" s="30">
        <v>0.28260000000000002</v>
      </c>
      <c r="X22" s="30"/>
      <c r="Y22" s="30"/>
      <c r="Z22" s="30"/>
      <c r="AA22" s="30"/>
      <c r="AB22" s="30"/>
    </row>
    <row r="23" spans="1:28" x14ac:dyDescent="0.3">
      <c r="A23" s="34" t="s">
        <v>48</v>
      </c>
      <c r="B23" t="str">
        <f>B3</f>
        <v>skopt.gp_min</v>
      </c>
      <c r="C23" t="str">
        <f>C3</f>
        <v>[]</v>
      </c>
      <c r="D23" s="9">
        <v>2.0999999999999999E-3</v>
      </c>
      <c r="E23">
        <v>1.6999999999999999E-3</v>
      </c>
      <c r="F23">
        <v>1.6999999999999999E-3</v>
      </c>
      <c r="G23">
        <v>1.6999999999999999E-3</v>
      </c>
      <c r="H23">
        <v>1.6999999999999999E-3</v>
      </c>
      <c r="I23" s="9">
        <v>3.3999999999999998E-3</v>
      </c>
      <c r="J23">
        <v>2.5999999999999999E-3</v>
      </c>
      <c r="K23">
        <v>1.2999999999999999E-3</v>
      </c>
      <c r="L23">
        <v>1.2999999999999999E-3</v>
      </c>
      <c r="M23">
        <v>1.2999999999999999E-3</v>
      </c>
      <c r="N23" s="9">
        <v>0.61670000000000003</v>
      </c>
      <c r="O23">
        <v>0.48120000000000002</v>
      </c>
      <c r="P23">
        <v>0.41739999999999999</v>
      </c>
      <c r="Q23">
        <v>0.41739999999999999</v>
      </c>
      <c r="R23">
        <v>0.41739999999999999</v>
      </c>
      <c r="S23" s="27">
        <v>0.39379999999999998</v>
      </c>
      <c r="T23" s="28">
        <v>0.39379999999999998</v>
      </c>
      <c r="U23" s="28">
        <v>0.39379999999999998</v>
      </c>
      <c r="V23" s="28">
        <v>0.3826</v>
      </c>
      <c r="W23" s="28">
        <v>0.3826</v>
      </c>
      <c r="X23" s="31"/>
      <c r="Y23" s="31"/>
      <c r="Z23" s="31"/>
      <c r="AA23" s="31"/>
      <c r="AB23" s="31"/>
    </row>
    <row r="24" spans="1:28" x14ac:dyDescent="0.3">
      <c r="A24" s="35"/>
      <c r="B24" t="str">
        <f t="shared" ref="B24:C24" si="31">B4</f>
        <v>skopt.dummy_min</v>
      </c>
      <c r="C24" t="str">
        <f t="shared" si="31"/>
        <v>[]</v>
      </c>
      <c r="D24" s="9">
        <v>3.4000000000000002E-2</v>
      </c>
      <c r="E24">
        <v>3.4000000000000002E-2</v>
      </c>
      <c r="F24">
        <v>3.4000000000000002E-2</v>
      </c>
      <c r="G24">
        <v>3.4000000000000002E-2</v>
      </c>
      <c r="H24">
        <v>2.0999999999999999E-3</v>
      </c>
      <c r="I24" s="9">
        <v>2.0999999999999999E-3</v>
      </c>
      <c r="J24">
        <v>2.0999999999999999E-3</v>
      </c>
      <c r="K24">
        <v>8.9999999999999998E-4</v>
      </c>
      <c r="L24">
        <v>8.9999999999999998E-4</v>
      </c>
      <c r="M24">
        <v>8.9999999999999998E-4</v>
      </c>
      <c r="N24" s="9">
        <v>0.14580000000000001</v>
      </c>
      <c r="O24">
        <v>0.14580000000000001</v>
      </c>
      <c r="P24">
        <v>0.14580000000000001</v>
      </c>
      <c r="Q24">
        <v>0.14580000000000001</v>
      </c>
      <c r="R24">
        <v>0.14580000000000001</v>
      </c>
      <c r="S24" s="27">
        <v>0.4042</v>
      </c>
      <c r="T24" s="28">
        <v>0.35899999999999999</v>
      </c>
      <c r="U24" s="28">
        <v>0.35899999999999999</v>
      </c>
      <c r="V24" s="28">
        <v>0.3347</v>
      </c>
      <c r="W24" s="28">
        <v>0.3347</v>
      </c>
      <c r="X24" s="31"/>
      <c r="Y24" s="31"/>
      <c r="Z24" s="31"/>
      <c r="AA24" s="31"/>
      <c r="AB24" s="31"/>
    </row>
    <row r="25" spans="1:28" x14ac:dyDescent="0.3">
      <c r="A25" s="35"/>
      <c r="B25" t="str">
        <f t="shared" ref="B25:C25" si="32">B5</f>
        <v>skopt.forest_min</v>
      </c>
      <c r="C25" t="str">
        <f t="shared" si="32"/>
        <v>[]</v>
      </c>
      <c r="D25" s="9">
        <v>3.4000000000000002E-2</v>
      </c>
      <c r="E25">
        <v>2.5999999999999999E-3</v>
      </c>
      <c r="F25">
        <v>2.5999999999999999E-3</v>
      </c>
      <c r="G25">
        <v>2.5999999999999999E-3</v>
      </c>
      <c r="H25">
        <v>2.0999999999999999E-3</v>
      </c>
      <c r="I25" s="9">
        <v>2.0999999999999999E-3</v>
      </c>
      <c r="J25">
        <v>2.0999999999999999E-3</v>
      </c>
      <c r="K25">
        <v>2.0999999999999999E-3</v>
      </c>
      <c r="L25">
        <v>2.0999999999999999E-3</v>
      </c>
      <c r="M25">
        <v>1.6999999999999999E-3</v>
      </c>
      <c r="N25" s="9">
        <v>0.14580000000000001</v>
      </c>
      <c r="O25">
        <v>0.13189999999999999</v>
      </c>
      <c r="P25">
        <v>0.13189999999999999</v>
      </c>
      <c r="Q25">
        <v>0.12709999999999999</v>
      </c>
      <c r="R25">
        <v>0.12709999999999999</v>
      </c>
      <c r="S25" s="27">
        <v>0.4042</v>
      </c>
      <c r="T25" s="28">
        <v>0.3528</v>
      </c>
      <c r="U25" s="28">
        <v>0.3528</v>
      </c>
      <c r="V25" s="28">
        <v>0.3528</v>
      </c>
      <c r="W25" s="28">
        <v>0.34100000000000003</v>
      </c>
      <c r="X25" s="31"/>
      <c r="Y25" s="31"/>
      <c r="Z25" s="31"/>
      <c r="AA25" s="31"/>
      <c r="AB25" s="31"/>
    </row>
    <row r="26" spans="1:28" x14ac:dyDescent="0.3">
      <c r="A26" s="35"/>
      <c r="B26" t="str">
        <f t="shared" ref="B26:C26" si="33">B6</f>
        <v>skopt.gbrt_min</v>
      </c>
      <c r="C26" t="str">
        <f t="shared" si="33"/>
        <v>[]</v>
      </c>
      <c r="D26" s="9">
        <v>2.3400000000000001E-2</v>
      </c>
      <c r="E26">
        <v>3.8E-3</v>
      </c>
      <c r="F26">
        <v>2.0999999999999999E-3</v>
      </c>
      <c r="G26">
        <v>2.0999999999999999E-3</v>
      </c>
      <c r="H26">
        <v>1.6999999999999999E-3</v>
      </c>
      <c r="I26" s="9">
        <v>2.0999999999999999E-3</v>
      </c>
      <c r="J26">
        <v>2.0999999999999999E-3</v>
      </c>
      <c r="K26">
        <v>1.6999999999999999E-3</v>
      </c>
      <c r="L26">
        <v>1.6999999999999999E-3</v>
      </c>
      <c r="M26">
        <v>1.6999999999999999E-3</v>
      </c>
      <c r="N26" s="9">
        <v>0.70279999999999998</v>
      </c>
      <c r="O26">
        <v>0.65280000000000005</v>
      </c>
      <c r="P26">
        <v>0.62849999999999995</v>
      </c>
      <c r="Q26">
        <v>0.62849999999999995</v>
      </c>
      <c r="R26">
        <v>0.61809999999999998</v>
      </c>
      <c r="S26" s="27">
        <v>0.1799</v>
      </c>
      <c r="T26" s="28">
        <v>0.1799</v>
      </c>
      <c r="U26" s="28">
        <v>0.1799</v>
      </c>
      <c r="V26" s="28">
        <v>0.1125</v>
      </c>
      <c r="W26" s="33">
        <v>0.1125</v>
      </c>
      <c r="X26" s="31"/>
      <c r="Y26" s="31"/>
      <c r="Z26" s="31"/>
      <c r="AA26" s="31"/>
      <c r="AB26" s="31"/>
    </row>
    <row r="30" spans="1:28" x14ac:dyDescent="0.3">
      <c r="A30" s="2" t="s">
        <v>9</v>
      </c>
      <c r="B30" s="44" t="s">
        <v>11</v>
      </c>
      <c r="C30" s="44"/>
      <c r="D30" s="44"/>
      <c r="E30" s="44"/>
      <c r="F30" s="46" t="s">
        <v>16</v>
      </c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7" t="s">
        <v>28</v>
      </c>
      <c r="S30" s="47"/>
      <c r="T30" s="47"/>
      <c r="U30" s="47"/>
      <c r="V30" s="47"/>
      <c r="W30" s="47"/>
      <c r="X30" s="47"/>
    </row>
    <row r="31" spans="1:28" x14ac:dyDescent="0.3">
      <c r="A31" t="s">
        <v>10</v>
      </c>
      <c r="B31" s="4" t="s">
        <v>12</v>
      </c>
      <c r="C31" s="4" t="s">
        <v>67</v>
      </c>
      <c r="D31" s="4" t="s">
        <v>13</v>
      </c>
      <c r="E31" s="4" t="s">
        <v>14</v>
      </c>
      <c r="F31" s="3" t="s">
        <v>15</v>
      </c>
      <c r="G31" s="3" t="s">
        <v>17</v>
      </c>
      <c r="H31" s="3" t="s">
        <v>18</v>
      </c>
      <c r="I31" s="3" t="s">
        <v>19</v>
      </c>
      <c r="J31" s="3" t="s">
        <v>20</v>
      </c>
      <c r="K31" s="3" t="s">
        <v>21</v>
      </c>
      <c r="L31" s="3" t="s">
        <v>22</v>
      </c>
      <c r="M31" s="3" t="s">
        <v>23</v>
      </c>
      <c r="N31" s="3" t="s">
        <v>24</v>
      </c>
      <c r="O31" s="3" t="s">
        <v>25</v>
      </c>
      <c r="P31" s="3" t="s">
        <v>26</v>
      </c>
      <c r="Q31" s="3" t="s">
        <v>27</v>
      </c>
      <c r="R31" s="1" t="s">
        <v>29</v>
      </c>
      <c r="S31" s="1" t="s">
        <v>30</v>
      </c>
      <c r="T31" s="1" t="s">
        <v>31</v>
      </c>
      <c r="U31" s="1" t="s">
        <v>32</v>
      </c>
      <c r="V31" s="1" t="s">
        <v>35</v>
      </c>
      <c r="W31" s="1" t="s">
        <v>33</v>
      </c>
      <c r="X31" s="1" t="s">
        <v>34</v>
      </c>
    </row>
    <row r="32" spans="1:28" x14ac:dyDescent="0.3">
      <c r="A32" s="7">
        <v>0</v>
      </c>
      <c r="B32" t="s">
        <v>36</v>
      </c>
      <c r="C32">
        <v>10</v>
      </c>
      <c r="D32">
        <v>201</v>
      </c>
      <c r="E32">
        <v>101</v>
      </c>
      <c r="F32">
        <f>10^-2</f>
        <v>0.01</v>
      </c>
      <c r="G32">
        <f>10^0</f>
        <v>1</v>
      </c>
      <c r="H32">
        <f>10^-3</f>
        <v>1E-3</v>
      </c>
      <c r="I32">
        <f>10^-1</f>
        <v>0.1</v>
      </c>
      <c r="J32">
        <f>10^0</f>
        <v>1</v>
      </c>
      <c r="K32">
        <f>10^2</f>
        <v>100</v>
      </c>
      <c r="L32">
        <v>2</v>
      </c>
      <c r="M32">
        <v>32</v>
      </c>
      <c r="N32">
        <f>10^0</f>
        <v>1</v>
      </c>
      <c r="O32">
        <f>10^2</f>
        <v>100</v>
      </c>
      <c r="P32">
        <v>2</v>
      </c>
      <c r="Q32">
        <v>32</v>
      </c>
      <c r="R32">
        <v>1.2999999999999999E-3</v>
      </c>
      <c r="S32">
        <v>7.8104293049744797E-2</v>
      </c>
      <c r="T32">
        <v>1.58915619152023E-3</v>
      </c>
      <c r="U32">
        <v>21.383886468139199</v>
      </c>
      <c r="V32">
        <v>7</v>
      </c>
      <c r="W32">
        <v>10.283602902208001</v>
      </c>
      <c r="X32">
        <v>30</v>
      </c>
    </row>
    <row r="33" spans="1:24" x14ac:dyDescent="0.3">
      <c r="A33" s="6">
        <v>1</v>
      </c>
      <c r="B33" t="s">
        <v>36</v>
      </c>
      <c r="C33">
        <v>10</v>
      </c>
      <c r="D33">
        <v>201</v>
      </c>
      <c r="E33">
        <v>101</v>
      </c>
      <c r="F33">
        <f>10^-2</f>
        <v>0.01</v>
      </c>
      <c r="G33">
        <f>10^0</f>
        <v>1</v>
      </c>
      <c r="H33">
        <f>10^-3</f>
        <v>1E-3</v>
      </c>
      <c r="I33">
        <f>10^-1</f>
        <v>0.1</v>
      </c>
      <c r="J33">
        <f>10^0</f>
        <v>1</v>
      </c>
      <c r="K33">
        <f>10^2</f>
        <v>100</v>
      </c>
      <c r="L33">
        <v>10</v>
      </c>
      <c r="M33">
        <v>32</v>
      </c>
      <c r="N33">
        <f>10^0</f>
        <v>1</v>
      </c>
      <c r="O33">
        <f>10^2</f>
        <v>100</v>
      </c>
      <c r="P33">
        <v>10</v>
      </c>
      <c r="Q33">
        <v>32</v>
      </c>
      <c r="R33">
        <v>8.9999999999999998E-4</v>
      </c>
      <c r="S33">
        <v>0.20652340258472601</v>
      </c>
      <c r="T33">
        <v>1.17437068936225E-2</v>
      </c>
      <c r="U33">
        <v>21.53360747208</v>
      </c>
      <c r="V33">
        <v>27</v>
      </c>
      <c r="W33">
        <v>16.968321863245102</v>
      </c>
      <c r="X33">
        <v>25</v>
      </c>
    </row>
    <row r="34" spans="1:24" x14ac:dyDescent="0.3">
      <c r="A34" s="24">
        <v>2</v>
      </c>
      <c r="B34" t="s">
        <v>54</v>
      </c>
      <c r="C34">
        <v>10</v>
      </c>
      <c r="D34">
        <v>201</v>
      </c>
      <c r="E34">
        <v>101</v>
      </c>
      <c r="F34">
        <f>10^-4</f>
        <v>1E-4</v>
      </c>
      <c r="G34">
        <f>10^0</f>
        <v>1</v>
      </c>
      <c r="H34">
        <f>10^-5</f>
        <v>1.0000000000000001E-5</v>
      </c>
      <c r="I34">
        <f>10^-1</f>
        <v>0.1</v>
      </c>
      <c r="J34">
        <f>10^-1</f>
        <v>0.1</v>
      </c>
      <c r="K34">
        <f>10^3</f>
        <v>1000</v>
      </c>
      <c r="L34">
        <v>10</v>
      </c>
      <c r="M34">
        <v>100</v>
      </c>
      <c r="N34">
        <f>10^-1</f>
        <v>0.1</v>
      </c>
      <c r="O34">
        <f>10^3</f>
        <v>1000</v>
      </c>
      <c r="P34">
        <v>10</v>
      </c>
      <c r="Q34">
        <v>100</v>
      </c>
      <c r="R34">
        <v>8.5400000000000004E-2</v>
      </c>
      <c r="S34">
        <v>3.6488256520773101E-4</v>
      </c>
      <c r="T34" s="5">
        <v>1.1395576042057601E-5</v>
      </c>
      <c r="U34">
        <v>534.41186237189197</v>
      </c>
      <c r="V34">
        <v>16</v>
      </c>
      <c r="W34">
        <v>5.3377586213430801</v>
      </c>
      <c r="X34">
        <v>36</v>
      </c>
    </row>
    <row r="35" spans="1:24" x14ac:dyDescent="0.3">
      <c r="A35">
        <v>3</v>
      </c>
      <c r="B35" t="s">
        <v>54</v>
      </c>
      <c r="C35">
        <v>10</v>
      </c>
      <c r="D35">
        <v>1001</v>
      </c>
      <c r="E35">
        <v>251</v>
      </c>
      <c r="F35">
        <f>10^-4</f>
        <v>1E-4</v>
      </c>
      <c r="G35">
        <f>10^0</f>
        <v>1</v>
      </c>
      <c r="H35">
        <f>10^-5</f>
        <v>1.0000000000000001E-5</v>
      </c>
      <c r="I35">
        <f>10^-1</f>
        <v>0.1</v>
      </c>
      <c r="J35">
        <f>10^-1</f>
        <v>0.1</v>
      </c>
      <c r="K35">
        <f>10^3</f>
        <v>1000</v>
      </c>
      <c r="L35">
        <v>10</v>
      </c>
      <c r="M35">
        <v>200</v>
      </c>
      <c r="N35">
        <f>10^-1</f>
        <v>0.1</v>
      </c>
      <c r="O35">
        <f>10^3</f>
        <v>1000</v>
      </c>
      <c r="P35">
        <v>10</v>
      </c>
      <c r="Q35">
        <v>200</v>
      </c>
      <c r="R35">
        <v>0.1125</v>
      </c>
      <c r="S35">
        <v>1.03347623075461E-4</v>
      </c>
      <c r="T35" s="5">
        <v>1.5415805242432599E-5</v>
      </c>
      <c r="U35">
        <v>14.519110660781701</v>
      </c>
      <c r="V35">
        <v>93</v>
      </c>
      <c r="W35">
        <v>6.1054043480560001</v>
      </c>
      <c r="X35">
        <v>40</v>
      </c>
    </row>
  </sheetData>
  <mergeCells count="14">
    <mergeCell ref="B30:E30"/>
    <mergeCell ref="B1:C1"/>
    <mergeCell ref="F30:Q30"/>
    <mergeCell ref="R30:X30"/>
    <mergeCell ref="D1:H1"/>
    <mergeCell ref="A23:A26"/>
    <mergeCell ref="I1:M1"/>
    <mergeCell ref="N1:R1"/>
    <mergeCell ref="S1:AB1"/>
    <mergeCell ref="A3:A6"/>
    <mergeCell ref="A7:A10"/>
    <mergeCell ref="A11:A14"/>
    <mergeCell ref="A15:A18"/>
    <mergeCell ref="A19:A22"/>
  </mergeCells>
  <conditionalFormatting sqref="D3:D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:H26">
    <cfRule type="top10" dxfId="21" priority="24" bottom="1" rank="1"/>
  </conditionalFormatting>
  <conditionalFormatting sqref="M7:M26">
    <cfRule type="top10" dxfId="20" priority="18" bottom="1" rank="1"/>
  </conditionalFormatting>
  <conditionalFormatting sqref="N3:N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:R26">
    <cfRule type="top10" dxfId="19" priority="12" bottom="1" rank="1"/>
  </conditionalFormatting>
  <conditionalFormatting sqref="S3:S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T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:U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V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:W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:AB26">
    <cfRule type="top10" dxfId="18" priority="1" bottom="1" rank="1"/>
  </conditionalFormatting>
  <conditionalFormatting sqref="X3:X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:Y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:Z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:AA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:AB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2018-12-07T20:05:27Z</dcterms:modified>
</cp:coreProperties>
</file>