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9CC3B67C-DACF-49F3-9975-4B494C542707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L39" i="1" l="1"/>
  <c r="K39" i="1"/>
  <c r="L38" i="1"/>
  <c r="K38" i="1"/>
  <c r="AM73" i="1" l="1"/>
  <c r="AN73" i="1"/>
  <c r="AO73" i="1"/>
  <c r="AO3" i="1" s="1"/>
  <c r="AP73" i="1"/>
  <c r="AM74" i="1"/>
  <c r="AN74" i="1"/>
  <c r="AO74" i="1"/>
  <c r="AO4" i="1" s="1"/>
  <c r="AP74" i="1"/>
  <c r="AM75" i="1"/>
  <c r="AN75" i="1"/>
  <c r="AO75" i="1"/>
  <c r="AO5" i="1" s="1"/>
  <c r="AP75" i="1"/>
  <c r="AM76" i="1"/>
  <c r="AN76" i="1"/>
  <c r="AO76" i="1"/>
  <c r="AP76" i="1"/>
  <c r="AP6" i="1" s="1"/>
  <c r="AM78" i="1"/>
  <c r="AN78" i="1"/>
  <c r="AN84" i="1" s="1"/>
  <c r="AO78" i="1"/>
  <c r="AO84" i="1" s="1"/>
  <c r="AP78" i="1"/>
  <c r="AM79" i="1"/>
  <c r="AN79" i="1"/>
  <c r="AO79" i="1"/>
  <c r="AO85" i="1" s="1"/>
  <c r="AP79" i="1"/>
  <c r="AM80" i="1"/>
  <c r="AM88" i="1" s="1"/>
  <c r="AN80" i="1"/>
  <c r="AO80" i="1"/>
  <c r="AP80" i="1"/>
  <c r="AM81" i="1"/>
  <c r="AN81" i="1"/>
  <c r="AO81" i="1"/>
  <c r="AP81" i="1"/>
  <c r="AO88" i="1" l="1"/>
  <c r="AP84" i="1"/>
  <c r="AN83" i="1"/>
  <c r="AN92" i="1" s="1"/>
  <c r="AM84" i="1"/>
  <c r="AM86" i="1"/>
  <c r="AM3" i="1"/>
  <c r="AM83" i="1"/>
  <c r="AM92" i="1" s="1"/>
  <c r="AN3" i="1"/>
  <c r="AP83" i="1"/>
  <c r="AP92" i="1" s="1"/>
  <c r="AO83" i="1"/>
  <c r="AO92" i="1" s="1"/>
  <c r="AP3" i="1"/>
  <c r="AO86" i="1"/>
  <c r="AO95" i="1" s="1"/>
  <c r="AO90" i="1"/>
  <c r="AO89" i="1"/>
  <c r="AO6" i="1"/>
  <c r="AN89" i="1"/>
  <c r="AM89" i="1"/>
  <c r="AM98" i="1" s="1"/>
  <c r="AN86" i="1"/>
  <c r="AM4" i="1"/>
  <c r="AN4" i="1"/>
  <c r="AM90" i="1"/>
  <c r="AN85" i="1"/>
  <c r="AM85" i="1"/>
  <c r="AN90" i="1"/>
  <c r="AM6" i="1"/>
  <c r="AP86" i="1"/>
  <c r="AN6" i="1"/>
  <c r="AP88" i="1"/>
  <c r="AN88" i="1"/>
  <c r="AM87" i="1"/>
  <c r="AP87" i="1"/>
  <c r="AO87" i="1"/>
  <c r="AN87" i="1"/>
  <c r="AN5" i="1"/>
  <c r="AM5" i="1"/>
  <c r="AP5" i="1"/>
  <c r="AO94" i="1"/>
  <c r="AP89" i="1"/>
  <c r="AP85" i="1"/>
  <c r="AP90" i="1"/>
  <c r="AP4" i="1"/>
  <c r="AC73" i="1"/>
  <c r="AC3" i="1" s="1"/>
  <c r="AD73" i="1"/>
  <c r="AE73" i="1"/>
  <c r="AE3" i="1" s="1"/>
  <c r="AF73" i="1"/>
  <c r="AG73" i="1"/>
  <c r="AG3" i="1" s="1"/>
  <c r="AH73" i="1"/>
  <c r="AI73" i="1"/>
  <c r="AJ73" i="1"/>
  <c r="AJ3" i="1" s="1"/>
  <c r="AK73" i="1"/>
  <c r="AK3" i="1" s="1"/>
  <c r="AL73" i="1"/>
  <c r="AC74" i="1"/>
  <c r="AC4" i="1" s="1"/>
  <c r="AD74" i="1"/>
  <c r="AD4" i="1" s="1"/>
  <c r="AE74" i="1"/>
  <c r="AE4" i="1" s="1"/>
  <c r="AF74" i="1"/>
  <c r="AF4" i="1" s="1"/>
  <c r="AG74" i="1"/>
  <c r="AG4" i="1" s="1"/>
  <c r="AH74" i="1"/>
  <c r="AH4" i="1" s="1"/>
  <c r="AI74" i="1"/>
  <c r="AI4" i="1" s="1"/>
  <c r="AJ74" i="1"/>
  <c r="AJ4" i="1" s="1"/>
  <c r="AK74" i="1"/>
  <c r="AK4" i="1" s="1"/>
  <c r="AL74" i="1"/>
  <c r="AL4" i="1" s="1"/>
  <c r="AC75" i="1"/>
  <c r="AD75" i="1"/>
  <c r="AD5" i="1" s="1"/>
  <c r="AE75" i="1"/>
  <c r="AE5" i="1" s="1"/>
  <c r="AF75" i="1"/>
  <c r="AF5" i="1" s="1"/>
  <c r="AG75" i="1"/>
  <c r="AH75" i="1"/>
  <c r="AH5" i="1" s="1"/>
  <c r="AI75" i="1"/>
  <c r="AJ75" i="1"/>
  <c r="AJ5" i="1" s="1"/>
  <c r="AK75" i="1"/>
  <c r="AK5" i="1" s="1"/>
  <c r="AL75" i="1"/>
  <c r="AL5" i="1" s="1"/>
  <c r="AC76" i="1"/>
  <c r="AC6" i="1" s="1"/>
  <c r="AD76" i="1"/>
  <c r="AD6" i="1" s="1"/>
  <c r="AE76" i="1"/>
  <c r="AE6" i="1" s="1"/>
  <c r="AF76" i="1"/>
  <c r="AF6" i="1" s="1"/>
  <c r="AG76" i="1"/>
  <c r="AH76" i="1"/>
  <c r="AH6" i="1" s="1"/>
  <c r="AI76" i="1"/>
  <c r="AI6" i="1" s="1"/>
  <c r="AJ76" i="1"/>
  <c r="AJ6" i="1" s="1"/>
  <c r="AK76" i="1"/>
  <c r="AK6" i="1" s="1"/>
  <c r="AL76" i="1"/>
  <c r="AL6" i="1" s="1"/>
  <c r="AC78" i="1"/>
  <c r="AD78" i="1"/>
  <c r="AD84" i="1" s="1"/>
  <c r="AE78" i="1"/>
  <c r="AF78" i="1"/>
  <c r="AG78" i="1"/>
  <c r="AG83" i="1" s="1"/>
  <c r="AH78" i="1"/>
  <c r="AI78" i="1"/>
  <c r="AJ78" i="1"/>
  <c r="AJ84" i="1" s="1"/>
  <c r="AK78" i="1"/>
  <c r="AK83" i="1" s="1"/>
  <c r="AK92" i="1" s="1"/>
  <c r="AL78" i="1"/>
  <c r="AL84" i="1" s="1"/>
  <c r="AC79" i="1"/>
  <c r="AD79" i="1"/>
  <c r="AE79" i="1"/>
  <c r="AF79" i="1"/>
  <c r="AF85" i="1" s="1"/>
  <c r="AG79" i="1"/>
  <c r="AG85" i="1" s="1"/>
  <c r="AH79" i="1"/>
  <c r="AI79" i="1"/>
  <c r="AI85" i="1" s="1"/>
  <c r="AJ79" i="1"/>
  <c r="AJ85" i="1" s="1"/>
  <c r="AK79" i="1"/>
  <c r="AK85" i="1" s="1"/>
  <c r="AL79" i="1"/>
  <c r="AL85" i="1" s="1"/>
  <c r="AC80" i="1"/>
  <c r="AD80" i="1"/>
  <c r="AD88" i="1" s="1"/>
  <c r="AE80" i="1"/>
  <c r="AF80" i="1"/>
  <c r="AF87" i="1" s="1"/>
  <c r="AG80" i="1"/>
  <c r="AG87" i="1" s="1"/>
  <c r="AH80" i="1"/>
  <c r="AI80" i="1"/>
  <c r="AJ80" i="1"/>
  <c r="AJ87" i="1" s="1"/>
  <c r="AK80" i="1"/>
  <c r="AL80" i="1"/>
  <c r="AL88" i="1" s="1"/>
  <c r="AC81" i="1"/>
  <c r="AC89" i="1" s="1"/>
  <c r="AD81" i="1"/>
  <c r="AE81" i="1"/>
  <c r="AE89" i="1" s="1"/>
  <c r="AF81" i="1"/>
  <c r="AG81" i="1"/>
  <c r="AH81" i="1"/>
  <c r="AH90" i="1" s="1"/>
  <c r="AI81" i="1"/>
  <c r="AJ81" i="1"/>
  <c r="AK81" i="1"/>
  <c r="AK90" i="1" s="1"/>
  <c r="AL81" i="1"/>
  <c r="P37" i="1"/>
  <c r="O37" i="1"/>
  <c r="L37" i="1"/>
  <c r="K37" i="1"/>
  <c r="J37" i="1"/>
  <c r="I37" i="1"/>
  <c r="H37" i="1"/>
  <c r="G37" i="1"/>
  <c r="AI84" i="1" l="1"/>
  <c r="AE87" i="1"/>
  <c r="AM94" i="1"/>
  <c r="AO98" i="1"/>
  <c r="AO93" i="1"/>
  <c r="AN93" i="1"/>
  <c r="AN98" i="1"/>
  <c r="AL90" i="1"/>
  <c r="AI89" i="1"/>
  <c r="AJ89" i="1"/>
  <c r="AD89" i="1"/>
  <c r="AD98" i="1" s="1"/>
  <c r="AO99" i="1"/>
  <c r="AP98" i="1"/>
  <c r="AM93" i="1"/>
  <c r="AP94" i="1"/>
  <c r="AC88" i="1"/>
  <c r="AC98" i="1" s="1"/>
  <c r="AH88" i="1"/>
  <c r="AM96" i="1"/>
  <c r="AP93" i="1"/>
  <c r="AD86" i="1"/>
  <c r="AN95" i="1"/>
  <c r="AH85" i="1"/>
  <c r="AD90" i="1"/>
  <c r="AM99" i="1"/>
  <c r="AN99" i="1"/>
  <c r="AE86" i="1"/>
  <c r="AE96" i="1" s="1"/>
  <c r="AN94" i="1"/>
  <c r="AC5" i="1"/>
  <c r="AG88" i="1"/>
  <c r="AG97" i="1" s="1"/>
  <c r="AM97" i="1"/>
  <c r="AF90" i="1"/>
  <c r="AP97" i="1"/>
  <c r="AM95" i="1"/>
  <c r="AP99" i="1"/>
  <c r="AG5" i="1"/>
  <c r="AI86" i="1"/>
  <c r="AI95" i="1" s="1"/>
  <c r="AH87" i="1"/>
  <c r="AL83" i="1"/>
  <c r="AL92" i="1" s="1"/>
  <c r="AF88" i="1"/>
  <c r="AF97" i="1" s="1"/>
  <c r="AN97" i="1"/>
  <c r="AN96" i="1"/>
  <c r="AO97" i="1"/>
  <c r="AO96" i="1"/>
  <c r="AP96" i="1"/>
  <c r="AD85" i="1"/>
  <c r="AP95" i="1"/>
  <c r="AL3" i="1"/>
  <c r="AE90" i="1"/>
  <c r="AE99" i="1" s="1"/>
  <c r="AJ88" i="1"/>
  <c r="AJ97" i="1" s="1"/>
  <c r="AL86" i="1"/>
  <c r="AL95" i="1" s="1"/>
  <c r="AH89" i="1"/>
  <c r="AH99" i="1" s="1"/>
  <c r="AJ86" i="1"/>
  <c r="AJ95" i="1" s="1"/>
  <c r="AF89" i="1"/>
  <c r="AL89" i="1"/>
  <c r="AH86" i="1"/>
  <c r="AI83" i="1"/>
  <c r="AI92" i="1" s="1"/>
  <c r="AC90" i="1"/>
  <c r="AC99" i="1" s="1"/>
  <c r="AJ90" i="1"/>
  <c r="AJ99" i="1" s="1"/>
  <c r="AH84" i="1"/>
  <c r="AK89" i="1"/>
  <c r="AK99" i="1" s="1"/>
  <c r="AE88" i="1"/>
  <c r="AE97" i="1" s="1"/>
  <c r="AE85" i="1"/>
  <c r="AF83" i="1"/>
  <c r="AF92" i="1" s="1"/>
  <c r="AG89" i="1"/>
  <c r="AG98" i="1" s="1"/>
  <c r="AI87" i="1"/>
  <c r="AI90" i="1"/>
  <c r="AD83" i="1"/>
  <c r="AD92" i="1" s="1"/>
  <c r="AK84" i="1"/>
  <c r="AK93" i="1" s="1"/>
  <c r="AI3" i="1"/>
  <c r="AH3" i="1"/>
  <c r="AH83" i="1"/>
  <c r="AH92" i="1" s="1"/>
  <c r="AG84" i="1"/>
  <c r="AG93" i="1" s="1"/>
  <c r="AF84" i="1"/>
  <c r="AF3" i="1"/>
  <c r="AE83" i="1"/>
  <c r="AE92" i="1" s="1"/>
  <c r="AD3" i="1"/>
  <c r="AC84" i="1"/>
  <c r="AC83" i="1"/>
  <c r="AC92" i="1" s="1"/>
  <c r="AI5" i="1"/>
  <c r="AG6" i="1"/>
  <c r="AI88" i="1"/>
  <c r="AC85" i="1"/>
  <c r="AG90" i="1"/>
  <c r="AC86" i="1"/>
  <c r="AF86" i="1"/>
  <c r="AF95" i="1" s="1"/>
  <c r="AK87" i="1"/>
  <c r="AC87" i="1"/>
  <c r="AK86" i="1"/>
  <c r="AK95" i="1" s="1"/>
  <c r="AE84" i="1"/>
  <c r="AK88" i="1"/>
  <c r="AI94" i="1"/>
  <c r="AL94" i="1"/>
  <c r="AJ94" i="1"/>
  <c r="AG92" i="1"/>
  <c r="AJ83" i="1"/>
  <c r="AJ92" i="1" s="1"/>
  <c r="AG86" i="1"/>
  <c r="AG95" i="1" s="1"/>
  <c r="AL87" i="1"/>
  <c r="AD8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J73" i="1"/>
  <c r="J3" i="1" s="1"/>
  <c r="K73" i="1"/>
  <c r="L73" i="1"/>
  <c r="L3" i="1" s="1"/>
  <c r="M73" i="1"/>
  <c r="N73" i="1"/>
  <c r="N3" i="1" s="1"/>
  <c r="O73" i="1"/>
  <c r="O3" i="1" s="1"/>
  <c r="P73" i="1"/>
  <c r="Q73" i="1"/>
  <c r="Q83" i="1" s="1"/>
  <c r="R73" i="1"/>
  <c r="R3" i="1" s="1"/>
  <c r="S73" i="1"/>
  <c r="T73" i="1"/>
  <c r="T3" i="1" s="1"/>
  <c r="U73" i="1"/>
  <c r="V73" i="1"/>
  <c r="V3" i="1" s="1"/>
  <c r="W73" i="1"/>
  <c r="W3" i="1" s="1"/>
  <c r="X73" i="1"/>
  <c r="Y73" i="1"/>
  <c r="Y83" i="1" s="1"/>
  <c r="Z73" i="1"/>
  <c r="Z3" i="1" s="1"/>
  <c r="AA73" i="1"/>
  <c r="AB73" i="1"/>
  <c r="AB3" i="1" s="1"/>
  <c r="J74" i="1"/>
  <c r="J4" i="1" s="1"/>
  <c r="K74" i="1"/>
  <c r="K4" i="1" s="1"/>
  <c r="L74" i="1"/>
  <c r="L4" i="1" s="1"/>
  <c r="M74" i="1"/>
  <c r="M86" i="1" s="1"/>
  <c r="N74" i="1"/>
  <c r="O74" i="1"/>
  <c r="O86" i="1" s="1"/>
  <c r="P74" i="1"/>
  <c r="Q74" i="1"/>
  <c r="Q4" i="1" s="1"/>
  <c r="R74" i="1"/>
  <c r="R4" i="1" s="1"/>
  <c r="S74" i="1"/>
  <c r="S4" i="1" s="1"/>
  <c r="T74" i="1"/>
  <c r="T4" i="1" s="1"/>
  <c r="U74" i="1"/>
  <c r="U86" i="1" s="1"/>
  <c r="V74" i="1"/>
  <c r="W74" i="1"/>
  <c r="W86" i="1" s="1"/>
  <c r="X74" i="1"/>
  <c r="Y74" i="1"/>
  <c r="Y4" i="1" s="1"/>
  <c r="Z74" i="1"/>
  <c r="Z4" i="1" s="1"/>
  <c r="AA74" i="1"/>
  <c r="AA4" i="1" s="1"/>
  <c r="AB74" i="1"/>
  <c r="AB4" i="1" s="1"/>
  <c r="J75" i="1"/>
  <c r="K75" i="1"/>
  <c r="K87" i="1" s="1"/>
  <c r="L75" i="1"/>
  <c r="M75" i="1"/>
  <c r="M5" i="1" s="1"/>
  <c r="N75" i="1"/>
  <c r="N5" i="1" s="1"/>
  <c r="O75" i="1"/>
  <c r="O5" i="1" s="1"/>
  <c r="P75" i="1"/>
  <c r="P5" i="1" s="1"/>
  <c r="Q75" i="1"/>
  <c r="Q87" i="1" s="1"/>
  <c r="R75" i="1"/>
  <c r="S75" i="1"/>
  <c r="S87" i="1" s="1"/>
  <c r="T75" i="1"/>
  <c r="U75" i="1"/>
  <c r="U5" i="1" s="1"/>
  <c r="V75" i="1"/>
  <c r="V5" i="1" s="1"/>
  <c r="W75" i="1"/>
  <c r="W5" i="1" s="1"/>
  <c r="X75" i="1"/>
  <c r="X5" i="1" s="1"/>
  <c r="Y75" i="1"/>
  <c r="Y87" i="1" s="1"/>
  <c r="Z75" i="1"/>
  <c r="AA75" i="1"/>
  <c r="AA87" i="1" s="1"/>
  <c r="AB75" i="1"/>
  <c r="J76" i="1"/>
  <c r="J6" i="1" s="1"/>
  <c r="K76" i="1"/>
  <c r="K6" i="1" s="1"/>
  <c r="L76" i="1"/>
  <c r="L6" i="1" s="1"/>
  <c r="M76" i="1"/>
  <c r="M6" i="1" s="1"/>
  <c r="N76" i="1"/>
  <c r="O76" i="1"/>
  <c r="O90" i="1" s="1"/>
  <c r="P76" i="1"/>
  <c r="Q76" i="1"/>
  <c r="Q89" i="1" s="1"/>
  <c r="R76" i="1"/>
  <c r="R6" i="1" s="1"/>
  <c r="S76" i="1"/>
  <c r="S6" i="1" s="1"/>
  <c r="T76" i="1"/>
  <c r="T6" i="1" s="1"/>
  <c r="U76" i="1"/>
  <c r="U6" i="1" s="1"/>
  <c r="V76" i="1"/>
  <c r="V6" i="1" s="1"/>
  <c r="W76" i="1"/>
  <c r="W90" i="1" s="1"/>
  <c r="X76" i="1"/>
  <c r="Y76" i="1"/>
  <c r="Y89" i="1" s="1"/>
  <c r="Z76" i="1"/>
  <c r="Z6" i="1" s="1"/>
  <c r="AA76" i="1"/>
  <c r="AA6" i="1" s="1"/>
  <c r="AB76" i="1"/>
  <c r="AB6" i="1" s="1"/>
  <c r="I73" i="1"/>
  <c r="I83" i="1" s="1"/>
  <c r="I74" i="1"/>
  <c r="I4" i="1" s="1"/>
  <c r="I75" i="1"/>
  <c r="I87" i="1" s="1"/>
  <c r="I76" i="1"/>
  <c r="I6" i="1" s="1"/>
  <c r="D74" i="1"/>
  <c r="E74" i="1"/>
  <c r="E4" i="1" s="1"/>
  <c r="F74" i="1"/>
  <c r="G74" i="1"/>
  <c r="G4" i="1" s="1"/>
  <c r="H74" i="1"/>
  <c r="D75" i="1"/>
  <c r="D5" i="1" s="1"/>
  <c r="E75" i="1"/>
  <c r="E5" i="1" s="1"/>
  <c r="F75" i="1"/>
  <c r="G75" i="1"/>
  <c r="G5" i="1" s="1"/>
  <c r="H75" i="1"/>
  <c r="H5" i="1" s="1"/>
  <c r="D76" i="1"/>
  <c r="D6" i="1" s="1"/>
  <c r="E76" i="1"/>
  <c r="F76" i="1"/>
  <c r="G76" i="1"/>
  <c r="H76" i="1"/>
  <c r="H6" i="1" s="1"/>
  <c r="D73" i="1"/>
  <c r="E73" i="1"/>
  <c r="F73" i="1"/>
  <c r="G73" i="1"/>
  <c r="G3" i="1" s="1"/>
  <c r="H73" i="1"/>
  <c r="H3" i="1" s="1"/>
  <c r="D78" i="1"/>
  <c r="E78" i="1"/>
  <c r="F78" i="1"/>
  <c r="G78" i="1"/>
  <c r="D79" i="1"/>
  <c r="E79" i="1"/>
  <c r="E85" i="1" s="1"/>
  <c r="F79" i="1"/>
  <c r="G79" i="1"/>
  <c r="D80" i="1"/>
  <c r="E80" i="1"/>
  <c r="F80" i="1"/>
  <c r="G80" i="1"/>
  <c r="D81" i="1"/>
  <c r="E81" i="1"/>
  <c r="F81" i="1"/>
  <c r="G81" i="1"/>
  <c r="H79" i="1"/>
  <c r="H80" i="1"/>
  <c r="H81" i="1"/>
  <c r="H78" i="1"/>
  <c r="AB87" i="1" l="1"/>
  <c r="T87" i="1"/>
  <c r="L87" i="1"/>
  <c r="X90" i="1"/>
  <c r="P90" i="1"/>
  <c r="AC97" i="1"/>
  <c r="X84" i="1"/>
  <c r="P84" i="1"/>
  <c r="AL99" i="1"/>
  <c r="AH97" i="1"/>
  <c r="AH94" i="1"/>
  <c r="AE94" i="1"/>
  <c r="AI99" i="1"/>
  <c r="AI98" i="1"/>
  <c r="AK98" i="1"/>
  <c r="AD99" i="1"/>
  <c r="AH96" i="1"/>
  <c r="AI96" i="1"/>
  <c r="AL93" i="1"/>
  <c r="AD96" i="1"/>
  <c r="AL96" i="1"/>
  <c r="AE95" i="1"/>
  <c r="AD95" i="1"/>
  <c r="AF99" i="1"/>
  <c r="AH98" i="1"/>
  <c r="AD94" i="1"/>
  <c r="AF98" i="1"/>
  <c r="AJ98" i="1"/>
  <c r="AE98" i="1"/>
  <c r="AG99" i="1"/>
  <c r="AK94" i="1"/>
  <c r="AK96" i="1"/>
  <c r="AH95" i="1"/>
  <c r="AF93" i="1"/>
  <c r="AD93" i="1"/>
  <c r="AJ96" i="1"/>
  <c r="AC96" i="1"/>
  <c r="AI93" i="1"/>
  <c r="AL98" i="1"/>
  <c r="AC95" i="1"/>
  <c r="AI97" i="1"/>
  <c r="AF96" i="1"/>
  <c r="AC93" i="1"/>
  <c r="AH93" i="1"/>
  <c r="AG94" i="1"/>
  <c r="AF94" i="1"/>
  <c r="AE93" i="1"/>
  <c r="AK97" i="1"/>
  <c r="AC94" i="1"/>
  <c r="AL97" i="1"/>
  <c r="AJ93" i="1"/>
  <c r="AG96" i="1"/>
  <c r="AD97" i="1"/>
  <c r="G88" i="1"/>
  <c r="G84" i="1"/>
  <c r="D84" i="1"/>
  <c r="E83" i="1"/>
  <c r="X86" i="1"/>
  <c r="P85" i="1"/>
  <c r="AA83" i="1"/>
  <c r="AA92" i="1" s="1"/>
  <c r="S83" i="1"/>
  <c r="S92" i="1" s="1"/>
  <c r="K83" i="1"/>
  <c r="K92" i="1" s="1"/>
  <c r="D85" i="1"/>
  <c r="F87" i="1"/>
  <c r="G89" i="1"/>
  <c r="F89" i="1"/>
  <c r="D4" i="1"/>
  <c r="E89" i="1"/>
  <c r="D89" i="1"/>
  <c r="V90" i="1"/>
  <c r="Z88" i="1"/>
  <c r="R88" i="1"/>
  <c r="J88" i="1"/>
  <c r="Z84" i="1"/>
  <c r="R84" i="1"/>
  <c r="J84" i="1"/>
  <c r="F83" i="1"/>
  <c r="Z87" i="1"/>
  <c r="R87" i="1"/>
  <c r="J87" i="1"/>
  <c r="K90" i="1"/>
  <c r="X87" i="1"/>
  <c r="L86" i="1"/>
  <c r="L96" i="1" s="1"/>
  <c r="N83" i="1"/>
  <c r="N92" i="1" s="1"/>
  <c r="Q6" i="1"/>
  <c r="E87" i="1"/>
  <c r="H88" i="1"/>
  <c r="H90" i="1"/>
  <c r="E84" i="1"/>
  <c r="D86" i="1"/>
  <c r="V87" i="1"/>
  <c r="J86" i="1"/>
  <c r="O6" i="1"/>
  <c r="W89" i="1"/>
  <c r="W99" i="1" s="1"/>
  <c r="P87" i="1"/>
  <c r="AB84" i="1"/>
  <c r="P3" i="1"/>
  <c r="AB5" i="1"/>
  <c r="U84" i="1"/>
  <c r="M84" i="1"/>
  <c r="N87" i="1"/>
  <c r="T84" i="1"/>
  <c r="Z5" i="1"/>
  <c r="O89" i="1"/>
  <c r="O99" i="1" s="1"/>
  <c r="AB86" i="1"/>
  <c r="AB96" i="1" s="1"/>
  <c r="L84" i="1"/>
  <c r="X3" i="1"/>
  <c r="T5" i="1"/>
  <c r="AB88" i="1"/>
  <c r="AB97" i="1" s="1"/>
  <c r="Z86" i="1"/>
  <c r="X83" i="1"/>
  <c r="X92" i="1" s="1"/>
  <c r="R5" i="1"/>
  <c r="D83" i="1"/>
  <c r="E90" i="1"/>
  <c r="Y90" i="1"/>
  <c r="Y99" i="1" s="1"/>
  <c r="Z83" i="1"/>
  <c r="Z92" i="1" s="1"/>
  <c r="R83" i="1"/>
  <c r="R92" i="1" s="1"/>
  <c r="J83" i="1"/>
  <c r="J92" i="1" s="1"/>
  <c r="T88" i="1"/>
  <c r="T86" i="1"/>
  <c r="T96" i="1" s="1"/>
  <c r="V83" i="1"/>
  <c r="V92" i="1" s="1"/>
  <c r="Y6" i="1"/>
  <c r="L5" i="1"/>
  <c r="H86" i="1"/>
  <c r="F5" i="1"/>
  <c r="G86" i="1"/>
  <c r="Q90" i="1"/>
  <c r="Q99" i="1" s="1"/>
  <c r="G83" i="1"/>
  <c r="F85" i="1"/>
  <c r="H89" i="1"/>
  <c r="V86" i="1"/>
  <c r="N85" i="1"/>
  <c r="AB90" i="1"/>
  <c r="T90" i="1"/>
  <c r="M90" i="1"/>
  <c r="L88" i="1"/>
  <c r="L97" i="1" s="1"/>
  <c r="R86" i="1"/>
  <c r="P83" i="1"/>
  <c r="P92" i="1" s="1"/>
  <c r="W6" i="1"/>
  <c r="J5" i="1"/>
  <c r="Z97" i="1"/>
  <c r="X4" i="1"/>
  <c r="H4" i="1"/>
  <c r="F6" i="1"/>
  <c r="D87" i="1"/>
  <c r="U90" i="1"/>
  <c r="L90" i="1"/>
  <c r="X89" i="1"/>
  <c r="P89" i="1"/>
  <c r="AA88" i="1"/>
  <c r="AA97" i="1" s="1"/>
  <c r="S88" i="1"/>
  <c r="S97" i="1" s="1"/>
  <c r="K88" i="1"/>
  <c r="K97" i="1" s="1"/>
  <c r="W87" i="1"/>
  <c r="W96" i="1" s="1"/>
  <c r="O87" i="1"/>
  <c r="O96" i="1" s="1"/>
  <c r="AA86" i="1"/>
  <c r="AA96" i="1" s="1"/>
  <c r="S86" i="1"/>
  <c r="K86" i="1"/>
  <c r="W85" i="1"/>
  <c r="O85" i="1"/>
  <c r="AA84" i="1"/>
  <c r="AA93" i="1" s="1"/>
  <c r="S84" i="1"/>
  <c r="K84" i="1"/>
  <c r="W83" i="1"/>
  <c r="W92" i="1" s="1"/>
  <c r="O83" i="1"/>
  <c r="O92" i="1" s="1"/>
  <c r="I3" i="1"/>
  <c r="Q3" i="1"/>
  <c r="Y3" i="1"/>
  <c r="X6" i="1"/>
  <c r="P6" i="1"/>
  <c r="AA5" i="1"/>
  <c r="S5" i="1"/>
  <c r="K5" i="1"/>
  <c r="W4" i="1"/>
  <c r="O4" i="1"/>
  <c r="X96" i="1"/>
  <c r="X85" i="1"/>
  <c r="X94" i="1" s="1"/>
  <c r="P4" i="1"/>
  <c r="G90" i="1"/>
  <c r="V85" i="1"/>
  <c r="N4" i="1"/>
  <c r="F3" i="1"/>
  <c r="F4" i="1"/>
  <c r="H84" i="1"/>
  <c r="F90" i="1"/>
  <c r="F88" i="1"/>
  <c r="F86" i="1"/>
  <c r="F84" i="1"/>
  <c r="AA90" i="1"/>
  <c r="S90" i="1"/>
  <c r="J90" i="1"/>
  <c r="V89" i="1"/>
  <c r="M89" i="1"/>
  <c r="Y88" i="1"/>
  <c r="Y97" i="1" s="1"/>
  <c r="Q88" i="1"/>
  <c r="Q97" i="1" s="1"/>
  <c r="I88" i="1"/>
  <c r="I97" i="1" s="1"/>
  <c r="U87" i="1"/>
  <c r="U96" i="1" s="1"/>
  <c r="M87" i="1"/>
  <c r="M96" i="1" s="1"/>
  <c r="Y86" i="1"/>
  <c r="Y96" i="1" s="1"/>
  <c r="Q86" i="1"/>
  <c r="Q96" i="1" s="1"/>
  <c r="I86" i="1"/>
  <c r="I96" i="1" s="1"/>
  <c r="U85" i="1"/>
  <c r="M85" i="1"/>
  <c r="M94" i="1" s="1"/>
  <c r="Y84" i="1"/>
  <c r="Y93" i="1" s="1"/>
  <c r="Q84" i="1"/>
  <c r="Q93" i="1" s="1"/>
  <c r="I84" i="1"/>
  <c r="I93" i="1" s="1"/>
  <c r="U83" i="1"/>
  <c r="U92" i="1" s="1"/>
  <c r="M83" i="1"/>
  <c r="M92" i="1" s="1"/>
  <c r="K3" i="1"/>
  <c r="S3" i="1"/>
  <c r="AA3" i="1"/>
  <c r="Y5" i="1"/>
  <c r="Q5" i="1"/>
  <c r="I5" i="1"/>
  <c r="U4" i="1"/>
  <c r="M4" i="1"/>
  <c r="E3" i="1"/>
  <c r="E6" i="1"/>
  <c r="H85" i="1"/>
  <c r="E88" i="1"/>
  <c r="E86" i="1"/>
  <c r="N90" i="1"/>
  <c r="Z90" i="1"/>
  <c r="R90" i="1"/>
  <c r="I90" i="1"/>
  <c r="U89" i="1"/>
  <c r="L89" i="1"/>
  <c r="L98" i="1" s="1"/>
  <c r="X88" i="1"/>
  <c r="X97" i="1" s="1"/>
  <c r="P88" i="1"/>
  <c r="P86" i="1"/>
  <c r="AB85" i="1"/>
  <c r="T85" i="1"/>
  <c r="L85" i="1"/>
  <c r="L94" i="1" s="1"/>
  <c r="AB83" i="1"/>
  <c r="AB92" i="1" s="1"/>
  <c r="T83" i="1"/>
  <c r="T92" i="1" s="1"/>
  <c r="L83" i="1"/>
  <c r="L92" i="1" s="1"/>
  <c r="H83" i="1"/>
  <c r="V4" i="1"/>
  <c r="D3" i="1"/>
  <c r="D90" i="1"/>
  <c r="D88" i="1"/>
  <c r="AB89" i="1"/>
  <c r="T89" i="1"/>
  <c r="T98" i="1" s="1"/>
  <c r="K89" i="1"/>
  <c r="W88" i="1"/>
  <c r="W97" i="1" s="1"/>
  <c r="O88" i="1"/>
  <c r="AA85" i="1"/>
  <c r="S85" i="1"/>
  <c r="S94" i="1" s="1"/>
  <c r="K85" i="1"/>
  <c r="K94" i="1" s="1"/>
  <c r="W84" i="1"/>
  <c r="W93" i="1" s="1"/>
  <c r="O84" i="1"/>
  <c r="M3" i="1"/>
  <c r="U3" i="1"/>
  <c r="G6" i="1"/>
  <c r="H87" i="1"/>
  <c r="G87" i="1"/>
  <c r="G85" i="1"/>
  <c r="AA89" i="1"/>
  <c r="S89" i="1"/>
  <c r="J89" i="1"/>
  <c r="J98" i="1" s="1"/>
  <c r="V88" i="1"/>
  <c r="N88" i="1"/>
  <c r="N86" i="1"/>
  <c r="Z85" i="1"/>
  <c r="Z94" i="1" s="1"/>
  <c r="R85" i="1"/>
  <c r="R94" i="1" s="1"/>
  <c r="J85" i="1"/>
  <c r="V84" i="1"/>
  <c r="N84" i="1"/>
  <c r="N93" i="1" s="1"/>
  <c r="T97" i="1"/>
  <c r="Z89" i="1"/>
  <c r="Z98" i="1" s="1"/>
  <c r="R89" i="1"/>
  <c r="I89" i="1"/>
  <c r="U88" i="1"/>
  <c r="M88" i="1"/>
  <c r="Y85" i="1"/>
  <c r="Q85" i="1"/>
  <c r="I85" i="1"/>
  <c r="Y92" i="1"/>
  <c r="Q92" i="1"/>
  <c r="I92" i="1"/>
  <c r="N89" i="1"/>
  <c r="N6" i="1"/>
  <c r="P36" i="1"/>
  <c r="O36" i="1"/>
  <c r="L36" i="1"/>
  <c r="K36" i="1"/>
  <c r="J36" i="1"/>
  <c r="I36" i="1"/>
  <c r="H36" i="1"/>
  <c r="G36" i="1"/>
  <c r="R98" i="1" l="1"/>
  <c r="AB94" i="1"/>
  <c r="I94" i="1"/>
  <c r="U93" i="1"/>
  <c r="V93" i="1"/>
  <c r="U94" i="1"/>
  <c r="S93" i="1"/>
  <c r="R97" i="1"/>
  <c r="M95" i="1"/>
  <c r="N97" i="1"/>
  <c r="N95" i="1"/>
  <c r="V97" i="1"/>
  <c r="P95" i="1"/>
  <c r="M97" i="1"/>
  <c r="K93" i="1"/>
  <c r="P94" i="1"/>
  <c r="M99" i="1"/>
  <c r="T94" i="1"/>
  <c r="U95" i="1"/>
  <c r="Y95" i="1"/>
  <c r="K98" i="1"/>
  <c r="V96" i="1"/>
  <c r="J96" i="1"/>
  <c r="J93" i="1"/>
  <c r="L95" i="1"/>
  <c r="J97" i="1"/>
  <c r="L93" i="1"/>
  <c r="T95" i="1"/>
  <c r="R95" i="1"/>
  <c r="R93" i="1"/>
  <c r="N98" i="1"/>
  <c r="Q98" i="1"/>
  <c r="X93" i="1"/>
  <c r="P96" i="1"/>
  <c r="P93" i="1"/>
  <c r="AB98" i="1"/>
  <c r="P97" i="1"/>
  <c r="W94" i="1"/>
  <c r="I95" i="1"/>
  <c r="AB95" i="1"/>
  <c r="S99" i="1"/>
  <c r="K95" i="1"/>
  <c r="P98" i="1"/>
  <c r="N96" i="1"/>
  <c r="Z93" i="1"/>
  <c r="R96" i="1"/>
  <c r="M93" i="1"/>
  <c r="Q95" i="1"/>
  <c r="AA99" i="1"/>
  <c r="X98" i="1"/>
  <c r="T99" i="1"/>
  <c r="W98" i="1"/>
  <c r="Z96" i="1"/>
  <c r="AA94" i="1"/>
  <c r="U98" i="1"/>
  <c r="X95" i="1"/>
  <c r="S98" i="1"/>
  <c r="I99" i="1"/>
  <c r="Q94" i="1"/>
  <c r="Y94" i="1"/>
  <c r="O97" i="1"/>
  <c r="O98" i="1"/>
  <c r="V94" i="1"/>
  <c r="K96" i="1"/>
  <c r="I98" i="1"/>
  <c r="J94" i="1"/>
  <c r="J95" i="1"/>
  <c r="AA98" i="1"/>
  <c r="R99" i="1"/>
  <c r="T93" i="1"/>
  <c r="AA95" i="1"/>
  <c r="L99" i="1"/>
  <c r="AB99" i="1"/>
  <c r="Z95" i="1"/>
  <c r="S95" i="1"/>
  <c r="Z99" i="1"/>
  <c r="U99" i="1"/>
  <c r="U97" i="1"/>
  <c r="P99" i="1"/>
  <c r="O93" i="1"/>
  <c r="M98" i="1"/>
  <c r="K99" i="1"/>
  <c r="AB93" i="1"/>
  <c r="V98" i="1"/>
  <c r="S96" i="1"/>
  <c r="J99" i="1"/>
  <c r="Y98" i="1"/>
  <c r="O94" i="1"/>
  <c r="O95" i="1"/>
  <c r="V99" i="1"/>
  <c r="N94" i="1"/>
  <c r="W95" i="1"/>
  <c r="V95" i="1"/>
  <c r="X99" i="1"/>
  <c r="N99" i="1"/>
  <c r="P33" i="1"/>
  <c r="P34" i="1"/>
  <c r="P35" i="1"/>
  <c r="O33" i="1"/>
  <c r="O34" i="1"/>
  <c r="O35" i="1"/>
  <c r="L33" i="1"/>
  <c r="L34" i="1"/>
  <c r="L35" i="1"/>
  <c r="K33" i="1"/>
  <c r="K34" i="1"/>
  <c r="K35" i="1"/>
  <c r="I33" i="1"/>
  <c r="I34" i="1"/>
  <c r="I35" i="1"/>
  <c r="G33" i="1"/>
  <c r="G34" i="1"/>
  <c r="G35" i="1"/>
  <c r="H35" i="1"/>
  <c r="J35" i="1"/>
  <c r="J34" i="1" l="1"/>
  <c r="H34" i="1"/>
  <c r="B24" i="1" l="1"/>
  <c r="C24" i="1"/>
  <c r="B25" i="1"/>
  <c r="C25" i="1"/>
  <c r="B26" i="1"/>
  <c r="C26" i="1"/>
  <c r="B20" i="1"/>
  <c r="C20" i="1"/>
  <c r="B21" i="1"/>
  <c r="C21" i="1"/>
  <c r="B22" i="1"/>
  <c r="C22" i="1"/>
  <c r="B16" i="1"/>
  <c r="C16" i="1"/>
  <c r="B17" i="1"/>
  <c r="C17" i="1"/>
  <c r="B18" i="1"/>
  <c r="C18" i="1"/>
  <c r="B12" i="1"/>
  <c r="C12" i="1"/>
  <c r="B13" i="1"/>
  <c r="C13" i="1"/>
  <c r="B14" i="1"/>
  <c r="C14" i="1"/>
  <c r="B8" i="1"/>
  <c r="C8" i="1"/>
  <c r="B9" i="1"/>
  <c r="C9" i="1"/>
  <c r="B10" i="1"/>
  <c r="C10" i="1"/>
  <c r="C23" i="1"/>
  <c r="B23" i="1"/>
  <c r="C19" i="1"/>
  <c r="B19" i="1"/>
  <c r="C15" i="1"/>
  <c r="B15" i="1"/>
  <c r="C11" i="1"/>
  <c r="B11" i="1"/>
  <c r="C7" i="1"/>
  <c r="B7" i="1"/>
  <c r="J33" i="1"/>
  <c r="H33" i="1"/>
  <c r="G92" i="1" l="1"/>
  <c r="G97" i="1"/>
  <c r="H92" i="1"/>
  <c r="G99" i="1"/>
  <c r="F98" i="1"/>
  <c r="F99" i="1"/>
  <c r="F92" i="1"/>
  <c r="H96" i="1"/>
  <c r="H98" i="1"/>
  <c r="E92" i="1"/>
  <c r="D92" i="1"/>
  <c r="E93" i="1" l="1"/>
  <c r="G94" i="1"/>
  <c r="F93" i="1"/>
  <c r="D98" i="1"/>
  <c r="G96" i="1"/>
  <c r="H94" i="1"/>
  <c r="F97" i="1"/>
  <c r="D95" i="1"/>
  <c r="E97" i="1"/>
  <c r="H95" i="1"/>
  <c r="E98" i="1"/>
  <c r="F94" i="1"/>
  <c r="G98" i="1"/>
  <c r="D94" i="1"/>
  <c r="E96" i="1"/>
  <c r="H99" i="1"/>
  <c r="D96" i="1"/>
  <c r="H97" i="1"/>
  <c r="D99" i="1"/>
  <c r="D97" i="1"/>
  <c r="F96" i="1"/>
  <c r="D93" i="1"/>
  <c r="E94" i="1"/>
  <c r="E95" i="1"/>
  <c r="E99" i="1"/>
  <c r="F95" i="1"/>
  <c r="G95" i="1"/>
  <c r="H93" i="1"/>
  <c r="G93" i="1"/>
</calcChain>
</file>

<file path=xl/sharedStrings.xml><?xml version="1.0" encoding="utf-8"?>
<sst xmlns="http://schemas.openxmlformats.org/spreadsheetml/2006/main" count="128" uniqueCount="100">
  <si>
    <t>Algorithm</t>
  </si>
  <si>
    <t>Parameters</t>
  </si>
  <si>
    <t>Function</t>
  </si>
  <si>
    <t>skopt.gp_min</t>
  </si>
  <si>
    <t>[]</t>
  </si>
  <si>
    <t>1_50</t>
  </si>
  <si>
    <t>skopt.dummy_min</t>
  </si>
  <si>
    <t>skopt.forest_min</t>
  </si>
  <si>
    <t>skopt.gbrt_min</t>
  </si>
  <si>
    <t>Scenario</t>
  </si>
  <si>
    <t>Number</t>
  </si>
  <si>
    <t>Paramaeters</t>
  </si>
  <si>
    <t>Dataset</t>
  </si>
  <si>
    <t>ep_prtr</t>
  </si>
  <si>
    <t>epochs</t>
  </si>
  <si>
    <t>Space bounds</t>
  </si>
  <si>
    <t>Optimum</t>
  </si>
  <si>
    <t>error</t>
  </si>
  <si>
    <t>lr_prtr</t>
  </si>
  <si>
    <t>lr</t>
  </si>
  <si>
    <t>alph1</t>
  </si>
  <si>
    <t>alph2</t>
  </si>
  <si>
    <t>iter2</t>
  </si>
  <si>
    <t>iter1</t>
  </si>
  <si>
    <t>YaleB</t>
  </si>
  <si>
    <t>Scenario 0</t>
  </si>
  <si>
    <t>0_10</t>
  </si>
  <si>
    <t>0_20</t>
  </si>
  <si>
    <t>0_30</t>
  </si>
  <si>
    <t>0_40</t>
  </si>
  <si>
    <t>0_50</t>
  </si>
  <si>
    <t>Average</t>
  </si>
  <si>
    <t>Seed 0</t>
  </si>
  <si>
    <t>Seed 1</t>
  </si>
  <si>
    <t>Seed 2</t>
  </si>
  <si>
    <t>Seed 3</t>
  </si>
  <si>
    <t>Seed 4</t>
  </si>
  <si>
    <t>1_10</t>
  </si>
  <si>
    <t>1_20</t>
  </si>
  <si>
    <t>1_30</t>
  </si>
  <si>
    <t>1_40</t>
  </si>
  <si>
    <t>Scenario 1</t>
  </si>
  <si>
    <t>Coil20</t>
  </si>
  <si>
    <t>2_10</t>
  </si>
  <si>
    <t>2_20</t>
  </si>
  <si>
    <t>2_30</t>
  </si>
  <si>
    <t>2_40</t>
  </si>
  <si>
    <t>2_50</t>
  </si>
  <si>
    <t>Scenario 2</t>
  </si>
  <si>
    <t>3_10</t>
  </si>
  <si>
    <t>3_20</t>
  </si>
  <si>
    <t>3_30</t>
  </si>
  <si>
    <t>3_40</t>
  </si>
  <si>
    <t>3_50</t>
  </si>
  <si>
    <t>Scenario 3</t>
  </si>
  <si>
    <t>n_rand</t>
  </si>
  <si>
    <t>3_60</t>
  </si>
  <si>
    <t>3_70</t>
  </si>
  <si>
    <t>3_80</t>
  </si>
  <si>
    <t>3_90</t>
  </si>
  <si>
    <t>3_100</t>
  </si>
  <si>
    <t>gp</t>
  </si>
  <si>
    <t>gbrt</t>
  </si>
  <si>
    <t>dummy</t>
  </si>
  <si>
    <t>forest</t>
  </si>
  <si>
    <t>blank</t>
  </si>
  <si>
    <t>avg - log10</t>
  </si>
  <si>
    <t>std - log10</t>
  </si>
  <si>
    <t>min/max - regular</t>
  </si>
  <si>
    <t>stacked area - regular</t>
  </si>
  <si>
    <t>Model</t>
  </si>
  <si>
    <t>run_model</t>
  </si>
  <si>
    <t>4_10</t>
  </si>
  <si>
    <t>4_20</t>
  </si>
  <si>
    <t>4_30</t>
  </si>
  <si>
    <t>4_40</t>
  </si>
  <si>
    <t>4_50</t>
  </si>
  <si>
    <t>4_60</t>
  </si>
  <si>
    <t>4_70</t>
  </si>
  <si>
    <t>4_80</t>
  </si>
  <si>
    <t>4_90</t>
  </si>
  <si>
    <t>4_100</t>
  </si>
  <si>
    <t>Scenario 4</t>
  </si>
  <si>
    <t>4_110</t>
  </si>
  <si>
    <t>4_120</t>
  </si>
  <si>
    <t>4_130</t>
  </si>
  <si>
    <t>4_140</t>
  </si>
  <si>
    <t>run_ssc</t>
  </si>
  <si>
    <t>lp_min</t>
  </si>
  <si>
    <t>lp_max</t>
  </si>
  <si>
    <t>lr_min</t>
  </si>
  <si>
    <t>lr_max</t>
  </si>
  <si>
    <t>a1_min</t>
  </si>
  <si>
    <t>a1_max</t>
  </si>
  <si>
    <t>i1_min</t>
  </si>
  <si>
    <t>i2_max</t>
  </si>
  <si>
    <t>a2_min</t>
  </si>
  <si>
    <t>a2_max</t>
  </si>
  <si>
    <t>i2_min</t>
  </si>
  <si>
    <t>i2_max2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</si>
</sst>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4" borderId="0" xfId="0" applyFill="1"/>
    <xf numFmtId="0" fontId="1" fillId="2" borderId="2" xfId="0" applyFont="1" applyFill="1" applyBorder="1"/>
    <xf numFmtId="0" fontId="0" fillId="5" borderId="0" xfId="0" applyFill="1"/>
    <xf numFmtId="0" fontId="0" fillId="6" borderId="0" xfId="0" applyFill="1"/>
    <xf numFmtId="11" fontId="0" fillId="0" borderId="0" xfId="0" applyNumberFormat="1"/>
    <xf numFmtId="0" fontId="1" fillId="3" borderId="0" xfId="0" applyFont="1" applyFill="1"/>
    <xf numFmtId="0" fontId="1" fillId="4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4" borderId="7" xfId="0" applyFill="1" applyBorder="1"/>
    <xf numFmtId="0" fontId="0" fillId="3" borderId="7" xfId="0" applyFill="1" applyBorder="1"/>
    <xf numFmtId="0" fontId="0" fillId="0" borderId="9" xfId="0" applyBorder="1"/>
    <xf numFmtId="0" fontId="0" fillId="0" borderId="8" xfId="0" applyBorder="1"/>
    <xf numFmtId="0" fontId="0" fillId="4" borderId="13" xfId="0" applyFill="1" applyBorder="1"/>
    <xf numFmtId="0" fontId="0" fillId="4" borderId="15" xfId="0" applyFill="1" applyBorder="1"/>
    <xf numFmtId="0" fontId="0" fillId="3" borderId="13" xfId="0" applyFill="1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8" borderId="13" xfId="0" applyFill="1" applyBorder="1"/>
    <xf numFmtId="0" fontId="0" fillId="8" borderId="7" xfId="0" applyFill="1" applyBorder="1"/>
    <xf numFmtId="0" fontId="1" fillId="8" borderId="0" xfId="0" applyFont="1" applyFill="1"/>
    <xf numFmtId="0" fontId="0" fillId="9" borderId="7" xfId="0" applyFill="1" applyBorder="1"/>
    <xf numFmtId="0" fontId="0" fillId="9" borderId="13" xfId="0" applyFill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3" xfId="0" applyNumberFormat="1" applyBorder="1"/>
    <xf numFmtId="0" fontId="0" fillId="0" borderId="0" xfId="0" applyNumberFormat="1"/>
    <xf numFmtId="0" fontId="0" fillId="0" borderId="17" xfId="0" applyNumberFormat="1" applyBorder="1"/>
    <xf numFmtId="0" fontId="0" fillId="0" borderId="0" xfId="0" applyNumberFormat="1" applyFont="1" applyBorder="1"/>
    <xf numFmtId="0" fontId="1" fillId="9" borderId="4" xfId="0" applyFont="1" applyFill="1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1" fillId="10" borderId="4" xfId="0" applyFont="1" applyFill="1" applyBorder="1"/>
    <xf numFmtId="0" fontId="0" fillId="10" borderId="7" xfId="0" applyFill="1" applyBorder="1"/>
    <xf numFmtId="0" fontId="0" fillId="10" borderId="13" xfId="0" applyFill="1" applyBorder="1"/>
    <xf numFmtId="0" fontId="0" fillId="0" borderId="16" xfId="0" applyNumberFormat="1" applyBorder="1"/>
    <xf numFmtId="0" fontId="1" fillId="5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1" fillId="9" borderId="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 vertical="center" textRotation="90"/>
    </xf>
    <xf numFmtId="0" fontId="2" fillId="7" borderId="8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 vertical="center" textRotation="90"/>
    </xf>
    <xf numFmtId="0" fontId="2" fillId="7" borderId="1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3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border diagonalUp="0" diagonalDown="0">
        <left style="thin">
          <color indexed="64"/>
        </left>
        <right/>
        <vertical/>
      </border>
    </dxf>
    <dxf>
      <numFmt numFmtId="0" formatCode="General"/>
      <border diagonalUp="0" diagonalDown="0">
        <left style="thin">
          <color indexed="64"/>
        </left>
        <right/>
        <vertical/>
      </border>
    </dxf>
    <dxf>
      <border>
        <bottom style="medium">
          <color indexed="64"/>
        </bottom>
      </border>
    </dxf>
  </dxfs>
  <tableStyles count="0" defaultTableStyle="TableStyleMedium2" defaultPivotStyle="PivotStyleLight16"/>
  <colors>
    <mruColors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Sheet1!$D$92:$H$92</c:f>
              <c:numCache>
                <c:formatCode>General</c:formatCode>
                <c:ptCount val="5"/>
                <c:pt idx="0">
                  <c:v>1.9706402174274155E-3</c:v>
                </c:pt>
                <c:pt idx="1">
                  <c:v>1.7794323609500772E-3</c:v>
                </c:pt>
                <c:pt idx="2">
                  <c:v>1.7436582388169583E-3</c:v>
                </c:pt>
                <c:pt idx="3">
                  <c:v>1.6715035046223098E-3</c:v>
                </c:pt>
                <c:pt idx="4">
                  <c:v>1.6574348892824419E-3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6-4442-981D-CB1D652A3684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Sheet1!$D$93:$H$93</c:f>
              <c:numCache>
                <c:formatCode>General</c:formatCode>
                <c:ptCount val="5"/>
                <c:pt idx="0">
                  <c:v>7.1339906340567666E-2</c:v>
                </c:pt>
                <c:pt idx="1">
                  <c:v>1.4683678691271075E-3</c:v>
                </c:pt>
                <c:pt idx="2">
                  <c:v>3.9214344519247681E-4</c:v>
                </c:pt>
                <c:pt idx="3">
                  <c:v>3.7591606449129361E-4</c:v>
                </c:pt>
                <c:pt idx="4">
                  <c:v>2.400115061158305E-4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6-4442-981D-CB1D652A3684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Sheet1!$D$94:$H$94</c:f>
              <c:numCache>
                <c:formatCode>General</c:formatCode>
                <c:ptCount val="5"/>
                <c:pt idx="0">
                  <c:v>-4.9355462862928003E-2</c:v>
                </c:pt>
                <c:pt idx="1">
                  <c:v>5.450133002156311E-3</c:v>
                </c:pt>
                <c:pt idx="2">
                  <c:v>-4.259360223727829E-4</c:v>
                </c:pt>
                <c:pt idx="3">
                  <c:v>-3.3755390747695121E-4</c:v>
                </c:pt>
                <c:pt idx="4">
                  <c:v>-3.1416343707883548E-4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6-4442-981D-CB1D652A3684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Sheet1!$D$95:$H$95</c:f>
              <c:numCache>
                <c:formatCode>General</c:formatCode>
                <c:ptCount val="5"/>
                <c:pt idx="0">
                  <c:v>9.5872631621200383E-2</c:v>
                </c:pt>
                <c:pt idx="1">
                  <c:v>5.6672295790994275E-2</c:v>
                </c:pt>
                <c:pt idx="2">
                  <c:v>1.8429678628864358E-2</c:v>
                </c:pt>
                <c:pt idx="3">
                  <c:v>1.8429678628864358E-2</c:v>
                </c:pt>
                <c:pt idx="4">
                  <c:v>5.5575560806091469E-3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96-4442-981D-CB1D652A3684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Sheet1!$D$96:$H$96</c:f>
              <c:numCache>
                <c:formatCode>General</c:formatCode>
                <c:ptCount val="5"/>
                <c:pt idx="0">
                  <c:v>-9.5872631621200383E-2</c:v>
                </c:pt>
                <c:pt idx="1">
                  <c:v>-6.4123343520501294E-2</c:v>
                </c:pt>
                <c:pt idx="2">
                  <c:v>-1.894930691000473E-2</c:v>
                </c:pt>
                <c:pt idx="3">
                  <c:v>-1.8576723867675726E-2</c:v>
                </c:pt>
                <c:pt idx="4">
                  <c:v>-5.5913128677224332E-3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96-4442-981D-CB1D652A3684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Sheet1!$D$97:$H$97</c:f>
              <c:numCache>
                <c:formatCode>General</c:formatCode>
                <c:ptCount val="5"/>
                <c:pt idx="0">
                  <c:v>9.5872631621200383E-2</c:v>
                </c:pt>
                <c:pt idx="1">
                  <c:v>1.8916617512106548E-2</c:v>
                </c:pt>
                <c:pt idx="2">
                  <c:v>1.6057343183897746E-2</c:v>
                </c:pt>
                <c:pt idx="3">
                  <c:v>7.6855710792647094E-4</c:v>
                </c:pt>
                <c:pt idx="4">
                  <c:v>6.0931726412314724E-4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96-4442-981D-CB1D652A3684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Sheet1!$D$98:$H$98</c:f>
              <c:numCache>
                <c:formatCode>General</c:formatCode>
                <c:ptCount val="5"/>
                <c:pt idx="0">
                  <c:v>-0.11584500798078569</c:v>
                </c:pt>
                <c:pt idx="1">
                  <c:v>-1.8640680962308424E-2</c:v>
                </c:pt>
                <c:pt idx="2">
                  <c:v>-1.5888126043226286E-2</c:v>
                </c:pt>
                <c:pt idx="3">
                  <c:v>-9.7192300958401411E-4</c:v>
                </c:pt>
                <c:pt idx="4">
                  <c:v>-8.5974645625739687E-4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96-4442-981D-CB1D652A3684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Sheet1!$D$99:$H$99</c:f>
              <c:numCache>
                <c:formatCode>General</c:formatCode>
                <c:ptCount val="5"/>
                <c:pt idx="0">
                  <c:v>5.787850521984645E-2</c:v>
                </c:pt>
                <c:pt idx="1">
                  <c:v>1.2540301578421809E-2</c:v>
                </c:pt>
                <c:pt idx="2">
                  <c:v>4.1426333603415766E-3</c:v>
                </c:pt>
                <c:pt idx="3">
                  <c:v>4.1426333603415766E-3</c:v>
                </c:pt>
                <c:pt idx="4">
                  <c:v>3.7548867258095477E-3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96-4442-981D-CB1D652A3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Sheet1!$D$83:$H$83</c:f>
              <c:numCache>
                <c:formatCode>General</c:formatCode>
                <c:ptCount val="5"/>
                <c:pt idx="0">
                  <c:v>1.9706402174274155E-3</c:v>
                </c:pt>
                <c:pt idx="1">
                  <c:v>1.7794323609500772E-3</c:v>
                </c:pt>
                <c:pt idx="2">
                  <c:v>1.7436582388169583E-3</c:v>
                </c:pt>
                <c:pt idx="3">
                  <c:v>1.6715035046223098E-3</c:v>
                </c:pt>
                <c:pt idx="4">
                  <c:v>1.6574348892824419E-3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96-4442-981D-CB1D652A3684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Sheet1!$D$84:$H$84</c:f>
              <c:numCache>
                <c:formatCode>General</c:formatCode>
                <c:ptCount val="5"/>
                <c:pt idx="0">
                  <c:v>7.3310546557995085E-2</c:v>
                </c:pt>
                <c:pt idx="1">
                  <c:v>3.2478002300771846E-3</c:v>
                </c:pt>
                <c:pt idx="2">
                  <c:v>2.1358016840094351E-3</c:v>
                </c:pt>
                <c:pt idx="3">
                  <c:v>2.0474195691136034E-3</c:v>
                </c:pt>
                <c:pt idx="4">
                  <c:v>1.8974463953982724E-3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96-4442-981D-CB1D652A3684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Sheet1!$D$85:$H$85</c:f>
              <c:numCache>
                <c:formatCode>General</c:formatCode>
                <c:ptCount val="5"/>
                <c:pt idx="0">
                  <c:v>2.3955083695067082E-2</c:v>
                </c:pt>
                <c:pt idx="1">
                  <c:v>8.697933232233496E-3</c:v>
                </c:pt>
                <c:pt idx="2">
                  <c:v>1.7098656616366522E-3</c:v>
                </c:pt>
                <c:pt idx="3">
                  <c:v>1.7098656616366522E-3</c:v>
                </c:pt>
                <c:pt idx="4">
                  <c:v>1.5832829583194369E-3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96-4442-981D-CB1D652A3684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Sheet1!$D$86:$H$86</c:f>
              <c:numCache>
                <c:formatCode>General</c:formatCode>
                <c:ptCount val="5"/>
                <c:pt idx="0">
                  <c:v>0.11982771531626747</c:v>
                </c:pt>
                <c:pt idx="1">
                  <c:v>6.5370229023227769E-2</c:v>
                </c:pt>
                <c:pt idx="2">
                  <c:v>2.0139544290501011E-2</c:v>
                </c:pt>
                <c:pt idx="3">
                  <c:v>2.0139544290501011E-2</c:v>
                </c:pt>
                <c:pt idx="4">
                  <c:v>7.1408390389285838E-3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96-4442-981D-CB1D652A3684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Sheet1!$D$87:$H$87</c:f>
              <c:numCache>
                <c:formatCode>General</c:formatCode>
                <c:ptCount val="5"/>
                <c:pt idx="0">
                  <c:v>2.3955083695067082E-2</c:v>
                </c:pt>
                <c:pt idx="1">
                  <c:v>1.246885502726476E-3</c:v>
                </c:pt>
                <c:pt idx="2">
                  <c:v>1.1902373804962823E-3</c:v>
                </c:pt>
                <c:pt idx="3">
                  <c:v>1.5628204228252862E-3</c:v>
                </c:pt>
                <c:pt idx="4">
                  <c:v>1.5495261712061507E-3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B96-4442-981D-CB1D652A3684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Sheet1!$D$88:$H$88</c:f>
              <c:numCache>
                <c:formatCode>General</c:formatCode>
                <c:ptCount val="5"/>
                <c:pt idx="0">
                  <c:v>0.11982771531626747</c:v>
                </c:pt>
                <c:pt idx="1">
                  <c:v>2.0163503014833023E-2</c:v>
                </c:pt>
                <c:pt idx="2">
                  <c:v>1.724758056439403E-2</c:v>
                </c:pt>
                <c:pt idx="3">
                  <c:v>2.3313775307517571E-3</c:v>
                </c:pt>
                <c:pt idx="4">
                  <c:v>2.1588434353292979E-3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B96-4442-981D-CB1D652A3684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Sheet1!$D$89:$H$89</c:f>
              <c:numCache>
                <c:formatCode>General</c:formatCode>
                <c:ptCount val="5"/>
                <c:pt idx="0">
                  <c:v>3.9827073354817832E-3</c:v>
                </c:pt>
                <c:pt idx="1">
                  <c:v>1.5228220525245982E-3</c:v>
                </c:pt>
                <c:pt idx="2">
                  <c:v>1.359454521167743E-3</c:v>
                </c:pt>
                <c:pt idx="3">
                  <c:v>1.359454521167743E-3</c:v>
                </c:pt>
                <c:pt idx="4">
                  <c:v>1.299096979071901E-3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B96-4442-981D-CB1D652A3684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Sheet1!$D$90:$H$90</c:f>
              <c:numCache>
                <c:formatCode>General</c:formatCode>
                <c:ptCount val="5"/>
                <c:pt idx="0">
                  <c:v>6.1861212555328234E-2</c:v>
                </c:pt>
                <c:pt idx="1">
                  <c:v>1.4063123630946407E-2</c:v>
                </c:pt>
                <c:pt idx="2">
                  <c:v>5.5020878815093197E-3</c:v>
                </c:pt>
                <c:pt idx="3">
                  <c:v>5.5020878815093197E-3</c:v>
                </c:pt>
                <c:pt idx="4">
                  <c:v>5.053983704881449E-3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B96-4442-981D-CB1D652A3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spPr>
            <a:solidFill>
              <a:schemeClr val="bg1">
                <a:alpha val="0"/>
              </a:schemeClr>
            </a:solidFill>
          </c:spPr>
          <c:val>
            <c:numRef>
              <c:f>Sheet1!$AC$92:$AP$92</c:f>
              <c:numCache>
                <c:formatCode>General</c:formatCode>
                <c:ptCount val="14"/>
                <c:pt idx="0">
                  <c:v>0.36835205141877608</c:v>
                </c:pt>
                <c:pt idx="1">
                  <c:v>0.36303657674951473</c:v>
                </c:pt>
                <c:pt idx="2">
                  <c:v>0.35168516187651921</c:v>
                </c:pt>
                <c:pt idx="3">
                  <c:v>0.29274067221577466</c:v>
                </c:pt>
                <c:pt idx="4">
                  <c:v>0.29228244807408121</c:v>
                </c:pt>
                <c:pt idx="5">
                  <c:v>0.27858205184308649</c:v>
                </c:pt>
                <c:pt idx="6">
                  <c:v>0.19645479105557237</c:v>
                </c:pt>
                <c:pt idx="7">
                  <c:v>0.19483489110954372</c:v>
                </c:pt>
                <c:pt idx="8">
                  <c:v>0.17204883828623968</c:v>
                </c:pt>
                <c:pt idx="9">
                  <c:v>0.17204883828623968</c:v>
                </c:pt>
                <c:pt idx="10">
                  <c:v>0.17138938143728677</c:v>
                </c:pt>
                <c:pt idx="11">
                  <c:v>0.1709867006845765</c:v>
                </c:pt>
                <c:pt idx="12">
                  <c:v>0.17086724061688643</c:v>
                </c:pt>
                <c:pt idx="13">
                  <c:v>0.16808367370977101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9-4F9B-A5DE-C10F6504F569}"/>
            </c:ext>
          </c:extLst>
        </c:ser>
        <c:ser>
          <c:idx val="15"/>
          <c:order val="9"/>
          <c:spPr>
            <a:solidFill>
              <a:schemeClr val="accent1">
                <a:alpha val="50000"/>
              </a:schemeClr>
            </a:solidFill>
          </c:spPr>
          <c:val>
            <c:numRef>
              <c:f>Sheet1!$AC$93:$AP$93</c:f>
              <c:numCache>
                <c:formatCode>General</c:formatCode>
                <c:ptCount val="14"/>
                <c:pt idx="0">
                  <c:v>0.15140306150461541</c:v>
                </c:pt>
                <c:pt idx="1">
                  <c:v>0.15349077453940185</c:v>
                </c:pt>
                <c:pt idx="2">
                  <c:v>0.15242702792610163</c:v>
                </c:pt>
                <c:pt idx="3">
                  <c:v>0.12653347842079238</c:v>
                </c:pt>
                <c:pt idx="4">
                  <c:v>0.12546196680612987</c:v>
                </c:pt>
                <c:pt idx="5">
                  <c:v>9.4892983919386054E-2</c:v>
                </c:pt>
                <c:pt idx="6">
                  <c:v>0.18771587747077553</c:v>
                </c:pt>
                <c:pt idx="7">
                  <c:v>0.18496588438512951</c:v>
                </c:pt>
                <c:pt idx="8">
                  <c:v>0.19633371239773723</c:v>
                </c:pt>
                <c:pt idx="9">
                  <c:v>0.19633371239773723</c:v>
                </c:pt>
                <c:pt idx="10">
                  <c:v>0.19370692550649476</c:v>
                </c:pt>
                <c:pt idx="11">
                  <c:v>0.19211121474004894</c:v>
                </c:pt>
                <c:pt idx="12">
                  <c:v>0.19163903327517454</c:v>
                </c:pt>
                <c:pt idx="13">
                  <c:v>0.1807924276943263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9-4F9B-A5DE-C10F6504F569}"/>
            </c:ext>
          </c:extLst>
        </c:ser>
        <c:ser>
          <c:idx val="16"/>
          <c:order val="10"/>
          <c:spPr>
            <a:solidFill>
              <a:schemeClr val="bg1">
                <a:alpha val="0"/>
              </a:schemeClr>
            </a:solidFill>
          </c:spPr>
          <c:val>
            <c:numRef>
              <c:f>Sheet1!$AC$94:$AP$94</c:f>
              <c:numCache>
                <c:formatCode>General</c:formatCode>
                <c:ptCount val="14"/>
                <c:pt idx="0">
                  <c:v>-0.16908027307838636</c:v>
                </c:pt>
                <c:pt idx="1">
                  <c:v>-0.17516808080290652</c:v>
                </c:pt>
                <c:pt idx="2">
                  <c:v>-0.15481711299475881</c:v>
                </c:pt>
                <c:pt idx="3">
                  <c:v>-8.0469619087289224E-2</c:v>
                </c:pt>
                <c:pt idx="4">
                  <c:v>-8.2795510813664153E-2</c:v>
                </c:pt>
                <c:pt idx="5">
                  <c:v>-3.8859730575394824E-2</c:v>
                </c:pt>
                <c:pt idx="6">
                  <c:v>-5.7599133787207935E-2</c:v>
                </c:pt>
                <c:pt idx="7">
                  <c:v>-5.3229240755533258E-2</c:v>
                </c:pt>
                <c:pt idx="8">
                  <c:v>-4.1811015944836938E-2</c:v>
                </c:pt>
                <c:pt idx="9">
                  <c:v>-4.6476506954717445E-2</c:v>
                </c:pt>
                <c:pt idx="10">
                  <c:v>-4.3190263214522073E-2</c:v>
                </c:pt>
                <c:pt idx="11">
                  <c:v>-4.1191871695365978E-2</c:v>
                </c:pt>
                <c:pt idx="12">
                  <c:v>-4.0600230162801509E-2</c:v>
                </c:pt>
                <c:pt idx="13">
                  <c:v>-2.6970057674837844E-2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9-4F9B-A5DE-C10F6504F569}"/>
            </c:ext>
          </c:extLst>
        </c:ser>
        <c:ser>
          <c:idx val="17"/>
          <c:order val="11"/>
          <c:spPr>
            <a:solidFill>
              <a:schemeClr val="accent2">
                <a:alpha val="50000"/>
              </a:schemeClr>
            </a:solidFill>
          </c:spPr>
          <c:val>
            <c:numRef>
              <c:f>Sheet1!$AC$95:$AP$95</c:f>
              <c:numCache>
                <c:formatCode>General</c:formatCode>
                <c:ptCount val="14"/>
                <c:pt idx="0">
                  <c:v>0.15914697682807744</c:v>
                </c:pt>
                <c:pt idx="1">
                  <c:v>0.16261361449474715</c:v>
                </c:pt>
                <c:pt idx="2">
                  <c:v>2.7859419972937172E-2</c:v>
                </c:pt>
                <c:pt idx="3">
                  <c:v>3.4701135057244981E-2</c:v>
                </c:pt>
                <c:pt idx="4">
                  <c:v>3.7214870187363747E-2</c:v>
                </c:pt>
                <c:pt idx="5">
                  <c:v>2.7010486712751303E-2</c:v>
                </c:pt>
                <c:pt idx="6">
                  <c:v>1.8874317342022717E-2</c:v>
                </c:pt>
                <c:pt idx="7">
                  <c:v>1.8874317342022717E-2</c:v>
                </c:pt>
                <c:pt idx="8">
                  <c:v>1.8874317342022717E-2</c:v>
                </c:pt>
                <c:pt idx="9">
                  <c:v>2.3551047584896179E-2</c:v>
                </c:pt>
                <c:pt idx="10">
                  <c:v>2.3551047584896179E-2</c:v>
                </c:pt>
                <c:pt idx="11">
                  <c:v>2.3551047584896179E-2</c:v>
                </c:pt>
                <c:pt idx="12">
                  <c:v>2.3551047584896179E-2</c:v>
                </c:pt>
                <c:pt idx="13">
                  <c:v>2.3551047584896179E-2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79-4F9B-A5DE-C10F6504F569}"/>
            </c:ext>
          </c:extLst>
        </c:ser>
        <c:ser>
          <c:idx val="18"/>
          <c:order val="12"/>
          <c:spPr>
            <a:solidFill>
              <a:schemeClr val="bg1">
                <a:alpha val="0"/>
              </a:schemeClr>
            </a:solidFill>
          </c:spPr>
          <c:val>
            <c:numRef>
              <c:f>Sheet1!$AC$96:$AP$96</c:f>
              <c:numCache>
                <c:formatCode>General</c:formatCode>
                <c:ptCount val="14"/>
                <c:pt idx="0">
                  <c:v>-0.15914697682807744</c:v>
                </c:pt>
                <c:pt idx="1">
                  <c:v>-0.16261361449474715</c:v>
                </c:pt>
                <c:pt idx="2">
                  <c:v>-2.7859419972937172E-2</c:v>
                </c:pt>
                <c:pt idx="3">
                  <c:v>-3.4701135057244981E-2</c:v>
                </c:pt>
                <c:pt idx="4">
                  <c:v>-3.7214870187363747E-2</c:v>
                </c:pt>
                <c:pt idx="5">
                  <c:v>-7.7767178679699289E-2</c:v>
                </c:pt>
                <c:pt idx="6">
                  <c:v>-0.12544883169295043</c:v>
                </c:pt>
                <c:pt idx="7">
                  <c:v>-0.12613830082815486</c:v>
                </c:pt>
                <c:pt idx="8">
                  <c:v>-0.15042498436369622</c:v>
                </c:pt>
                <c:pt idx="9">
                  <c:v>-0.15043622359668918</c:v>
                </c:pt>
                <c:pt idx="10">
                  <c:v>-0.15379283789544451</c:v>
                </c:pt>
                <c:pt idx="11">
                  <c:v>-0.15419486497322041</c:v>
                </c:pt>
                <c:pt idx="12">
                  <c:v>-0.15419486497322041</c:v>
                </c:pt>
                <c:pt idx="13">
                  <c:v>-0.15487240148298986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79-4F9B-A5DE-C10F6504F569}"/>
            </c:ext>
          </c:extLst>
        </c:ser>
        <c:ser>
          <c:idx val="19"/>
          <c:order val="13"/>
          <c:spPr>
            <a:solidFill>
              <a:schemeClr val="accent3">
                <a:alpha val="50000"/>
              </a:schemeClr>
            </a:solidFill>
          </c:spPr>
          <c:val>
            <c:numRef>
              <c:f>Sheet1!$AC$97:$AP$97</c:f>
              <c:numCache>
                <c:formatCode>General</c:formatCode>
                <c:ptCount val="14"/>
                <c:pt idx="0">
                  <c:v>0.15914697682807744</c:v>
                </c:pt>
                <c:pt idx="1">
                  <c:v>0.16261361449474715</c:v>
                </c:pt>
                <c:pt idx="2">
                  <c:v>2.7859419972937172E-2</c:v>
                </c:pt>
                <c:pt idx="3">
                  <c:v>3.4701135057244981E-2</c:v>
                </c:pt>
                <c:pt idx="4">
                  <c:v>3.7214870187363747E-2</c:v>
                </c:pt>
                <c:pt idx="5">
                  <c:v>8.9323717403458291E-2</c:v>
                </c:pt>
                <c:pt idx="6">
                  <c:v>0.16074355798976001</c:v>
                </c:pt>
                <c:pt idx="7">
                  <c:v>0.1586546194837643</c:v>
                </c:pt>
                <c:pt idx="8">
                  <c:v>0.18263880243981573</c:v>
                </c:pt>
                <c:pt idx="9">
                  <c:v>0.18263880243981573</c:v>
                </c:pt>
                <c:pt idx="10">
                  <c:v>0.17100218167085929</c:v>
                </c:pt>
                <c:pt idx="11">
                  <c:v>0.1696316903851163</c:v>
                </c:pt>
                <c:pt idx="12">
                  <c:v>0.1696316903851163</c:v>
                </c:pt>
                <c:pt idx="13">
                  <c:v>0.16733322371562265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79-4F9B-A5DE-C10F6504F569}"/>
            </c:ext>
          </c:extLst>
        </c:ser>
        <c:ser>
          <c:idx val="20"/>
          <c:order val="14"/>
          <c:spPr>
            <a:solidFill>
              <a:schemeClr val="bg1">
                <a:alpha val="0"/>
              </a:schemeClr>
            </a:solidFill>
          </c:spPr>
          <c:val>
            <c:numRef>
              <c:f>Sheet1!$AC$98:$AP$98</c:f>
              <c:numCache>
                <c:formatCode>General</c:formatCode>
                <c:ptCount val="14"/>
                <c:pt idx="0">
                  <c:v>-0.24521372101253547</c:v>
                </c:pt>
                <c:pt idx="1">
                  <c:v>-0.23996530735175847</c:v>
                </c:pt>
                <c:pt idx="2">
                  <c:v>-0.12577408048573013</c:v>
                </c:pt>
                <c:pt idx="3">
                  <c:v>-0.12212525031145371</c:v>
                </c:pt>
                <c:pt idx="4">
                  <c:v>-0.12191536988050194</c:v>
                </c:pt>
                <c:pt idx="5">
                  <c:v>-0.18454300848468561</c:v>
                </c:pt>
                <c:pt idx="6">
                  <c:v>-0.19498161869881306</c:v>
                </c:pt>
                <c:pt idx="7">
                  <c:v>-0.19232049573540683</c:v>
                </c:pt>
                <c:pt idx="8">
                  <c:v>-0.1922106515832526</c:v>
                </c:pt>
                <c:pt idx="9">
                  <c:v>-0.1922106515832526</c:v>
                </c:pt>
                <c:pt idx="10">
                  <c:v>-0.17721741651554082</c:v>
                </c:pt>
                <c:pt idx="11">
                  <c:v>-0.17544489815202194</c:v>
                </c:pt>
                <c:pt idx="12">
                  <c:v>-0.18226424503239994</c:v>
                </c:pt>
                <c:pt idx="13">
                  <c:v>-0.17994228380454375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79-4F9B-A5DE-C10F6504F569}"/>
            </c:ext>
          </c:extLst>
        </c:ser>
        <c:ser>
          <c:idx val="21"/>
          <c:order val="15"/>
          <c:spPr>
            <a:solidFill>
              <a:schemeClr val="accent4">
                <a:alpha val="50000"/>
              </a:schemeClr>
            </a:solidFill>
          </c:spPr>
          <c:val>
            <c:numRef>
              <c:f>Sheet1!$AC$99:$AP$99</c:f>
              <c:numCache>
                <c:formatCode>General</c:formatCode>
                <c:ptCount val="14"/>
                <c:pt idx="0">
                  <c:v>0.21920836767944274</c:v>
                </c:pt>
                <c:pt idx="1">
                  <c:v>0.21001609190579668</c:v>
                </c:pt>
                <c:pt idx="2">
                  <c:v>0.14132342081658145</c:v>
                </c:pt>
                <c:pt idx="3">
                  <c:v>0.14132342081658145</c:v>
                </c:pt>
                <c:pt idx="4">
                  <c:v>0.13834150765715658</c:v>
                </c:pt>
                <c:pt idx="5">
                  <c:v>0.15847251777850382</c:v>
                </c:pt>
                <c:pt idx="6">
                  <c:v>0.14911164630583815</c:v>
                </c:pt>
                <c:pt idx="7">
                  <c:v>0.14873579976976331</c:v>
                </c:pt>
                <c:pt idx="8">
                  <c:v>0.1481193206451096</c:v>
                </c:pt>
                <c:pt idx="9">
                  <c:v>0.1481193206451096</c:v>
                </c:pt>
                <c:pt idx="10">
                  <c:v>0.1481193206451096</c:v>
                </c:pt>
                <c:pt idx="11">
                  <c:v>0.1481193206451096</c:v>
                </c:pt>
                <c:pt idx="12">
                  <c:v>0.15783514267620155</c:v>
                </c:pt>
                <c:pt idx="13">
                  <c:v>0.15562165781975978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79-4F9B-A5DE-C10F6504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Sheet1!$AC$83:$AP$83</c:f>
              <c:numCache>
                <c:formatCode>General</c:formatCode>
                <c:ptCount val="14"/>
                <c:pt idx="0">
                  <c:v>0.36835205141877608</c:v>
                </c:pt>
                <c:pt idx="1">
                  <c:v>0.36303657674951473</c:v>
                </c:pt>
                <c:pt idx="2">
                  <c:v>0.35168516187651921</c:v>
                </c:pt>
                <c:pt idx="3">
                  <c:v>0.29274067221577466</c:v>
                </c:pt>
                <c:pt idx="4">
                  <c:v>0.29228244807408121</c:v>
                </c:pt>
                <c:pt idx="5">
                  <c:v>0.27858205184308649</c:v>
                </c:pt>
                <c:pt idx="6">
                  <c:v>0.19645479105557237</c:v>
                </c:pt>
                <c:pt idx="7">
                  <c:v>0.19483489110954372</c:v>
                </c:pt>
                <c:pt idx="8">
                  <c:v>0.17204883828623968</c:v>
                </c:pt>
                <c:pt idx="9">
                  <c:v>0.17204883828623968</c:v>
                </c:pt>
                <c:pt idx="10">
                  <c:v>0.17138938143728677</c:v>
                </c:pt>
                <c:pt idx="11">
                  <c:v>0.1709867006845765</c:v>
                </c:pt>
                <c:pt idx="12">
                  <c:v>0.17086724061688643</c:v>
                </c:pt>
                <c:pt idx="13">
                  <c:v>0.16808367370977101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79-4F9B-A5DE-C10F6504F569}"/>
            </c:ext>
          </c:extLst>
        </c:ser>
        <c:ser>
          <c:idx val="2"/>
          <c:order val="1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Sheet1!$AC$84:$AP$84</c:f>
              <c:numCache>
                <c:formatCode>General</c:formatCode>
                <c:ptCount val="14"/>
                <c:pt idx="0">
                  <c:v>0.51975511292339149</c:v>
                </c:pt>
                <c:pt idx="1">
                  <c:v>0.51652735128891658</c:v>
                </c:pt>
                <c:pt idx="2">
                  <c:v>0.50411218980262085</c:v>
                </c:pt>
                <c:pt idx="3">
                  <c:v>0.41927415063656703</c:v>
                </c:pt>
                <c:pt idx="4">
                  <c:v>0.41774441488021108</c:v>
                </c:pt>
                <c:pt idx="5">
                  <c:v>0.37347503576247254</c:v>
                </c:pt>
                <c:pt idx="6">
                  <c:v>0.3841706685263479</c:v>
                </c:pt>
                <c:pt idx="7">
                  <c:v>0.37980077549467323</c:v>
                </c:pt>
                <c:pt idx="8">
                  <c:v>0.36838255068397691</c:v>
                </c:pt>
                <c:pt idx="9">
                  <c:v>0.36838255068397691</c:v>
                </c:pt>
                <c:pt idx="10">
                  <c:v>0.36509630694378153</c:v>
                </c:pt>
                <c:pt idx="11">
                  <c:v>0.36309791542462544</c:v>
                </c:pt>
                <c:pt idx="12">
                  <c:v>0.36250627389206097</c:v>
                </c:pt>
                <c:pt idx="13">
                  <c:v>0.34887610140409731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79-4F9B-A5DE-C10F6504F569}"/>
            </c:ext>
          </c:extLst>
        </c:ser>
        <c:ser>
          <c:idx val="3"/>
          <c:order val="2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Sheet1!$AC$85:$AP$85</c:f>
              <c:numCache>
                <c:formatCode>General</c:formatCode>
                <c:ptCount val="14"/>
                <c:pt idx="0">
                  <c:v>0.35067483984500514</c:v>
                </c:pt>
                <c:pt idx="1">
                  <c:v>0.34135927048601006</c:v>
                </c:pt>
                <c:pt idx="2">
                  <c:v>0.34929507680786204</c:v>
                </c:pt>
                <c:pt idx="3">
                  <c:v>0.33880453154927781</c:v>
                </c:pt>
                <c:pt idx="4">
                  <c:v>0.33494890406654693</c:v>
                </c:pt>
                <c:pt idx="5">
                  <c:v>0.33461530518707772</c:v>
                </c:pt>
                <c:pt idx="6">
                  <c:v>0.32657153473913997</c:v>
                </c:pt>
                <c:pt idx="7">
                  <c:v>0.32657153473913997</c:v>
                </c:pt>
                <c:pt idx="8">
                  <c:v>0.32657153473913997</c:v>
                </c:pt>
                <c:pt idx="9">
                  <c:v>0.32190604372925946</c:v>
                </c:pt>
                <c:pt idx="10">
                  <c:v>0.32190604372925946</c:v>
                </c:pt>
                <c:pt idx="11">
                  <c:v>0.32190604372925946</c:v>
                </c:pt>
                <c:pt idx="12">
                  <c:v>0.32190604372925946</c:v>
                </c:pt>
                <c:pt idx="13">
                  <c:v>0.32190604372925946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79-4F9B-A5DE-C10F6504F569}"/>
            </c:ext>
          </c:extLst>
        </c:ser>
        <c:ser>
          <c:idx val="4"/>
          <c:order val="3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Sheet1!$AC$86:$AP$86</c:f>
              <c:numCache>
                <c:formatCode>General</c:formatCode>
                <c:ptCount val="14"/>
                <c:pt idx="0">
                  <c:v>0.50982181667308257</c:v>
                </c:pt>
                <c:pt idx="1">
                  <c:v>0.50397288498075721</c:v>
                </c:pt>
                <c:pt idx="2">
                  <c:v>0.37715449678079921</c:v>
                </c:pt>
                <c:pt idx="3">
                  <c:v>0.37350566660652279</c:v>
                </c:pt>
                <c:pt idx="4">
                  <c:v>0.37216377425391067</c:v>
                </c:pt>
                <c:pt idx="5">
                  <c:v>0.36162579189982902</c:v>
                </c:pt>
                <c:pt idx="6">
                  <c:v>0.34544585208116269</c:v>
                </c:pt>
                <c:pt idx="7">
                  <c:v>0.34544585208116269</c:v>
                </c:pt>
                <c:pt idx="8">
                  <c:v>0.34544585208116269</c:v>
                </c:pt>
                <c:pt idx="9">
                  <c:v>0.34545709131415564</c:v>
                </c:pt>
                <c:pt idx="10">
                  <c:v>0.34545709131415564</c:v>
                </c:pt>
                <c:pt idx="11">
                  <c:v>0.34545709131415564</c:v>
                </c:pt>
                <c:pt idx="12">
                  <c:v>0.34545709131415564</c:v>
                </c:pt>
                <c:pt idx="13">
                  <c:v>0.34545709131415564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79-4F9B-A5DE-C10F6504F569}"/>
            </c:ext>
          </c:extLst>
        </c:ser>
        <c:ser>
          <c:idx val="5"/>
          <c:order val="4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Sheet1!$AC$87:$AP$87</c:f>
              <c:numCache>
                <c:formatCode>General</c:formatCode>
                <c:ptCount val="14"/>
                <c:pt idx="0">
                  <c:v>0.35067483984500514</c:v>
                </c:pt>
                <c:pt idx="1">
                  <c:v>0.34135927048601006</c:v>
                </c:pt>
                <c:pt idx="2">
                  <c:v>0.34929507680786204</c:v>
                </c:pt>
                <c:pt idx="3">
                  <c:v>0.33880453154927781</c:v>
                </c:pt>
                <c:pt idx="4">
                  <c:v>0.33494890406654693</c:v>
                </c:pt>
                <c:pt idx="5">
                  <c:v>0.28385861322012973</c:v>
                </c:pt>
                <c:pt idx="6">
                  <c:v>0.21999702038821226</c:v>
                </c:pt>
                <c:pt idx="7">
                  <c:v>0.21930755125300783</c:v>
                </c:pt>
                <c:pt idx="8">
                  <c:v>0.19502086771746646</c:v>
                </c:pt>
                <c:pt idx="9">
                  <c:v>0.19502086771746646</c:v>
                </c:pt>
                <c:pt idx="10">
                  <c:v>0.19166425341871113</c:v>
                </c:pt>
                <c:pt idx="11">
                  <c:v>0.19126222634093523</c:v>
                </c:pt>
                <c:pt idx="12">
                  <c:v>0.19126222634093523</c:v>
                </c:pt>
                <c:pt idx="13">
                  <c:v>0.19058468983116578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479-4F9B-A5DE-C10F6504F569}"/>
            </c:ext>
          </c:extLst>
        </c:ser>
        <c:ser>
          <c:idx val="6"/>
          <c:order val="5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Sheet1!$AC$88:$AP$88</c:f>
              <c:numCache>
                <c:formatCode>General</c:formatCode>
                <c:ptCount val="14"/>
                <c:pt idx="0">
                  <c:v>0.50982181667308257</c:v>
                </c:pt>
                <c:pt idx="1">
                  <c:v>0.50397288498075721</c:v>
                </c:pt>
                <c:pt idx="2">
                  <c:v>0.37715449678079921</c:v>
                </c:pt>
                <c:pt idx="3">
                  <c:v>0.37350566660652279</c:v>
                </c:pt>
                <c:pt idx="4">
                  <c:v>0.37216377425391067</c:v>
                </c:pt>
                <c:pt idx="5">
                  <c:v>0.37318233062358802</c:v>
                </c:pt>
                <c:pt idx="6">
                  <c:v>0.38074057837797226</c:v>
                </c:pt>
                <c:pt idx="7">
                  <c:v>0.37796217073677213</c:v>
                </c:pt>
                <c:pt idx="8">
                  <c:v>0.37765967015728219</c:v>
                </c:pt>
                <c:pt idx="9">
                  <c:v>0.37765967015728219</c:v>
                </c:pt>
                <c:pt idx="10">
                  <c:v>0.36266643508957042</c:v>
                </c:pt>
                <c:pt idx="11">
                  <c:v>0.36089391672605153</c:v>
                </c:pt>
                <c:pt idx="12">
                  <c:v>0.36089391672605153</c:v>
                </c:pt>
                <c:pt idx="13">
                  <c:v>0.35791791354678842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479-4F9B-A5DE-C10F6504F569}"/>
            </c:ext>
          </c:extLst>
        </c:ser>
        <c:ser>
          <c:idx val="7"/>
          <c:order val="6"/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Sheet1!$AC$89:$AP$89</c:f>
              <c:numCache>
                <c:formatCode>General</c:formatCode>
                <c:ptCount val="14"/>
                <c:pt idx="0">
                  <c:v>0.2646080956605471</c:v>
                </c:pt>
                <c:pt idx="1">
                  <c:v>0.26400757762899874</c:v>
                </c:pt>
                <c:pt idx="2">
                  <c:v>0.25138041629506908</c:v>
                </c:pt>
                <c:pt idx="3">
                  <c:v>0.25138041629506908</c:v>
                </c:pt>
                <c:pt idx="4">
                  <c:v>0.25024840437340873</c:v>
                </c:pt>
                <c:pt idx="5">
                  <c:v>0.18863932213890242</c:v>
                </c:pt>
                <c:pt idx="6">
                  <c:v>0.1857589596791592</c:v>
                </c:pt>
                <c:pt idx="7">
                  <c:v>0.1856416750013653</c:v>
                </c:pt>
                <c:pt idx="8">
                  <c:v>0.18544901857402959</c:v>
                </c:pt>
                <c:pt idx="9">
                  <c:v>0.18544901857402959</c:v>
                </c:pt>
                <c:pt idx="10">
                  <c:v>0.18544901857402959</c:v>
                </c:pt>
                <c:pt idx="11">
                  <c:v>0.18544901857402959</c:v>
                </c:pt>
                <c:pt idx="12">
                  <c:v>0.1786296716936516</c:v>
                </c:pt>
                <c:pt idx="13">
                  <c:v>0.17797562974224468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479-4F9B-A5DE-C10F6504F569}"/>
            </c:ext>
          </c:extLst>
        </c:ser>
        <c:ser>
          <c:idx val="12"/>
          <c:order val="7"/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Sheet1!$AC$90:$AP$90</c:f>
              <c:numCache>
                <c:formatCode>General</c:formatCode>
                <c:ptCount val="14"/>
                <c:pt idx="0">
                  <c:v>0.48381646333998984</c:v>
                </c:pt>
                <c:pt idx="1">
                  <c:v>0.47402366953479541</c:v>
                </c:pt>
                <c:pt idx="2">
                  <c:v>0.39270383711165052</c:v>
                </c:pt>
                <c:pt idx="3">
                  <c:v>0.39270383711165052</c:v>
                </c:pt>
                <c:pt idx="4">
                  <c:v>0.38858991203056531</c:v>
                </c:pt>
                <c:pt idx="5">
                  <c:v>0.34711183991740624</c:v>
                </c:pt>
                <c:pt idx="6">
                  <c:v>0.33487060598499735</c:v>
                </c:pt>
                <c:pt idx="7">
                  <c:v>0.33437747477112861</c:v>
                </c:pt>
                <c:pt idx="8">
                  <c:v>0.3335683392191392</c:v>
                </c:pt>
                <c:pt idx="9">
                  <c:v>0.3335683392191392</c:v>
                </c:pt>
                <c:pt idx="10">
                  <c:v>0.3335683392191392</c:v>
                </c:pt>
                <c:pt idx="11">
                  <c:v>0.3335683392191392</c:v>
                </c:pt>
                <c:pt idx="12">
                  <c:v>0.33646481436985315</c:v>
                </c:pt>
                <c:pt idx="13">
                  <c:v>0.33359728756200446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79-4F9B-A5DE-C10F6504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Sheet1!$I$92:$M$92</c:f>
              <c:numCache>
                <c:formatCode>General</c:formatCode>
                <c:ptCount val="5"/>
                <c:pt idx="0">
                  <c:v>4.9345731592811606E-3</c:v>
                </c:pt>
                <c:pt idx="1">
                  <c:v>2.7245637978647562E-3</c:v>
                </c:pt>
                <c:pt idx="2">
                  <c:v>1.773898070687626E-3</c:v>
                </c:pt>
                <c:pt idx="3">
                  <c:v>1.588373849213618E-3</c:v>
                </c:pt>
                <c:pt idx="4">
                  <c:v>1.517627846327642E-3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C-401E-A1F0-3CBCCC865148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  <a:ln w="25400">
              <a:noFill/>
            </a:ln>
          </c:spPr>
          <c:val>
            <c:numRef>
              <c:f>Sheet1!$I$93:$M$93</c:f>
              <c:numCache>
                <c:formatCode>General</c:formatCode>
                <c:ptCount val="5"/>
                <c:pt idx="0">
                  <c:v>9.2209205610315467E-2</c:v>
                </c:pt>
                <c:pt idx="1">
                  <c:v>1.8009128434392514E-2</c:v>
                </c:pt>
                <c:pt idx="2">
                  <c:v>7.3145181070027382E-3</c:v>
                </c:pt>
                <c:pt idx="3">
                  <c:v>1.1093994984327994E-3</c:v>
                </c:pt>
                <c:pt idx="4">
                  <c:v>5.0793921982678308E-4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C-401E-A1F0-3CBCCC865148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Sheet1!$I$94:$M$94</c:f>
              <c:numCache>
                <c:formatCode>General</c:formatCode>
                <c:ptCount val="5"/>
                <c:pt idx="0">
                  <c:v>-9.509189755702771E-2</c:v>
                </c:pt>
                <c:pt idx="1">
                  <c:v>-1.8446136681449274E-2</c:v>
                </c:pt>
                <c:pt idx="2">
                  <c:v>-7.8694649106018869E-3</c:v>
                </c:pt>
                <c:pt idx="3">
                  <c:v>-1.4788220805579395E-3</c:v>
                </c:pt>
                <c:pt idx="4">
                  <c:v>-8.066157990659472E-4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2C-401E-A1F0-3CBCCC865148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  <a:ln w="25400">
              <a:noFill/>
            </a:ln>
          </c:spPr>
          <c:val>
            <c:numRef>
              <c:f>Sheet1!$I$95:$M$95</c:f>
              <c:numCache>
                <c:formatCode>General</c:formatCode>
                <c:ptCount val="5"/>
                <c:pt idx="0">
                  <c:v>1.6568804113621445E-2</c:v>
                </c:pt>
                <c:pt idx="1">
                  <c:v>2.2475822246211521E-3</c:v>
                </c:pt>
                <c:pt idx="2">
                  <c:v>2.9093449475023855E-3</c:v>
                </c:pt>
                <c:pt idx="3">
                  <c:v>2.9093449475023855E-3</c:v>
                </c:pt>
                <c:pt idx="4">
                  <c:v>2.9093449475023855E-3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2C-401E-A1F0-3CBCCC865148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Sheet1!$I$96:$M$96</c:f>
              <c:numCache>
                <c:formatCode>General</c:formatCode>
                <c:ptCount val="5"/>
                <c:pt idx="0">
                  <c:v>-1.6568804113621445E-2</c:v>
                </c:pt>
                <c:pt idx="1">
                  <c:v>-2.3665955276408984E-3</c:v>
                </c:pt>
                <c:pt idx="2">
                  <c:v>-2.246820137765693E-3</c:v>
                </c:pt>
                <c:pt idx="3">
                  <c:v>-2.246820137765693E-3</c:v>
                </c:pt>
                <c:pt idx="4">
                  <c:v>-2.384637975773905E-3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2C-401E-A1F0-3CBCCC865148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  <a:ln w="25400">
              <a:noFill/>
            </a:ln>
          </c:spPr>
          <c:val>
            <c:numRef>
              <c:f>Sheet1!$I$97:$M$97</c:f>
              <c:numCache>
                <c:formatCode>General</c:formatCode>
                <c:ptCount val="5"/>
                <c:pt idx="0">
                  <c:v>1.6568804113621445E-2</c:v>
                </c:pt>
                <c:pt idx="1">
                  <c:v>3.9746288847725634E-3</c:v>
                </c:pt>
                <c:pt idx="2">
                  <c:v>2.7245468877224377E-4</c:v>
                </c:pt>
                <c:pt idx="3">
                  <c:v>2.7245468877224377E-4</c:v>
                </c:pt>
                <c:pt idx="4">
                  <c:v>3.9214344519247681E-4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2C-401E-A1F0-3CBCCC865148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Sheet1!$I$98:$M$98</c:f>
              <c:numCache>
                <c:formatCode>General</c:formatCode>
                <c:ptCount val="5"/>
                <c:pt idx="0">
                  <c:v>-1.6998290469540746E-2</c:v>
                </c:pt>
                <c:pt idx="1">
                  <c:v>-4.4858864005167028E-3</c:v>
                </c:pt>
                <c:pt idx="2">
                  <c:v>-4.964958763149722E-4</c:v>
                </c:pt>
                <c:pt idx="3">
                  <c:v>-4.964958763149722E-4</c:v>
                </c:pt>
                <c:pt idx="4">
                  <c:v>-4.7836679472699323E-4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2C-401E-A1F0-3CBCCC865148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  <a:ln w="25400">
              <a:noFill/>
            </a:ln>
          </c:spPr>
          <c:val>
            <c:numRef>
              <c:f>Sheet1!$I$99:$M$99</c:f>
              <c:numCache>
                <c:formatCode>General</c:formatCode>
                <c:ptCount val="5"/>
                <c:pt idx="0">
                  <c:v>8.2696630997180415E-2</c:v>
                </c:pt>
                <c:pt idx="1">
                  <c:v>5.9186637129448032E-4</c:v>
                </c:pt>
                <c:pt idx="2">
                  <c:v>2.400115061158305E-4</c:v>
                </c:pt>
                <c:pt idx="3">
                  <c:v>2.400115061158305E-4</c:v>
                </c:pt>
                <c:pt idx="4">
                  <c:v>2.400115061158305E-4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2C-401E-A1F0-3CBCCC86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Sheet1!$I$83:$M$83</c:f>
              <c:numCache>
                <c:formatCode>General</c:formatCode>
                <c:ptCount val="5"/>
                <c:pt idx="0">
                  <c:v>4.9345731592811606E-3</c:v>
                </c:pt>
                <c:pt idx="1">
                  <c:v>2.7245637978647562E-3</c:v>
                </c:pt>
                <c:pt idx="2">
                  <c:v>1.773898070687626E-3</c:v>
                </c:pt>
                <c:pt idx="3">
                  <c:v>1.588373849213618E-3</c:v>
                </c:pt>
                <c:pt idx="4">
                  <c:v>1.517627846327642E-3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2C-401E-A1F0-3CBCCC865148}"/>
            </c:ext>
          </c:extLst>
        </c:ser>
        <c:ser>
          <c:idx val="2"/>
          <c:order val="1"/>
          <c:tx>
            <c:v>gp_max</c:v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Sheet1!$I$84:$M$84</c:f>
              <c:numCache>
                <c:formatCode>General</c:formatCode>
                <c:ptCount val="5"/>
                <c:pt idx="0">
                  <c:v>9.7143778769596623E-2</c:v>
                </c:pt>
                <c:pt idx="1">
                  <c:v>2.073369223225727E-2</c:v>
                </c:pt>
                <c:pt idx="2">
                  <c:v>9.0884161776903644E-3</c:v>
                </c:pt>
                <c:pt idx="3">
                  <c:v>2.6977733476464174E-3</c:v>
                </c:pt>
                <c:pt idx="4">
                  <c:v>2.0255670661544251E-3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2C-401E-A1F0-3CBCCC865148}"/>
            </c:ext>
          </c:extLst>
        </c:ser>
        <c:ser>
          <c:idx val="3"/>
          <c:order val="2"/>
          <c:tx>
            <c:v>dummy_min</c:v>
          </c:tx>
          <c:spPr>
            <a:ln w="28575"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Sheet1!$I$85:$M$85</c:f>
              <c:numCache>
                <c:formatCode>General</c:formatCode>
                <c:ptCount val="5"/>
                <c:pt idx="0">
                  <c:v>2.051881212568918E-3</c:v>
                </c:pt>
                <c:pt idx="1">
                  <c:v>2.2875555508079957E-3</c:v>
                </c:pt>
                <c:pt idx="2">
                  <c:v>1.2189512670884779E-3</c:v>
                </c:pt>
                <c:pt idx="3">
                  <c:v>1.2189512670884779E-3</c:v>
                </c:pt>
                <c:pt idx="4">
                  <c:v>1.2189512670884779E-3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2C-401E-A1F0-3CBCCC865148}"/>
            </c:ext>
          </c:extLst>
        </c:ser>
        <c:ser>
          <c:idx val="4"/>
          <c:order val="3"/>
          <c:tx>
            <c:v>dummy_max</c:v>
          </c:tx>
          <c:spPr>
            <a:ln w="28575"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Sheet1!$I$86:$M$86</c:f>
              <c:numCache>
                <c:formatCode>General</c:formatCode>
                <c:ptCount val="5"/>
                <c:pt idx="0">
                  <c:v>1.8620685326190364E-2</c:v>
                </c:pt>
                <c:pt idx="1">
                  <c:v>4.5351377754291478E-3</c:v>
                </c:pt>
                <c:pt idx="2">
                  <c:v>4.1282962145908634E-3</c:v>
                </c:pt>
                <c:pt idx="3">
                  <c:v>4.1282962145908634E-3</c:v>
                </c:pt>
                <c:pt idx="4">
                  <c:v>4.1282962145908634E-3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2C-401E-A1F0-3CBCCC865148}"/>
            </c:ext>
          </c:extLst>
        </c:ser>
        <c:ser>
          <c:idx val="5"/>
          <c:order val="4"/>
          <c:tx>
            <c:v>forest_min</c:v>
          </c:tx>
          <c:spPr>
            <a:ln w="28575"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Sheet1!$I$87:$M$87</c:f>
              <c:numCache>
                <c:formatCode>General</c:formatCode>
                <c:ptCount val="5"/>
                <c:pt idx="0">
                  <c:v>2.051881212568918E-3</c:v>
                </c:pt>
                <c:pt idx="1">
                  <c:v>2.1685422477882494E-3</c:v>
                </c:pt>
                <c:pt idx="2">
                  <c:v>1.8814760768251703E-3</c:v>
                </c:pt>
                <c:pt idx="3">
                  <c:v>1.8814760768251703E-3</c:v>
                </c:pt>
                <c:pt idx="4">
                  <c:v>1.7436582388169583E-3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2C-401E-A1F0-3CBCCC865148}"/>
            </c:ext>
          </c:extLst>
        </c:ser>
        <c:ser>
          <c:idx val="6"/>
          <c:order val="5"/>
          <c:tx>
            <c:v>forest_max</c:v>
          </c:tx>
          <c:spPr>
            <a:ln w="28575"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Sheet1!$I$88:$M$88</c:f>
              <c:numCache>
                <c:formatCode>General</c:formatCode>
                <c:ptCount val="5"/>
                <c:pt idx="0">
                  <c:v>1.8620685326190364E-2</c:v>
                </c:pt>
                <c:pt idx="1">
                  <c:v>6.1431711325608124E-3</c:v>
                </c:pt>
                <c:pt idx="2">
                  <c:v>2.1539307655974141E-3</c:v>
                </c:pt>
                <c:pt idx="3">
                  <c:v>2.1539307655974141E-3</c:v>
                </c:pt>
                <c:pt idx="4">
                  <c:v>2.1358016840094351E-3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52C-401E-A1F0-3CBCCC865148}"/>
            </c:ext>
          </c:extLst>
        </c:ser>
        <c:ser>
          <c:idx val="7"/>
          <c:order val="6"/>
          <c:tx>
            <c:v>gbrt_min</c:v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val>
            <c:numRef>
              <c:f>Sheet1!$I$89:$M$89</c:f>
              <c:numCache>
                <c:formatCode>General</c:formatCode>
                <c:ptCount val="5"/>
                <c:pt idx="0">
                  <c:v>1.6223948566496196E-3</c:v>
                </c:pt>
                <c:pt idx="1">
                  <c:v>1.65728473204411E-3</c:v>
                </c:pt>
                <c:pt idx="2">
                  <c:v>1.6574348892824419E-3</c:v>
                </c:pt>
                <c:pt idx="3">
                  <c:v>1.6574348892824419E-3</c:v>
                </c:pt>
                <c:pt idx="4">
                  <c:v>1.6574348892824419E-3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52C-401E-A1F0-3CBCCC865148}"/>
            </c:ext>
          </c:extLst>
        </c:ser>
        <c:ser>
          <c:idx val="12"/>
          <c:order val="7"/>
          <c:tx>
            <c:v>gbrt_max</c:v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val>
            <c:numRef>
              <c:f>Sheet1!$I$90:$M$90</c:f>
              <c:numCache>
                <c:formatCode>General</c:formatCode>
                <c:ptCount val="5"/>
                <c:pt idx="0">
                  <c:v>8.431902585383004E-2</c:v>
                </c:pt>
                <c:pt idx="1">
                  <c:v>2.2491511033385903E-3</c:v>
                </c:pt>
                <c:pt idx="2">
                  <c:v>1.8974463953982724E-3</c:v>
                </c:pt>
                <c:pt idx="3">
                  <c:v>1.8974463953982724E-3</c:v>
                </c:pt>
                <c:pt idx="4">
                  <c:v>1.8974463953982724E-3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52C-401E-A1F0-3CBCCC86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Sheet1!$N$92:$R$92</c:f>
              <c:numCache>
                <c:formatCode>General</c:formatCode>
                <c:ptCount val="5"/>
                <c:pt idx="0">
                  <c:v>0.53293556090763006</c:v>
                </c:pt>
                <c:pt idx="1">
                  <c:v>0.2054309253823868</c:v>
                </c:pt>
                <c:pt idx="2">
                  <c:v>0.19060203194145037</c:v>
                </c:pt>
                <c:pt idx="3">
                  <c:v>0.18876648076062211</c:v>
                </c:pt>
                <c:pt idx="4">
                  <c:v>0.18876648076062211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1-4905-8BE0-B62E044F5488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Sheet1!$N$93:$R$93</c:f>
              <c:numCache>
                <c:formatCode>General</c:formatCode>
                <c:ptCount val="5"/>
                <c:pt idx="0">
                  <c:v>0.10784763175413437</c:v>
                </c:pt>
                <c:pt idx="1">
                  <c:v>0.3464473901309586</c:v>
                </c:pt>
                <c:pt idx="2">
                  <c:v>0.27276020702982984</c:v>
                </c:pt>
                <c:pt idx="3">
                  <c:v>0.27303462341945062</c:v>
                </c:pt>
                <c:pt idx="4">
                  <c:v>0.27303462341945062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1-4905-8BE0-B62E044F5488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Sheet1!$N$94:$R$94</c:f>
              <c:numCache>
                <c:formatCode>General</c:formatCode>
                <c:ptCount val="5"/>
                <c:pt idx="0">
                  <c:v>-0.46148102480217701</c:v>
                </c:pt>
                <c:pt idx="1">
                  <c:v>-0.37489385586848412</c:v>
                </c:pt>
                <c:pt idx="2">
                  <c:v>-0.2935283750389357</c:v>
                </c:pt>
                <c:pt idx="3">
                  <c:v>-0.29196724024772819</c:v>
                </c:pt>
                <c:pt idx="4">
                  <c:v>-0.29196724024772819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1-4905-8BE0-B62E044F5488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Sheet1!$N$95:$R$95</c:f>
              <c:numCache>
                <c:formatCode>General</c:formatCode>
                <c:ptCount val="5"/>
                <c:pt idx="0">
                  <c:v>0.3789204330936764</c:v>
                </c:pt>
                <c:pt idx="1">
                  <c:v>0.31955499168477719</c:v>
                </c:pt>
                <c:pt idx="2">
                  <c:v>0.23442201691069986</c:v>
                </c:pt>
                <c:pt idx="3">
                  <c:v>0.23442201691069986</c:v>
                </c:pt>
                <c:pt idx="4">
                  <c:v>0.23442201691069986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1-4905-8BE0-B62E044F5488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Sheet1!$N$96:$R$96</c:f>
              <c:numCache>
                <c:formatCode>General</c:formatCode>
                <c:ptCount val="5"/>
                <c:pt idx="0">
                  <c:v>-0.37893255208517157</c:v>
                </c:pt>
                <c:pt idx="1">
                  <c:v>-0.33283259803314436</c:v>
                </c:pt>
                <c:pt idx="2">
                  <c:v>-0.25756766698104572</c:v>
                </c:pt>
                <c:pt idx="3">
                  <c:v>-0.27354817406211518</c:v>
                </c:pt>
                <c:pt idx="4">
                  <c:v>-0.28206568152522726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1-4905-8BE0-B62E044F5488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Sheet1!$N$97:$R$97</c:f>
              <c:numCache>
                <c:formatCode>General</c:formatCode>
                <c:ptCount val="5"/>
                <c:pt idx="0">
                  <c:v>0.37859307266414693</c:v>
                </c:pt>
                <c:pt idx="1">
                  <c:v>0.32979077494979536</c:v>
                </c:pt>
                <c:pt idx="2">
                  <c:v>0.29845926585458266</c:v>
                </c:pt>
                <c:pt idx="3">
                  <c:v>0.30815791340551468</c:v>
                </c:pt>
                <c:pt idx="4">
                  <c:v>0.315244947031592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1-4905-8BE0-B62E044F5488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Sheet1!$N$98:$R$98</c:f>
              <c:numCache>
                <c:formatCode>General</c:formatCode>
                <c:ptCount val="5"/>
                <c:pt idx="0">
                  <c:v>-0.1081933265226751</c:v>
                </c:pt>
                <c:pt idx="1">
                  <c:v>-0.12450219122408523</c:v>
                </c:pt>
                <c:pt idx="2">
                  <c:v>-0.14306410676806375</c:v>
                </c:pt>
                <c:pt idx="3">
                  <c:v>-0.13671041584085786</c:v>
                </c:pt>
                <c:pt idx="4">
                  <c:v>-0.13467433278395974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1-4905-8BE0-B62E044F5488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Sheet1!$N$99:$R$99</c:f>
              <c:numCache>
                <c:formatCode>General</c:formatCode>
                <c:ptCount val="5"/>
                <c:pt idx="0">
                  <c:v>0.31470391979178403</c:v>
                </c:pt>
                <c:pt idx="1">
                  <c:v>0.15616184261835858</c:v>
                </c:pt>
                <c:pt idx="2">
                  <c:v>0.19560708176840563</c:v>
                </c:pt>
                <c:pt idx="3">
                  <c:v>0.15702942046529067</c:v>
                </c:pt>
                <c:pt idx="4">
                  <c:v>0.15245688402966567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1-4905-8BE0-B62E044F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Sheet1!$N$83:$R$83</c:f>
              <c:numCache>
                <c:formatCode>General</c:formatCode>
                <c:ptCount val="5"/>
                <c:pt idx="0">
                  <c:v>0.53293556090763006</c:v>
                </c:pt>
                <c:pt idx="1">
                  <c:v>0.2054309253823868</c:v>
                </c:pt>
                <c:pt idx="2">
                  <c:v>0.19060203194145037</c:v>
                </c:pt>
                <c:pt idx="3">
                  <c:v>0.18876648076062211</c:v>
                </c:pt>
                <c:pt idx="4">
                  <c:v>0.18876648076062211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A1-4905-8BE0-B62E044F5488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Sheet1!$N$84:$R$84</c:f>
              <c:numCache>
                <c:formatCode>General</c:formatCode>
                <c:ptCount val="5"/>
                <c:pt idx="0">
                  <c:v>0.64078319266176442</c:v>
                </c:pt>
                <c:pt idx="1">
                  <c:v>0.55187831551334543</c:v>
                </c:pt>
                <c:pt idx="2">
                  <c:v>0.4633622389712802</c:v>
                </c:pt>
                <c:pt idx="3">
                  <c:v>0.4618011041800727</c:v>
                </c:pt>
                <c:pt idx="4">
                  <c:v>0.4618011041800727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A1-4905-8BE0-B62E044F5488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Sheet1!$N$85:$R$85</c:f>
              <c:numCache>
                <c:formatCode>General</c:formatCode>
                <c:ptCount val="5"/>
                <c:pt idx="0">
                  <c:v>0.17930216785958741</c:v>
                </c:pt>
                <c:pt idx="1">
                  <c:v>0.17698445964486129</c:v>
                </c:pt>
                <c:pt idx="2">
                  <c:v>0.16983386393234451</c:v>
                </c:pt>
                <c:pt idx="3">
                  <c:v>0.16983386393234451</c:v>
                </c:pt>
                <c:pt idx="4">
                  <c:v>0.16983386393234451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A1-4905-8BE0-B62E044F5488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Sheet1!$N$86:$R$86</c:f>
              <c:numCache>
                <c:formatCode>General</c:formatCode>
                <c:ptCount val="5"/>
                <c:pt idx="0">
                  <c:v>0.55822260095326381</c:v>
                </c:pt>
                <c:pt idx="1">
                  <c:v>0.4965394513296385</c:v>
                </c:pt>
                <c:pt idx="2">
                  <c:v>0.40425588084304437</c:v>
                </c:pt>
                <c:pt idx="3">
                  <c:v>0.40425588084304437</c:v>
                </c:pt>
                <c:pt idx="4">
                  <c:v>0.40425588084304437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A1-4905-8BE0-B62E044F5488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Sheet1!$N$87:$R$87</c:f>
              <c:numCache>
                <c:formatCode>General</c:formatCode>
                <c:ptCount val="5"/>
                <c:pt idx="0">
                  <c:v>0.17929004886809224</c:v>
                </c:pt>
                <c:pt idx="1">
                  <c:v>0.16370685329649418</c:v>
                </c:pt>
                <c:pt idx="2">
                  <c:v>0.14668821386199865</c:v>
                </c:pt>
                <c:pt idx="3">
                  <c:v>0.13070770678092922</c:v>
                </c:pt>
                <c:pt idx="4">
                  <c:v>0.12219019931781708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A1-4905-8BE0-B62E044F5488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Sheet1!$N$88:$R$88</c:f>
              <c:numCache>
                <c:formatCode>General</c:formatCode>
                <c:ptCount val="5"/>
                <c:pt idx="0">
                  <c:v>0.55788312153223918</c:v>
                </c:pt>
                <c:pt idx="1">
                  <c:v>0.49349762824628957</c:v>
                </c:pt>
                <c:pt idx="2">
                  <c:v>0.44514747971658131</c:v>
                </c:pt>
                <c:pt idx="3">
                  <c:v>0.43886562018644387</c:v>
                </c:pt>
                <c:pt idx="4">
                  <c:v>0.43743514634940905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DA1-4905-8BE0-B62E044F5488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Sheet1!$N$89:$R$89</c:f>
              <c:numCache>
                <c:formatCode>General</c:formatCode>
                <c:ptCount val="5"/>
                <c:pt idx="0">
                  <c:v>0.44968979500956408</c:v>
                </c:pt>
                <c:pt idx="1">
                  <c:v>0.36899543702220433</c:v>
                </c:pt>
                <c:pt idx="2">
                  <c:v>0.30208337294851756</c:v>
                </c:pt>
                <c:pt idx="3">
                  <c:v>0.30215520434558601</c:v>
                </c:pt>
                <c:pt idx="4">
                  <c:v>0.30276081356544932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DA1-4905-8BE0-B62E044F5488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Sheet1!$N$90:$R$90</c:f>
              <c:numCache>
                <c:formatCode>General</c:formatCode>
                <c:ptCount val="5"/>
                <c:pt idx="0">
                  <c:v>0.7643937148013481</c:v>
                </c:pt>
                <c:pt idx="1">
                  <c:v>0.52515727964056291</c:v>
                </c:pt>
                <c:pt idx="2">
                  <c:v>0.49769045471692319</c:v>
                </c:pt>
                <c:pt idx="3">
                  <c:v>0.45918462481087668</c:v>
                </c:pt>
                <c:pt idx="4">
                  <c:v>0.45521769759511499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DA1-4905-8BE0-B62E044F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Sheet1!$S$92:$AB$92</c:f>
              <c:numCache>
                <c:formatCode>General</c:formatCode>
                <c:ptCount val="10"/>
                <c:pt idx="0">
                  <c:v>0.35679508183764297</c:v>
                </c:pt>
                <c:pt idx="1">
                  <c:v>0.32251593383729804</c:v>
                </c:pt>
                <c:pt idx="2">
                  <c:v>0.31194295138869893</c:v>
                </c:pt>
                <c:pt idx="3">
                  <c:v>0.31145015321555231</c:v>
                </c:pt>
                <c:pt idx="4">
                  <c:v>0.31145015321555231</c:v>
                </c:pt>
                <c:pt idx="5">
                  <c:v>0.30896598858498414</c:v>
                </c:pt>
                <c:pt idx="6">
                  <c:v>0.30828704258637707</c:v>
                </c:pt>
                <c:pt idx="7">
                  <c:v>0.30582590970692053</c:v>
                </c:pt>
                <c:pt idx="8">
                  <c:v>0.29157218833188892</c:v>
                </c:pt>
                <c:pt idx="9">
                  <c:v>0.28731697579345444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0-4009-A0FF-DF3C3C19EBF3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Sheet1!$S$93:$AB$93</c:f>
              <c:numCache>
                <c:formatCode>General</c:formatCode>
                <c:ptCount val="10"/>
                <c:pt idx="0">
                  <c:v>0.15924882500072646</c:v>
                </c:pt>
                <c:pt idx="1">
                  <c:v>4.2327942714462219E-2</c:v>
                </c:pt>
                <c:pt idx="2">
                  <c:v>5.1552195812843038E-2</c:v>
                </c:pt>
                <c:pt idx="3">
                  <c:v>4.0592203661946324E-2</c:v>
                </c:pt>
                <c:pt idx="4">
                  <c:v>4.0592203661946324E-2</c:v>
                </c:pt>
                <c:pt idx="5">
                  <c:v>4.0837730167819775E-2</c:v>
                </c:pt>
                <c:pt idx="6">
                  <c:v>2.4797108360535058E-2</c:v>
                </c:pt>
                <c:pt idx="7">
                  <c:v>2.6155259763213701E-2</c:v>
                </c:pt>
                <c:pt idx="8">
                  <c:v>3.9773023850852463E-2</c:v>
                </c:pt>
                <c:pt idx="9">
                  <c:v>3.7699363110813289E-2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0-4009-A0FF-DF3C3C19EBF3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Sheet1!$S$94:$AB$94</c:f>
              <c:numCache>
                <c:formatCode>General</c:formatCode>
                <c:ptCount val="10"/>
                <c:pt idx="0">
                  <c:v>-0.17992910226571412</c:v>
                </c:pt>
                <c:pt idx="1">
                  <c:v>-5.6980596697553232E-2</c:v>
                </c:pt>
                <c:pt idx="2">
                  <c:v>-5.6165555328950012E-2</c:v>
                </c:pt>
                <c:pt idx="3">
                  <c:v>-4.6398413998664456E-2</c:v>
                </c:pt>
                <c:pt idx="4">
                  <c:v>-4.6398413998664456E-2</c:v>
                </c:pt>
                <c:pt idx="5">
                  <c:v>-4.406352108033107E-2</c:v>
                </c:pt>
                <c:pt idx="6">
                  <c:v>-2.8070009573302246E-2</c:v>
                </c:pt>
                <c:pt idx="7">
                  <c:v>-2.6967028096524348E-2</c:v>
                </c:pt>
                <c:pt idx="8">
                  <c:v>-2.7151300672796141E-2</c:v>
                </c:pt>
                <c:pt idx="9">
                  <c:v>-2.1623520525372641E-2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F0-4009-A0FF-DF3C3C19EBF3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Sheet1!$S$95:$AB$95</c:f>
              <c:numCache>
                <c:formatCode>General</c:formatCode>
                <c:ptCount val="10"/>
                <c:pt idx="0">
                  <c:v>7.8229981876659083E-2</c:v>
                </c:pt>
                <c:pt idx="1">
                  <c:v>7.8076313487136784E-2</c:v>
                </c:pt>
                <c:pt idx="2">
                  <c:v>7.2630269986384999E-2</c:v>
                </c:pt>
                <c:pt idx="3">
                  <c:v>6.5849208936347492E-2</c:v>
                </c:pt>
                <c:pt idx="4">
                  <c:v>6.5849208936347492E-2</c:v>
                </c:pt>
                <c:pt idx="5">
                  <c:v>5.6896028367285911E-2</c:v>
                </c:pt>
                <c:pt idx="6">
                  <c:v>4.9944769552331625E-2</c:v>
                </c:pt>
                <c:pt idx="7">
                  <c:v>4.9944769552331625E-2</c:v>
                </c:pt>
                <c:pt idx="8">
                  <c:v>4.2265979219974437E-2</c:v>
                </c:pt>
                <c:pt idx="9">
                  <c:v>3.4941440410406976E-2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F0-4009-A0FF-DF3C3C19EBF3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Sheet1!$S$96:$AB$96</c:f>
              <c:numCache>
                <c:formatCode>General</c:formatCode>
                <c:ptCount val="10"/>
                <c:pt idx="0">
                  <c:v>-7.8229981876659083E-2</c:v>
                </c:pt>
                <c:pt idx="1">
                  <c:v>-6.9066310649891438E-2</c:v>
                </c:pt>
                <c:pt idx="2">
                  <c:v>-7.2928087071383929E-2</c:v>
                </c:pt>
                <c:pt idx="3">
                  <c:v>-7.7261165235000595E-2</c:v>
                </c:pt>
                <c:pt idx="4">
                  <c:v>-7.6062369472860103E-2</c:v>
                </c:pt>
                <c:pt idx="5">
                  <c:v>-6.7205443697437195E-2</c:v>
                </c:pt>
                <c:pt idx="6">
                  <c:v>-6.3230586275690837E-2</c:v>
                </c:pt>
                <c:pt idx="7">
                  <c:v>-6.3230586275690837E-2</c:v>
                </c:pt>
                <c:pt idx="8">
                  <c:v>-5.4731566079669003E-2</c:v>
                </c:pt>
                <c:pt idx="9">
                  <c:v>-4.6605934139051397E-2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F0-4009-A0FF-DF3C3C19EBF3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Sheet1!$S$97:$AB$97</c:f>
              <c:numCache>
                <c:formatCode>General</c:formatCode>
                <c:ptCount val="10"/>
                <c:pt idx="0">
                  <c:v>7.8229981876659083E-2</c:v>
                </c:pt>
                <c:pt idx="1">
                  <c:v>3.5768407345835973E-2</c:v>
                </c:pt>
                <c:pt idx="2">
                  <c:v>3.5150286635041939E-2</c:v>
                </c:pt>
                <c:pt idx="3">
                  <c:v>4.633489424578735E-2</c:v>
                </c:pt>
                <c:pt idx="4">
                  <c:v>3.0239361549260935E-2</c:v>
                </c:pt>
                <c:pt idx="5">
                  <c:v>3.0239361549260935E-2</c:v>
                </c:pt>
                <c:pt idx="6">
                  <c:v>3.3485781021853844E-2</c:v>
                </c:pt>
                <c:pt idx="7">
                  <c:v>3.3485781021853844E-2</c:v>
                </c:pt>
                <c:pt idx="8">
                  <c:v>3.3485781021853844E-2</c:v>
                </c:pt>
                <c:pt idx="9">
                  <c:v>3.3485781021853844E-2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F0-4009-A0FF-DF3C3C19EBF3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Sheet1!$S$98:$AB$98</c:f>
              <c:numCache>
                <c:formatCode>General</c:formatCode>
                <c:ptCount val="10"/>
                <c:pt idx="0">
                  <c:v>-0.16505927919375557</c:v>
                </c:pt>
                <c:pt idx="1">
                  <c:v>-0.10990463646732909</c:v>
                </c:pt>
                <c:pt idx="2">
                  <c:v>-0.10415971283856493</c:v>
                </c:pt>
                <c:pt idx="3">
                  <c:v>-0.15826447773478</c:v>
                </c:pt>
                <c:pt idx="4">
                  <c:v>-0.15450137069615671</c:v>
                </c:pt>
                <c:pt idx="5">
                  <c:v>-0.15450137069615671</c:v>
                </c:pt>
                <c:pt idx="6">
                  <c:v>-0.15404533247667873</c:v>
                </c:pt>
                <c:pt idx="7">
                  <c:v>-0.15404533247667873</c:v>
                </c:pt>
                <c:pt idx="8">
                  <c:v>-0.15404533247667873</c:v>
                </c:pt>
                <c:pt idx="9">
                  <c:v>-0.15404533247667873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0-4009-A0FF-DF3C3C19EBF3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Sheet1!$S$99:$AB$99</c:f>
              <c:numCache>
                <c:formatCode>General</c:formatCode>
                <c:ptCount val="10"/>
                <c:pt idx="0">
                  <c:v>0.17684803575516711</c:v>
                </c:pt>
                <c:pt idx="1">
                  <c:v>0.11918020442899011</c:v>
                </c:pt>
                <c:pt idx="2">
                  <c:v>0.10770454694590989</c:v>
                </c:pt>
                <c:pt idx="3">
                  <c:v>0.16468381194243617</c:v>
                </c:pt>
                <c:pt idx="4">
                  <c:v>0.12837058302482013</c:v>
                </c:pt>
                <c:pt idx="5">
                  <c:v>0.12837058302482013</c:v>
                </c:pt>
                <c:pt idx="6">
                  <c:v>0.12837058302482013</c:v>
                </c:pt>
                <c:pt idx="7">
                  <c:v>0.12837058302482013</c:v>
                </c:pt>
                <c:pt idx="8">
                  <c:v>0.12837058302482013</c:v>
                </c:pt>
                <c:pt idx="9">
                  <c:v>0.12837058302482013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F0-4009-A0FF-DF3C3C19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Sheet1!$S$83:$AB$83</c:f>
              <c:numCache>
                <c:formatCode>General</c:formatCode>
                <c:ptCount val="10"/>
                <c:pt idx="0">
                  <c:v>0.35679508183764297</c:v>
                </c:pt>
                <c:pt idx="1">
                  <c:v>0.32251593383729804</c:v>
                </c:pt>
                <c:pt idx="2">
                  <c:v>0.31194295138869893</c:v>
                </c:pt>
                <c:pt idx="3">
                  <c:v>0.31145015321555231</c:v>
                </c:pt>
                <c:pt idx="4">
                  <c:v>0.31145015321555231</c:v>
                </c:pt>
                <c:pt idx="5">
                  <c:v>0.30896598858498414</c:v>
                </c:pt>
                <c:pt idx="6">
                  <c:v>0.30828704258637707</c:v>
                </c:pt>
                <c:pt idx="7">
                  <c:v>0.30582590970692053</c:v>
                </c:pt>
                <c:pt idx="8">
                  <c:v>0.29157218833188892</c:v>
                </c:pt>
                <c:pt idx="9">
                  <c:v>0.28731697579345444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F0-4009-A0FF-DF3C3C19EBF3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Sheet1!$S$84:$AB$84</c:f>
              <c:numCache>
                <c:formatCode>General</c:formatCode>
                <c:ptCount val="10"/>
                <c:pt idx="0">
                  <c:v>0.51604390683836943</c:v>
                </c:pt>
                <c:pt idx="1">
                  <c:v>0.36484387655176026</c:v>
                </c:pt>
                <c:pt idx="2">
                  <c:v>0.36349514720154197</c:v>
                </c:pt>
                <c:pt idx="3">
                  <c:v>0.35204235687749863</c:v>
                </c:pt>
                <c:pt idx="4">
                  <c:v>0.35204235687749863</c:v>
                </c:pt>
                <c:pt idx="5">
                  <c:v>0.34980371875280392</c:v>
                </c:pt>
                <c:pt idx="6">
                  <c:v>0.33308415094691213</c:v>
                </c:pt>
                <c:pt idx="7">
                  <c:v>0.33198116947013423</c:v>
                </c:pt>
                <c:pt idx="8">
                  <c:v>0.33134521218274138</c:v>
                </c:pt>
                <c:pt idx="9">
                  <c:v>0.32501633890426773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F0-4009-A0FF-DF3C3C19EBF3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Sheet1!$S$85:$AB$85</c:f>
              <c:numCache>
                <c:formatCode>General</c:formatCode>
                <c:ptCount val="10"/>
                <c:pt idx="0">
                  <c:v>0.3361148045726553</c:v>
                </c:pt>
                <c:pt idx="1">
                  <c:v>0.30786327985420703</c:v>
                </c:pt>
                <c:pt idx="2">
                  <c:v>0.30732959187259196</c:v>
                </c:pt>
                <c:pt idx="3">
                  <c:v>0.30564394287883417</c:v>
                </c:pt>
                <c:pt idx="4">
                  <c:v>0.30564394287883417</c:v>
                </c:pt>
                <c:pt idx="5">
                  <c:v>0.30574019767247285</c:v>
                </c:pt>
                <c:pt idx="6">
                  <c:v>0.30501414137360988</c:v>
                </c:pt>
                <c:pt idx="7">
                  <c:v>0.30501414137360988</c:v>
                </c:pt>
                <c:pt idx="8">
                  <c:v>0.30419391150994524</c:v>
                </c:pt>
                <c:pt idx="9">
                  <c:v>0.30339281837889509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F0-4009-A0FF-DF3C3C19EBF3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Sheet1!$S$86:$AB$86</c:f>
              <c:numCache>
                <c:formatCode>General</c:formatCode>
                <c:ptCount val="10"/>
                <c:pt idx="0">
                  <c:v>0.41434478644931438</c:v>
                </c:pt>
                <c:pt idx="1">
                  <c:v>0.38593959334134381</c:v>
                </c:pt>
                <c:pt idx="2">
                  <c:v>0.37995986185897695</c:v>
                </c:pt>
                <c:pt idx="3">
                  <c:v>0.37149315181518167</c:v>
                </c:pt>
                <c:pt idx="4">
                  <c:v>0.37149315181518167</c:v>
                </c:pt>
                <c:pt idx="5">
                  <c:v>0.36263622603975876</c:v>
                </c:pt>
                <c:pt idx="6">
                  <c:v>0.35495891092594151</c:v>
                </c:pt>
                <c:pt idx="7">
                  <c:v>0.35495891092594151</c:v>
                </c:pt>
                <c:pt idx="8">
                  <c:v>0.34645989072991967</c:v>
                </c:pt>
                <c:pt idx="9">
                  <c:v>0.33833425878930207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F0-4009-A0FF-DF3C3C19EBF3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Sheet1!$S$87:$AB$87</c:f>
              <c:numCache>
                <c:formatCode>General</c:formatCode>
                <c:ptCount val="10"/>
                <c:pt idx="0">
                  <c:v>0.3361148045726553</c:v>
                </c:pt>
                <c:pt idx="1">
                  <c:v>0.31687328269145237</c:v>
                </c:pt>
                <c:pt idx="2">
                  <c:v>0.30703177478759303</c:v>
                </c:pt>
                <c:pt idx="3">
                  <c:v>0.29423198658018107</c:v>
                </c:pt>
                <c:pt idx="4">
                  <c:v>0.29543078234232156</c:v>
                </c:pt>
                <c:pt idx="5">
                  <c:v>0.29543078234232156</c:v>
                </c:pt>
                <c:pt idx="6">
                  <c:v>0.29172832465025067</c:v>
                </c:pt>
                <c:pt idx="7">
                  <c:v>0.29172832465025067</c:v>
                </c:pt>
                <c:pt idx="8">
                  <c:v>0.29172832465025067</c:v>
                </c:pt>
                <c:pt idx="9">
                  <c:v>0.29172832465025067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F0-4009-A0FF-DF3C3C19EBF3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Sheet1!$S$88:$AB$88</c:f>
              <c:numCache>
                <c:formatCode>General</c:formatCode>
                <c:ptCount val="10"/>
                <c:pt idx="0">
                  <c:v>0.41434478644931438</c:v>
                </c:pt>
                <c:pt idx="1">
                  <c:v>0.35264169003728835</c:v>
                </c:pt>
                <c:pt idx="2">
                  <c:v>0.34218206142263496</c:v>
                </c:pt>
                <c:pt idx="3">
                  <c:v>0.34056688082596842</c:v>
                </c:pt>
                <c:pt idx="4">
                  <c:v>0.3256701438915825</c:v>
                </c:pt>
                <c:pt idx="5">
                  <c:v>0.3256701438915825</c:v>
                </c:pt>
                <c:pt idx="6">
                  <c:v>0.32521410567210451</c:v>
                </c:pt>
                <c:pt idx="7">
                  <c:v>0.32521410567210451</c:v>
                </c:pt>
                <c:pt idx="8">
                  <c:v>0.32521410567210451</c:v>
                </c:pt>
                <c:pt idx="9">
                  <c:v>0.32521410567210451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9F0-4009-A0FF-DF3C3C19EBF3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Sheet1!$S$89:$AB$89</c:f>
              <c:numCache>
                <c:formatCode>General</c:formatCode>
                <c:ptCount val="10"/>
                <c:pt idx="0">
                  <c:v>0.24928550725555881</c:v>
                </c:pt>
                <c:pt idx="1">
                  <c:v>0.24273705356995925</c:v>
                </c:pt>
                <c:pt idx="2">
                  <c:v>0.23802234858407004</c:v>
                </c:pt>
                <c:pt idx="3">
                  <c:v>0.18230240309118842</c:v>
                </c:pt>
                <c:pt idx="4">
                  <c:v>0.17116877319542578</c:v>
                </c:pt>
                <c:pt idx="5">
                  <c:v>0.17116877319542578</c:v>
                </c:pt>
                <c:pt idx="6">
                  <c:v>0.17116877319542578</c:v>
                </c:pt>
                <c:pt idx="7">
                  <c:v>0.17116877319542578</c:v>
                </c:pt>
                <c:pt idx="8">
                  <c:v>0.17116877319542578</c:v>
                </c:pt>
                <c:pt idx="9">
                  <c:v>0.17116877319542578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9F0-4009-A0FF-DF3C3C19EBF3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Sheet1!$S$90:$AB$90</c:f>
              <c:numCache>
                <c:formatCode>General</c:formatCode>
                <c:ptCount val="10"/>
                <c:pt idx="0">
                  <c:v>0.42613354301072592</c:v>
                </c:pt>
                <c:pt idx="1">
                  <c:v>0.36191725799894936</c:v>
                </c:pt>
                <c:pt idx="2">
                  <c:v>0.34572689552997993</c:v>
                </c:pt>
                <c:pt idx="3">
                  <c:v>0.34698621503362459</c:v>
                </c:pt>
                <c:pt idx="4">
                  <c:v>0.29953935622024591</c:v>
                </c:pt>
                <c:pt idx="5">
                  <c:v>0.29953935622024591</c:v>
                </c:pt>
                <c:pt idx="6">
                  <c:v>0.29953935622024591</c:v>
                </c:pt>
                <c:pt idx="7">
                  <c:v>0.29953935622024591</c:v>
                </c:pt>
                <c:pt idx="8">
                  <c:v>0.29953935622024591</c:v>
                </c:pt>
                <c:pt idx="9">
                  <c:v>0.29953935622024591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9F0-4009-A0FF-DF3C3C19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Sheet1!$D$3:$H$3</c:f>
              <c:numCache>
                <c:formatCode>General</c:formatCode>
                <c:ptCount val="5"/>
                <c:pt idx="0">
                  <c:v>1.2019513775888363E-2</c:v>
                </c:pt>
                <c:pt idx="1">
                  <c:v>2.4040051645744117E-3</c:v>
                </c:pt>
                <c:pt idx="2">
                  <c:v>1.9297948602901255E-3</c:v>
                </c:pt>
                <c:pt idx="3">
                  <c:v>1.8499375625154729E-3</c:v>
                </c:pt>
                <c:pt idx="4">
                  <c:v>1.7733848584772303E-3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D-48E5-80C4-432D7725E8F1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Sheet1!$D$4:$H$4</c:f>
              <c:numCache>
                <c:formatCode>General</c:formatCode>
                <c:ptCount val="5"/>
                <c:pt idx="0">
                  <c:v>5.3576888201815692E-2</c:v>
                </c:pt>
                <c:pt idx="1">
                  <c:v>2.3845039052596391E-2</c:v>
                </c:pt>
                <c:pt idx="2">
                  <c:v>5.8682122680879696E-3</c:v>
                </c:pt>
                <c:pt idx="3">
                  <c:v>5.8682122680879696E-3</c:v>
                </c:pt>
                <c:pt idx="4">
                  <c:v>3.3624349448632867E-3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D-48E5-80C4-432D7725E8F1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Sheet1!$D$5:$H$5</c:f>
              <c:numCache>
                <c:formatCode>General</c:formatCode>
                <c:ptCount val="5"/>
                <c:pt idx="0">
                  <c:v>5.3576888201815692E-2</c:v>
                </c:pt>
                <c:pt idx="1">
                  <c:v>5.0141379711149663E-3</c:v>
                </c:pt>
                <c:pt idx="2">
                  <c:v>4.5308625129066712E-3</c:v>
                </c:pt>
                <c:pt idx="3">
                  <c:v>1.9088018279472684E-3</c:v>
                </c:pt>
                <c:pt idx="4">
                  <c:v>1.8289845277036489E-3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D-48E5-80C4-432D7725E8F1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Sheet1!$D$6:$H$6</c:f>
              <c:numCache>
                <c:formatCode>General</c:formatCode>
                <c:ptCount val="5"/>
                <c:pt idx="0">
                  <c:v>1.5696340497896432E-2</c:v>
                </c:pt>
                <c:pt idx="1">
                  <c:v>4.6277029715167525E-3</c:v>
                </c:pt>
                <c:pt idx="2">
                  <c:v>2.734929294585161E-3</c:v>
                </c:pt>
                <c:pt idx="3">
                  <c:v>2.734929294585161E-3</c:v>
                </c:pt>
                <c:pt idx="4">
                  <c:v>2.5623455979414847E-3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D-48E5-80C4-432D7725E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Sheet1!$I$3:$M$3</c:f>
              <c:numCache>
                <c:formatCode>General</c:formatCode>
                <c:ptCount val="5"/>
                <c:pt idx="0">
                  <c:v>2.1894361906837991E-2</c:v>
                </c:pt>
                <c:pt idx="1">
                  <c:v>7.5160007485415986E-3</c:v>
                </c:pt>
                <c:pt idx="2">
                  <c:v>4.0152115664322278E-3</c:v>
                </c:pt>
                <c:pt idx="3">
                  <c:v>2.0700416992193785E-3</c:v>
                </c:pt>
                <c:pt idx="4">
                  <c:v>1.7532988861572178E-3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5B1-8FEC-BA6C322D1270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Sheet1!$I$4:$M$4</c:f>
              <c:numCache>
                <c:formatCode>General</c:formatCode>
                <c:ptCount val="5"/>
                <c:pt idx="0">
                  <c:v>6.1812162545867751E-3</c:v>
                </c:pt>
                <c:pt idx="1">
                  <c:v>3.2209283742210045E-3</c:v>
                </c:pt>
                <c:pt idx="2">
                  <c:v>2.2432547563065821E-3</c:v>
                </c:pt>
                <c:pt idx="3">
                  <c:v>2.2432547563065821E-3</c:v>
                </c:pt>
                <c:pt idx="4">
                  <c:v>2.2432547563065821E-3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5B1-8FEC-BA6C322D1270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Sheet1!$I$5:$M$5</c:f>
              <c:numCache>
                <c:formatCode>General</c:formatCode>
                <c:ptCount val="5"/>
                <c:pt idx="0">
                  <c:v>6.1812162545867751E-3</c:v>
                </c:pt>
                <c:pt idx="1">
                  <c:v>3.6498939897415248E-3</c:v>
                </c:pt>
                <c:pt idx="2">
                  <c:v>2.0130994030621674E-3</c:v>
                </c:pt>
                <c:pt idx="3">
                  <c:v>2.0130994030621674E-3</c:v>
                </c:pt>
                <c:pt idx="4">
                  <c:v>1.9297948602901255E-3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3B-45B1-8FEC-BA6C322D1270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Sheet1!$I$6:$M$6</c:f>
              <c:numCache>
                <c:formatCode>General</c:formatCode>
                <c:ptCount val="5"/>
                <c:pt idx="0">
                  <c:v>1.1696099942415003E-2</c:v>
                </c:pt>
                <c:pt idx="1">
                  <c:v>1.9306692579577711E-3</c:v>
                </c:pt>
                <c:pt idx="2">
                  <c:v>1.7733848584772303E-3</c:v>
                </c:pt>
                <c:pt idx="3">
                  <c:v>1.7733848584772303E-3</c:v>
                </c:pt>
                <c:pt idx="4">
                  <c:v>1.7733848584772303E-3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3B-45B1-8FEC-BA6C322D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Sheet1!$N$3:$R$3</c:f>
              <c:numCache>
                <c:formatCode>General</c:formatCode>
                <c:ptCount val="5"/>
                <c:pt idx="0">
                  <c:v>0.58437671942111069</c:v>
                </c:pt>
                <c:pt idx="1">
                  <c:v>0.33670888472741467</c:v>
                </c:pt>
                <c:pt idx="2">
                  <c:v>0.29718308207713628</c:v>
                </c:pt>
                <c:pt idx="3">
                  <c:v>0.29525001142665808</c:v>
                </c:pt>
                <c:pt idx="4">
                  <c:v>0.29525001142665808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5-42F7-A59F-1F57D01BD291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Sheet1!$N$4:$R$4</c:f>
              <c:numCache>
                <c:formatCode>General</c:formatCode>
                <c:ptCount val="5"/>
                <c:pt idx="0">
                  <c:v>0.31637086227896777</c:v>
                </c:pt>
                <c:pt idx="1">
                  <c:v>0.2964452166690027</c:v>
                </c:pt>
                <c:pt idx="2">
                  <c:v>0.26202354524154436</c:v>
                </c:pt>
                <c:pt idx="3">
                  <c:v>0.26202354524154436</c:v>
                </c:pt>
                <c:pt idx="4">
                  <c:v>0.26202354524154436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5-42F7-A59F-1F57D01BD291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Sheet1!$N$5:$R$5</c:f>
              <c:numCache>
                <c:formatCode>General</c:formatCode>
                <c:ptCount val="5"/>
                <c:pt idx="0">
                  <c:v>0.3162639595689003</c:v>
                </c:pt>
                <c:pt idx="1">
                  <c:v>0.28423395966964116</c:v>
                </c:pt>
                <c:pt idx="2">
                  <c:v>0.2555345156819242</c:v>
                </c:pt>
                <c:pt idx="3">
                  <c:v>0.2395059890682493</c:v>
                </c:pt>
                <c:pt idx="4">
                  <c:v>0.23119318268723404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5-42F7-A59F-1F57D01BD291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Sheet1!$N$6:$R$6</c:f>
              <c:numCache>
                <c:formatCode>General</c:formatCode>
                <c:ptCount val="5"/>
                <c:pt idx="0">
                  <c:v>0.58629348701449646</c:v>
                </c:pt>
                <c:pt idx="1">
                  <c:v>0.44020522476040813</c:v>
                </c:pt>
                <c:pt idx="2">
                  <c:v>0.38774219688495298</c:v>
                </c:pt>
                <c:pt idx="3">
                  <c:v>0.37248493142955685</c:v>
                </c:pt>
                <c:pt idx="4">
                  <c:v>0.37124396355131178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C5-42F7-A59F-1F57D01BD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Sheet1!$S$3:$AB$3</c:f>
              <c:numCache>
                <c:formatCode>General</c:formatCode>
                <c:ptCount val="10"/>
                <c:pt idx="0">
                  <c:v>0.42909431127924902</c:v>
                </c:pt>
                <c:pt idx="1">
                  <c:v>0.34302764254635637</c:v>
                </c:pt>
                <c:pt idx="2">
                  <c:v>0.33673394398771056</c:v>
                </c:pt>
                <c:pt idx="3">
                  <c:v>0.33112481934741933</c:v>
                </c:pt>
                <c:pt idx="4">
                  <c:v>0.33112481934741933</c:v>
                </c:pt>
                <c:pt idx="5">
                  <c:v>0.32875135250697268</c:v>
                </c:pt>
                <c:pt idx="6">
                  <c:v>0.32044582666625254</c:v>
                </c:pt>
                <c:pt idx="7">
                  <c:v>0.31863528235079552</c:v>
                </c:pt>
                <c:pt idx="8">
                  <c:v>0.3108231790092495</c:v>
                </c:pt>
                <c:pt idx="9">
                  <c:v>0.30558584976637032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0-4C40-99F7-3498EAADFF86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Sheet1!$S$4:$AB$4</c:f>
              <c:numCache>
                <c:formatCode>General</c:formatCode>
                <c:ptCount val="10"/>
                <c:pt idx="0">
                  <c:v>0.3731854993473217</c:v>
                </c:pt>
                <c:pt idx="1">
                  <c:v>0.34469788080530023</c:v>
                </c:pt>
                <c:pt idx="2">
                  <c:v>0.34172051339228343</c:v>
                </c:pt>
                <c:pt idx="3">
                  <c:v>0.33696384327295031</c:v>
                </c:pt>
                <c:pt idx="4">
                  <c:v>0.33696384327295031</c:v>
                </c:pt>
                <c:pt idx="5">
                  <c:v>0.33297518140635546</c:v>
                </c:pt>
                <c:pt idx="6">
                  <c:v>0.3290402520042004</c:v>
                </c:pt>
                <c:pt idx="7">
                  <c:v>0.3290402520042004</c:v>
                </c:pt>
                <c:pt idx="8">
                  <c:v>0.32463978397978654</c:v>
                </c:pt>
                <c:pt idx="9">
                  <c:v>0.32038755332912172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0-4C40-99F7-3498EAADFF86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Sheet1!$S$5:$AB$5</c:f>
              <c:numCache>
                <c:formatCode>General</c:formatCode>
                <c:ptCount val="10"/>
                <c:pt idx="0">
                  <c:v>0.3731854993473217</c:v>
                </c:pt>
                <c:pt idx="1">
                  <c:v>0.33427941895363106</c:v>
                </c:pt>
                <c:pt idx="2">
                  <c:v>0.32413078474447432</c:v>
                </c:pt>
                <c:pt idx="3">
                  <c:v>0.31655279166173916</c:v>
                </c:pt>
                <c:pt idx="4">
                  <c:v>0.31018218097664257</c:v>
                </c:pt>
                <c:pt idx="5">
                  <c:v>0.31018218097664257</c:v>
                </c:pt>
                <c:pt idx="6">
                  <c:v>0.308016503129869</c:v>
                </c:pt>
                <c:pt idx="7">
                  <c:v>0.308016503129869</c:v>
                </c:pt>
                <c:pt idx="8">
                  <c:v>0.308016503129869</c:v>
                </c:pt>
                <c:pt idx="9">
                  <c:v>0.308016503129869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0-4C40-99F7-3498EAADFF86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Sheet1!$S$6:$AB$6</c:f>
              <c:numCache>
                <c:formatCode>General</c:formatCode>
                <c:ptCount val="10"/>
                <c:pt idx="0">
                  <c:v>0.32592777793253108</c:v>
                </c:pt>
                <c:pt idx="1">
                  <c:v>0.29639623621561684</c:v>
                </c:pt>
                <c:pt idx="2">
                  <c:v>0.28686360459759491</c:v>
                </c:pt>
                <c:pt idx="3">
                  <c:v>0.25150829179203138</c:v>
                </c:pt>
                <c:pt idx="4">
                  <c:v>0.22643273643174286</c:v>
                </c:pt>
                <c:pt idx="5">
                  <c:v>0.22643273643174286</c:v>
                </c:pt>
                <c:pt idx="6">
                  <c:v>0.22643273643174286</c:v>
                </c:pt>
                <c:pt idx="7">
                  <c:v>0.22643273643174286</c:v>
                </c:pt>
                <c:pt idx="8">
                  <c:v>0.22643273643174286</c:v>
                </c:pt>
                <c:pt idx="9">
                  <c:v>0.22643273643174286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0-4C40-99F7-3498EAADF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Sheet1!$AC$3:$AP$3</c:f>
              <c:numCache>
                <c:formatCode>General</c:formatCode>
                <c:ptCount val="14"/>
                <c:pt idx="0">
                  <c:v>0.43755326770660613</c:v>
                </c:pt>
                <c:pt idx="1">
                  <c:v>0.4330338571167644</c:v>
                </c:pt>
                <c:pt idx="2">
                  <c:v>0.42105673854560421</c:v>
                </c:pt>
                <c:pt idx="3">
                  <c:v>0.35034068661810697</c:v>
                </c:pt>
                <c:pt idx="4">
                  <c:v>0.34942718876822215</c:v>
                </c:pt>
                <c:pt idx="5">
                  <c:v>0.32255765651256779</c:v>
                </c:pt>
                <c:pt idx="6">
                  <c:v>0.2747219838582694</c:v>
                </c:pt>
                <c:pt idx="7">
                  <c:v>0.27202654785300812</c:v>
                </c:pt>
                <c:pt idx="8">
                  <c:v>0.25175343074146977</c:v>
                </c:pt>
                <c:pt idx="9">
                  <c:v>0.25175343074146977</c:v>
                </c:pt>
                <c:pt idx="10">
                  <c:v>0.25014721707852855</c:v>
                </c:pt>
                <c:pt idx="11">
                  <c:v>0.2491684462043782</c:v>
                </c:pt>
                <c:pt idx="12">
                  <c:v>0.24887837737787855</c:v>
                </c:pt>
                <c:pt idx="13">
                  <c:v>0.24215775187580363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B-4838-B62C-9843C38CE8A5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Sheet1!$AC$4:$AP$4</c:f>
              <c:numCache>
                <c:formatCode>General</c:formatCode>
                <c:ptCount val="14"/>
                <c:pt idx="0">
                  <c:v>0.42282583165095627</c:v>
                </c:pt>
                <c:pt idx="1">
                  <c:v>0.41477200527731034</c:v>
                </c:pt>
                <c:pt idx="2">
                  <c:v>0.36295758556817603</c:v>
                </c:pt>
                <c:pt idx="3">
                  <c:v>0.35573222008362371</c:v>
                </c:pt>
                <c:pt idx="4">
                  <c:v>0.35306635115742357</c:v>
                </c:pt>
                <c:pt idx="5">
                  <c:v>0.34785848375464407</c:v>
                </c:pt>
                <c:pt idx="6">
                  <c:v>0.33587614098565449</c:v>
                </c:pt>
                <c:pt idx="7">
                  <c:v>0.33587614098565449</c:v>
                </c:pt>
                <c:pt idx="8">
                  <c:v>0.33587614098565449</c:v>
                </c:pt>
                <c:pt idx="9">
                  <c:v>0.33347372541649717</c:v>
                </c:pt>
                <c:pt idx="10">
                  <c:v>0.33347372541649717</c:v>
                </c:pt>
                <c:pt idx="11">
                  <c:v>0.33347372541649717</c:v>
                </c:pt>
                <c:pt idx="12">
                  <c:v>0.33347372541649717</c:v>
                </c:pt>
                <c:pt idx="13">
                  <c:v>0.33347372541649717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B-4838-B62C-9843C38CE8A5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Sheet1!$AC$5:$AP$5</c:f>
              <c:numCache>
                <c:formatCode>General</c:formatCode>
                <c:ptCount val="14"/>
                <c:pt idx="0">
                  <c:v>0.42282583165095627</c:v>
                </c:pt>
                <c:pt idx="1">
                  <c:v>0.41477200527731034</c:v>
                </c:pt>
                <c:pt idx="2">
                  <c:v>0.36295758556817603</c:v>
                </c:pt>
                <c:pt idx="3">
                  <c:v>0.35573222008362371</c:v>
                </c:pt>
                <c:pt idx="4">
                  <c:v>0.35306635115742357</c:v>
                </c:pt>
                <c:pt idx="5">
                  <c:v>0.32547045772092376</c:v>
                </c:pt>
                <c:pt idx="6">
                  <c:v>0.28941629668012564</c:v>
                </c:pt>
                <c:pt idx="7">
                  <c:v>0.28790616202254643</c:v>
                </c:pt>
                <c:pt idx="8">
                  <c:v>0.27138812902550724</c:v>
                </c:pt>
                <c:pt idx="9">
                  <c:v>0.27138812902550724</c:v>
                </c:pt>
                <c:pt idx="10">
                  <c:v>0.26364785514293115</c:v>
                </c:pt>
                <c:pt idx="11">
                  <c:v>0.2627268048485436</c:v>
                </c:pt>
                <c:pt idx="12">
                  <c:v>0.2627268048485436</c:v>
                </c:pt>
                <c:pt idx="13">
                  <c:v>0.26117747708853584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B-4838-B62C-9843C38CE8A5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Sheet1!$AC$6:$AP$6</c:f>
              <c:numCache>
                <c:formatCode>General</c:formatCode>
                <c:ptCount val="14"/>
                <c:pt idx="0">
                  <c:v>0.35780127586918364</c:v>
                </c:pt>
                <c:pt idx="1">
                  <c:v>0.35375958041117456</c:v>
                </c:pt>
                <c:pt idx="2">
                  <c:v>0.31419429347745598</c:v>
                </c:pt>
                <c:pt idx="3">
                  <c:v>0.31419429347745598</c:v>
                </c:pt>
                <c:pt idx="4">
                  <c:v>0.3118397111357889</c:v>
                </c:pt>
                <c:pt idx="5">
                  <c:v>0.25588853469510259</c:v>
                </c:pt>
                <c:pt idx="6">
                  <c:v>0.24940973396181376</c:v>
                </c:pt>
                <c:pt idx="7">
                  <c:v>0.24914733492301114</c:v>
                </c:pt>
                <c:pt idx="8">
                  <c:v>0.24871654777187296</c:v>
                </c:pt>
                <c:pt idx="9">
                  <c:v>0.24871654777187296</c:v>
                </c:pt>
                <c:pt idx="10">
                  <c:v>0.24871654777187296</c:v>
                </c:pt>
                <c:pt idx="11">
                  <c:v>0.24871654777187296</c:v>
                </c:pt>
                <c:pt idx="12">
                  <c:v>0.24515831482401798</c:v>
                </c:pt>
                <c:pt idx="13">
                  <c:v>0.24366408708332957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BB-4838-B62C-9843C38C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0</xdr:rowOff>
    </xdr:from>
    <xdr:to>
      <xdr:col>6</xdr:col>
      <xdr:colOff>83820</xdr:colOff>
      <xdr:row>71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2D5E81-DF0E-411C-A04F-D7420D65C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480060</xdr:colOff>
      <xdr:row>71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2074F3-451C-4F24-855E-E6F29A873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563880</xdr:colOff>
      <xdr:row>71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536E4C-93A7-4147-93EC-5B8986B99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30</xdr:col>
      <xdr:colOff>480060</xdr:colOff>
      <xdr:row>71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06E509-D063-4395-A7E5-41E28EDAF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6</xdr:col>
      <xdr:colOff>83820</xdr:colOff>
      <xdr:row>56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71B7A07-4980-4AEF-9F92-54E9DB03D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14</xdr:col>
      <xdr:colOff>480060</xdr:colOff>
      <xdr:row>56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8F285B0-2E20-4923-BEB3-6052F0370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40</xdr:row>
      <xdr:rowOff>0</xdr:rowOff>
    </xdr:from>
    <xdr:to>
      <xdr:col>22</xdr:col>
      <xdr:colOff>563880</xdr:colOff>
      <xdr:row>56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B98E66C-2759-404A-A384-F47F43C78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40</xdr:row>
      <xdr:rowOff>0</xdr:rowOff>
    </xdr:from>
    <xdr:to>
      <xdr:col>30</xdr:col>
      <xdr:colOff>480060</xdr:colOff>
      <xdr:row>56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17C85A2-1705-4015-9B82-CAB59E433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0</xdr:colOff>
      <xdr:row>40</xdr:row>
      <xdr:rowOff>0</xdr:rowOff>
    </xdr:from>
    <xdr:to>
      <xdr:col>38</xdr:col>
      <xdr:colOff>335280</xdr:colOff>
      <xdr:row>56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12A625-91D5-47E6-A320-ECFF54382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56</xdr:row>
      <xdr:rowOff>0</xdr:rowOff>
    </xdr:from>
    <xdr:to>
      <xdr:col>38</xdr:col>
      <xdr:colOff>335280</xdr:colOff>
      <xdr:row>71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86F1D1-67BF-4895-A975-D4CAEB0C6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4E8075-E88E-4D35-95AC-BF472FDE9436}" name="Table1" displayName="Table1" ref="B2:AP26" totalsRowShown="0" headerRowBorderDxfId="37">
  <autoFilter ref="B2:AP26" xr:uid="{65291EA1-73A1-4CEB-96E8-6BA55D103CDB}"/>
  <tableColumns count="41">
    <tableColumn id="2" xr3:uid="{C5D03F94-B59B-4111-B686-B3565B731BE0}" name="Function"/>
    <tableColumn id="13" xr3:uid="{E5FFF603-2140-4CBD-A5E2-FB1006364FE6}" name="Parameters"/>
    <tableColumn id="9" xr3:uid="{C4861B6F-B568-407D-B892-2061A010F86C}" name="0_10" dataDxfId="36">
      <calculatedColumnFormula>AVERAGE(D7,D11,D15,D19,D23)</calculatedColumnFormula>
    </tableColumn>
    <tableColumn id="10" xr3:uid="{F88D4F9B-E105-4A58-BFBF-4B1365F156B2}" name="0_20"/>
    <tableColumn id="11" xr3:uid="{EC850DC3-872A-4EB6-A640-58622D992ECE}" name="0_30"/>
    <tableColumn id="12" xr3:uid="{3BCAE892-48B5-4026-87EF-DD0B1C67CEA9}" name="0_40"/>
    <tableColumn id="14" xr3:uid="{7979ACA1-BADA-4348-8B51-C28AD9AC9DC4}" name="0_50"/>
    <tableColumn id="15" xr3:uid="{E297CFB1-7B7F-4157-8755-6AB30F299D08}" name="1_10" dataDxfId="35"/>
    <tableColumn id="16" xr3:uid="{2963D26E-B527-4009-82A3-456B51C513FA}" name="1_20"/>
    <tableColumn id="17" xr3:uid="{5F12FDBB-B6D3-41D5-A3E8-4C7491D3E3A4}" name="1_30"/>
    <tableColumn id="18" xr3:uid="{E1D4DE2A-337D-413B-9569-8907A74F5FB9}" name="1_40"/>
    <tableColumn id="19" xr3:uid="{0CB7B969-7FCA-450C-BFF4-B282D45DB3F0}" name="1_50"/>
    <tableColumn id="20" xr3:uid="{25C161C7-3A5F-46F9-A58E-E50C40E695E9}" name="2_10" dataDxfId="34">
      <calculatedColumnFormula>AVERAGE(N7,N11,N15,N19,N23)</calculatedColumnFormula>
    </tableColumn>
    <tableColumn id="21" xr3:uid="{92C77FFB-822C-4C4C-872C-434257092BAB}" name="2_20" dataDxfId="33">
      <calculatedColumnFormula>AVERAGE(O7,O11,O15,O19,O23)</calculatedColumnFormula>
    </tableColumn>
    <tableColumn id="22" xr3:uid="{F58CD74E-3C9C-455A-A6C0-47979DA875CC}" name="2_30" dataDxfId="32">
      <calculatedColumnFormula>AVERAGE(P7,P11,P15,P19,P23)</calculatedColumnFormula>
    </tableColumn>
    <tableColumn id="23" xr3:uid="{218B8C4F-D760-41D0-B96D-65C6EAF8CF93}" name="2_40" dataDxfId="31">
      <calculatedColumnFormula>AVERAGE(Q7,Q11,Q15,Q19,Q23)</calculatedColumnFormula>
    </tableColumn>
    <tableColumn id="24" xr3:uid="{E571C054-FEDA-48EE-B9CA-C0D2C945CC62}" name="2_50" dataDxfId="30">
      <calculatedColumnFormula>AVERAGE(R7,R11,R15,R19,R23)</calculatedColumnFormula>
    </tableColumn>
    <tableColumn id="25" xr3:uid="{65AC0F3E-819B-434F-A1FB-22A82A16F3B5}" name="3_10" dataDxfId="29"/>
    <tableColumn id="26" xr3:uid="{261E4D8B-13D7-468B-B2D5-9E4351F4C087}" name="3_20" dataDxfId="28"/>
    <tableColumn id="27" xr3:uid="{C52A27CE-0F57-4E93-8037-A96CCF29B592}" name="3_30" dataDxfId="27"/>
    <tableColumn id="28" xr3:uid="{D92C4A5A-4403-46AF-9D8E-47D0CAADFA40}" name="3_40" dataDxfId="26"/>
    <tableColumn id="29" xr3:uid="{50105550-BCDB-4867-B880-55D0C021143E}" name="3_50" dataDxfId="25"/>
    <tableColumn id="1" xr3:uid="{C0737663-FA87-49B0-90F7-45D5039674EF}" name="3_60" dataDxfId="24">
      <calculatedColumnFormula>AVERAGE(X7,X11,X15,X19,X23)</calculatedColumnFormula>
    </tableColumn>
    <tableColumn id="3" xr3:uid="{63A8CBCD-AC26-4DA7-A250-1577CB9D4075}" name="3_70" dataDxfId="23">
      <calculatedColumnFormula>AVERAGE(Y7,Y11,Y15,Y19,Y23)</calculatedColumnFormula>
    </tableColumn>
    <tableColumn id="4" xr3:uid="{CDE6D331-A76C-4BA8-829A-44E5A0EC4005}" name="3_80" dataDxfId="22">
      <calculatedColumnFormula>AVERAGE(Z7,Z11,Z15,Z19,Z23)</calculatedColumnFormula>
    </tableColumn>
    <tableColumn id="5" xr3:uid="{B419A679-1103-4029-B1ED-20343920C68E}" name="3_90" dataDxfId="21">
      <calculatedColumnFormula>AVERAGE(AA7,AA11,AA15,AA19,AA23)</calculatedColumnFormula>
    </tableColumn>
    <tableColumn id="6" xr3:uid="{9CD4E167-BE63-4E5A-B882-4C3E124FFD45}" name="3_100" dataDxfId="20">
      <calculatedColumnFormula>AVERAGE(AB7,AB11,AB15,AB19,AB23)</calculatedColumnFormula>
    </tableColumn>
    <tableColumn id="7" xr3:uid="{E194A973-2510-430A-A655-4B3365673F8D}" name="4_10" dataDxfId="19"/>
    <tableColumn id="8" xr3:uid="{A0BCD9F9-4D4C-45E7-94CF-2C4FF3B79ECA}" name="4_20" dataDxfId="18"/>
    <tableColumn id="30" xr3:uid="{0A52E618-54A6-4DDD-AEAB-040A88521FFA}" name="4_30" dataDxfId="17"/>
    <tableColumn id="31" xr3:uid="{BE1012C1-626A-46C3-877B-782FF0860218}" name="4_40" dataDxfId="16"/>
    <tableColumn id="32" xr3:uid="{50128583-E939-4B27-AD92-5CEB0B7FF96A}" name="4_50" dataDxfId="15"/>
    <tableColumn id="33" xr3:uid="{6195493A-456C-4C44-B9DF-98C9E8089751}" name="4_60" dataDxfId="14"/>
    <tableColumn id="34" xr3:uid="{F1866EC0-083A-4F3B-AAF0-1803F6C2B42D}" name="4_70" dataDxfId="13"/>
    <tableColumn id="35" xr3:uid="{390B86C6-69D4-4564-A935-E4BBC7D4F8A8}" name="4_80" dataDxfId="12"/>
    <tableColumn id="36" xr3:uid="{ED9FE248-14EB-42CF-8AFF-391EA4286262}" name="4_90" dataDxfId="11"/>
    <tableColumn id="37" xr3:uid="{BFC40A70-E504-48C8-A79E-E22CE33976C8}" name="4_100" dataDxfId="10"/>
    <tableColumn id="38" xr3:uid="{D1D0FFC6-7CF1-4652-AF82-51A34D2E3AC6}" name="4_110" dataDxfId="9"/>
    <tableColumn id="39" xr3:uid="{2CC579AC-3DD3-4001-B56D-1DC2C1A263FD}" name="4_120" dataDxfId="8"/>
    <tableColumn id="40" xr3:uid="{315AC0DD-39C8-43D0-86E0-4D2C4623DE0D}" name="4_130" dataDxfId="7"/>
    <tableColumn id="41" xr3:uid="{2425FD79-EBB2-46B1-B304-D934B2D7D102}" name="4_140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F39C55-E78F-425F-89F4-BC666A41BB4F}" name="Table2" displayName="Table2" ref="A32:Y39" totalsRowShown="0">
  <autoFilter ref="A32:Y39" xr:uid="{2D87966D-B079-4B69-AC3D-C8DEB2366165}"/>
  <tableColumns count="25">
    <tableColumn id="1" xr3:uid="{3F1A14A8-1EC1-43C0-90DF-645BF2780390}" name="Number"/>
    <tableColumn id="25" xr3:uid="{3068A1A6-2434-48C0-965D-0F7D53DC4FC3}" name="Model" dataDxfId="5"/>
    <tableColumn id="2" xr3:uid="{C568F7B3-4578-4675-A7AC-0C827C456883}" name="Dataset"/>
    <tableColumn id="24" xr3:uid="{8CC9007F-9248-45A0-9266-AF496F21AB16}" name="n_rand"/>
    <tableColumn id="3" xr3:uid="{881362A8-4402-4B10-8C23-30D575CC55CB}" name="ep_prtr"/>
    <tableColumn id="4" xr3:uid="{EB69AEC0-3748-40EA-B73E-3B0CA4A1CF71}" name="epochs"/>
    <tableColumn id="5" xr3:uid="{574C2CD9-BA7A-4A9F-AD66-C48399A2B618}" name="lp_min">
      <calculatedColumnFormula>10^-2</calculatedColumnFormula>
    </tableColumn>
    <tableColumn id="6" xr3:uid="{95F6BAB4-45FA-4A58-B3C2-5B03531A165E}" name="lp_max">
      <calculatedColumnFormula>10^0</calculatedColumnFormula>
    </tableColumn>
    <tableColumn id="7" xr3:uid="{6B78439E-32CB-4749-91EF-0C440629E94A}" name="lr_min">
      <calculatedColumnFormula>10^-3</calculatedColumnFormula>
    </tableColumn>
    <tableColumn id="8" xr3:uid="{1DB43EDB-13A3-4891-B669-0A50D7660BA3}" name="lr_max">
      <calculatedColumnFormula>10^-1</calculatedColumnFormula>
    </tableColumn>
    <tableColumn id="9" xr3:uid="{EA465E74-E777-4088-93C3-21E9D91DD78E}" name="a1_min">
      <calculatedColumnFormula>10^0</calculatedColumnFormula>
    </tableColumn>
    <tableColumn id="10" xr3:uid="{98903145-7EA2-4A32-9E47-C4DD86832D47}" name="a1_max">
      <calculatedColumnFormula>10^2</calculatedColumnFormula>
    </tableColumn>
    <tableColumn id="11" xr3:uid="{6BD9BC66-B461-43FE-8FCF-EE6DCBC72A96}" name="i1_min"/>
    <tableColumn id="12" xr3:uid="{84476E16-3370-4B85-B766-6A6FE5147F97}" name="i2_max"/>
    <tableColumn id="13" xr3:uid="{CABEDB27-35F9-458B-9D7A-0337E2148594}" name="a2_min">
      <calculatedColumnFormula>10^0</calculatedColumnFormula>
    </tableColumn>
    <tableColumn id="14" xr3:uid="{1BBF712F-0E8C-4304-B5BD-CD06AF4CA1FB}" name="a2_max">
      <calculatedColumnFormula>10^2</calculatedColumnFormula>
    </tableColumn>
    <tableColumn id="15" xr3:uid="{E8C65F8C-DCEC-45AB-9C33-C0EE0EEC6D16}" name="i2_min"/>
    <tableColumn id="16" xr3:uid="{654EB017-AFCF-423B-A3DF-971634304CF4}" name="i2_max2"/>
    <tableColumn id="17" xr3:uid="{F1B5EE51-2F0E-4154-B129-5AC962EE57AC}" name="error"/>
    <tableColumn id="18" xr3:uid="{0F9C365A-A5F6-4966-93F2-3D347586FF8E}" name="lr_prtr"/>
    <tableColumn id="19" xr3:uid="{4067613D-3729-4F8C-84A8-334F13889526}" name="lr"/>
    <tableColumn id="20" xr3:uid="{775DCFA6-1A9F-4484-B078-65F12C846750}" name="alph1"/>
    <tableColumn id="21" xr3:uid="{67BB85F2-0E40-495F-BF27-F45E857C89F1}" name="iter1"/>
    <tableColumn id="22" xr3:uid="{F14B21BF-A4AC-4D41-9367-6C9CC7818A67}" name="alph2"/>
    <tableColumn id="23" xr3:uid="{04052317-4708-4F4E-9267-A6145C60BDEC}" name="iter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99"/>
  <sheetViews>
    <sheetView tabSelected="1" topLeftCell="C17" workbookViewId="0">
      <selection activeCell="S38" sqref="S38"/>
    </sheetView>
  </sheetViews>
  <sheetFormatPr defaultRowHeight="14.4" x14ac:dyDescent="0.3"/>
  <cols>
    <col min="1" max="1" width="10.109375" bestFit="1" customWidth="1"/>
    <col min="2" max="2" width="16.109375" bestFit="1" customWidth="1"/>
    <col min="3" max="3" width="12.77734375" bestFit="1" customWidth="1"/>
    <col min="4" max="5" width="9.21875" bestFit="1" customWidth="1"/>
    <col min="6" max="6" width="8.44140625" bestFit="1" customWidth="1"/>
    <col min="7" max="7" width="8.77734375" bestFit="1" customWidth="1"/>
    <col min="8" max="8" width="8.44140625" bestFit="1" customWidth="1"/>
    <col min="9" max="9" width="8.77734375" bestFit="1" customWidth="1"/>
    <col min="10" max="10" width="8.44140625" bestFit="1" customWidth="1"/>
    <col min="11" max="11" width="8.77734375" bestFit="1" customWidth="1"/>
    <col min="12" max="12" width="8.44140625" bestFit="1" customWidth="1"/>
    <col min="13" max="13" width="8.77734375" bestFit="1" customWidth="1"/>
    <col min="14" max="14" width="8.44140625" bestFit="1" customWidth="1"/>
    <col min="15" max="15" width="8.77734375" bestFit="1" customWidth="1"/>
    <col min="16" max="16" width="8.44140625" bestFit="1" customWidth="1"/>
    <col min="17" max="17" width="8.77734375" bestFit="1" customWidth="1"/>
    <col min="18" max="18" width="8" bestFit="1" customWidth="1"/>
    <col min="19" max="19" width="8.44140625" customWidth="1"/>
    <col min="20" max="20" width="8.6640625" customWidth="1"/>
    <col min="21" max="21" width="8.5546875" customWidth="1"/>
    <col min="22" max="22" width="8" bestFit="1" customWidth="1"/>
    <col min="23" max="23" width="9.21875" customWidth="1"/>
    <col min="24" max="24" width="8.109375" customWidth="1"/>
    <col min="25" max="25" width="9" customWidth="1"/>
    <col min="26" max="26" width="8.44140625" customWidth="1"/>
    <col min="27" max="27" width="8.5546875" customWidth="1"/>
    <col min="28" max="28" width="8.21875" bestFit="1" customWidth="1"/>
  </cols>
  <sheetData>
    <row r="1" spans="1:42" x14ac:dyDescent="0.3">
      <c r="A1" s="15"/>
      <c r="B1" s="59" t="s">
        <v>0</v>
      </c>
      <c r="C1" s="59"/>
      <c r="D1" s="43" t="s">
        <v>25</v>
      </c>
      <c r="E1" s="44"/>
      <c r="F1" s="44"/>
      <c r="G1" s="44"/>
      <c r="H1" s="45"/>
      <c r="I1" s="53" t="s">
        <v>41</v>
      </c>
      <c r="J1" s="54"/>
      <c r="K1" s="54"/>
      <c r="L1" s="54"/>
      <c r="M1" s="54"/>
      <c r="N1" s="55" t="s">
        <v>48</v>
      </c>
      <c r="O1" s="56"/>
      <c r="P1" s="56"/>
      <c r="Q1" s="56"/>
      <c r="R1" s="56"/>
      <c r="S1" s="49" t="s">
        <v>54</v>
      </c>
      <c r="T1" s="50"/>
      <c r="U1" s="50"/>
      <c r="V1" s="50"/>
      <c r="W1" s="50"/>
      <c r="X1" s="50"/>
      <c r="Y1" s="50"/>
      <c r="Z1" s="50"/>
      <c r="AA1" s="50"/>
      <c r="AB1" s="50"/>
      <c r="AC1" s="60" t="s">
        <v>82</v>
      </c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</row>
    <row r="2" spans="1:42" ht="15" thickBot="1" x14ac:dyDescent="0.35">
      <c r="A2" s="14"/>
      <c r="B2" s="11" t="s">
        <v>2</v>
      </c>
      <c r="C2" s="11" t="s">
        <v>1</v>
      </c>
      <c r="D2" s="16" t="s">
        <v>26</v>
      </c>
      <c r="E2" s="12" t="s">
        <v>27</v>
      </c>
      <c r="F2" s="12" t="s">
        <v>28</v>
      </c>
      <c r="G2" s="12" t="s">
        <v>29</v>
      </c>
      <c r="H2" s="17" t="s">
        <v>30</v>
      </c>
      <c r="I2" s="18" t="s">
        <v>37</v>
      </c>
      <c r="J2" s="13" t="s">
        <v>38</v>
      </c>
      <c r="K2" s="13" t="s">
        <v>39</v>
      </c>
      <c r="L2" s="13" t="s">
        <v>40</v>
      </c>
      <c r="M2" s="13" t="s">
        <v>5</v>
      </c>
      <c r="N2" s="22" t="s">
        <v>43</v>
      </c>
      <c r="O2" s="23" t="s">
        <v>44</v>
      </c>
      <c r="P2" s="23" t="s">
        <v>45</v>
      </c>
      <c r="Q2" s="23" t="s">
        <v>46</v>
      </c>
      <c r="R2" s="23" t="s">
        <v>47</v>
      </c>
      <c r="S2" s="26" t="s">
        <v>49</v>
      </c>
      <c r="T2" s="25" t="s">
        <v>50</v>
      </c>
      <c r="U2" s="25" t="s">
        <v>51</v>
      </c>
      <c r="V2" s="25" t="s">
        <v>52</v>
      </c>
      <c r="W2" s="25" t="s">
        <v>53</v>
      </c>
      <c r="X2" s="25" t="s">
        <v>56</v>
      </c>
      <c r="Y2" s="25" t="s">
        <v>57</v>
      </c>
      <c r="Z2" s="25" t="s">
        <v>58</v>
      </c>
      <c r="AA2" s="25" t="s">
        <v>59</v>
      </c>
      <c r="AB2" s="25" t="s">
        <v>60</v>
      </c>
      <c r="AC2" s="39" t="s">
        <v>72</v>
      </c>
      <c r="AD2" s="38" t="s">
        <v>73</v>
      </c>
      <c r="AE2" s="38" t="s">
        <v>74</v>
      </c>
      <c r="AF2" s="38" t="s">
        <v>75</v>
      </c>
      <c r="AG2" s="38" t="s">
        <v>76</v>
      </c>
      <c r="AH2" s="38" t="s">
        <v>77</v>
      </c>
      <c r="AI2" s="38" t="s">
        <v>78</v>
      </c>
      <c r="AJ2" s="38" t="s">
        <v>79</v>
      </c>
      <c r="AK2" s="38" t="s">
        <v>80</v>
      </c>
      <c r="AL2" s="38" t="s">
        <v>81</v>
      </c>
      <c r="AM2" s="38" t="s">
        <v>83</v>
      </c>
      <c r="AN2" s="38" t="s">
        <v>84</v>
      </c>
      <c r="AO2" s="38" t="s">
        <v>85</v>
      </c>
      <c r="AP2" s="38" t="s">
        <v>86</v>
      </c>
    </row>
    <row r="3" spans="1:42" x14ac:dyDescent="0.3">
      <c r="A3" s="57" t="s">
        <v>31</v>
      </c>
      <c r="B3" t="s">
        <v>3</v>
      </c>
      <c r="C3" t="s">
        <v>4</v>
      </c>
      <c r="D3" s="20">
        <f>POWER(10, D73)</f>
        <v>1.2019513775888363E-2</v>
      </c>
      <c r="E3" s="21">
        <f>POWER(10, E73)</f>
        <v>2.4040051645744117E-3</v>
      </c>
      <c r="F3" s="21">
        <f>POWER(10, F73)</f>
        <v>1.9297948602901255E-3</v>
      </c>
      <c r="G3" s="21">
        <f>POWER(10, G73)</f>
        <v>1.8499375625154729E-3</v>
      </c>
      <c r="H3" s="19">
        <f>POWER(10, H73)</f>
        <v>1.7733848584772303E-3</v>
      </c>
      <c r="I3" s="20">
        <f>POWER(10, I73)</f>
        <v>2.1894361906837991E-2</v>
      </c>
      <c r="J3" s="19">
        <f>POWER(10, J73)</f>
        <v>7.5160007485415986E-3</v>
      </c>
      <c r="K3" s="19">
        <f>POWER(10, K73)</f>
        <v>4.0152115664322278E-3</v>
      </c>
      <c r="L3" s="19">
        <f>POWER(10, L73)</f>
        <v>2.0700416992193785E-3</v>
      </c>
      <c r="M3" s="19">
        <f>POWER(10, M73)</f>
        <v>1.7532988861572178E-3</v>
      </c>
      <c r="N3" s="20">
        <f>POWER(10, N73)</f>
        <v>0.58437671942111069</v>
      </c>
      <c r="O3" s="19">
        <f>POWER(10, O73)</f>
        <v>0.33670888472741467</v>
      </c>
      <c r="P3" s="19">
        <f>POWER(10, P73)</f>
        <v>0.29718308207713628</v>
      </c>
      <c r="Q3" s="19">
        <f>POWER(10, Q73)</f>
        <v>0.29525001142665808</v>
      </c>
      <c r="R3" s="19">
        <f>POWER(10, R73)</f>
        <v>0.29525001142665808</v>
      </c>
      <c r="S3" s="20">
        <f>POWER(10, S73)</f>
        <v>0.42909431127924902</v>
      </c>
      <c r="T3" s="19">
        <f>POWER(10, T73)</f>
        <v>0.34302764254635637</v>
      </c>
      <c r="U3" s="19">
        <f>POWER(10, U73)</f>
        <v>0.33673394398771056</v>
      </c>
      <c r="V3" s="19">
        <f>POWER(10, V73)</f>
        <v>0.33112481934741933</v>
      </c>
      <c r="W3" s="21">
        <f>POWER(10, W73)</f>
        <v>0.33112481934741933</v>
      </c>
      <c r="X3" s="32">
        <f>POWER(10, X73)</f>
        <v>0.32875135250697268</v>
      </c>
      <c r="Y3" s="28">
        <f>POWER(10, Y73)</f>
        <v>0.32044582666625254</v>
      </c>
      <c r="Z3" s="28">
        <f t="shared" ref="Z3:AB3" si="0">POWER(10, Z73)</f>
        <v>0.31863528235079552</v>
      </c>
      <c r="AA3" s="28">
        <f t="shared" si="0"/>
        <v>0.3108231790092495</v>
      </c>
      <c r="AB3" s="28">
        <f t="shared" si="0"/>
        <v>0.30558584976637032</v>
      </c>
      <c r="AC3" s="40">
        <f t="shared" ref="AC3:AL3" si="1">POWER(10, AC73)</f>
        <v>0.43755326770660613</v>
      </c>
      <c r="AD3" s="28">
        <f t="shared" si="1"/>
        <v>0.4330338571167644</v>
      </c>
      <c r="AE3" s="28">
        <f t="shared" si="1"/>
        <v>0.42105673854560421</v>
      </c>
      <c r="AF3" s="28">
        <f t="shared" si="1"/>
        <v>0.35034068661810697</v>
      </c>
      <c r="AG3" s="28">
        <f t="shared" si="1"/>
        <v>0.34942718876822215</v>
      </c>
      <c r="AH3" s="28">
        <f t="shared" si="1"/>
        <v>0.32255765651256779</v>
      </c>
      <c r="AI3" s="28">
        <f t="shared" si="1"/>
        <v>0.2747219838582694</v>
      </c>
      <c r="AJ3" s="28">
        <f t="shared" si="1"/>
        <v>0.27202654785300812</v>
      </c>
      <c r="AK3" s="28">
        <f t="shared" si="1"/>
        <v>0.25175343074146977</v>
      </c>
      <c r="AL3" s="28">
        <f t="shared" si="1"/>
        <v>0.25175343074146977</v>
      </c>
      <c r="AM3" s="28">
        <f t="shared" ref="AM3:AP3" si="2">POWER(10, AM73)</f>
        <v>0.25014721707852855</v>
      </c>
      <c r="AN3" s="28">
        <f t="shared" si="2"/>
        <v>0.2491684462043782</v>
      </c>
      <c r="AO3" s="28">
        <f t="shared" si="2"/>
        <v>0.24887837737787855</v>
      </c>
      <c r="AP3" s="28">
        <f t="shared" si="2"/>
        <v>0.24215775187580363</v>
      </c>
    </row>
    <row r="4" spans="1:42" x14ac:dyDescent="0.3">
      <c r="A4" s="52"/>
      <c r="B4" t="s">
        <v>6</v>
      </c>
      <c r="C4" t="s">
        <v>4</v>
      </c>
      <c r="D4" s="9">
        <f>POWER(10, D74)</f>
        <v>5.3576888201815692E-2</v>
      </c>
      <c r="E4" s="19">
        <f>POWER(10, E74)</f>
        <v>2.3845039052596391E-2</v>
      </c>
      <c r="F4" s="19">
        <f>POWER(10, F74)</f>
        <v>5.8682122680879696E-3</v>
      </c>
      <c r="G4" s="19">
        <f>POWER(10, G74)</f>
        <v>5.8682122680879696E-3</v>
      </c>
      <c r="H4" s="19">
        <f>POWER(10, H74)</f>
        <v>3.3624349448632867E-3</v>
      </c>
      <c r="I4" s="9">
        <f>POWER(10, I74)</f>
        <v>6.1812162545867751E-3</v>
      </c>
      <c r="J4" s="19">
        <f>POWER(10, J74)</f>
        <v>3.2209283742210045E-3</v>
      </c>
      <c r="K4" s="19">
        <f>POWER(10, K74)</f>
        <v>2.2432547563065821E-3</v>
      </c>
      <c r="L4" s="19">
        <f>POWER(10, L74)</f>
        <v>2.2432547563065821E-3</v>
      </c>
      <c r="M4" s="19">
        <f>POWER(10, M74)</f>
        <v>2.2432547563065821E-3</v>
      </c>
      <c r="N4" s="9">
        <f>POWER(10, N74)</f>
        <v>0.31637086227896777</v>
      </c>
      <c r="O4" s="19">
        <f>POWER(10, O74)</f>
        <v>0.2964452166690027</v>
      </c>
      <c r="P4" s="19">
        <f>POWER(10, P74)</f>
        <v>0.26202354524154436</v>
      </c>
      <c r="Q4" s="19">
        <f>POWER(10, Q74)</f>
        <v>0.26202354524154436</v>
      </c>
      <c r="R4" s="19">
        <f>POWER(10, R74)</f>
        <v>0.26202354524154436</v>
      </c>
      <c r="S4" s="9">
        <f>POWER(10, S74)</f>
        <v>0.3731854993473217</v>
      </c>
      <c r="T4" s="19">
        <f>POWER(10, T74)</f>
        <v>0.34469788080530023</v>
      </c>
      <c r="U4" s="19">
        <f>POWER(10, U74)</f>
        <v>0.34172051339228343</v>
      </c>
      <c r="V4" s="19">
        <f>POWER(10, V74)</f>
        <v>0.33696384327295031</v>
      </c>
      <c r="W4" s="19">
        <f>POWER(10, W74)</f>
        <v>0.33696384327295031</v>
      </c>
      <c r="X4" s="28">
        <f>POWER(10, X74)</f>
        <v>0.33297518140635546</v>
      </c>
      <c r="Y4" s="28">
        <f>POWER(10, Y74)</f>
        <v>0.3290402520042004</v>
      </c>
      <c r="Z4" s="28">
        <f t="shared" ref="Z4:AB4" si="3">POWER(10, Z74)</f>
        <v>0.3290402520042004</v>
      </c>
      <c r="AA4" s="28">
        <f t="shared" si="3"/>
        <v>0.32463978397978654</v>
      </c>
      <c r="AB4" s="28">
        <f t="shared" si="3"/>
        <v>0.32038755332912172</v>
      </c>
      <c r="AC4" s="27">
        <f t="shared" ref="AC4:AL4" si="4">POWER(10, AC74)</f>
        <v>0.42282583165095627</v>
      </c>
      <c r="AD4" s="28">
        <f t="shared" si="4"/>
        <v>0.41477200527731034</v>
      </c>
      <c r="AE4" s="28">
        <f t="shared" si="4"/>
        <v>0.36295758556817603</v>
      </c>
      <c r="AF4" s="28">
        <f t="shared" si="4"/>
        <v>0.35573222008362371</v>
      </c>
      <c r="AG4" s="28">
        <f t="shared" si="4"/>
        <v>0.35306635115742357</v>
      </c>
      <c r="AH4" s="28">
        <f t="shared" si="4"/>
        <v>0.34785848375464407</v>
      </c>
      <c r="AI4" s="28">
        <f t="shared" si="4"/>
        <v>0.33587614098565449</v>
      </c>
      <c r="AJ4" s="28">
        <f t="shared" si="4"/>
        <v>0.33587614098565449</v>
      </c>
      <c r="AK4" s="28">
        <f t="shared" si="4"/>
        <v>0.33587614098565449</v>
      </c>
      <c r="AL4" s="28">
        <f t="shared" si="4"/>
        <v>0.33347372541649717</v>
      </c>
      <c r="AM4" s="28">
        <f t="shared" ref="AM4:AP4" si="5">POWER(10, AM74)</f>
        <v>0.33347372541649717</v>
      </c>
      <c r="AN4" s="28">
        <f t="shared" si="5"/>
        <v>0.33347372541649717</v>
      </c>
      <c r="AO4" s="28">
        <f t="shared" si="5"/>
        <v>0.33347372541649717</v>
      </c>
      <c r="AP4" s="28">
        <f t="shared" si="5"/>
        <v>0.33347372541649717</v>
      </c>
    </row>
    <row r="5" spans="1:42" x14ac:dyDescent="0.3">
      <c r="A5" s="52"/>
      <c r="B5" t="s">
        <v>7</v>
      </c>
      <c r="C5" t="s">
        <v>4</v>
      </c>
      <c r="D5" s="9">
        <f>POWER(10, D75)</f>
        <v>5.3576888201815692E-2</v>
      </c>
      <c r="E5" s="19">
        <f>POWER(10, E75)</f>
        <v>5.0141379711149663E-3</v>
      </c>
      <c r="F5" s="19">
        <f>POWER(10, F75)</f>
        <v>4.5308625129066712E-3</v>
      </c>
      <c r="G5" s="19">
        <f>POWER(10, G75)</f>
        <v>1.9088018279472684E-3</v>
      </c>
      <c r="H5" s="19">
        <f>POWER(10, H75)</f>
        <v>1.8289845277036489E-3</v>
      </c>
      <c r="I5" s="9">
        <f>POWER(10, I75)</f>
        <v>6.1812162545867751E-3</v>
      </c>
      <c r="J5" s="19">
        <f>POWER(10, J75)</f>
        <v>3.6498939897415248E-3</v>
      </c>
      <c r="K5" s="19">
        <f>POWER(10, K75)</f>
        <v>2.0130994030621674E-3</v>
      </c>
      <c r="L5" s="19">
        <f>POWER(10, L75)</f>
        <v>2.0130994030621674E-3</v>
      </c>
      <c r="M5" s="19">
        <f>POWER(10, M75)</f>
        <v>1.9297948602901255E-3</v>
      </c>
      <c r="N5" s="9">
        <f>POWER(10, N75)</f>
        <v>0.3162639595689003</v>
      </c>
      <c r="O5" s="19">
        <f>POWER(10, O75)</f>
        <v>0.28423395966964116</v>
      </c>
      <c r="P5" s="19">
        <f>POWER(10, P75)</f>
        <v>0.2555345156819242</v>
      </c>
      <c r="Q5" s="19">
        <f>POWER(10, Q75)</f>
        <v>0.2395059890682493</v>
      </c>
      <c r="R5" s="19">
        <f>POWER(10, R75)</f>
        <v>0.23119318268723404</v>
      </c>
      <c r="S5" s="9">
        <f>POWER(10, S75)</f>
        <v>0.3731854993473217</v>
      </c>
      <c r="T5" s="19">
        <f>POWER(10, T75)</f>
        <v>0.33427941895363106</v>
      </c>
      <c r="U5" s="19">
        <f>POWER(10, U75)</f>
        <v>0.32413078474447432</v>
      </c>
      <c r="V5" s="19">
        <f>POWER(10, V75)</f>
        <v>0.31655279166173916</v>
      </c>
      <c r="W5" s="19">
        <f>POWER(10, W75)</f>
        <v>0.31018218097664257</v>
      </c>
      <c r="X5" s="28">
        <f>POWER(10, X75)</f>
        <v>0.31018218097664257</v>
      </c>
      <c r="Y5" s="28">
        <f>POWER(10, Y75)</f>
        <v>0.308016503129869</v>
      </c>
      <c r="Z5" s="28">
        <f t="shared" ref="Z5:AB5" si="6">POWER(10, Z75)</f>
        <v>0.308016503129869</v>
      </c>
      <c r="AA5" s="28">
        <f t="shared" si="6"/>
        <v>0.308016503129869</v>
      </c>
      <c r="AB5" s="28">
        <f t="shared" si="6"/>
        <v>0.308016503129869</v>
      </c>
      <c r="AC5" s="27">
        <f t="shared" ref="AC5:AL5" si="7">POWER(10, AC75)</f>
        <v>0.42282583165095627</v>
      </c>
      <c r="AD5" s="28">
        <f t="shared" si="7"/>
        <v>0.41477200527731034</v>
      </c>
      <c r="AE5" s="28">
        <f t="shared" si="7"/>
        <v>0.36295758556817603</v>
      </c>
      <c r="AF5" s="28">
        <f t="shared" si="7"/>
        <v>0.35573222008362371</v>
      </c>
      <c r="AG5" s="28">
        <f t="shared" si="7"/>
        <v>0.35306635115742357</v>
      </c>
      <c r="AH5" s="28">
        <f t="shared" si="7"/>
        <v>0.32547045772092376</v>
      </c>
      <c r="AI5" s="28">
        <f t="shared" si="7"/>
        <v>0.28941629668012564</v>
      </c>
      <c r="AJ5" s="28">
        <f t="shared" si="7"/>
        <v>0.28790616202254643</v>
      </c>
      <c r="AK5" s="28">
        <f t="shared" si="7"/>
        <v>0.27138812902550724</v>
      </c>
      <c r="AL5" s="28">
        <f t="shared" si="7"/>
        <v>0.27138812902550724</v>
      </c>
      <c r="AM5" s="28">
        <f t="shared" ref="AM5:AP5" si="8">POWER(10, AM75)</f>
        <v>0.26364785514293115</v>
      </c>
      <c r="AN5" s="28">
        <f t="shared" si="8"/>
        <v>0.2627268048485436</v>
      </c>
      <c r="AO5" s="28">
        <f t="shared" si="8"/>
        <v>0.2627268048485436</v>
      </c>
      <c r="AP5" s="28">
        <f t="shared" si="8"/>
        <v>0.26117747708853584</v>
      </c>
    </row>
    <row r="6" spans="1:42" x14ac:dyDescent="0.3">
      <c r="A6" s="58"/>
      <c r="B6" s="8" t="s">
        <v>8</v>
      </c>
      <c r="C6" s="8" t="s">
        <v>4</v>
      </c>
      <c r="D6" s="10">
        <f>POWER(10, D76)</f>
        <v>1.5696340497896432E-2</v>
      </c>
      <c r="E6" s="8">
        <f>POWER(10, E76)</f>
        <v>4.6277029715167525E-3</v>
      </c>
      <c r="F6" s="8">
        <f>POWER(10, F76)</f>
        <v>2.734929294585161E-3</v>
      </c>
      <c r="G6" s="8">
        <f>POWER(10, G76)</f>
        <v>2.734929294585161E-3</v>
      </c>
      <c r="H6" s="8">
        <f>POWER(10, H76)</f>
        <v>2.5623455979414847E-3</v>
      </c>
      <c r="I6" s="10">
        <f>POWER(10, I76)</f>
        <v>1.1696099942415003E-2</v>
      </c>
      <c r="J6" s="8">
        <f>POWER(10, J76)</f>
        <v>1.9306692579577711E-3</v>
      </c>
      <c r="K6" s="8">
        <f>POWER(10, K76)</f>
        <v>1.7733848584772303E-3</v>
      </c>
      <c r="L6" s="8">
        <f>POWER(10, L76)</f>
        <v>1.7733848584772303E-3</v>
      </c>
      <c r="M6" s="8">
        <f>POWER(10, M76)</f>
        <v>1.7733848584772303E-3</v>
      </c>
      <c r="N6" s="10">
        <f>POWER(10, N76)</f>
        <v>0.58629348701449646</v>
      </c>
      <c r="O6" s="8">
        <f>POWER(10, O76)</f>
        <v>0.44020522476040813</v>
      </c>
      <c r="P6" s="8">
        <f>POWER(10, P76)</f>
        <v>0.38774219688495298</v>
      </c>
      <c r="Q6" s="8">
        <f>POWER(10, Q76)</f>
        <v>0.37248493142955685</v>
      </c>
      <c r="R6" s="8">
        <f>POWER(10, R76)</f>
        <v>0.37124396355131178</v>
      </c>
      <c r="S6" s="10">
        <f>POWER(10, S76)</f>
        <v>0.32592777793253108</v>
      </c>
      <c r="T6" s="8">
        <f>POWER(10, T76)</f>
        <v>0.29639623621561684</v>
      </c>
      <c r="U6" s="8">
        <f>POWER(10, U76)</f>
        <v>0.28686360459759491</v>
      </c>
      <c r="V6" s="8">
        <f>POWER(10, V76)</f>
        <v>0.25150829179203138</v>
      </c>
      <c r="W6" s="8">
        <f>POWER(10, W76)</f>
        <v>0.22643273643174286</v>
      </c>
      <c r="X6" s="30">
        <f>POWER(10, X76)</f>
        <v>0.22643273643174286</v>
      </c>
      <c r="Y6" s="30">
        <f>POWER(10, Y76)</f>
        <v>0.22643273643174286</v>
      </c>
      <c r="Z6" s="30">
        <f t="shared" ref="Z6:AB6" si="9">POWER(10, Z76)</f>
        <v>0.22643273643174286</v>
      </c>
      <c r="AA6" s="30">
        <f t="shared" si="9"/>
        <v>0.22643273643174286</v>
      </c>
      <c r="AB6" s="30">
        <f t="shared" si="9"/>
        <v>0.22643273643174286</v>
      </c>
      <c r="AC6" s="29">
        <f t="shared" ref="AC6:AL6" si="10">POWER(10, AC76)</f>
        <v>0.35780127586918364</v>
      </c>
      <c r="AD6" s="30">
        <f t="shared" si="10"/>
        <v>0.35375958041117456</v>
      </c>
      <c r="AE6" s="30">
        <f t="shared" si="10"/>
        <v>0.31419429347745598</v>
      </c>
      <c r="AF6" s="30">
        <f t="shared" si="10"/>
        <v>0.31419429347745598</v>
      </c>
      <c r="AG6" s="30">
        <f t="shared" si="10"/>
        <v>0.3118397111357889</v>
      </c>
      <c r="AH6" s="30">
        <f t="shared" si="10"/>
        <v>0.25588853469510259</v>
      </c>
      <c r="AI6" s="30">
        <f t="shared" si="10"/>
        <v>0.24940973396181376</v>
      </c>
      <c r="AJ6" s="30">
        <f t="shared" si="10"/>
        <v>0.24914733492301114</v>
      </c>
      <c r="AK6" s="30">
        <f t="shared" si="10"/>
        <v>0.24871654777187296</v>
      </c>
      <c r="AL6" s="30">
        <f t="shared" si="10"/>
        <v>0.24871654777187296</v>
      </c>
      <c r="AM6" s="30">
        <f t="shared" ref="AM6:AP6" si="11">POWER(10, AM76)</f>
        <v>0.24871654777187296</v>
      </c>
      <c r="AN6" s="30">
        <f t="shared" si="11"/>
        <v>0.24871654777187296</v>
      </c>
      <c r="AO6" s="30">
        <f t="shared" si="11"/>
        <v>0.24515831482401798</v>
      </c>
      <c r="AP6" s="30">
        <f t="shared" si="11"/>
        <v>0.24366408708332957</v>
      </c>
    </row>
    <row r="7" spans="1:42" x14ac:dyDescent="0.3">
      <c r="A7" s="51" t="s">
        <v>32</v>
      </c>
      <c r="B7" t="str">
        <f>B3</f>
        <v>skopt.gp_min</v>
      </c>
      <c r="C7" t="str">
        <f>C3</f>
        <v>[]</v>
      </c>
      <c r="D7" s="9">
        <v>4.1700000000000001E-2</v>
      </c>
      <c r="E7">
        <v>2.0999999999999999E-3</v>
      </c>
      <c r="F7">
        <v>1.6999999999999999E-3</v>
      </c>
      <c r="G7">
        <v>1.6999999999999999E-3</v>
      </c>
      <c r="H7">
        <v>1.6999999999999999E-3</v>
      </c>
      <c r="I7" s="9">
        <v>3.5700000000000003E-2</v>
      </c>
      <c r="J7">
        <v>3.5700000000000003E-2</v>
      </c>
      <c r="K7">
        <v>2.8899999999999999E-2</v>
      </c>
      <c r="L7">
        <v>2.0999999999999999E-3</v>
      </c>
      <c r="M7">
        <v>1.6999999999999999E-3</v>
      </c>
      <c r="N7" s="9">
        <v>0.57010000000000005</v>
      </c>
      <c r="O7">
        <v>0.434</v>
      </c>
      <c r="P7">
        <v>0.42849999999999999</v>
      </c>
      <c r="Q7">
        <v>0.42849999999999999</v>
      </c>
      <c r="R7">
        <v>0.42849999999999999</v>
      </c>
      <c r="S7" s="27">
        <v>0.434</v>
      </c>
      <c r="T7" s="28">
        <v>0.32779999999999998</v>
      </c>
      <c r="U7" s="28">
        <v>0.32150000000000001</v>
      </c>
      <c r="V7" s="28">
        <v>0.32150000000000001</v>
      </c>
      <c r="W7" s="28">
        <v>0.32150000000000001</v>
      </c>
      <c r="X7" s="31">
        <v>0.32150000000000001</v>
      </c>
      <c r="Y7" s="31">
        <v>0.31740000000000002</v>
      </c>
      <c r="Z7" s="31">
        <v>0.31740000000000002</v>
      </c>
      <c r="AA7" s="31">
        <v>0.2979</v>
      </c>
      <c r="AB7" s="31">
        <v>0.28960000000000002</v>
      </c>
      <c r="AC7" s="27">
        <v>0.42499999999999999</v>
      </c>
      <c r="AD7" s="31">
        <v>0.40350000000000003</v>
      </c>
      <c r="AE7" s="31">
        <v>0.40350000000000003</v>
      </c>
      <c r="AF7" s="31">
        <v>0.40350000000000003</v>
      </c>
      <c r="AG7" s="31">
        <v>0.40350000000000003</v>
      </c>
      <c r="AH7" s="31">
        <v>0.33539999999999998</v>
      </c>
      <c r="AI7" s="31">
        <v>0.31869999999999998</v>
      </c>
      <c r="AJ7" s="31">
        <v>0.31869999999999998</v>
      </c>
      <c r="AK7" s="31">
        <v>0.2868</v>
      </c>
      <c r="AL7" s="31">
        <v>0.2868</v>
      </c>
      <c r="AM7" s="31">
        <v>0.2868</v>
      </c>
      <c r="AN7" s="31">
        <v>0.2868</v>
      </c>
      <c r="AO7" s="31">
        <v>0.2868</v>
      </c>
      <c r="AP7" s="31">
        <v>0.2868</v>
      </c>
    </row>
    <row r="8" spans="1:42" x14ac:dyDescent="0.3">
      <c r="A8" s="52"/>
      <c r="B8" t="str">
        <f t="shared" ref="B8:C8" si="12">B4</f>
        <v>skopt.dummy_min</v>
      </c>
      <c r="C8" t="str">
        <f t="shared" si="12"/>
        <v>[]</v>
      </c>
      <c r="D8" s="9">
        <v>0.3387</v>
      </c>
      <c r="E8">
        <v>0.20810000000000001</v>
      </c>
      <c r="F8">
        <v>2.0999999999999999E-3</v>
      </c>
      <c r="G8">
        <v>2.0999999999999999E-3</v>
      </c>
      <c r="H8">
        <v>2.0999999999999999E-3</v>
      </c>
      <c r="I8" s="9">
        <v>2.0999999999999999E-3</v>
      </c>
      <c r="J8">
        <v>2.0999999999999999E-3</v>
      </c>
      <c r="K8">
        <v>2.0999999999999999E-3</v>
      </c>
      <c r="L8">
        <v>2.0999999999999999E-3</v>
      </c>
      <c r="M8">
        <v>2.0999999999999999E-3</v>
      </c>
      <c r="N8" s="9">
        <v>0.46600000000000003</v>
      </c>
      <c r="O8">
        <v>0.46600000000000003</v>
      </c>
      <c r="P8">
        <v>0.25140000000000001</v>
      </c>
      <c r="Q8">
        <v>0.25140000000000001</v>
      </c>
      <c r="R8">
        <v>0.25140000000000001</v>
      </c>
      <c r="S8" s="27">
        <v>0.4264</v>
      </c>
      <c r="T8" s="28">
        <v>0.4264</v>
      </c>
      <c r="U8" s="28">
        <v>0.4083</v>
      </c>
      <c r="V8" s="28">
        <v>0.4083</v>
      </c>
      <c r="W8" s="28">
        <v>0.4083</v>
      </c>
      <c r="X8" s="31">
        <v>0.38469999999999999</v>
      </c>
      <c r="Y8" s="31">
        <v>0.36249999999999999</v>
      </c>
      <c r="Z8" s="31">
        <v>0.36249999999999999</v>
      </c>
      <c r="AA8" s="31">
        <v>0.33889999999999998</v>
      </c>
      <c r="AB8" s="31">
        <v>0.33889999999999998</v>
      </c>
      <c r="AC8" s="27">
        <v>0.38119999999999998</v>
      </c>
      <c r="AD8" s="31">
        <v>0.38119999999999998</v>
      </c>
      <c r="AE8" s="31">
        <v>0.37569999999999998</v>
      </c>
      <c r="AF8" s="31">
        <v>0.37569999999999998</v>
      </c>
      <c r="AG8" s="31">
        <v>0.37569999999999998</v>
      </c>
      <c r="AH8" s="31">
        <v>0.37569999999999998</v>
      </c>
      <c r="AI8" s="31">
        <v>0.31530000000000002</v>
      </c>
      <c r="AJ8" s="31">
        <v>0.31530000000000002</v>
      </c>
      <c r="AK8" s="31">
        <v>0.31530000000000002</v>
      </c>
      <c r="AL8" s="31">
        <v>0.31530000000000002</v>
      </c>
      <c r="AM8" s="31">
        <v>0.31530000000000002</v>
      </c>
      <c r="AN8" s="31">
        <v>0.31530000000000002</v>
      </c>
      <c r="AO8" s="31">
        <v>0.31530000000000002</v>
      </c>
      <c r="AP8" s="31">
        <v>0.31530000000000002</v>
      </c>
    </row>
    <row r="9" spans="1:42" x14ac:dyDescent="0.3">
      <c r="A9" s="52"/>
      <c r="B9" t="str">
        <f t="shared" ref="B9:C9" si="13">B5</f>
        <v>skopt.forest_min</v>
      </c>
      <c r="C9" t="str">
        <f t="shared" si="13"/>
        <v>[]</v>
      </c>
      <c r="D9" s="9">
        <v>0.3387</v>
      </c>
      <c r="E9">
        <v>0.16259999999999999</v>
      </c>
      <c r="F9">
        <v>0.12809999999999999</v>
      </c>
      <c r="G9">
        <v>1.6999999999999999E-3</v>
      </c>
      <c r="H9">
        <v>1.6999999999999999E-3</v>
      </c>
      <c r="I9" s="9">
        <v>2.0999999999999999E-3</v>
      </c>
      <c r="J9">
        <v>2.0999999999999999E-3</v>
      </c>
      <c r="K9">
        <v>1.6999999999999999E-3</v>
      </c>
      <c r="L9">
        <v>1.6999999999999999E-3</v>
      </c>
      <c r="M9">
        <v>1.6999999999999999E-3</v>
      </c>
      <c r="N9" s="9">
        <v>0.46600000000000003</v>
      </c>
      <c r="O9">
        <v>0.46600000000000003</v>
      </c>
      <c r="P9">
        <v>0.46600000000000003</v>
      </c>
      <c r="Q9">
        <v>0.43540000000000001</v>
      </c>
      <c r="R9">
        <v>0.42430000000000001</v>
      </c>
      <c r="S9" s="27">
        <v>0.4264</v>
      </c>
      <c r="T9" s="28">
        <v>0.3236</v>
      </c>
      <c r="U9" s="28">
        <v>0.3236</v>
      </c>
      <c r="V9" s="28">
        <v>0.28749999999999998</v>
      </c>
      <c r="W9" s="28">
        <v>0.28749999999999998</v>
      </c>
      <c r="X9" s="31">
        <v>0.28749999999999998</v>
      </c>
      <c r="Y9" s="31">
        <v>0.28749999999999998</v>
      </c>
      <c r="Z9" s="31">
        <v>0.28749999999999998</v>
      </c>
      <c r="AA9" s="31">
        <v>0.28749999999999998</v>
      </c>
      <c r="AB9" s="31">
        <v>0.28749999999999998</v>
      </c>
      <c r="AC9" s="27">
        <v>0.38119999999999998</v>
      </c>
      <c r="AD9" s="31">
        <v>0.38119999999999998</v>
      </c>
      <c r="AE9" s="31">
        <v>0.37569999999999998</v>
      </c>
      <c r="AF9" s="31">
        <v>0.37569999999999998</v>
      </c>
      <c r="AG9" s="31">
        <v>0.37569999999999998</v>
      </c>
      <c r="AH9" s="31">
        <v>0.37569999999999998</v>
      </c>
      <c r="AI9" s="31">
        <v>0.37569999999999998</v>
      </c>
      <c r="AJ9" s="31">
        <v>0.36599999999999999</v>
      </c>
      <c r="AK9" s="31">
        <v>0.36599999999999999</v>
      </c>
      <c r="AL9" s="31">
        <v>0.36599999999999999</v>
      </c>
      <c r="AM9" s="31">
        <v>0.31669999999999998</v>
      </c>
      <c r="AN9" s="31">
        <v>0.31669999999999998</v>
      </c>
      <c r="AO9" s="31">
        <v>0.31669999999999998</v>
      </c>
      <c r="AP9" s="31">
        <v>0.31669999999999998</v>
      </c>
    </row>
    <row r="10" spans="1:42" x14ac:dyDescent="0.3">
      <c r="A10" s="58"/>
      <c r="B10" s="8" t="str">
        <f t="shared" ref="B10:C10" si="14">B6</f>
        <v>skopt.gbrt_min</v>
      </c>
      <c r="C10" s="8" t="str">
        <f t="shared" si="14"/>
        <v>[]</v>
      </c>
      <c r="D10" s="10">
        <v>0.26</v>
      </c>
      <c r="E10" s="8">
        <v>7.4499999999999997E-2</v>
      </c>
      <c r="F10" s="8">
        <v>1.5699999999999999E-2</v>
      </c>
      <c r="G10" s="8">
        <v>1.5699999999999999E-2</v>
      </c>
      <c r="H10" s="8">
        <v>1.4E-2</v>
      </c>
      <c r="I10" s="10">
        <v>2.0999999999999999E-3</v>
      </c>
      <c r="J10" s="8">
        <v>1.6999999999999999E-3</v>
      </c>
      <c r="K10" s="8">
        <v>1.6999999999999999E-3</v>
      </c>
      <c r="L10" s="8">
        <v>1.6999999999999999E-3</v>
      </c>
      <c r="M10" s="8">
        <v>1.6999999999999999E-3</v>
      </c>
      <c r="N10" s="10">
        <v>0.36599999999999999</v>
      </c>
      <c r="O10" s="8">
        <v>0.34860000000000002</v>
      </c>
      <c r="P10" s="8">
        <v>0.30759999999999998</v>
      </c>
      <c r="Q10" s="8">
        <v>0.30759999999999998</v>
      </c>
      <c r="R10" s="8">
        <v>0.30759999999999998</v>
      </c>
      <c r="S10" s="29">
        <v>0.4264</v>
      </c>
      <c r="T10" s="30">
        <v>0.35139999999999999</v>
      </c>
      <c r="U10" s="30">
        <v>0.3125</v>
      </c>
      <c r="V10" s="30">
        <v>0.27289999999999998</v>
      </c>
      <c r="W10" s="30">
        <v>0.27289999999999998</v>
      </c>
      <c r="X10" s="30">
        <v>0.27289999999999998</v>
      </c>
      <c r="Y10" s="30">
        <v>0.27289999999999998</v>
      </c>
      <c r="Z10" s="30">
        <v>0.27289999999999998</v>
      </c>
      <c r="AA10" s="30">
        <v>0.27289999999999998</v>
      </c>
      <c r="AB10" s="30">
        <v>0.27289999999999998</v>
      </c>
      <c r="AC10" s="29">
        <v>0.38119999999999998</v>
      </c>
      <c r="AD10" s="30">
        <v>0.38119999999999998</v>
      </c>
      <c r="AE10" s="30">
        <v>0.37569999999999998</v>
      </c>
      <c r="AF10" s="30">
        <v>0.37569999999999998</v>
      </c>
      <c r="AG10" s="30">
        <v>0.37569999999999998</v>
      </c>
      <c r="AH10" s="30">
        <v>0.29509999999999997</v>
      </c>
      <c r="AI10" s="30">
        <v>0.29509999999999997</v>
      </c>
      <c r="AJ10" s="30">
        <v>0.29509999999999997</v>
      </c>
      <c r="AK10" s="30">
        <v>0.29509999999999997</v>
      </c>
      <c r="AL10" s="30">
        <v>0.29509999999999997</v>
      </c>
      <c r="AM10" s="30">
        <v>0.29509999999999997</v>
      </c>
      <c r="AN10" s="30">
        <v>0.29509999999999997</v>
      </c>
      <c r="AO10" s="30">
        <v>0.29509999999999997</v>
      </c>
      <c r="AP10" s="30">
        <v>0.29509999999999997</v>
      </c>
    </row>
    <row r="11" spans="1:42" x14ac:dyDescent="0.3">
      <c r="A11" s="51" t="s">
        <v>33</v>
      </c>
      <c r="B11" t="str">
        <f>B3</f>
        <v>skopt.gp_min</v>
      </c>
      <c r="C11" t="str">
        <f>C3</f>
        <v>[]</v>
      </c>
      <c r="D11" s="9">
        <v>3.0000000000000001E-3</v>
      </c>
      <c r="E11">
        <v>2.0999999999999999E-3</v>
      </c>
      <c r="F11">
        <v>2.0999999999999999E-3</v>
      </c>
      <c r="G11">
        <v>1.6999999999999999E-3</v>
      </c>
      <c r="H11">
        <v>1.6999999999999999E-3</v>
      </c>
      <c r="I11" s="9">
        <v>3.3999999999999998E-3</v>
      </c>
      <c r="J11">
        <v>3.3999999999999998E-3</v>
      </c>
      <c r="K11">
        <v>1.6999999999999999E-3</v>
      </c>
      <c r="L11">
        <v>1.6999999999999999E-3</v>
      </c>
      <c r="M11">
        <v>1.6999999999999999E-3</v>
      </c>
      <c r="N11" s="9">
        <v>0.69720000000000004</v>
      </c>
      <c r="O11">
        <v>0.46389999999999998</v>
      </c>
      <c r="P11">
        <v>0.31459999999999999</v>
      </c>
      <c r="Q11">
        <v>0.31459999999999999</v>
      </c>
      <c r="R11">
        <v>0.31459999999999999</v>
      </c>
      <c r="S11" s="27">
        <v>0.67290000000000005</v>
      </c>
      <c r="T11" s="28">
        <v>0.33400000000000002</v>
      </c>
      <c r="U11" s="28">
        <v>0.33400000000000002</v>
      </c>
      <c r="V11" s="28">
        <v>0.33400000000000002</v>
      </c>
      <c r="W11" s="28">
        <v>0.33400000000000002</v>
      </c>
      <c r="X11" s="31">
        <v>0.32219999999999999</v>
      </c>
      <c r="Y11" s="31">
        <v>0.32219999999999999</v>
      </c>
      <c r="Z11" s="31">
        <v>0.31319999999999998</v>
      </c>
      <c r="AA11" s="31">
        <v>0.31319999999999998</v>
      </c>
      <c r="AB11" s="31">
        <v>0.31319999999999998</v>
      </c>
      <c r="AC11" s="27">
        <v>0.67290000000000005</v>
      </c>
      <c r="AD11" s="31">
        <v>0.67290000000000005</v>
      </c>
      <c r="AE11" s="31">
        <v>0.66039999999999999</v>
      </c>
      <c r="AF11" s="31">
        <v>0.39240000000000003</v>
      </c>
      <c r="AG11" s="31">
        <v>0.39240000000000003</v>
      </c>
      <c r="AH11" s="31">
        <v>0.375</v>
      </c>
      <c r="AI11" s="31">
        <v>0.35210000000000002</v>
      </c>
      <c r="AJ11" s="31">
        <v>0.3417</v>
      </c>
      <c r="AK11" s="31">
        <v>0.31940000000000002</v>
      </c>
      <c r="AL11" s="31">
        <v>0.31940000000000002</v>
      </c>
      <c r="AM11" s="31">
        <v>0.31940000000000002</v>
      </c>
      <c r="AN11" s="31">
        <v>0.31319999999999998</v>
      </c>
      <c r="AO11" s="31">
        <v>0.31319999999999998</v>
      </c>
      <c r="AP11" s="31">
        <v>0.31319999999999998</v>
      </c>
    </row>
    <row r="12" spans="1:42" x14ac:dyDescent="0.3">
      <c r="A12" s="52"/>
      <c r="B12" t="str">
        <f t="shared" ref="B12:C12" si="15">B4</f>
        <v>skopt.dummy_min</v>
      </c>
      <c r="C12" t="str">
        <f t="shared" si="15"/>
        <v>[]</v>
      </c>
      <c r="D12" s="9">
        <v>6.3399999999999998E-2</v>
      </c>
      <c r="E12">
        <v>2.2100000000000002E-2</v>
      </c>
      <c r="F12">
        <v>2.2100000000000002E-2</v>
      </c>
      <c r="G12">
        <v>2.2100000000000002E-2</v>
      </c>
      <c r="H12">
        <v>2.2100000000000002E-2</v>
      </c>
      <c r="I12" s="9">
        <v>6.7999999999999996E-3</v>
      </c>
      <c r="J12">
        <v>6.7999999999999996E-3</v>
      </c>
      <c r="K12">
        <v>6.7999999999999996E-3</v>
      </c>
      <c r="L12">
        <v>6.7999999999999996E-3</v>
      </c>
      <c r="M12">
        <v>6.7999999999999996E-3</v>
      </c>
      <c r="N12" s="9">
        <v>0.41460000000000002</v>
      </c>
      <c r="O12" s="19">
        <v>0.41460000000000002</v>
      </c>
      <c r="P12" s="19">
        <v>0.41460000000000002</v>
      </c>
      <c r="Q12" s="19">
        <v>0.41460000000000002</v>
      </c>
      <c r="R12" s="19">
        <v>0.41460000000000002</v>
      </c>
      <c r="S12" s="27">
        <v>0.35489999999999999</v>
      </c>
      <c r="T12" s="28">
        <v>0.35489999999999999</v>
      </c>
      <c r="U12" s="28">
        <v>0.35489999999999999</v>
      </c>
      <c r="V12" s="28">
        <v>0.35489999999999999</v>
      </c>
      <c r="W12" s="28">
        <v>0.35489999999999999</v>
      </c>
      <c r="X12" s="31">
        <v>0.35489999999999999</v>
      </c>
      <c r="Y12" s="31">
        <v>0.35489999999999999</v>
      </c>
      <c r="Z12" s="31">
        <v>0.35489999999999999</v>
      </c>
      <c r="AA12" s="31">
        <v>0.35489999999999999</v>
      </c>
      <c r="AB12" s="31">
        <v>0.34439999999999998</v>
      </c>
      <c r="AC12" s="27">
        <v>0.3347</v>
      </c>
      <c r="AD12" s="31">
        <v>0.3347</v>
      </c>
      <c r="AE12" s="31">
        <v>0.3347</v>
      </c>
      <c r="AF12" s="31">
        <v>0.3347</v>
      </c>
      <c r="AG12" s="31">
        <v>0.3347</v>
      </c>
      <c r="AH12" s="31">
        <v>0.3347</v>
      </c>
      <c r="AI12" s="31">
        <v>0.3347</v>
      </c>
      <c r="AJ12" s="31">
        <v>0.3347</v>
      </c>
      <c r="AK12" s="31">
        <v>0.3347</v>
      </c>
      <c r="AL12" s="31">
        <v>0.3347</v>
      </c>
      <c r="AM12" s="31">
        <v>0.3347</v>
      </c>
      <c r="AN12" s="31">
        <v>0.3347</v>
      </c>
      <c r="AO12" s="31">
        <v>0.3347</v>
      </c>
      <c r="AP12" s="31">
        <v>0.3347</v>
      </c>
    </row>
    <row r="13" spans="1:42" x14ac:dyDescent="0.3">
      <c r="A13" s="52"/>
      <c r="B13" t="str">
        <f t="shared" ref="B13:C13" si="16">B5</f>
        <v>skopt.forest_min</v>
      </c>
      <c r="C13" t="str">
        <f t="shared" si="16"/>
        <v>[]</v>
      </c>
      <c r="D13" s="9">
        <v>6.3399999999999998E-2</v>
      </c>
      <c r="E13">
        <v>1.6999999999999999E-3</v>
      </c>
      <c r="F13">
        <v>1.2999999999999999E-3</v>
      </c>
      <c r="G13">
        <v>1.2999999999999999E-3</v>
      </c>
      <c r="H13">
        <v>1.2999999999999999E-3</v>
      </c>
      <c r="I13" s="9">
        <v>6.7999999999999996E-3</v>
      </c>
      <c r="J13">
        <v>6.7999999999999996E-3</v>
      </c>
      <c r="K13">
        <v>2.0999999999999999E-3</v>
      </c>
      <c r="L13">
        <v>2.0999999999999999E-3</v>
      </c>
      <c r="M13">
        <v>2.0999999999999999E-3</v>
      </c>
      <c r="N13" s="9">
        <v>0.41389999999999999</v>
      </c>
      <c r="O13">
        <v>0.41389999999999999</v>
      </c>
      <c r="P13">
        <v>0.41389999999999999</v>
      </c>
      <c r="Q13">
        <v>0.41389999999999999</v>
      </c>
      <c r="R13">
        <v>0.41389999999999999</v>
      </c>
      <c r="S13" s="27">
        <v>0.35489999999999999</v>
      </c>
      <c r="T13" s="28">
        <v>0.35489999999999999</v>
      </c>
      <c r="U13" s="28">
        <v>0.30420000000000003</v>
      </c>
      <c r="V13" s="28">
        <v>0.30420000000000003</v>
      </c>
      <c r="W13" s="28">
        <v>0.30420000000000003</v>
      </c>
      <c r="X13" s="31">
        <v>0.30420000000000003</v>
      </c>
      <c r="Y13" s="31">
        <v>0.30420000000000003</v>
      </c>
      <c r="Z13" s="31">
        <v>0.30420000000000003</v>
      </c>
      <c r="AA13" s="31">
        <v>0.30420000000000003</v>
      </c>
      <c r="AB13" s="31">
        <v>0.30420000000000003</v>
      </c>
      <c r="AC13" s="27">
        <v>0.3347</v>
      </c>
      <c r="AD13" s="31">
        <v>0.3347</v>
      </c>
      <c r="AE13" s="31">
        <v>0.3347</v>
      </c>
      <c r="AF13" s="31">
        <v>0.3347</v>
      </c>
      <c r="AG13" s="31">
        <v>0.3347</v>
      </c>
      <c r="AH13" s="31">
        <v>0.3347</v>
      </c>
      <c r="AI13" s="31">
        <v>0.3347</v>
      </c>
      <c r="AJ13" s="31">
        <v>0.3347</v>
      </c>
      <c r="AK13" s="31">
        <v>0.31740000000000002</v>
      </c>
      <c r="AL13" s="31">
        <v>0.31740000000000002</v>
      </c>
      <c r="AM13" s="31">
        <v>0.31740000000000002</v>
      </c>
      <c r="AN13" s="31">
        <v>0.31740000000000002</v>
      </c>
      <c r="AO13" s="31">
        <v>0.31740000000000002</v>
      </c>
      <c r="AP13" s="31">
        <v>0.31740000000000002</v>
      </c>
    </row>
    <row r="14" spans="1:42" x14ac:dyDescent="0.3">
      <c r="A14" s="58"/>
      <c r="B14" s="8" t="str">
        <f t="shared" ref="B14:C14" si="17">B6</f>
        <v>skopt.gbrt_min</v>
      </c>
      <c r="C14" s="8" t="str">
        <f t="shared" si="17"/>
        <v>[]</v>
      </c>
      <c r="D14" s="10">
        <v>1.6999999999999999E-3</v>
      </c>
      <c r="E14" s="8">
        <v>1.6999999999999999E-3</v>
      </c>
      <c r="F14" s="8">
        <v>1.2999999999999999E-3</v>
      </c>
      <c r="G14" s="8">
        <v>1.2999999999999999E-3</v>
      </c>
      <c r="H14" s="8">
        <v>1.2999999999999999E-3</v>
      </c>
      <c r="I14" s="10">
        <v>0.2157</v>
      </c>
      <c r="J14" s="8">
        <v>1.6999999999999999E-3</v>
      </c>
      <c r="K14" s="8">
        <v>1.6999999999999999E-3</v>
      </c>
      <c r="L14" s="8">
        <v>1.6999999999999999E-3</v>
      </c>
      <c r="M14" s="8">
        <v>1.6999999999999999E-3</v>
      </c>
      <c r="N14" s="10">
        <v>0.57779999999999998</v>
      </c>
      <c r="O14" s="8">
        <v>0.4521</v>
      </c>
      <c r="P14" s="8">
        <v>0.3271</v>
      </c>
      <c r="Q14" s="8">
        <v>0.3271</v>
      </c>
      <c r="R14" s="8">
        <v>0.3271</v>
      </c>
      <c r="S14" s="29">
        <v>0.35489999999999999</v>
      </c>
      <c r="T14" s="30">
        <v>0.35489999999999999</v>
      </c>
      <c r="U14" s="30">
        <v>0.33889999999999998</v>
      </c>
      <c r="V14" s="30">
        <v>0.32150000000000001</v>
      </c>
      <c r="W14" s="30">
        <v>0.2271</v>
      </c>
      <c r="X14" s="30">
        <v>0.2271</v>
      </c>
      <c r="Y14" s="30">
        <v>0.2271</v>
      </c>
      <c r="Z14" s="30">
        <v>0.2271</v>
      </c>
      <c r="AA14" s="30">
        <v>0.2271</v>
      </c>
      <c r="AB14" s="30">
        <v>0.2271</v>
      </c>
      <c r="AC14" s="29">
        <v>0.3347</v>
      </c>
      <c r="AD14" s="30">
        <v>0.3347</v>
      </c>
      <c r="AE14" s="30">
        <v>0.3347</v>
      </c>
      <c r="AF14" s="30">
        <v>0.3347</v>
      </c>
      <c r="AG14" s="30">
        <v>0.3347</v>
      </c>
      <c r="AH14" s="30">
        <v>0.3347</v>
      </c>
      <c r="AI14" s="30">
        <v>0.32500000000000001</v>
      </c>
      <c r="AJ14" s="30">
        <v>0.32500000000000001</v>
      </c>
      <c r="AK14" s="30">
        <v>0.32219999999999999</v>
      </c>
      <c r="AL14" s="30">
        <v>0.32219999999999999</v>
      </c>
      <c r="AM14" s="30">
        <v>0.32219999999999999</v>
      </c>
      <c r="AN14" s="30">
        <v>0.32219999999999999</v>
      </c>
      <c r="AO14" s="30">
        <v>0.32219999999999999</v>
      </c>
      <c r="AP14" s="30">
        <v>0.3125</v>
      </c>
    </row>
    <row r="15" spans="1:42" x14ac:dyDescent="0.3">
      <c r="A15" s="51" t="s">
        <v>34</v>
      </c>
      <c r="B15" t="str">
        <f>B3</f>
        <v>skopt.gp_min</v>
      </c>
      <c r="C15" t="str">
        <f>C3</f>
        <v>[]</v>
      </c>
      <c r="D15" s="9">
        <v>3.0000000000000001E-3</v>
      </c>
      <c r="E15">
        <v>2.0999999999999999E-3</v>
      </c>
      <c r="F15">
        <v>2.0999999999999999E-3</v>
      </c>
      <c r="G15">
        <v>2.0999999999999999E-3</v>
      </c>
      <c r="H15">
        <v>1.6999999999999999E-3</v>
      </c>
      <c r="I15" s="9">
        <v>3.8300000000000001E-2</v>
      </c>
      <c r="J15">
        <v>3.8E-3</v>
      </c>
      <c r="K15">
        <v>3.8E-3</v>
      </c>
      <c r="L15">
        <v>3.8999999999999998E-3</v>
      </c>
      <c r="M15">
        <v>2.0999999999999999E-3</v>
      </c>
      <c r="N15" s="9">
        <v>0.48470000000000002</v>
      </c>
      <c r="O15">
        <v>0.45629999999999998</v>
      </c>
      <c r="P15">
        <v>0.42080000000000001</v>
      </c>
      <c r="Q15">
        <v>0.41320000000000001</v>
      </c>
      <c r="R15">
        <v>0.41320000000000001</v>
      </c>
      <c r="S15" s="27">
        <v>0.3826</v>
      </c>
      <c r="T15" s="28">
        <v>0.34860000000000002</v>
      </c>
      <c r="U15" s="28">
        <v>0.34860000000000002</v>
      </c>
      <c r="V15" s="28">
        <v>0.32990000000000003</v>
      </c>
      <c r="W15" s="28">
        <v>0.32990000000000003</v>
      </c>
      <c r="X15" s="31">
        <v>0.32990000000000003</v>
      </c>
      <c r="Y15" s="31">
        <v>0.32990000000000003</v>
      </c>
      <c r="Z15" s="31">
        <v>0.32990000000000003</v>
      </c>
      <c r="AA15" s="31">
        <v>0.32990000000000003</v>
      </c>
      <c r="AB15" s="31">
        <v>0.32990000000000003</v>
      </c>
      <c r="AC15" s="27">
        <v>0.39240000000000003</v>
      </c>
      <c r="AD15" s="31">
        <v>0.39240000000000003</v>
      </c>
      <c r="AE15" s="31">
        <v>0.37009999999999998</v>
      </c>
      <c r="AF15" s="31">
        <v>0.37009999999999998</v>
      </c>
      <c r="AG15" s="31">
        <v>0.36530000000000001</v>
      </c>
      <c r="AH15" s="31">
        <v>0.32569999999999999</v>
      </c>
      <c r="AI15" s="31">
        <v>0.32569999999999999</v>
      </c>
      <c r="AJ15" s="31">
        <v>0.32569999999999999</v>
      </c>
      <c r="AK15" s="31">
        <v>0.31940000000000002</v>
      </c>
      <c r="AL15" s="31">
        <v>0.31940000000000002</v>
      </c>
      <c r="AM15" s="31">
        <v>0.31940000000000002</v>
      </c>
      <c r="AN15" s="31">
        <v>0.31940000000000002</v>
      </c>
      <c r="AO15" s="31">
        <v>0.31940000000000002</v>
      </c>
      <c r="AP15" s="31">
        <v>0.31940000000000002</v>
      </c>
    </row>
    <row r="16" spans="1:42" x14ac:dyDescent="0.3">
      <c r="A16" s="52"/>
      <c r="B16" t="str">
        <f t="shared" ref="B16:C16" si="18">B4</f>
        <v>skopt.dummy_min</v>
      </c>
      <c r="C16" t="str">
        <f t="shared" si="18"/>
        <v>[]</v>
      </c>
      <c r="D16" s="9">
        <v>4.1700000000000001E-2</v>
      </c>
      <c r="E16">
        <v>3.3999999999999998E-3</v>
      </c>
      <c r="F16">
        <v>2.0999999999999999E-3</v>
      </c>
      <c r="G16">
        <v>2.0999999999999999E-3</v>
      </c>
      <c r="H16">
        <v>2.0999999999999999E-3</v>
      </c>
      <c r="I16" s="9">
        <v>3.3999999999999998E-3</v>
      </c>
      <c r="J16">
        <v>3.3999999999999998E-3</v>
      </c>
      <c r="K16">
        <v>1.2999999999999999E-3</v>
      </c>
      <c r="L16">
        <v>1.2999999999999999E-3</v>
      </c>
      <c r="M16">
        <v>1.2999999999999999E-3</v>
      </c>
      <c r="N16" s="9">
        <v>0.67779999999999996</v>
      </c>
      <c r="O16">
        <v>0.48959999999999998</v>
      </c>
      <c r="P16">
        <v>0.48959999999999998</v>
      </c>
      <c r="Q16">
        <v>0.48959999999999998</v>
      </c>
      <c r="R16">
        <v>0.48959999999999998</v>
      </c>
      <c r="S16" s="27">
        <v>0.30209999999999998</v>
      </c>
      <c r="T16" s="28">
        <v>0.30209999999999998</v>
      </c>
      <c r="U16" s="28">
        <v>0.30209999999999998</v>
      </c>
      <c r="V16" s="28">
        <v>0.30209999999999998</v>
      </c>
      <c r="W16" s="28">
        <v>0.30209999999999998</v>
      </c>
      <c r="X16" s="31">
        <v>0.30209999999999998</v>
      </c>
      <c r="Y16" s="31">
        <v>0.30209999999999998</v>
      </c>
      <c r="Z16" s="31">
        <v>0.30209999999999998</v>
      </c>
      <c r="AA16" s="31">
        <v>0.30209999999999998</v>
      </c>
      <c r="AB16" s="31">
        <v>0.30209999999999998</v>
      </c>
      <c r="AC16" s="27">
        <v>0.67500000000000004</v>
      </c>
      <c r="AD16" s="31">
        <v>0.67500000000000004</v>
      </c>
      <c r="AE16" s="31">
        <v>0.3785</v>
      </c>
      <c r="AF16" s="31">
        <v>0.3785</v>
      </c>
      <c r="AG16" s="31">
        <v>0.3785</v>
      </c>
      <c r="AH16" s="31">
        <v>0.35489999999999999</v>
      </c>
      <c r="AI16" s="31">
        <v>0.35489999999999999</v>
      </c>
      <c r="AJ16" s="31">
        <v>0.35489999999999999</v>
      </c>
      <c r="AK16" s="31">
        <v>0.35489999999999999</v>
      </c>
      <c r="AL16" s="31">
        <v>0.35489999999999999</v>
      </c>
      <c r="AM16" s="31">
        <v>0.35489999999999999</v>
      </c>
      <c r="AN16" s="31">
        <v>0.35489999999999999</v>
      </c>
      <c r="AO16" s="31">
        <v>0.35489999999999999</v>
      </c>
      <c r="AP16" s="31">
        <v>0.35489999999999999</v>
      </c>
    </row>
    <row r="17" spans="1:42" x14ac:dyDescent="0.3">
      <c r="A17" s="52"/>
      <c r="B17" t="str">
        <f t="shared" ref="B17:C17" si="19">B5</f>
        <v>skopt.forest_min</v>
      </c>
      <c r="C17" t="str">
        <f t="shared" si="19"/>
        <v>[]</v>
      </c>
      <c r="D17" s="9">
        <v>4.1700000000000001E-2</v>
      </c>
      <c r="E17">
        <v>2.0999999999999999E-3</v>
      </c>
      <c r="F17">
        <v>2.0999999999999999E-3</v>
      </c>
      <c r="G17">
        <v>2.0999999999999999E-3</v>
      </c>
      <c r="H17">
        <v>2.0999999999999999E-3</v>
      </c>
      <c r="I17" s="9">
        <v>3.3999999999999998E-3</v>
      </c>
      <c r="J17">
        <v>3.0000000000000001E-3</v>
      </c>
      <c r="K17">
        <v>2.0999999999999999E-3</v>
      </c>
      <c r="L17">
        <v>2.0999999999999999E-3</v>
      </c>
      <c r="M17">
        <v>2.0999999999999999E-3</v>
      </c>
      <c r="N17" s="9">
        <v>0.67779999999999996</v>
      </c>
      <c r="O17">
        <v>0.47289999999999999</v>
      </c>
      <c r="P17">
        <v>0.34649999999999997</v>
      </c>
      <c r="Q17">
        <v>0.34649999999999997</v>
      </c>
      <c r="R17">
        <v>0.34649999999999997</v>
      </c>
      <c r="S17" s="27">
        <v>0.30209999999999998</v>
      </c>
      <c r="T17" s="28">
        <v>0.30209999999999998</v>
      </c>
      <c r="U17" s="28">
        <v>0.30209999999999998</v>
      </c>
      <c r="V17" s="28">
        <v>0.30209999999999998</v>
      </c>
      <c r="W17" s="28">
        <v>0.30209999999999998</v>
      </c>
      <c r="X17" s="31">
        <v>0.30209999999999998</v>
      </c>
      <c r="Y17" s="31">
        <v>0.29170000000000001</v>
      </c>
      <c r="Z17" s="31">
        <v>0.29170000000000001</v>
      </c>
      <c r="AA17" s="31">
        <v>0.29170000000000001</v>
      </c>
      <c r="AB17" s="31">
        <v>0.29170000000000001</v>
      </c>
      <c r="AC17" s="27">
        <v>0.67500000000000004</v>
      </c>
      <c r="AD17" s="31">
        <v>0.67500000000000004</v>
      </c>
      <c r="AE17" s="31">
        <v>0.3785</v>
      </c>
      <c r="AF17" s="31">
        <v>0.3785</v>
      </c>
      <c r="AG17" s="31">
        <v>0.3785</v>
      </c>
      <c r="AH17" s="31">
        <v>0.3785</v>
      </c>
      <c r="AI17" s="31">
        <v>0.37709999999999999</v>
      </c>
      <c r="AJ17" s="31">
        <v>0.37709999999999999</v>
      </c>
      <c r="AK17" s="31">
        <v>0.36320000000000002</v>
      </c>
      <c r="AL17" s="31">
        <v>0.36320000000000002</v>
      </c>
      <c r="AM17" s="31">
        <v>0.36320000000000002</v>
      </c>
      <c r="AN17" s="31">
        <v>0.3569</v>
      </c>
      <c r="AO17" s="31">
        <v>0.3569</v>
      </c>
      <c r="AP17" s="31">
        <v>0.34649999999999997</v>
      </c>
    </row>
    <row r="18" spans="1:42" x14ac:dyDescent="0.3">
      <c r="A18" s="58"/>
      <c r="B18" s="8" t="str">
        <f t="shared" ref="B18:C18" si="20">B6</f>
        <v>skopt.gbrt_min</v>
      </c>
      <c r="C18" s="8" t="str">
        <f t="shared" si="20"/>
        <v>[]</v>
      </c>
      <c r="D18" s="10">
        <v>4.7000000000000002E-3</v>
      </c>
      <c r="E18" s="8">
        <v>2.0999999999999999E-3</v>
      </c>
      <c r="F18" s="8">
        <v>1.6999999999999999E-3</v>
      </c>
      <c r="G18" s="8">
        <v>1.6999999999999999E-3</v>
      </c>
      <c r="H18" s="8">
        <v>1.6999999999999999E-3</v>
      </c>
      <c r="I18" s="10">
        <v>2.5999999999999999E-3</v>
      </c>
      <c r="J18" s="8">
        <v>2.5999999999999999E-3</v>
      </c>
      <c r="K18" s="8">
        <v>2.0999999999999999E-3</v>
      </c>
      <c r="L18" s="8">
        <v>2.0999999999999999E-3</v>
      </c>
      <c r="M18" s="8">
        <v>2.0999999999999999E-3</v>
      </c>
      <c r="N18" s="10">
        <v>0.94930000000000003</v>
      </c>
      <c r="O18" s="8">
        <v>0.44929999999999998</v>
      </c>
      <c r="P18" s="8">
        <v>0.44650000000000001</v>
      </c>
      <c r="Q18" s="8">
        <v>0.36530000000000001</v>
      </c>
      <c r="R18" s="8">
        <v>0.36530000000000001</v>
      </c>
      <c r="S18" s="29">
        <v>0.30209999999999998</v>
      </c>
      <c r="T18" s="30">
        <v>0.30209999999999998</v>
      </c>
      <c r="U18" s="30">
        <v>0.30209999999999998</v>
      </c>
      <c r="V18" s="30">
        <v>0.30209999999999998</v>
      </c>
      <c r="W18" s="30">
        <v>0.30209999999999998</v>
      </c>
      <c r="X18" s="30">
        <v>0.30209999999999998</v>
      </c>
      <c r="Y18" s="30">
        <v>0.30209999999999998</v>
      </c>
      <c r="Z18" s="30">
        <v>0.30209999999999998</v>
      </c>
      <c r="AA18" s="30">
        <v>0.30209999999999998</v>
      </c>
      <c r="AB18" s="30">
        <v>0.30209999999999998</v>
      </c>
      <c r="AC18" s="29">
        <v>0.67500000000000004</v>
      </c>
      <c r="AD18" s="30">
        <v>0.67500000000000004</v>
      </c>
      <c r="AE18" s="30">
        <v>0.3785</v>
      </c>
      <c r="AF18" s="30">
        <v>0.3785</v>
      </c>
      <c r="AG18" s="30">
        <v>0.3785</v>
      </c>
      <c r="AH18" s="30">
        <v>0.316</v>
      </c>
      <c r="AI18" s="30">
        <v>0.316</v>
      </c>
      <c r="AJ18" s="30">
        <v>0.316</v>
      </c>
      <c r="AK18" s="30">
        <v>0.316</v>
      </c>
      <c r="AL18" s="30">
        <v>0.316</v>
      </c>
      <c r="AM18" s="30">
        <v>0.316</v>
      </c>
      <c r="AN18" s="30">
        <v>0.316</v>
      </c>
      <c r="AO18" s="30">
        <v>0.316</v>
      </c>
      <c r="AP18" s="30">
        <v>0.316</v>
      </c>
    </row>
    <row r="19" spans="1:42" x14ac:dyDescent="0.3">
      <c r="A19" s="51" t="s">
        <v>35</v>
      </c>
      <c r="B19" t="str">
        <f>B3</f>
        <v>skopt.gp_min</v>
      </c>
      <c r="C19" t="str">
        <f>C3</f>
        <v>[]</v>
      </c>
      <c r="D19" s="9">
        <v>0.31830000000000003</v>
      </c>
      <c r="E19">
        <v>5.1000000000000004E-3</v>
      </c>
      <c r="F19">
        <v>2.0999999999999999E-3</v>
      </c>
      <c r="G19">
        <v>2.0999999999999999E-3</v>
      </c>
      <c r="H19">
        <v>2.0999999999999999E-3</v>
      </c>
      <c r="I19" s="9">
        <v>0.31830000000000003</v>
      </c>
      <c r="J19">
        <v>0.02</v>
      </c>
      <c r="K19">
        <v>4.3E-3</v>
      </c>
      <c r="L19">
        <v>2.0999999999999999E-3</v>
      </c>
      <c r="M19">
        <v>2.0999999999999999E-3</v>
      </c>
      <c r="N19" s="9">
        <v>0.5736</v>
      </c>
      <c r="O19">
        <v>9.7900000000000001E-2</v>
      </c>
      <c r="P19">
        <v>9.7900000000000001E-2</v>
      </c>
      <c r="Q19">
        <v>9.6500000000000002E-2</v>
      </c>
      <c r="R19">
        <v>9.6500000000000002E-2</v>
      </c>
      <c r="S19" s="27">
        <v>0.3306</v>
      </c>
      <c r="T19" s="28">
        <v>0.316</v>
      </c>
      <c r="U19" s="28">
        <v>0.29370000000000002</v>
      </c>
      <c r="V19" s="28">
        <v>0.29370000000000002</v>
      </c>
      <c r="W19" s="28">
        <v>0.29370000000000002</v>
      </c>
      <c r="X19" s="31">
        <v>0.29370000000000002</v>
      </c>
      <c r="Y19" s="31">
        <v>0.29370000000000002</v>
      </c>
      <c r="Z19" s="31">
        <v>0.29370000000000002</v>
      </c>
      <c r="AA19" s="31">
        <v>0.27639999999999998</v>
      </c>
      <c r="AB19" s="31">
        <v>0.27639999999999998</v>
      </c>
      <c r="AC19" s="27">
        <v>0.34239999999999998</v>
      </c>
      <c r="AD19" s="31">
        <v>0.34239999999999998</v>
      </c>
      <c r="AE19" s="31">
        <v>0.32150000000000001</v>
      </c>
      <c r="AF19" s="31">
        <v>0.22359999999999999</v>
      </c>
      <c r="AG19" s="31">
        <v>0.22359999999999999</v>
      </c>
      <c r="AH19" s="31">
        <v>0.22359999999999999</v>
      </c>
      <c r="AI19" s="31">
        <v>0.1188</v>
      </c>
      <c r="AJ19" s="31">
        <v>0.1181</v>
      </c>
      <c r="AK19" s="31">
        <v>9.7199999999999995E-2</v>
      </c>
      <c r="AL19" s="31">
        <v>9.7199999999999995E-2</v>
      </c>
      <c r="AM19" s="31">
        <v>9.7199999999999995E-2</v>
      </c>
      <c r="AN19" s="31">
        <v>9.7199999999999995E-2</v>
      </c>
      <c r="AO19" s="31">
        <v>9.7199999999999995E-2</v>
      </c>
      <c r="AP19" s="31">
        <v>9.7199999999999995E-2</v>
      </c>
    </row>
    <row r="20" spans="1:42" x14ac:dyDescent="0.3">
      <c r="A20" s="52"/>
      <c r="B20" t="str">
        <f t="shared" ref="B20:C20" si="21">B4</f>
        <v>skopt.dummy_min</v>
      </c>
      <c r="C20" t="str">
        <f t="shared" si="21"/>
        <v>[]</v>
      </c>
      <c r="D20" s="9">
        <v>1.4500000000000001E-2</v>
      </c>
      <c r="E20">
        <v>1.4500000000000001E-2</v>
      </c>
      <c r="F20">
        <v>2.0999999999999999E-3</v>
      </c>
      <c r="G20">
        <v>2.0999999999999999E-3</v>
      </c>
      <c r="H20">
        <v>2.0999999999999999E-3</v>
      </c>
      <c r="I20" s="9">
        <v>8.8499999999999995E-2</v>
      </c>
      <c r="J20">
        <v>3.3999999999999998E-3</v>
      </c>
      <c r="K20">
        <v>3.3999999999999998E-3</v>
      </c>
      <c r="L20">
        <v>3.3999999999999998E-3</v>
      </c>
      <c r="M20">
        <v>3.3999999999999998E-3</v>
      </c>
      <c r="N20" s="9">
        <v>0.16600000000000001</v>
      </c>
      <c r="O20">
        <v>0.16600000000000001</v>
      </c>
      <c r="P20">
        <v>0.16600000000000001</v>
      </c>
      <c r="Q20">
        <v>0.16600000000000001</v>
      </c>
      <c r="R20">
        <v>0.16600000000000001</v>
      </c>
      <c r="S20" s="27">
        <v>0.39169999999999999</v>
      </c>
      <c r="T20" s="28">
        <v>0.29649999999999999</v>
      </c>
      <c r="U20" s="28">
        <v>0.29649999999999999</v>
      </c>
      <c r="V20" s="28">
        <v>0.29649999999999999</v>
      </c>
      <c r="W20" s="28">
        <v>0.29649999999999999</v>
      </c>
      <c r="X20" s="31">
        <v>0.29649999999999999</v>
      </c>
      <c r="Y20" s="31">
        <v>0.29649999999999999</v>
      </c>
      <c r="Z20" s="31">
        <v>0.29649999999999999</v>
      </c>
      <c r="AA20" s="31">
        <v>0.29649999999999999</v>
      </c>
      <c r="AB20" s="31">
        <v>0.29649999999999999</v>
      </c>
      <c r="AC20" s="27">
        <v>0.3785</v>
      </c>
      <c r="AD20" s="31">
        <v>0.35759999999999997</v>
      </c>
      <c r="AE20" s="31">
        <v>0.35759999999999997</v>
      </c>
      <c r="AF20" s="31">
        <v>0.35759999999999997</v>
      </c>
      <c r="AG20" s="31">
        <v>0.34439999999999998</v>
      </c>
      <c r="AH20" s="31">
        <v>0.34100000000000003</v>
      </c>
      <c r="AI20" s="31">
        <v>0.34100000000000003</v>
      </c>
      <c r="AJ20" s="31">
        <v>0.34100000000000003</v>
      </c>
      <c r="AK20" s="31">
        <v>0.34100000000000003</v>
      </c>
      <c r="AL20" s="31">
        <v>0.34100000000000003</v>
      </c>
      <c r="AM20" s="31">
        <v>0.34100000000000003</v>
      </c>
      <c r="AN20" s="31">
        <v>0.34100000000000003</v>
      </c>
      <c r="AO20" s="31">
        <v>0.34100000000000003</v>
      </c>
      <c r="AP20" s="31">
        <v>0.34100000000000003</v>
      </c>
    </row>
    <row r="21" spans="1:42" x14ac:dyDescent="0.3">
      <c r="A21" s="52"/>
      <c r="B21" t="str">
        <f t="shared" ref="B21:C21" si="22">B5</f>
        <v>skopt.forest_min</v>
      </c>
      <c r="C21" t="str">
        <f t="shared" si="22"/>
        <v>[]</v>
      </c>
      <c r="D21" s="9">
        <v>1.4500000000000001E-2</v>
      </c>
      <c r="E21">
        <v>2.0999999999999999E-3</v>
      </c>
      <c r="F21">
        <v>2.0999999999999999E-3</v>
      </c>
      <c r="G21">
        <v>2.0999999999999999E-3</v>
      </c>
      <c r="H21">
        <v>2.0999999999999999E-3</v>
      </c>
      <c r="I21" s="9">
        <v>8.8499999999999995E-2</v>
      </c>
      <c r="J21">
        <v>7.1999999999999998E-3</v>
      </c>
      <c r="K21">
        <v>2.0999999999999999E-3</v>
      </c>
      <c r="L21">
        <v>2.0999999999999999E-3</v>
      </c>
      <c r="M21">
        <v>2.0999999999999999E-3</v>
      </c>
      <c r="N21" s="9">
        <v>0.16600000000000001</v>
      </c>
      <c r="O21">
        <v>0.1542</v>
      </c>
      <c r="P21">
        <v>0.1236</v>
      </c>
      <c r="Q21">
        <v>9.9299999999999999E-2</v>
      </c>
      <c r="R21">
        <v>8.5400000000000004E-2</v>
      </c>
      <c r="S21" s="27">
        <v>0.39169999999999999</v>
      </c>
      <c r="T21" s="28">
        <v>0.34100000000000003</v>
      </c>
      <c r="U21" s="28">
        <v>0.34100000000000003</v>
      </c>
      <c r="V21" s="28">
        <v>0.34100000000000003</v>
      </c>
      <c r="W21">
        <v>0.31869999999999998</v>
      </c>
      <c r="X21" s="31">
        <v>0.31869999999999998</v>
      </c>
      <c r="Y21" s="31">
        <v>0.31869999999999998</v>
      </c>
      <c r="Z21" s="31">
        <v>0.31869999999999998</v>
      </c>
      <c r="AA21" s="31">
        <v>0.31869999999999998</v>
      </c>
      <c r="AB21" s="31">
        <v>0.31869999999999998</v>
      </c>
      <c r="AC21" s="27">
        <v>0.3785</v>
      </c>
      <c r="AD21" s="31">
        <v>0.35759999999999997</v>
      </c>
      <c r="AE21" s="31">
        <v>0.35759999999999997</v>
      </c>
      <c r="AF21" s="31">
        <v>0.35759999999999997</v>
      </c>
      <c r="AG21" s="31">
        <v>0.34439999999999998</v>
      </c>
      <c r="AH21" s="31">
        <v>0.33189999999999997</v>
      </c>
      <c r="AI21" s="31">
        <v>0.29370000000000002</v>
      </c>
      <c r="AJ21" s="31">
        <v>0.29370000000000002</v>
      </c>
      <c r="AK21" s="31">
        <v>0.29370000000000002</v>
      </c>
      <c r="AL21" s="31">
        <v>0.29370000000000002</v>
      </c>
      <c r="AM21" s="31">
        <v>0.29370000000000002</v>
      </c>
      <c r="AN21" s="31">
        <v>0.29370000000000002</v>
      </c>
      <c r="AO21" s="31">
        <v>0.29370000000000002</v>
      </c>
      <c r="AP21" s="31">
        <v>0.29370000000000002</v>
      </c>
    </row>
    <row r="22" spans="1:42" x14ac:dyDescent="0.3">
      <c r="A22" s="58"/>
      <c r="B22" s="8" t="str">
        <f t="shared" ref="B22:C22" si="23">B6</f>
        <v>skopt.gbrt_min</v>
      </c>
      <c r="C22" s="8" t="str">
        <f t="shared" si="23"/>
        <v>[]</v>
      </c>
      <c r="D22" s="10">
        <v>1.9599999999999999E-2</v>
      </c>
      <c r="E22" s="8">
        <v>2.0999999999999999E-3</v>
      </c>
      <c r="F22" s="8">
        <v>2.0999999999999999E-3</v>
      </c>
      <c r="G22" s="8">
        <v>2.0999999999999999E-3</v>
      </c>
      <c r="H22" s="8">
        <v>2.0999999999999999E-3</v>
      </c>
      <c r="I22" s="10">
        <v>8.8499999999999995E-2</v>
      </c>
      <c r="J22" s="8">
        <v>1.6999999999999999E-3</v>
      </c>
      <c r="K22" s="8">
        <v>1.6999999999999999E-3</v>
      </c>
      <c r="L22" s="8">
        <v>1.6999999999999999E-3</v>
      </c>
      <c r="M22" s="8">
        <v>1.6999999999999999E-3</v>
      </c>
      <c r="N22" s="10">
        <v>0.49099999999999999</v>
      </c>
      <c r="O22" s="8">
        <v>0.35759999999999997</v>
      </c>
      <c r="P22" s="8">
        <v>0.31040000000000001</v>
      </c>
      <c r="Q22" s="8">
        <v>0.31040000000000001</v>
      </c>
      <c r="R22" s="8">
        <v>0.31040000000000001</v>
      </c>
      <c r="S22" s="29">
        <v>0.44719999999999999</v>
      </c>
      <c r="T22" s="30">
        <v>0.33750000000000002</v>
      </c>
      <c r="U22" s="30">
        <v>0.33750000000000002</v>
      </c>
      <c r="V22" s="30">
        <v>0.33750000000000002</v>
      </c>
      <c r="W22" s="30">
        <v>0.28260000000000002</v>
      </c>
      <c r="X22" s="30">
        <v>0.28260000000000002</v>
      </c>
      <c r="Y22" s="30">
        <v>0.28260000000000002</v>
      </c>
      <c r="Z22" s="30">
        <v>0.28260000000000002</v>
      </c>
      <c r="AA22" s="30">
        <v>0.28260000000000002</v>
      </c>
      <c r="AB22" s="30">
        <v>0.28260000000000002</v>
      </c>
      <c r="AC22" s="29">
        <v>0.3785</v>
      </c>
      <c r="AD22" s="30">
        <v>0.35759999999999997</v>
      </c>
      <c r="AE22" s="30">
        <v>0.35759999999999997</v>
      </c>
      <c r="AF22" s="30">
        <v>0.35759999999999997</v>
      </c>
      <c r="AG22" s="30">
        <v>0.34439999999999998</v>
      </c>
      <c r="AH22" s="30">
        <v>0.2944</v>
      </c>
      <c r="AI22" s="30">
        <v>0.26669999999999999</v>
      </c>
      <c r="AJ22" s="30">
        <v>0.26529999999999998</v>
      </c>
      <c r="AK22" s="30">
        <v>0.26529999999999998</v>
      </c>
      <c r="AL22" s="30">
        <v>0.26529999999999998</v>
      </c>
      <c r="AM22" s="30">
        <v>0.26529999999999998</v>
      </c>
      <c r="AN22" s="30">
        <v>0.26529999999999998</v>
      </c>
      <c r="AO22" s="30">
        <v>0.26529999999999998</v>
      </c>
      <c r="AP22" s="30">
        <v>0.26529999999999998</v>
      </c>
    </row>
    <row r="23" spans="1:42" x14ac:dyDescent="0.3">
      <c r="A23" s="51" t="s">
        <v>36</v>
      </c>
      <c r="B23" t="str">
        <f>B3</f>
        <v>skopt.gp_min</v>
      </c>
      <c r="C23" t="str">
        <f>C3</f>
        <v>[]</v>
      </c>
      <c r="D23" s="9">
        <v>2.0999999999999999E-3</v>
      </c>
      <c r="E23">
        <v>1.6999999999999999E-3</v>
      </c>
      <c r="F23">
        <v>1.6999999999999999E-3</v>
      </c>
      <c r="G23">
        <v>1.6999999999999999E-3</v>
      </c>
      <c r="H23">
        <v>1.6999999999999999E-3</v>
      </c>
      <c r="I23" s="9">
        <v>3.3999999999999998E-3</v>
      </c>
      <c r="J23">
        <v>2.5999999999999999E-3</v>
      </c>
      <c r="K23">
        <v>1.2999999999999999E-3</v>
      </c>
      <c r="L23">
        <v>1.2999999999999999E-3</v>
      </c>
      <c r="M23">
        <v>1.2999999999999999E-3</v>
      </c>
      <c r="N23" s="9">
        <v>0.61670000000000003</v>
      </c>
      <c r="O23">
        <v>0.48120000000000002</v>
      </c>
      <c r="P23">
        <v>0.41739999999999999</v>
      </c>
      <c r="Q23">
        <v>0.41739999999999999</v>
      </c>
      <c r="R23">
        <v>0.41739999999999999</v>
      </c>
      <c r="S23" s="27">
        <v>0.39379999999999998</v>
      </c>
      <c r="T23" s="28">
        <v>0.39379999999999998</v>
      </c>
      <c r="U23" s="28">
        <v>0.39379999999999998</v>
      </c>
      <c r="V23" s="28">
        <v>0.3826</v>
      </c>
      <c r="W23" s="28">
        <v>0.3826</v>
      </c>
      <c r="X23" s="31">
        <v>0.3826</v>
      </c>
      <c r="Y23" s="31">
        <v>0.34100000000000003</v>
      </c>
      <c r="Z23" s="31">
        <v>0.34100000000000003</v>
      </c>
      <c r="AA23" s="31">
        <v>0.34100000000000003</v>
      </c>
      <c r="AB23" s="31">
        <v>0.32219999999999999</v>
      </c>
      <c r="AC23" s="27">
        <v>0.41739999999999999</v>
      </c>
      <c r="AD23" s="31">
        <v>0.41739999999999999</v>
      </c>
      <c r="AE23" s="31">
        <v>0.41739999999999999</v>
      </c>
      <c r="AF23" s="31">
        <v>0.40279999999999999</v>
      </c>
      <c r="AG23" s="31">
        <v>0.40279999999999999</v>
      </c>
      <c r="AH23" s="31">
        <v>0.38119999999999998</v>
      </c>
      <c r="AI23" s="31">
        <v>0.3604</v>
      </c>
      <c r="AJ23" s="31">
        <v>0.35560000000000003</v>
      </c>
      <c r="AK23" s="31">
        <v>0.35560000000000003</v>
      </c>
      <c r="AL23" s="31">
        <v>0.35560000000000003</v>
      </c>
      <c r="AM23" s="31">
        <v>0.34439999999999998</v>
      </c>
      <c r="AN23" s="31">
        <v>0.34439999999999998</v>
      </c>
      <c r="AO23" s="31">
        <v>0.34239999999999998</v>
      </c>
      <c r="AP23" s="31">
        <v>0.29859999999999998</v>
      </c>
    </row>
    <row r="24" spans="1:42" x14ac:dyDescent="0.3">
      <c r="A24" s="52"/>
      <c r="B24" t="str">
        <f t="shared" ref="B24:C24" si="24">B4</f>
        <v>skopt.dummy_min</v>
      </c>
      <c r="C24" t="str">
        <f t="shared" si="24"/>
        <v>[]</v>
      </c>
      <c r="D24" s="9">
        <v>3.4000000000000002E-2</v>
      </c>
      <c r="E24">
        <v>3.4000000000000002E-2</v>
      </c>
      <c r="F24">
        <v>3.4000000000000002E-2</v>
      </c>
      <c r="G24">
        <v>3.4000000000000002E-2</v>
      </c>
      <c r="H24">
        <v>2.0999999999999999E-3</v>
      </c>
      <c r="I24" s="9">
        <v>2.0999999999999999E-3</v>
      </c>
      <c r="J24">
        <v>2.0999999999999999E-3</v>
      </c>
      <c r="K24">
        <v>8.9999999999999998E-4</v>
      </c>
      <c r="L24">
        <v>8.9999999999999998E-4</v>
      </c>
      <c r="M24">
        <v>8.9999999999999998E-4</v>
      </c>
      <c r="N24" s="9">
        <v>0.14580000000000001</v>
      </c>
      <c r="O24">
        <v>0.14580000000000001</v>
      </c>
      <c r="P24">
        <v>0.14580000000000001</v>
      </c>
      <c r="Q24">
        <v>0.14580000000000001</v>
      </c>
      <c r="R24">
        <v>0.14580000000000001</v>
      </c>
      <c r="S24" s="27">
        <v>0.4042</v>
      </c>
      <c r="T24" s="28">
        <v>0.35899999999999999</v>
      </c>
      <c r="U24" s="28">
        <v>0.35899999999999999</v>
      </c>
      <c r="V24" s="28">
        <v>0.3347</v>
      </c>
      <c r="W24" s="28">
        <v>0.3347</v>
      </c>
      <c r="X24" s="31">
        <v>0.3347</v>
      </c>
      <c r="Y24" s="31">
        <v>0.3347</v>
      </c>
      <c r="Z24" s="31">
        <v>0.3347</v>
      </c>
      <c r="AA24" s="31">
        <v>0.3347</v>
      </c>
      <c r="AB24" s="31">
        <v>0.32290000000000002</v>
      </c>
      <c r="AC24" s="27">
        <v>0.41460000000000002</v>
      </c>
      <c r="AD24" s="31">
        <v>0.39860000000000001</v>
      </c>
      <c r="AE24" s="31">
        <v>0.37009999999999998</v>
      </c>
      <c r="AF24" s="31">
        <v>0.3347</v>
      </c>
      <c r="AG24" s="31">
        <v>0.3347</v>
      </c>
      <c r="AH24" s="31">
        <v>0.3347</v>
      </c>
      <c r="AI24" s="31">
        <v>0.3347</v>
      </c>
      <c r="AJ24" s="31">
        <v>0.3347</v>
      </c>
      <c r="AK24" s="31">
        <v>0.3347</v>
      </c>
      <c r="AL24" s="31">
        <v>0.32290000000000002</v>
      </c>
      <c r="AM24" s="31">
        <v>0.32290000000000002</v>
      </c>
      <c r="AN24" s="31">
        <v>0.32290000000000002</v>
      </c>
      <c r="AO24" s="31">
        <v>0.32290000000000002</v>
      </c>
      <c r="AP24" s="31">
        <v>0.32290000000000002</v>
      </c>
    </row>
    <row r="25" spans="1:42" x14ac:dyDescent="0.3">
      <c r="A25" s="52"/>
      <c r="B25" t="str">
        <f t="shared" ref="B25:C25" si="25">B5</f>
        <v>skopt.forest_min</v>
      </c>
      <c r="C25" t="str">
        <f t="shared" si="25"/>
        <v>[]</v>
      </c>
      <c r="D25" s="9">
        <v>3.4000000000000002E-2</v>
      </c>
      <c r="E25">
        <v>2.5999999999999999E-3</v>
      </c>
      <c r="F25">
        <v>2.5999999999999999E-3</v>
      </c>
      <c r="G25">
        <v>2.5999999999999999E-3</v>
      </c>
      <c r="H25">
        <v>2.0999999999999999E-3</v>
      </c>
      <c r="I25" s="9">
        <v>2.0999999999999999E-3</v>
      </c>
      <c r="J25">
        <v>2.0999999999999999E-3</v>
      </c>
      <c r="K25">
        <v>2.0999999999999999E-3</v>
      </c>
      <c r="L25">
        <v>2.0999999999999999E-3</v>
      </c>
      <c r="M25">
        <v>1.6999999999999999E-3</v>
      </c>
      <c r="N25" s="9">
        <v>0.14580000000000001</v>
      </c>
      <c r="O25">
        <v>0.13189999999999999</v>
      </c>
      <c r="P25">
        <v>0.13189999999999999</v>
      </c>
      <c r="Q25">
        <v>0.12709999999999999</v>
      </c>
      <c r="R25">
        <v>0.12709999999999999</v>
      </c>
      <c r="S25" s="27">
        <v>0.4042</v>
      </c>
      <c r="T25" s="28">
        <v>0.3528</v>
      </c>
      <c r="U25" s="28">
        <v>0.3528</v>
      </c>
      <c r="V25" s="28">
        <v>0.3528</v>
      </c>
      <c r="W25" s="28">
        <v>0.34100000000000003</v>
      </c>
      <c r="X25" s="31">
        <v>0.34100000000000003</v>
      </c>
      <c r="Y25" s="31">
        <v>0.34100000000000003</v>
      </c>
      <c r="Z25" s="31">
        <v>0.34100000000000003</v>
      </c>
      <c r="AA25" s="31">
        <v>0.34100000000000003</v>
      </c>
      <c r="AB25" s="31">
        <v>0.34100000000000003</v>
      </c>
      <c r="AC25" s="27">
        <v>0.41460000000000002</v>
      </c>
      <c r="AD25" s="31">
        <v>0.39860000000000001</v>
      </c>
      <c r="AE25" s="31">
        <v>0.37009999999999998</v>
      </c>
      <c r="AF25" s="31">
        <v>0.3347</v>
      </c>
      <c r="AG25" s="31">
        <v>0.3347</v>
      </c>
      <c r="AH25" s="31">
        <v>0.23119999999999999</v>
      </c>
      <c r="AI25" s="31">
        <v>0.14580000000000001</v>
      </c>
      <c r="AJ25" s="31">
        <v>0.14580000000000001</v>
      </c>
      <c r="AK25" s="31">
        <v>0.1188</v>
      </c>
      <c r="AL25" s="31">
        <v>0.1188</v>
      </c>
      <c r="AM25" s="31">
        <v>0.1188</v>
      </c>
      <c r="AN25" s="31">
        <v>0.1188</v>
      </c>
      <c r="AO25" s="31">
        <v>0.1188</v>
      </c>
      <c r="AP25" s="31">
        <v>0.1188</v>
      </c>
    </row>
    <row r="26" spans="1:42" x14ac:dyDescent="0.3">
      <c r="A26" s="52"/>
      <c r="B26" t="str">
        <f t="shared" ref="B26:C26" si="26">B6</f>
        <v>skopt.gbrt_min</v>
      </c>
      <c r="C26" t="str">
        <f t="shared" si="26"/>
        <v>[]</v>
      </c>
      <c r="D26" s="9">
        <v>2.3400000000000001E-2</v>
      </c>
      <c r="E26">
        <v>3.8E-3</v>
      </c>
      <c r="F26">
        <v>2.0999999999999999E-3</v>
      </c>
      <c r="G26">
        <v>2.0999999999999999E-3</v>
      </c>
      <c r="H26">
        <v>1.6999999999999999E-3</v>
      </c>
      <c r="I26" s="9">
        <v>2.0999999999999999E-3</v>
      </c>
      <c r="J26">
        <v>2.0999999999999999E-3</v>
      </c>
      <c r="K26">
        <v>1.6999999999999999E-3</v>
      </c>
      <c r="L26">
        <v>1.6999999999999999E-3</v>
      </c>
      <c r="M26">
        <v>1.6999999999999999E-3</v>
      </c>
      <c r="N26" s="9">
        <v>0.70279999999999998</v>
      </c>
      <c r="O26">
        <v>0.65280000000000005</v>
      </c>
      <c r="P26">
        <v>0.62849999999999995</v>
      </c>
      <c r="Q26">
        <v>0.62849999999999995</v>
      </c>
      <c r="R26">
        <v>0.61809999999999998</v>
      </c>
      <c r="S26" s="27">
        <v>0.1799</v>
      </c>
      <c r="T26" s="28">
        <v>0.1799</v>
      </c>
      <c r="U26" s="28">
        <v>0.1799</v>
      </c>
      <c r="V26" s="28">
        <v>0.1125</v>
      </c>
      <c r="W26" s="33">
        <v>0.1125</v>
      </c>
      <c r="X26" s="31">
        <v>0.1125</v>
      </c>
      <c r="Y26" s="31">
        <v>0.1125</v>
      </c>
      <c r="Z26" s="31">
        <v>0.1125</v>
      </c>
      <c r="AA26" s="31">
        <v>0.1125</v>
      </c>
      <c r="AB26" s="31">
        <v>0.1125</v>
      </c>
      <c r="AC26" s="27">
        <v>0.1799</v>
      </c>
      <c r="AD26" s="28">
        <v>0.1799</v>
      </c>
      <c r="AE26" s="28">
        <v>0.1799</v>
      </c>
      <c r="AF26" s="28">
        <v>0.1799</v>
      </c>
      <c r="AG26" s="28">
        <v>0.1799</v>
      </c>
      <c r="AH26" s="28">
        <v>0.11940000000000001</v>
      </c>
      <c r="AI26" s="28">
        <v>0.11940000000000001</v>
      </c>
      <c r="AJ26" s="28">
        <v>0.11940000000000001</v>
      </c>
      <c r="AK26" s="28">
        <v>0.11940000000000001</v>
      </c>
      <c r="AL26" s="28">
        <v>0.11940000000000001</v>
      </c>
      <c r="AM26" s="28">
        <v>0.11940000000000001</v>
      </c>
      <c r="AN26" s="28">
        <v>0.11940000000000001</v>
      </c>
      <c r="AO26" s="28">
        <v>0.1111</v>
      </c>
      <c r="AP26" s="28">
        <v>0.1111</v>
      </c>
    </row>
    <row r="27" spans="1:42" x14ac:dyDescent="0.3"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</row>
    <row r="28" spans="1:42" x14ac:dyDescent="0.3"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</row>
    <row r="29" spans="1:42" x14ac:dyDescent="0.3"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</row>
    <row r="30" spans="1:42" x14ac:dyDescent="0.3"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</row>
    <row r="31" spans="1:42" x14ac:dyDescent="0.3">
      <c r="A31" s="2" t="s">
        <v>9</v>
      </c>
      <c r="B31" s="46" t="s">
        <v>11</v>
      </c>
      <c r="C31" s="46"/>
      <c r="D31" s="46"/>
      <c r="E31" s="46"/>
      <c r="F31" s="46"/>
      <c r="G31" s="41" t="s">
        <v>15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2" t="s">
        <v>16</v>
      </c>
      <c r="T31" s="42"/>
      <c r="U31" s="42"/>
      <c r="V31" s="42"/>
      <c r="W31" s="42"/>
      <c r="X31" s="42"/>
      <c r="Y31" s="42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</row>
    <row r="32" spans="1:42" x14ac:dyDescent="0.3">
      <c r="A32" t="s">
        <v>10</v>
      </c>
      <c r="B32" s="4" t="s">
        <v>70</v>
      </c>
      <c r="C32" s="4" t="s">
        <v>12</v>
      </c>
      <c r="D32" s="4" t="s">
        <v>55</v>
      </c>
      <c r="E32" s="4" t="s">
        <v>13</v>
      </c>
      <c r="F32" s="4" t="s">
        <v>14</v>
      </c>
      <c r="G32" s="3" t="s">
        <v>88</v>
      </c>
      <c r="H32" s="3" t="s">
        <v>89</v>
      </c>
      <c r="I32" s="3" t="s">
        <v>90</v>
      </c>
      <c r="J32" s="3" t="s">
        <v>91</v>
      </c>
      <c r="K32" s="3" t="s">
        <v>92</v>
      </c>
      <c r="L32" s="3" t="s">
        <v>93</v>
      </c>
      <c r="M32" s="3" t="s">
        <v>94</v>
      </c>
      <c r="N32" s="3" t="s">
        <v>95</v>
      </c>
      <c r="O32" s="3" t="s">
        <v>96</v>
      </c>
      <c r="P32" s="3" t="s">
        <v>97</v>
      </c>
      <c r="Q32" s="3" t="s">
        <v>98</v>
      </c>
      <c r="R32" s="3" t="s">
        <v>99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23</v>
      </c>
      <c r="X32" s="1" t="s">
        <v>21</v>
      </c>
      <c r="Y32" s="1" t="s">
        <v>22</v>
      </c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</row>
    <row r="33" spans="1:42" x14ac:dyDescent="0.3">
      <c r="A33" s="7">
        <v>0</v>
      </c>
      <c r="B33" t="s">
        <v>71</v>
      </c>
      <c r="C33" t="s">
        <v>24</v>
      </c>
      <c r="D33">
        <v>10</v>
      </c>
      <c r="E33">
        <v>201</v>
      </c>
      <c r="F33">
        <v>101</v>
      </c>
      <c r="G33">
        <f>10^-2</f>
        <v>0.01</v>
      </c>
      <c r="H33">
        <f>10^0</f>
        <v>1</v>
      </c>
      <c r="I33">
        <f>10^-3</f>
        <v>1E-3</v>
      </c>
      <c r="J33">
        <f>10^-1</f>
        <v>0.1</v>
      </c>
      <c r="K33">
        <f>10^0</f>
        <v>1</v>
      </c>
      <c r="L33">
        <f>10^2</f>
        <v>100</v>
      </c>
      <c r="M33">
        <v>2</v>
      </c>
      <c r="N33">
        <v>32</v>
      </c>
      <c r="O33">
        <f>10^0</f>
        <v>1</v>
      </c>
      <c r="P33">
        <f>10^2</f>
        <v>100</v>
      </c>
      <c r="Q33">
        <v>2</v>
      </c>
      <c r="R33">
        <v>32</v>
      </c>
      <c r="S33">
        <v>1.2999999999999999E-3</v>
      </c>
      <c r="T33">
        <v>7.8104293049744797E-2</v>
      </c>
      <c r="U33">
        <v>1.58915619152023E-3</v>
      </c>
      <c r="V33">
        <v>21.383886468139199</v>
      </c>
      <c r="W33">
        <v>7</v>
      </c>
      <c r="X33">
        <v>10.283602902208001</v>
      </c>
      <c r="Y33">
        <v>30</v>
      </c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</row>
    <row r="34" spans="1:42" x14ac:dyDescent="0.3">
      <c r="A34" s="6">
        <v>1</v>
      </c>
      <c r="B34" t="s">
        <v>71</v>
      </c>
      <c r="C34" t="s">
        <v>24</v>
      </c>
      <c r="D34">
        <v>10</v>
      </c>
      <c r="E34">
        <v>201</v>
      </c>
      <c r="F34">
        <v>101</v>
      </c>
      <c r="G34">
        <f>10^-2</f>
        <v>0.01</v>
      </c>
      <c r="H34">
        <f>10^0</f>
        <v>1</v>
      </c>
      <c r="I34">
        <f>10^-3</f>
        <v>1E-3</v>
      </c>
      <c r="J34">
        <f>10^-1</f>
        <v>0.1</v>
      </c>
      <c r="K34">
        <f>10^0</f>
        <v>1</v>
      </c>
      <c r="L34">
        <f>10^2</f>
        <v>100</v>
      </c>
      <c r="M34">
        <v>10</v>
      </c>
      <c r="N34">
        <v>32</v>
      </c>
      <c r="O34">
        <f>10^0</f>
        <v>1</v>
      </c>
      <c r="P34">
        <f>10^2</f>
        <v>100</v>
      </c>
      <c r="Q34">
        <v>10</v>
      </c>
      <c r="R34">
        <v>32</v>
      </c>
      <c r="S34">
        <v>8.9999999999999998E-4</v>
      </c>
      <c r="T34">
        <v>0.20652340258472601</v>
      </c>
      <c r="U34">
        <v>1.17437068936225E-2</v>
      </c>
      <c r="V34">
        <v>21.53360747208</v>
      </c>
      <c r="W34">
        <v>27</v>
      </c>
      <c r="X34">
        <v>16.968321863245102</v>
      </c>
      <c r="Y34">
        <v>25</v>
      </c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</row>
    <row r="35" spans="1:42" x14ac:dyDescent="0.3">
      <c r="A35" s="24">
        <v>2</v>
      </c>
      <c r="B35" t="s">
        <v>71</v>
      </c>
      <c r="C35" t="s">
        <v>42</v>
      </c>
      <c r="D35">
        <v>10</v>
      </c>
      <c r="E35">
        <v>201</v>
      </c>
      <c r="F35">
        <v>101</v>
      </c>
      <c r="G35">
        <f>10^-4</f>
        <v>1E-4</v>
      </c>
      <c r="H35">
        <f>10^0</f>
        <v>1</v>
      </c>
      <c r="I35">
        <f>10^-5</f>
        <v>1.0000000000000001E-5</v>
      </c>
      <c r="J35">
        <f>10^-1</f>
        <v>0.1</v>
      </c>
      <c r="K35">
        <f>10^-1</f>
        <v>0.1</v>
      </c>
      <c r="L35">
        <f>10^3</f>
        <v>1000</v>
      </c>
      <c r="M35">
        <v>10</v>
      </c>
      <c r="N35">
        <v>100</v>
      </c>
      <c r="O35">
        <f>10^-1</f>
        <v>0.1</v>
      </c>
      <c r="P35">
        <f>10^3</f>
        <v>1000</v>
      </c>
      <c r="Q35">
        <v>10</v>
      </c>
      <c r="R35">
        <v>100</v>
      </c>
      <c r="S35">
        <v>8.5400000000000004E-2</v>
      </c>
      <c r="T35">
        <v>3.6488256520773101E-4</v>
      </c>
      <c r="U35" s="5">
        <v>1.1395576042057601E-5</v>
      </c>
      <c r="V35">
        <v>534.41186237189197</v>
      </c>
      <c r="W35">
        <v>16</v>
      </c>
      <c r="X35">
        <v>5.3377586213430801</v>
      </c>
      <c r="Y35">
        <v>36</v>
      </c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</row>
    <row r="36" spans="1:42" x14ac:dyDescent="0.3">
      <c r="A36" s="34">
        <v>3</v>
      </c>
      <c r="B36" t="s">
        <v>71</v>
      </c>
      <c r="C36" t="s">
        <v>42</v>
      </c>
      <c r="D36">
        <v>10</v>
      </c>
      <c r="E36">
        <v>1001</v>
      </c>
      <c r="F36">
        <v>251</v>
      </c>
      <c r="G36">
        <f>10^-4</f>
        <v>1E-4</v>
      </c>
      <c r="H36">
        <f>10^0</f>
        <v>1</v>
      </c>
      <c r="I36">
        <f>10^-5</f>
        <v>1.0000000000000001E-5</v>
      </c>
      <c r="J36">
        <f>10^-1</f>
        <v>0.1</v>
      </c>
      <c r="K36">
        <f>10^-1</f>
        <v>0.1</v>
      </c>
      <c r="L36">
        <f>10^3</f>
        <v>1000</v>
      </c>
      <c r="M36">
        <v>10</v>
      </c>
      <c r="N36">
        <v>200</v>
      </c>
      <c r="O36">
        <f>10^-1</f>
        <v>0.1</v>
      </c>
      <c r="P36">
        <f>10^3</f>
        <v>1000</v>
      </c>
      <c r="Q36">
        <v>10</v>
      </c>
      <c r="R36">
        <v>200</v>
      </c>
      <c r="S36">
        <v>0.1125</v>
      </c>
      <c r="T36">
        <v>1.03347623075461E-4</v>
      </c>
      <c r="U36" s="5">
        <v>1.5415805242432599E-5</v>
      </c>
      <c r="V36">
        <v>14.519110660781701</v>
      </c>
      <c r="W36">
        <v>93</v>
      </c>
      <c r="X36">
        <v>6.1054043480560001</v>
      </c>
      <c r="Y36">
        <v>40</v>
      </c>
    </row>
    <row r="37" spans="1:42" x14ac:dyDescent="0.3">
      <c r="A37" s="37">
        <v>4</v>
      </c>
      <c r="B37" s="36" t="s">
        <v>71</v>
      </c>
      <c r="C37" t="s">
        <v>42</v>
      </c>
      <c r="D37">
        <v>50</v>
      </c>
      <c r="E37">
        <v>1001</v>
      </c>
      <c r="F37">
        <v>251</v>
      </c>
      <c r="G37">
        <f>10^-4</f>
        <v>1E-4</v>
      </c>
      <c r="H37">
        <f>10^0</f>
        <v>1</v>
      </c>
      <c r="I37">
        <f>10^-5</f>
        <v>1.0000000000000001E-5</v>
      </c>
      <c r="J37">
        <f>10^-1</f>
        <v>0.1</v>
      </c>
      <c r="K37">
        <f>10^-1</f>
        <v>0.1</v>
      </c>
      <c r="L37">
        <f>10^3</f>
        <v>1000</v>
      </c>
      <c r="M37">
        <v>10</v>
      </c>
      <c r="N37">
        <v>200</v>
      </c>
      <c r="O37">
        <f>10^-1</f>
        <v>0.1</v>
      </c>
      <c r="P37">
        <f>10^3</f>
        <v>1000</v>
      </c>
      <c r="Q37">
        <v>10</v>
      </c>
      <c r="R37">
        <v>200</v>
      </c>
      <c r="S37">
        <v>9.7199999999999995E-2</v>
      </c>
      <c r="T37">
        <v>1E-4</v>
      </c>
      <c r="U37" s="5">
        <v>3.6158659871625801E-5</v>
      </c>
      <c r="V37">
        <v>10.332527106073499</v>
      </c>
      <c r="W37">
        <v>150</v>
      </c>
      <c r="X37">
        <v>4.3806532676252097</v>
      </c>
      <c r="Y37">
        <v>104</v>
      </c>
    </row>
    <row r="38" spans="1:42" x14ac:dyDescent="0.3">
      <c r="A38">
        <v>5</v>
      </c>
      <c r="B38" s="62" t="s">
        <v>87</v>
      </c>
      <c r="C38" t="s">
        <v>24</v>
      </c>
      <c r="D38">
        <v>10</v>
      </c>
      <c r="K38">
        <f>10^-1</f>
        <v>0.1</v>
      </c>
      <c r="L38">
        <f>10^3</f>
        <v>1000</v>
      </c>
      <c r="M38">
        <v>10</v>
      </c>
      <c r="N38">
        <v>200</v>
      </c>
    </row>
    <row r="39" spans="1:42" x14ac:dyDescent="0.3">
      <c r="A39">
        <v>6</v>
      </c>
      <c r="B39" s="62" t="s">
        <v>87</v>
      </c>
      <c r="C39" t="s">
        <v>42</v>
      </c>
      <c r="D39">
        <v>10</v>
      </c>
      <c r="K39">
        <f>10^-1</f>
        <v>0.1</v>
      </c>
      <c r="L39">
        <f>10^3</f>
        <v>1000</v>
      </c>
      <c r="M39">
        <v>10</v>
      </c>
      <c r="N39">
        <v>200</v>
      </c>
    </row>
    <row r="73" spans="1:42" x14ac:dyDescent="0.3">
      <c r="A73" s="47" t="s">
        <v>66</v>
      </c>
      <c r="B73" s="35" t="s">
        <v>61</v>
      </c>
      <c r="D73">
        <f>AVERAGE(LOG10(D7),LOG10(D11),LOG10(D15),LOG10(D19),LOG10(D23))</f>
        <v>-1.9201131004463989</v>
      </c>
      <c r="E73">
        <f>AVERAGE(LOG10(E7),LOG10(E11),LOG10(E15),LOG10(E19),LOG10(E23))</f>
        <v>-2.6190646036644063</v>
      </c>
      <c r="F73">
        <f>AVERAGE(LOG10(F7),LOG10(F11),LOG10(F15),LOG10(F19),LOG10(F23))</f>
        <v>-2.7144888546083386</v>
      </c>
      <c r="G73">
        <f>AVERAGE(LOG10(G7),LOG10(G11),LOG10(G15),LOG10(G19),LOG10(G23))</f>
        <v>-2.7328429292794678</v>
      </c>
      <c r="H73">
        <f>AVERAGE(LOG10(H7),LOG10(H11),LOG10(H15),LOG10(H19),LOG10(H23))</f>
        <v>-2.7511970039505966</v>
      </c>
      <c r="I73">
        <f>AVERAGE(LOG10(I7),LOG10(I11),LOG10(I15),LOG10(I19),LOG10(I23))</f>
        <v>-1.659667707442734</v>
      </c>
      <c r="J73">
        <f>AVERAGE(LOG10(J7),LOG10(J11),LOG10(J15),LOG10(J19),LOG10(J23))</f>
        <v>-2.1240131853187885</v>
      </c>
      <c r="K73">
        <f>AVERAGE(LOG10(K7),LOG10(K11),LOG10(K15),LOG10(K19),LOG10(K23))</f>
        <v>-2.3962915662723887</v>
      </c>
      <c r="L73">
        <f>AVERAGE(LOG10(L7),LOG10(L11),LOG10(L15),LOG10(L19),LOG10(L23))</f>
        <v>-2.6840209059641102</v>
      </c>
      <c r="M73">
        <f>AVERAGE(LOG10(M7),LOG10(M11),LOG10(M15),LOG10(M19),LOG10(M23))</f>
        <v>-2.7561440430937552</v>
      </c>
      <c r="N73">
        <f>AVERAGE(LOG10(N7),LOG10(N11),LOG10(N15),LOG10(N19),LOG10(N23))</f>
        <v>-0.23330709394982091</v>
      </c>
      <c r="O73">
        <f>AVERAGE(LOG10(O7),LOG10(O11),LOG10(O15),LOG10(O19),LOG10(O23))</f>
        <v>-0.47274542374502476</v>
      </c>
      <c r="P73">
        <f>AVERAGE(LOG10(P7),LOG10(P11),LOG10(P15),LOG10(P19),LOG10(P23))</f>
        <v>-0.52697591755505191</v>
      </c>
      <c r="Q73">
        <f>AVERAGE(LOG10(Q7),LOG10(Q11),LOG10(Q15),LOG10(Q19),LOG10(Q23))</f>
        <v>-0.52981007690654081</v>
      </c>
      <c r="R73">
        <f>AVERAGE(LOG10(R7),LOG10(R11),LOG10(R15),LOG10(R19),LOG10(R23))</f>
        <v>-0.52981007690654081</v>
      </c>
      <c r="S73">
        <f>AVERAGE(LOG10(S7),LOG10(S11),LOG10(S15),LOG10(S19),LOG10(S23))</f>
        <v>-0.36744724309121074</v>
      </c>
      <c r="T73">
        <f>AVERAGE(LOG10(T7),LOG10(T11),LOG10(T15),LOG10(T19),LOG10(T23))</f>
        <v>-0.46467088135189549</v>
      </c>
      <c r="U73">
        <f>AVERAGE(LOG10(U7),LOG10(U11),LOG10(U15),LOG10(U19),LOG10(U23))</f>
        <v>-0.47271310296586411</v>
      </c>
      <c r="V73">
        <f>AVERAGE(LOG10(V7),LOG10(V11),LOG10(V15),LOG10(V19),LOG10(V23))</f>
        <v>-0.48000826563375465</v>
      </c>
      <c r="W73">
        <f>AVERAGE(LOG10(W7),LOG10(W11),LOG10(W15),LOG10(W19),LOG10(W23))</f>
        <v>-0.48000826563375465</v>
      </c>
      <c r="X73">
        <f>AVERAGE(LOG10(X7),LOG10(X11),LOG10(X15),LOG10(X19),LOG10(X23))</f>
        <v>-0.48313245177942771</v>
      </c>
      <c r="Y73">
        <f>AVERAGE(LOG10(Y7),LOG10(Y11),LOG10(Y15),LOG10(Y19),LOG10(Y23))</f>
        <v>-0.49424538008746594</v>
      </c>
      <c r="Z73">
        <f t="shared" ref="Z73:AB73" si="27">AVERAGE(LOG10(Z7),LOG10(Z11),LOG10(Z15),LOG10(Z19),LOG10(Z23))</f>
        <v>-0.49670613662692453</v>
      </c>
      <c r="AA73">
        <f t="shared" si="27"/>
        <v>-0.50748660203180962</v>
      </c>
      <c r="AB73">
        <f t="shared" si="27"/>
        <v>-0.51486675975165608</v>
      </c>
      <c r="AC73">
        <f t="shared" ref="AC73:AP73" si="28">AVERAGE(LOG10(AC7),LOG10(AC11),LOG10(AC15),LOG10(AC19),LOG10(AC23))</f>
        <v>-0.3589690684409193</v>
      </c>
      <c r="AD73">
        <f t="shared" si="28"/>
        <v>-0.36347814663936379</v>
      </c>
      <c r="AE73">
        <f t="shared" si="28"/>
        <v>-0.37565937785327341</v>
      </c>
      <c r="AF73">
        <f t="shared" si="28"/>
        <v>-0.45550942320858445</v>
      </c>
      <c r="AG73">
        <f t="shared" si="28"/>
        <v>-0.45664330578522339</v>
      </c>
      <c r="AH73">
        <f t="shared" si="28"/>
        <v>-0.49139264485133333</v>
      </c>
      <c r="AI73">
        <f t="shared" si="28"/>
        <v>-0.56110658598780194</v>
      </c>
      <c r="AJ73">
        <f t="shared" si="28"/>
        <v>-0.56538870985018808</v>
      </c>
      <c r="AK73">
        <f t="shared" si="28"/>
        <v>-0.59902460243497169</v>
      </c>
      <c r="AL73">
        <f t="shared" si="28"/>
        <v>-0.59902460243497169</v>
      </c>
      <c r="AM73">
        <f t="shared" si="28"/>
        <v>-0.60180432433828357</v>
      </c>
      <c r="AN73">
        <f t="shared" si="28"/>
        <v>-0.60350695602159521</v>
      </c>
      <c r="AO73">
        <f t="shared" si="28"/>
        <v>-0.60401283337689549</v>
      </c>
      <c r="AP73">
        <f t="shared" si="28"/>
        <v>-0.61590162390011727</v>
      </c>
    </row>
    <row r="74" spans="1:42" x14ac:dyDescent="0.3">
      <c r="A74" s="47"/>
      <c r="B74" s="35" t="s">
        <v>63</v>
      </c>
      <c r="D74">
        <f>AVERAGE(LOG10(D8),LOG10(D12),LOG10(D16),LOG10(D20),LOG10(D24))</f>
        <v>-1.2710225142445299</v>
      </c>
      <c r="E74">
        <f>AVERAGE(LOG10(E8),LOG10(E12),LOG10(E16),LOG10(E20),LOG10(E24))</f>
        <v>-1.6226019619567555</v>
      </c>
      <c r="F74">
        <f>AVERAGE(LOG10(F8),LOG10(F12),LOG10(F16),LOG10(F20),LOG10(F24))</f>
        <v>-2.2314941850141752</v>
      </c>
      <c r="G74">
        <f>AVERAGE(LOG10(G8),LOG10(G12),LOG10(G16),LOG10(G20),LOG10(G24))</f>
        <v>-2.2314941850141752</v>
      </c>
      <c r="H74">
        <f>AVERAGE(LOG10(H8),LOG10(H12),LOG10(H16),LOG10(H20),LOG10(H24))</f>
        <v>-2.4733461094758424</v>
      </c>
      <c r="I74">
        <f>AVERAGE(LOG10(I8),LOG10(I12),LOG10(I16),LOG10(I20),LOG10(I24))</f>
        <v>-2.2089260620171691</v>
      </c>
      <c r="J74">
        <f>AVERAGE(LOG10(J8),LOG10(J12),LOG10(J16),LOG10(J20),LOG10(J24))</f>
        <v>-2.4920189327482829</v>
      </c>
      <c r="K74">
        <f>AVERAGE(LOG10(K8),LOG10(K12),LOG10(K16),LOG10(K20),LOG10(K24))</f>
        <v>-2.6491214027542855</v>
      </c>
      <c r="L74">
        <f>AVERAGE(LOG10(L8),LOG10(L12),LOG10(L16),LOG10(L20),LOG10(L24))</f>
        <v>-2.6491214027542855</v>
      </c>
      <c r="M74">
        <f>AVERAGE(LOG10(M8),LOG10(M12),LOG10(M16),LOG10(M20),LOG10(M24))</f>
        <v>-2.6491214027542855</v>
      </c>
      <c r="N74">
        <f>AVERAGE(LOG10(N8),LOG10(N12),LOG10(N16),LOG10(N20),LOG10(N24))</f>
        <v>-0.49980352180575743</v>
      </c>
      <c r="O74">
        <f>AVERAGE(LOG10(O8),LOG10(O12),LOG10(O16),LOG10(O20),LOG10(O24))</f>
        <v>-0.52805555287852834</v>
      </c>
      <c r="P74">
        <f>AVERAGE(LOG10(P8),LOG10(P12),LOG10(P16),LOG10(P20),LOG10(P24))</f>
        <v>-0.58165968154654057</v>
      </c>
      <c r="Q74">
        <f>AVERAGE(LOG10(Q8),LOG10(Q12),LOG10(Q16),LOG10(Q20),LOG10(Q24))</f>
        <v>-0.58165968154654057</v>
      </c>
      <c r="R74">
        <f>AVERAGE(LOG10(R8),LOG10(R12),LOG10(R16),LOG10(R20),LOG10(R24))</f>
        <v>-0.58165968154654057</v>
      </c>
      <c r="S74">
        <f>AVERAGE(LOG10(S8),LOG10(S12),LOG10(S16),LOG10(S20),LOG10(S24))</f>
        <v>-0.42807523972669193</v>
      </c>
      <c r="T74">
        <f>AVERAGE(LOG10(T8),LOG10(T12),LOG10(T16),LOG10(T20),LOG10(T24))</f>
        <v>-0.462561386616402</v>
      </c>
      <c r="U74">
        <f>AVERAGE(LOG10(U8),LOG10(U12),LOG10(U16),LOG10(U20),LOG10(U24))</f>
        <v>-0.46632894983550577</v>
      </c>
      <c r="V74">
        <f>AVERAGE(LOG10(V8),LOG10(V12),LOG10(V16),LOG10(V20),LOG10(V24))</f>
        <v>-0.47241669707961415</v>
      </c>
      <c r="W74">
        <f>AVERAGE(LOG10(W8),LOG10(W12),LOG10(W16),LOG10(W20),LOG10(W24))</f>
        <v>-0.47241669707961415</v>
      </c>
      <c r="X74">
        <f>AVERAGE(LOG10(X8),LOG10(X12),LOG10(X16),LOG10(X20),LOG10(X24))</f>
        <v>-0.47758813580285053</v>
      </c>
      <c r="Y74">
        <f>AVERAGE(LOG10(Y8),LOG10(Y12),LOG10(Y16),LOG10(Y20),LOG10(Y24))</f>
        <v>-0.4827509708828111</v>
      </c>
      <c r="Z74">
        <f t="shared" ref="Z74:AB74" si="29">AVERAGE(LOG10(Z8),LOG10(Z12),LOG10(Z16),LOG10(Z20),LOG10(Z24))</f>
        <v>-0.4827509708828111</v>
      </c>
      <c r="AA74">
        <f t="shared" si="29"/>
        <v>-0.48859825929673795</v>
      </c>
      <c r="AB74">
        <f t="shared" si="29"/>
        <v>-0.49432436407805624</v>
      </c>
      <c r="AC74">
        <f t="shared" ref="AC74:AP74" si="30">AVERAGE(LOG10(AC8),LOG10(AC12),LOG10(AC16),LOG10(AC20),LOG10(AC24))</f>
        <v>-0.37383848825019511</v>
      </c>
      <c r="AD74">
        <f t="shared" si="30"/>
        <v>-0.38219056367131204</v>
      </c>
      <c r="AE74">
        <f t="shared" si="30"/>
        <v>-0.44014412270475101</v>
      </c>
      <c r="AF74">
        <f t="shared" si="30"/>
        <v>-0.44887679725221785</v>
      </c>
      <c r="AG74">
        <f t="shared" si="30"/>
        <v>-0.45214367072067041</v>
      </c>
      <c r="AH74">
        <f t="shared" si="30"/>
        <v>-0.45859740037619412</v>
      </c>
      <c r="AI74">
        <f t="shared" si="30"/>
        <v>-0.47382084523929013</v>
      </c>
      <c r="AJ74">
        <f t="shared" si="30"/>
        <v>-0.47382084523929013</v>
      </c>
      <c r="AK74">
        <f t="shared" si="30"/>
        <v>-0.47382084523929013</v>
      </c>
      <c r="AL74">
        <f t="shared" si="30"/>
        <v>-0.47693837870741318</v>
      </c>
      <c r="AM74">
        <f t="shared" si="30"/>
        <v>-0.47693837870741318</v>
      </c>
      <c r="AN74">
        <f t="shared" si="30"/>
        <v>-0.47693837870741318</v>
      </c>
      <c r="AO74">
        <f t="shared" si="30"/>
        <v>-0.47693837870741318</v>
      </c>
      <c r="AP74">
        <f t="shared" si="30"/>
        <v>-0.47693837870741318</v>
      </c>
    </row>
    <row r="75" spans="1:42" x14ac:dyDescent="0.3">
      <c r="A75" s="47"/>
      <c r="B75" s="35" t="s">
        <v>64</v>
      </c>
      <c r="D75">
        <f>AVERAGE(LOG10(D9),LOG10(D13),LOG10(D17),LOG10(D21),LOG10(D25))</f>
        <v>-1.2710225142445299</v>
      </c>
      <c r="E75">
        <f>AVERAGE(LOG10(E9),LOG10(E13),LOG10(E17),LOG10(E21),LOG10(E25))</f>
        <v>-2.2998037199850039</v>
      </c>
      <c r="F75">
        <f>AVERAGE(LOG10(F9),LOG10(F13),LOG10(F17),LOG10(F21),LOG10(F25))</f>
        <v>-2.3438191161019644</v>
      </c>
      <c r="G75">
        <f>AVERAGE(LOG10(G9),LOG10(G13),LOG10(G17),LOG10(G21),LOG10(G25))</f>
        <v>-2.7192391577752462</v>
      </c>
      <c r="H75">
        <f>AVERAGE(LOG10(H9),LOG10(H13),LOG10(H17),LOG10(H21),LOG10(H25))</f>
        <v>-2.7377899684226259</v>
      </c>
      <c r="I75">
        <f>AVERAGE(LOG10(I9),LOG10(I13),LOG10(I17),LOG10(I21),LOG10(I25))</f>
        <v>-2.2089260620171691</v>
      </c>
      <c r="J75">
        <f>AVERAGE(LOG10(J9),LOG10(J13),LOG10(J17),LOG10(J21),LOG10(J25))</f>
        <v>-2.4377197493349989</v>
      </c>
      <c r="K75">
        <f>AVERAGE(LOG10(K9),LOG10(K13),LOG10(K17),LOG10(K21),LOG10(K25))</f>
        <v>-2.6961347799372097</v>
      </c>
      <c r="L75">
        <f>AVERAGE(LOG10(L9),LOG10(L13),LOG10(L17),LOG10(L21),LOG10(L25))</f>
        <v>-2.6961347799372097</v>
      </c>
      <c r="M75">
        <f>AVERAGE(LOG10(M9),LOG10(M13),LOG10(M17),LOG10(M21),LOG10(M25))</f>
        <v>-2.7144888546083386</v>
      </c>
      <c r="N75">
        <f>AVERAGE(LOG10(N9),LOG10(N13),LOG10(N17),LOG10(N21),LOG10(N25))</f>
        <v>-0.49995029607717389</v>
      </c>
      <c r="O75">
        <f>AVERAGE(LOG10(O9),LOG10(O13),LOG10(O17),LOG10(O21),LOG10(O25))</f>
        <v>-0.54632403472650204</v>
      </c>
      <c r="P75">
        <f>AVERAGE(LOG10(P9),LOG10(P13),LOG10(P17),LOG10(P21),LOG10(P25))</f>
        <v>-0.59255043033245047</v>
      </c>
      <c r="Q75">
        <f>AVERAGE(LOG10(Q9),LOG10(Q13),LOG10(Q17),LOG10(Q21),LOG10(Q25))</f>
        <v>-0.62068362217938988</v>
      </c>
      <c r="R75">
        <f>AVERAGE(LOG10(R9),LOG10(R13),LOG10(R17),LOG10(R21),LOG10(R25))</f>
        <v>-0.63602497632835708</v>
      </c>
      <c r="S75">
        <f>AVERAGE(LOG10(S9),LOG10(S13),LOG10(S17),LOG10(S21),LOG10(S25))</f>
        <v>-0.42807523972669193</v>
      </c>
      <c r="T75">
        <f>AVERAGE(LOG10(T9),LOG10(T13),LOG10(T17),LOG10(T21),LOG10(T25))</f>
        <v>-0.47589036139732244</v>
      </c>
      <c r="U75">
        <f>AVERAGE(LOG10(U9),LOG10(U13),LOG10(U17),LOG10(U21),LOG10(U25))</f>
        <v>-0.48927971932344505</v>
      </c>
      <c r="V75">
        <f>AVERAGE(LOG10(V9),LOG10(V13),LOG10(V17),LOG10(V21),LOG10(V25))</f>
        <v>-0.49955385210636222</v>
      </c>
      <c r="W75">
        <f>AVERAGE(LOG10(W9),LOG10(W13),LOG10(W17),LOG10(W21),LOG10(W25))</f>
        <v>-0.50838315470357198</v>
      </c>
      <c r="X75">
        <f>AVERAGE(LOG10(X9),LOG10(X13),LOG10(X17),LOG10(X21),LOG10(X25))</f>
        <v>-0.50838315470357198</v>
      </c>
      <c r="Y75">
        <f>AVERAGE(LOG10(Y9),LOG10(Y13),LOG10(Y17),LOG10(Y21),LOG10(Y25))</f>
        <v>-0.51142601393388154</v>
      </c>
      <c r="Z75">
        <f t="shared" ref="Z75:AB75" si="31">AVERAGE(LOG10(Z9),LOG10(Z13),LOG10(Z17),LOG10(Z21),LOG10(Z25))</f>
        <v>-0.51142601393388154</v>
      </c>
      <c r="AA75">
        <f t="shared" si="31"/>
        <v>-0.51142601393388154</v>
      </c>
      <c r="AB75">
        <f t="shared" si="31"/>
        <v>-0.51142601393388154</v>
      </c>
      <c r="AC75">
        <f t="shared" ref="AC75:AP75" si="32">AVERAGE(LOG10(AC9),LOG10(AC13),LOG10(AC17),LOG10(AC21),LOG10(AC25))</f>
        <v>-0.37383848825019511</v>
      </c>
      <c r="AD75">
        <f t="shared" si="32"/>
        <v>-0.38219056367131204</v>
      </c>
      <c r="AE75">
        <f t="shared" si="32"/>
        <v>-0.44014412270475101</v>
      </c>
      <c r="AF75">
        <f t="shared" si="32"/>
        <v>-0.44887679725221785</v>
      </c>
      <c r="AG75">
        <f t="shared" si="32"/>
        <v>-0.45214367072067041</v>
      </c>
      <c r="AH75">
        <f t="shared" si="32"/>
        <v>-0.48748842531713021</v>
      </c>
      <c r="AI75">
        <f t="shared" si="32"/>
        <v>-0.5384770179336924</v>
      </c>
      <c r="AJ75">
        <f t="shared" si="32"/>
        <v>-0.54074903986748724</v>
      </c>
      <c r="AK75">
        <f t="shared" si="32"/>
        <v>-0.56640915303394745</v>
      </c>
      <c r="AL75">
        <f t="shared" si="32"/>
        <v>-0.56640915303394745</v>
      </c>
      <c r="AM75">
        <f t="shared" si="32"/>
        <v>-0.5789757574384472</v>
      </c>
      <c r="AN75">
        <f t="shared" si="32"/>
        <v>-0.58049561581712461</v>
      </c>
      <c r="AO75">
        <f t="shared" si="32"/>
        <v>-0.58049561581712461</v>
      </c>
      <c r="AP75">
        <f t="shared" si="32"/>
        <v>-0.58306427761869162</v>
      </c>
    </row>
    <row r="76" spans="1:42" x14ac:dyDescent="0.3">
      <c r="A76" s="47"/>
      <c r="B76" s="35" t="s">
        <v>62</v>
      </c>
      <c r="D76">
        <f>AVERAGE(LOG10(D10),LOG10(D14),LOG10(D18),LOG10(D22),LOG10(D26))</f>
        <v>-1.804201588789714</v>
      </c>
      <c r="E76">
        <f>AVERAGE(LOG10(E10),LOG10(E14),LOG10(E18),LOG10(E22),LOG10(E26))</f>
        <v>-2.3346345239577571</v>
      </c>
      <c r="F76">
        <f>AVERAGE(LOG10(F10),LOG10(F14),LOG10(F18),LOG10(F22),LOG10(F26))</f>
        <v>-2.5630538968875634</v>
      </c>
      <c r="G76">
        <f>AVERAGE(LOG10(G10),LOG10(G14),LOG10(G18),LOG10(G22),LOG10(G26))</f>
        <v>-2.5630538968875634</v>
      </c>
      <c r="H76">
        <f>AVERAGE(LOG10(H10),LOG10(H14),LOG10(H18),LOG10(H22),LOG10(H26))</f>
        <v>-2.5913622949048913</v>
      </c>
      <c r="I76">
        <f>AVERAGE(LOG10(I10),LOG10(I14),LOG10(I18),LOG10(I22),LOG10(I26))</f>
        <v>-1.9319589293521946</v>
      </c>
      <c r="J76">
        <f>AVERAGE(LOG10(J10),LOG10(J14),LOG10(J18),LOG10(J22),LOG10(J26))</f>
        <v>-2.7142921186320881</v>
      </c>
      <c r="K76">
        <f>AVERAGE(LOG10(K10),LOG10(K14),LOG10(K18),LOG10(K22),LOG10(K26))</f>
        <v>-2.7511970039505966</v>
      </c>
      <c r="L76">
        <f>AVERAGE(LOG10(L10),LOG10(L14),LOG10(L18),LOG10(L22),LOG10(L26))</f>
        <v>-2.7511970039505966</v>
      </c>
      <c r="M76">
        <f>AVERAGE(LOG10(M10),LOG10(M14),LOG10(M18),LOG10(M22),LOG10(M26))</f>
        <v>-2.7511970039505966</v>
      </c>
      <c r="N76">
        <f>AVERAGE(LOG10(N10),LOG10(N14),LOG10(N18),LOG10(N22),LOG10(N26))</f>
        <v>-0.23188493025555013</v>
      </c>
      <c r="O76">
        <f>AVERAGE(LOG10(O10),LOG10(O14),LOG10(O18),LOG10(O22),LOG10(O26))</f>
        <v>-0.35634480714580419</v>
      </c>
      <c r="P76">
        <f>AVERAGE(LOG10(P10),LOG10(P14),LOG10(P18),LOG10(P22),LOG10(P26))</f>
        <v>-0.41145693338258643</v>
      </c>
      <c r="Q76">
        <f>AVERAGE(LOG10(Q10),LOG10(Q14),LOG10(Q18),LOG10(Q22),LOG10(Q26))</f>
        <v>-0.42889129158511619</v>
      </c>
      <c r="R76">
        <f>AVERAGE(LOG10(R10),LOG10(R14),LOG10(R18),LOG10(R22),LOG10(R26))</f>
        <v>-0.43034059927114637</v>
      </c>
      <c r="S76">
        <f>AVERAGE(LOG10(S10),LOG10(S14),LOG10(S18),LOG10(S22),LOG10(S26))</f>
        <v>-0.48687862422733852</v>
      </c>
      <c r="T76">
        <f>AVERAGE(LOG10(T10),LOG10(T14),LOG10(T18),LOG10(T22),LOG10(T26))</f>
        <v>-0.52812731554145109</v>
      </c>
      <c r="U76">
        <f>AVERAGE(LOG10(U10),LOG10(U14),LOG10(U18),LOG10(U22),LOG10(U26))</f>
        <v>-0.54232454873933045</v>
      </c>
      <c r="V76">
        <f>AVERAGE(LOG10(V10),LOG10(V14),LOG10(V18),LOG10(V22),LOG10(V26))</f>
        <v>-0.59944769243643148</v>
      </c>
      <c r="W76">
        <f>AVERAGE(LOG10(W10),LOG10(W14),LOG10(W18),LOG10(W22),LOG10(W26))</f>
        <v>-0.64506078497543329</v>
      </c>
      <c r="X76">
        <f>AVERAGE(LOG10(X10),LOG10(X14),LOG10(X18),LOG10(X22),LOG10(X26))</f>
        <v>-0.64506078497543329</v>
      </c>
      <c r="Y76">
        <f>AVERAGE(LOG10(Y10),LOG10(Y14),LOG10(Y18),LOG10(Y22),LOG10(Y26))</f>
        <v>-0.64506078497543329</v>
      </c>
      <c r="Z76">
        <f t="shared" ref="Z76:AB76" si="33">AVERAGE(LOG10(Z10),LOG10(Z14),LOG10(Z18),LOG10(Z22),LOG10(Z26))</f>
        <v>-0.64506078497543329</v>
      </c>
      <c r="AA76">
        <f t="shared" si="33"/>
        <v>-0.64506078497543329</v>
      </c>
      <c r="AB76">
        <f t="shared" si="33"/>
        <v>-0.64506078497543329</v>
      </c>
      <c r="AC76">
        <f t="shared" ref="AC76:AL76" si="34">AVERAGE(LOG10(AC10),LOG10(AC14),LOG10(AC18),LOG10(AC22),LOG10(AC26))</f>
        <v>-0.44635811513265322</v>
      </c>
      <c r="AD76">
        <f t="shared" si="34"/>
        <v>-0.45129178987509555</v>
      </c>
      <c r="AE76">
        <f t="shared" si="34"/>
        <v>-0.50280170705466298</v>
      </c>
      <c r="AF76">
        <f t="shared" si="34"/>
        <v>-0.50280170705466298</v>
      </c>
      <c r="AG76">
        <f t="shared" si="34"/>
        <v>-0.50606858052311554</v>
      </c>
      <c r="AH76">
        <f t="shared" si="34"/>
        <v>-0.59194917261300961</v>
      </c>
      <c r="AI76">
        <f t="shared" si="34"/>
        <v>-0.60308660088390709</v>
      </c>
      <c r="AJ76">
        <f t="shared" si="34"/>
        <v>-0.6035437540254166</v>
      </c>
      <c r="AK76">
        <f t="shared" si="34"/>
        <v>-0.60429531900455158</v>
      </c>
      <c r="AL76">
        <f t="shared" si="34"/>
        <v>-0.60429531900455158</v>
      </c>
      <c r="AM76">
        <f t="shared" ref="AM76:AP76" si="35">AVERAGE(LOG10(AM10),LOG10(AM14),LOG10(AM18),LOG10(AM22),LOG10(AM26))</f>
        <v>-0.60429531900455158</v>
      </c>
      <c r="AN76">
        <f t="shared" si="35"/>
        <v>-0.60429531900455158</v>
      </c>
      <c r="AO76">
        <f t="shared" si="35"/>
        <v>-0.61055337257504816</v>
      </c>
      <c r="AP76">
        <f t="shared" si="35"/>
        <v>-0.61320847545566914</v>
      </c>
    </row>
    <row r="78" spans="1:42" x14ac:dyDescent="0.3">
      <c r="A78" s="47" t="s">
        <v>67</v>
      </c>
      <c r="B78" s="35" t="s">
        <v>61</v>
      </c>
      <c r="D78">
        <f>AVEDEV(LOG10(D7),LOG10(D11),LOG10(D15),LOG10(D19),LOG10(D23))</f>
        <v>0.78527955779502345</v>
      </c>
      <c r="E78">
        <f>AVEDEV(LOG10(E7),LOG10(E11),LOG10(E15),LOG10(E19),LOG10(E23))</f>
        <v>0.13065391190493719</v>
      </c>
      <c r="F78">
        <f>AVEDEV(LOG10(F7),LOG10(F11),LOG10(F15),LOG10(F19),LOG10(F23))</f>
        <v>4.4049779210709517E-2</v>
      </c>
      <c r="G78">
        <f>AVEDEV(LOG10(G7),LOG10(G11),LOG10(G15),LOG10(G19),LOG10(G23))</f>
        <v>4.4049779210709607E-2</v>
      </c>
      <c r="H78">
        <f>AVEDEV(LOG10(H7),LOG10(H11),LOG10(H15),LOG10(H19),LOG10(H23))</f>
        <v>2.936651947380655E-2</v>
      </c>
      <c r="I78">
        <f>AVEDEV(LOG10(I7),LOG10(I11),LOG10(I15),LOG10(I19),LOG10(I23))</f>
        <v>0.64708270041200866</v>
      </c>
      <c r="J78">
        <f>AVEDEV(LOG10(J7),LOG10(J11),LOG10(J15),LOG10(J19),LOG10(J23))</f>
        <v>0.44068983296550063</v>
      </c>
      <c r="K78">
        <f>AVEDEV(LOG10(K7),LOG10(K11),LOG10(K15),LOG10(K19),LOG10(K23))</f>
        <v>0.35477977235236491</v>
      </c>
      <c r="L78">
        <f>AVEDEV(LOG10(L7),LOG10(L11),LOG10(L15),LOG10(L19),LOG10(L23))</f>
        <v>0.11502636575466729</v>
      </c>
      <c r="M78">
        <f>AVEDEV(LOG10(M7),LOG10(M11),LOG10(M15),LOG10(M19),LOG10(M23))</f>
        <v>6.2690670262139564E-2</v>
      </c>
      <c r="N78">
        <f>AVEDEV(LOG10(N7),LOG10(N11),LOG10(N15),LOG10(N19),LOG10(N23))</f>
        <v>4.0018205905560891E-2</v>
      </c>
      <c r="O78">
        <f>AVEDEV(LOG10(O7),LOG10(O11),LOG10(O15),LOG10(O19),LOG10(O23))</f>
        <v>0.21458875378073489</v>
      </c>
      <c r="P78">
        <f>AVEDEV(LOG10(P7),LOG10(P11),LOG10(P15),LOG10(P19),LOG10(P23))</f>
        <v>0.19289655625672414</v>
      </c>
      <c r="Q78">
        <f>AVEDEV(LOG10(Q7),LOG10(Q11),LOG10(Q15),LOG10(Q19),LOG10(Q23))</f>
        <v>0.1942650438998666</v>
      </c>
      <c r="R78">
        <f>AVEDEV(LOG10(R7),LOG10(R11),LOG10(R15),LOG10(R19),LOG10(R23))</f>
        <v>0.1942650438998666</v>
      </c>
      <c r="S78">
        <f>AVEDEV(LOG10(S7),LOG10(S11),LOG10(S15),LOG10(S19),LOG10(S23))</f>
        <v>8.013389759902502E-2</v>
      </c>
      <c r="T78">
        <f>AVEDEV(LOG10(T7),LOG10(T11),LOG10(T15),LOG10(T19),LOG10(T23))</f>
        <v>2.6777942911945952E-2</v>
      </c>
      <c r="U78">
        <f>AVEDEV(LOG10(U7),LOG10(U11),LOG10(U15),LOG10(U19),LOG10(U23))</f>
        <v>3.3211720203120798E-2</v>
      </c>
      <c r="V78">
        <f>AVEDEV(LOG10(V7),LOG10(V11),LOG10(V15),LOG10(V19),LOG10(V23))</f>
        <v>2.6603185508140358E-2</v>
      </c>
      <c r="W78">
        <f>AVEDEV(LOG10(W7),LOG10(W11),LOG10(W15),LOG10(W19),LOG10(W23))</f>
        <v>2.6603185508140358E-2</v>
      </c>
      <c r="X78">
        <f>AVEDEV(LOG10(X7),LOG10(X11),LOG10(X15),LOG10(X19),LOG10(X23))</f>
        <v>2.6956873918190571E-2</v>
      </c>
      <c r="Y78">
        <f>AVEDEV(LOG10(Y7),LOG10(Y11),LOG10(Y15),LOG10(Y19),LOG10(Y23))</f>
        <v>1.6799348353375421E-2</v>
      </c>
      <c r="Z78">
        <f t="shared" ref="Z78:AB78" si="36">AVEDEV(LOG10(Z7),LOG10(Z11),LOG10(Z15),LOG10(Z19),LOG10(Z23))</f>
        <v>1.781958711667634E-2</v>
      </c>
      <c r="AA78">
        <f t="shared" si="36"/>
        <v>2.7767301607670526E-2</v>
      </c>
      <c r="AB78">
        <f t="shared" si="36"/>
        <v>2.6771953707766961E-2</v>
      </c>
      <c r="AC78">
        <f t="shared" ref="AC78:AP78" si="37">AVEDEV(LOG10(AC7),LOG10(AC11),LOG10(AC15),LOG10(AC19),LOG10(AC23))</f>
        <v>7.4767838697419806E-2</v>
      </c>
      <c r="AD78">
        <f t="shared" si="37"/>
        <v>7.6571469976797576E-2</v>
      </c>
      <c r="AE78">
        <f t="shared" si="37"/>
        <v>7.8186576977611735E-2</v>
      </c>
      <c r="AF78">
        <f t="shared" si="37"/>
        <v>7.8007511030812007E-2</v>
      </c>
      <c r="AG78">
        <f t="shared" si="37"/>
        <v>7.7553958000156353E-2</v>
      </c>
      <c r="AH78">
        <f t="shared" si="37"/>
        <v>6.3654222373712391E-2</v>
      </c>
      <c r="AI78">
        <f t="shared" si="37"/>
        <v>0.14563078934680926</v>
      </c>
      <c r="AJ78">
        <f t="shared" si="37"/>
        <v>0.14494455701451883</v>
      </c>
      <c r="AK78">
        <f t="shared" si="37"/>
        <v>0.16532365305550148</v>
      </c>
      <c r="AL78">
        <f t="shared" si="37"/>
        <v>0.16532365305550148</v>
      </c>
      <c r="AM78">
        <f t="shared" si="37"/>
        <v>0.1642117642941768</v>
      </c>
      <c r="AN78">
        <f t="shared" si="37"/>
        <v>0.16353071162085211</v>
      </c>
      <c r="AO78">
        <f t="shared" si="37"/>
        <v>0.16332836067873197</v>
      </c>
      <c r="AP78">
        <f t="shared" si="37"/>
        <v>0.15857284446944322</v>
      </c>
    </row>
    <row r="79" spans="1:42" x14ac:dyDescent="0.3">
      <c r="A79" s="47"/>
      <c r="B79" s="35" t="s">
        <v>63</v>
      </c>
      <c r="D79">
        <f>AVEDEV(LOG10(D8),LOG10(D12),LOG10(D16),LOG10(D20),LOG10(D24))</f>
        <v>0.34957979320616911</v>
      </c>
      <c r="E79">
        <f>AVEDEV(LOG10(E8),LOG10(E12),LOG10(E16),LOG10(E20),LOG10(E24))</f>
        <v>0.43798196846695719</v>
      </c>
      <c r="F79">
        <f>AVEDEV(LOG10(F8),LOG10(F12),LOG10(F16),LOG10(F20),LOG10(F24))</f>
        <v>0.53554382430228675</v>
      </c>
      <c r="G79">
        <f>AVEDEV(LOG10(G8),LOG10(G12),LOG10(G16),LOG10(G20),LOG10(G24))</f>
        <v>0.53554382430228675</v>
      </c>
      <c r="H79">
        <f>AVEDEV(LOG10(H8),LOG10(H12),LOG10(H16),LOG10(H20),LOG10(H24))</f>
        <v>0.32709535326438144</v>
      </c>
      <c r="I79">
        <f>AVEDEV(LOG10(I8),LOG10(I12),LOG10(I16),LOG10(I20),LOG10(I24))</f>
        <v>0.47892172297535984</v>
      </c>
      <c r="J79">
        <f>AVEDEV(LOG10(J8),LOG10(J12),LOG10(J16),LOG10(J20),LOG10(J24))</f>
        <v>0.14860941801423816</v>
      </c>
      <c r="K79">
        <f>AVEDEV(LOG10(K8),LOG10(K12),LOG10(K16),LOG10(K20),LOG10(K24))</f>
        <v>0.26489225410282496</v>
      </c>
      <c r="L79">
        <f>AVEDEV(LOG10(L8),LOG10(L12),LOG10(L16),LOG10(L20),LOG10(L24))</f>
        <v>0.26489225410282496</v>
      </c>
      <c r="M79">
        <f>AVEDEV(LOG10(M8),LOG10(M12),LOG10(M16),LOG10(M20),LOG10(M24))</f>
        <v>0.26489225410282496</v>
      </c>
      <c r="N79">
        <f>AVEDEV(LOG10(N8),LOG10(N12),LOG10(N16),LOG10(N20),LOG10(N24))</f>
        <v>0.24661093774658965</v>
      </c>
      <c r="O79">
        <f>AVEDEV(LOG10(O8),LOG10(O12),LOG10(O16),LOG10(O20),LOG10(O24))</f>
        <v>0.22400931288837289</v>
      </c>
      <c r="P79">
        <f>AVEDEV(LOG10(P8),LOG10(P12),LOG10(P16),LOG10(P20),LOG10(P24))</f>
        <v>0.18831602799537125</v>
      </c>
      <c r="Q79">
        <f>AVEDEV(LOG10(Q8),LOG10(Q12),LOG10(Q16),LOG10(Q20),LOG10(Q24))</f>
        <v>0.18831602799537125</v>
      </c>
      <c r="R79">
        <f>AVEDEV(LOG10(R8),LOG10(R12),LOG10(R16),LOG10(R20),LOG10(R24))</f>
        <v>0.18831602799537125</v>
      </c>
      <c r="S79">
        <f>AVEDEV(LOG10(S8),LOG10(S12),LOG10(S16),LOG10(S20),LOG10(S24))</f>
        <v>4.5437118370297125E-2</v>
      </c>
      <c r="T79">
        <f>AVEDEV(LOG10(T8),LOG10(T12),LOG10(T16),LOG10(T20),LOG10(T24))</f>
        <v>4.9080721517453588E-2</v>
      </c>
      <c r="U79">
        <f>AVEDEV(LOG10(U8),LOG10(U12),LOG10(U16),LOG10(U20),LOG10(U24))</f>
        <v>4.6066670942170596E-2</v>
      </c>
      <c r="V79">
        <f>AVEDEV(LOG10(V8),LOG10(V12),LOG10(V16),LOG10(V20),LOG10(V24))</f>
        <v>4.2367509371927362E-2</v>
      </c>
      <c r="W79">
        <f>AVEDEV(LOG10(W8),LOG10(W12),LOG10(W16),LOG10(W20),LOG10(W24))</f>
        <v>4.2367509371927362E-2</v>
      </c>
      <c r="X79">
        <f>AVEDEV(LOG10(X8),LOG10(X12),LOG10(X16),LOG10(X20),LOG10(X24))</f>
        <v>3.7059322168294814E-2</v>
      </c>
      <c r="Y79">
        <f>AVEDEV(LOG10(Y8),LOG10(Y12),LOG10(Y16),LOG10(Y20),LOG10(Y24))</f>
        <v>3.2929054104326339E-2</v>
      </c>
      <c r="Z79">
        <f t="shared" ref="Z79:AB79" si="38">AVEDEV(LOG10(Z8),LOG10(Z12),LOG10(Z16),LOG10(Z20),LOG10(Z24))</f>
        <v>3.2929054104326339E-2</v>
      </c>
      <c r="AA79">
        <f t="shared" si="38"/>
        <v>2.8251223373184853E-2</v>
      </c>
      <c r="AB79">
        <f t="shared" si="38"/>
        <v>2.3670339548130293E-2</v>
      </c>
      <c r="AC79">
        <f t="shared" ref="AC79:AP79" si="39">AVEDEV(LOG10(AC8),LOG10(AC12),LOG10(AC16),LOG10(AC20),LOG10(AC24))</f>
        <v>8.1256904432487995E-2</v>
      </c>
      <c r="AD79">
        <f t="shared" si="39"/>
        <v>8.459773460093481E-2</v>
      </c>
      <c r="AE79">
        <f t="shared" si="39"/>
        <v>1.6663412843536351E-2</v>
      </c>
      <c r="AF79">
        <f t="shared" si="39"/>
        <v>2.1173992312003963E-2</v>
      </c>
      <c r="AG79">
        <f t="shared" si="39"/>
        <v>2.287776813632687E-2</v>
      </c>
      <c r="AH79">
        <f t="shared" si="39"/>
        <v>1.6856798065346245E-2</v>
      </c>
      <c r="AI79">
        <f t="shared" si="39"/>
        <v>1.2200827527468306E-2</v>
      </c>
      <c r="AJ79">
        <f t="shared" si="39"/>
        <v>1.2200827527468306E-2</v>
      </c>
      <c r="AK79">
        <f t="shared" si="39"/>
        <v>1.2200827527468306E-2</v>
      </c>
      <c r="AL79">
        <f t="shared" si="39"/>
        <v>1.5332490728042913E-2</v>
      </c>
      <c r="AM79">
        <f t="shared" si="39"/>
        <v>1.5332490728042913E-2</v>
      </c>
      <c r="AN79">
        <f t="shared" si="39"/>
        <v>1.5332490728042913E-2</v>
      </c>
      <c r="AO79">
        <f t="shared" si="39"/>
        <v>1.5332490728042913E-2</v>
      </c>
      <c r="AP79">
        <f t="shared" si="39"/>
        <v>1.5332490728042913E-2</v>
      </c>
    </row>
    <row r="80" spans="1:42" x14ac:dyDescent="0.3">
      <c r="A80" s="47"/>
      <c r="B80" s="35" t="s">
        <v>64</v>
      </c>
      <c r="D80">
        <f>AVEDEV(LOG10(D9),LOG10(D13),LOG10(D17),LOG10(D21),LOG10(D25))</f>
        <v>0.34957979320616911</v>
      </c>
      <c r="E80">
        <f>AVEDEV(LOG10(E9),LOG10(E13),LOG10(E17),LOG10(E21),LOG10(E25))</f>
        <v>0.60436970449722149</v>
      </c>
      <c r="F80">
        <f>AVEDEV(LOG10(F9),LOG10(F13),LOG10(F17),LOG10(F21),LOG10(F25))</f>
        <v>0.58054729833866003</v>
      </c>
      <c r="G80">
        <f>AVEDEV(LOG10(G9),LOG10(G13),LOG10(G17),LOG10(G21),LOG10(G25))</f>
        <v>8.6851764305758208E-2</v>
      </c>
      <c r="H80">
        <f>AVEDEV(LOG10(H9),LOG10(H13),LOG10(H17),LOG10(H21),LOG10(H25))</f>
        <v>7.2011115787854421E-2</v>
      </c>
      <c r="I80">
        <f>AVEDEV(LOG10(I9),LOG10(I13),LOG10(I17),LOG10(I21),LOG10(I25))</f>
        <v>0.47892172297535984</v>
      </c>
      <c r="J80">
        <f>AVEDEV(LOG10(J9),LOG10(J13),LOG10(J17),LOG10(J21),LOG10(J25))</f>
        <v>0.22611236312300101</v>
      </c>
      <c r="K80">
        <f>AVEDEV(LOG10(K9),LOG10(K13),LOG10(K17),LOG10(K21),LOG10(K25))</f>
        <v>2.9366519473806287E-2</v>
      </c>
      <c r="L80">
        <f>AVEDEV(LOG10(L9),LOG10(L13),LOG10(L17),LOG10(L21),LOG10(L25))</f>
        <v>2.9366519473806287E-2</v>
      </c>
      <c r="M80">
        <f>AVEDEV(LOG10(M9),LOG10(M13),LOG10(M17),LOG10(M21),LOG10(M25))</f>
        <v>4.4049779210709517E-2</v>
      </c>
      <c r="N80">
        <f>AVEDEV(LOG10(N9),LOG10(N13),LOG10(N17),LOG10(N21),LOG10(N25))</f>
        <v>0.24649351832945648</v>
      </c>
      <c r="O80">
        <f>AVEDEV(LOG10(O9),LOG10(O13),LOG10(O17),LOG10(O21),LOG10(O25))</f>
        <v>0.23960910451427703</v>
      </c>
      <c r="P80">
        <f>AVEDEV(LOG10(P9),LOG10(P13),LOG10(P17),LOG10(P21),LOG10(P25))</f>
        <v>0.24105434921437477</v>
      </c>
      <c r="Q80">
        <f>AVEDEV(LOG10(Q9),LOG10(Q13),LOG10(Q17),LOG10(Q21),LOG10(Q25))</f>
        <v>0.26301518263673229</v>
      </c>
      <c r="R80">
        <f>AVEDEV(LOG10(R9),LOG10(R13),LOG10(R17),LOG10(R21),LOG10(R25))</f>
        <v>0.27693865044010907</v>
      </c>
      <c r="S80">
        <f>AVEDEV(LOG10(S9),LOG10(S13),LOG10(S17),LOG10(S21),LOG10(S25))</f>
        <v>4.5437118370297125E-2</v>
      </c>
      <c r="T80">
        <f>AVEDEV(LOG10(T9),LOG10(T13),LOG10(T17),LOG10(T21),LOG10(T25))</f>
        <v>2.3224015596736015E-2</v>
      </c>
      <c r="U80">
        <f>AVEDEV(LOG10(U9),LOG10(U13),LOG10(U17),LOG10(U21),LOG10(U25))</f>
        <v>2.3536957639668021E-2</v>
      </c>
      <c r="V80">
        <f>AVEDEV(LOG10(V9),LOG10(V13),LOG10(V17),LOG10(V21),LOG10(V25))</f>
        <v>3.1756263866001666E-2</v>
      </c>
      <c r="W80">
        <f>AVEDEV(LOG10(W9),LOG10(W13),LOG10(W17),LOG10(W21),LOG10(W25))</f>
        <v>2.1161100749349813E-2</v>
      </c>
      <c r="X80">
        <f>AVEDEV(LOG10(X9),LOG10(X13),LOG10(X17),LOG10(X21),LOG10(X25))</f>
        <v>2.1161100749349813E-2</v>
      </c>
      <c r="Y80">
        <f>AVEDEV(LOG10(Y9),LOG10(Y13),LOG10(Y17),LOG10(Y21),LOG10(Y25))</f>
        <v>2.3595388133597441E-2</v>
      </c>
      <c r="Z80">
        <f t="shared" ref="Z80:AB80" si="40">AVEDEV(LOG10(Z9),LOG10(Z13),LOG10(Z17),LOG10(Z21),LOG10(Z25))</f>
        <v>2.3595388133597441E-2</v>
      </c>
      <c r="AA80">
        <f t="shared" si="40"/>
        <v>2.3595388133597441E-2</v>
      </c>
      <c r="AB80">
        <f t="shared" si="40"/>
        <v>2.3595388133597441E-2</v>
      </c>
      <c r="AC80">
        <f t="shared" ref="AC80:AP80" si="41">AVEDEV(LOG10(AC9),LOG10(AC13),LOG10(AC17),LOG10(AC21),LOG10(AC25))</f>
        <v>8.1256904432487995E-2</v>
      </c>
      <c r="AD80">
        <f t="shared" si="41"/>
        <v>8.459773460093481E-2</v>
      </c>
      <c r="AE80">
        <f t="shared" si="41"/>
        <v>1.6663412843536351E-2</v>
      </c>
      <c r="AF80">
        <f t="shared" si="41"/>
        <v>2.1173992312003963E-2</v>
      </c>
      <c r="AG80">
        <f t="shared" si="41"/>
        <v>2.287776813632687E-2</v>
      </c>
      <c r="AH80">
        <f t="shared" si="41"/>
        <v>5.9409497973751293E-2</v>
      </c>
      <c r="AI80">
        <f t="shared" si="41"/>
        <v>0.11910618323374071</v>
      </c>
      <c r="AJ80">
        <f t="shared" si="41"/>
        <v>0.11819737446022283</v>
      </c>
      <c r="AK80">
        <f t="shared" si="41"/>
        <v>0.1435097625283511</v>
      </c>
      <c r="AL80">
        <f t="shared" si="41"/>
        <v>0.1435097625283511</v>
      </c>
      <c r="AM80">
        <f t="shared" si="41"/>
        <v>0.1384831207665512</v>
      </c>
      <c r="AN80">
        <f t="shared" si="41"/>
        <v>0.13787517741508024</v>
      </c>
      <c r="AO80">
        <f t="shared" si="41"/>
        <v>0.13787517741508024</v>
      </c>
      <c r="AP80">
        <f t="shared" si="41"/>
        <v>0.13684771269445345</v>
      </c>
    </row>
    <row r="81" spans="1:42" x14ac:dyDescent="0.3">
      <c r="A81" s="47"/>
      <c r="B81" s="35" t="s">
        <v>62</v>
      </c>
      <c r="D81">
        <f>AVEDEV(LOG10(D10),LOG10(D14),LOG10(D18),LOG10(D22),LOG10(D26))</f>
        <v>0.59562001724263192</v>
      </c>
      <c r="E81">
        <f>AVEDEV(LOG10(E10),LOG10(E14),LOG10(E18),LOG10(E22),LOG10(E26))</f>
        <v>0.48271631868241982</v>
      </c>
      <c r="F81">
        <f>AVEDEV(LOG10(F10),LOG10(F14),LOG10(F18),LOG10(F22),LOG10(F26))</f>
        <v>0.30358141971871888</v>
      </c>
      <c r="G81">
        <f>AVEDEV(LOG10(G10),LOG10(G14),LOG10(G18),LOG10(G22),LOG10(G26))</f>
        <v>0.30358141971871888</v>
      </c>
      <c r="H81">
        <f>AVEDEV(LOG10(H10),LOG10(H14),LOG10(H18),LOG10(H22),LOG10(H26))</f>
        <v>0.29499613223325194</v>
      </c>
      <c r="I81">
        <f>AVEDEV(LOG10(I10),LOG10(I14),LOG10(I18),LOG10(I22),LOG10(I26))</f>
        <v>0.85788450980190389</v>
      </c>
      <c r="J81">
        <f>AVEDEV(LOG10(J10),LOG10(J14),LOG10(J18),LOG10(J22),LOG10(J26))</f>
        <v>6.6310751987565281E-2</v>
      </c>
      <c r="K81">
        <f>AVEDEV(LOG10(K10),LOG10(K14),LOG10(K18),LOG10(K22),LOG10(K26))</f>
        <v>2.936651947380655E-2</v>
      </c>
      <c r="L81">
        <f>AVEDEV(LOG10(L10),LOG10(L14),LOG10(L18),LOG10(L22),LOG10(L26))</f>
        <v>2.936651947380655E-2</v>
      </c>
      <c r="M81">
        <f>AVEDEV(LOG10(M10),LOG10(M14),LOG10(M18),LOG10(M22),LOG10(M26))</f>
        <v>2.936651947380655E-2</v>
      </c>
      <c r="N81">
        <f>AVEDEV(LOG10(N10),LOG10(N14),LOG10(N18),LOG10(N22),LOG10(N26))</f>
        <v>0.11520203768311692</v>
      </c>
      <c r="O81">
        <f>AVEDEV(LOG10(O10),LOG10(O14),LOG10(O18),LOG10(O22),LOG10(O26))</f>
        <v>7.663419712421482E-2</v>
      </c>
      <c r="P81">
        <f>AVEDEV(LOG10(P10),LOG10(P14),LOG10(P18),LOG10(P22),LOG10(P26))</f>
        <v>0.1084162448046859</v>
      </c>
      <c r="Q81">
        <f>AVEDEV(LOG10(Q10),LOG10(Q14),LOG10(Q18),LOG10(Q22),LOG10(Q26))</f>
        <v>9.0878629442837089E-2</v>
      </c>
      <c r="R81">
        <f>AVEDEV(LOG10(R10),LOG10(R14),LOG10(R18),LOG10(R22),LOG10(R26))</f>
        <v>8.8559737145188749E-2</v>
      </c>
      <c r="S81">
        <f>AVEDEV(LOG10(S10),LOG10(S14),LOG10(S18),LOG10(S22),LOG10(S26))</f>
        <v>0.11642434517059644</v>
      </c>
      <c r="T81">
        <f>AVEDEV(LOG10(T10),LOG10(T14),LOG10(T18),LOG10(T22),LOG10(T26))</f>
        <v>8.6736608445198995E-2</v>
      </c>
      <c r="U81">
        <f>AVEDEV(LOG10(U10),LOG10(U14),LOG10(U18),LOG10(U22),LOG10(U26))</f>
        <v>8.1057715166047276E-2</v>
      </c>
      <c r="V81">
        <f>AVEDEV(LOG10(V10),LOG10(V14),LOG10(V18),LOG10(V22),LOG10(V26))</f>
        <v>0.13975991404647492</v>
      </c>
      <c r="W81">
        <f>AVEDEV(LOG10(W10),LOG10(W14),LOG10(W18),LOG10(W22),LOG10(W26))</f>
        <v>0.12151467703087408</v>
      </c>
      <c r="X81">
        <f>AVEDEV(LOG10(X10),LOG10(X14),LOG10(X18),LOG10(X22),LOG10(X26))</f>
        <v>0.12151467703087408</v>
      </c>
      <c r="Y81">
        <f>AVEDEV(LOG10(Y10),LOG10(Y14),LOG10(Y18),LOG10(Y22),LOG10(Y26))</f>
        <v>0.12151467703087408</v>
      </c>
      <c r="Z81">
        <f t="shared" ref="Z81:AB81" si="42">AVEDEV(LOG10(Z10),LOG10(Z14),LOG10(Z18),LOG10(Z22),LOG10(Z26))</f>
        <v>0.12151467703087408</v>
      </c>
      <c r="AA81">
        <f t="shared" si="42"/>
        <v>0.12151467703087408</v>
      </c>
      <c r="AB81">
        <f t="shared" si="42"/>
        <v>0.12151467703087408</v>
      </c>
      <c r="AC81">
        <f t="shared" ref="AC81:AL81" si="43">AVEDEV(LOG10(AC10),LOG10(AC14),LOG10(AC18),LOG10(AC22),LOG10(AC26))</f>
        <v>0.13103875761254599</v>
      </c>
      <c r="AD81">
        <f t="shared" si="43"/>
        <v>0.12709181781859216</v>
      </c>
      <c r="AE81">
        <f t="shared" si="43"/>
        <v>9.6866851839914184E-2</v>
      </c>
      <c r="AF81">
        <f t="shared" si="43"/>
        <v>9.6866851839914184E-2</v>
      </c>
      <c r="AG81">
        <f t="shared" si="43"/>
        <v>9.556010245253313E-2</v>
      </c>
      <c r="AH81">
        <f t="shared" si="43"/>
        <v>0.13241860023745602</v>
      </c>
      <c r="AI81">
        <f t="shared" si="43"/>
        <v>0.12796362892909693</v>
      </c>
      <c r="AJ81">
        <f t="shared" si="43"/>
        <v>0.12778076767249322</v>
      </c>
      <c r="AK81">
        <f t="shared" si="43"/>
        <v>0.12748014168083918</v>
      </c>
      <c r="AL81">
        <f t="shared" si="43"/>
        <v>0.12748014168083918</v>
      </c>
      <c r="AM81">
        <f t="shared" ref="AM81:AP81" si="44">AVEDEV(LOG10(AM10),LOG10(AM14),LOG10(AM18),LOG10(AM22),LOG10(AM26))</f>
        <v>0.12748014168083918</v>
      </c>
      <c r="AN81">
        <f t="shared" si="44"/>
        <v>0.12748014168083918</v>
      </c>
      <c r="AO81">
        <f t="shared" si="44"/>
        <v>0.13749302739363367</v>
      </c>
      <c r="AP81">
        <f t="shared" si="44"/>
        <v>0.13643098624138522</v>
      </c>
    </row>
    <row r="82" spans="1:42" x14ac:dyDescent="0.3">
      <c r="B82" s="19"/>
    </row>
    <row r="83" spans="1:42" x14ac:dyDescent="0.3">
      <c r="A83" s="47" t="s">
        <v>68</v>
      </c>
      <c r="B83" s="48" t="s">
        <v>61</v>
      </c>
      <c r="D83">
        <f t="shared" ref="D83:G83" si="45">POWER(10, D73-D78)</f>
        <v>1.9706402174274155E-3</v>
      </c>
      <c r="E83">
        <f t="shared" si="45"/>
        <v>1.7794323609500772E-3</v>
      </c>
      <c r="F83">
        <f t="shared" si="45"/>
        <v>1.7436582388169583E-3</v>
      </c>
      <c r="G83">
        <f t="shared" si="45"/>
        <v>1.6715035046223098E-3</v>
      </c>
      <c r="H83">
        <f>POWER(10, H73-H78)</f>
        <v>1.6574348892824419E-3</v>
      </c>
      <c r="I83">
        <f t="shared" ref="I83:AB83" si="46">POWER(10, I73-I78)</f>
        <v>4.9345731592811606E-3</v>
      </c>
      <c r="J83">
        <f t="shared" si="46"/>
        <v>2.7245637978647562E-3</v>
      </c>
      <c r="K83">
        <f t="shared" si="46"/>
        <v>1.773898070687626E-3</v>
      </c>
      <c r="L83">
        <f t="shared" si="46"/>
        <v>1.588373849213618E-3</v>
      </c>
      <c r="M83">
        <f t="shared" si="46"/>
        <v>1.517627846327642E-3</v>
      </c>
      <c r="N83">
        <f t="shared" si="46"/>
        <v>0.53293556090763006</v>
      </c>
      <c r="O83">
        <f t="shared" si="46"/>
        <v>0.2054309253823868</v>
      </c>
      <c r="P83">
        <f t="shared" si="46"/>
        <v>0.19060203194145037</v>
      </c>
      <c r="Q83">
        <f t="shared" si="46"/>
        <v>0.18876648076062211</v>
      </c>
      <c r="R83">
        <f t="shared" si="46"/>
        <v>0.18876648076062211</v>
      </c>
      <c r="S83">
        <f t="shared" si="46"/>
        <v>0.35679508183764297</v>
      </c>
      <c r="T83">
        <f t="shared" si="46"/>
        <v>0.32251593383729804</v>
      </c>
      <c r="U83">
        <f t="shared" si="46"/>
        <v>0.31194295138869893</v>
      </c>
      <c r="V83">
        <f t="shared" si="46"/>
        <v>0.31145015321555231</v>
      </c>
      <c r="W83">
        <f t="shared" si="46"/>
        <v>0.31145015321555231</v>
      </c>
      <c r="X83">
        <f t="shared" si="46"/>
        <v>0.30896598858498414</v>
      </c>
      <c r="Y83">
        <f t="shared" si="46"/>
        <v>0.30828704258637707</v>
      </c>
      <c r="Z83">
        <f t="shared" si="46"/>
        <v>0.30582590970692053</v>
      </c>
      <c r="AA83">
        <f t="shared" si="46"/>
        <v>0.29157218833188892</v>
      </c>
      <c r="AB83">
        <f t="shared" si="46"/>
        <v>0.28731697579345444</v>
      </c>
      <c r="AC83">
        <f t="shared" ref="AC83:AL83" si="47">POWER(10, AC73-AC78)</f>
        <v>0.36835205141877608</v>
      </c>
      <c r="AD83">
        <f t="shared" si="47"/>
        <v>0.36303657674951473</v>
      </c>
      <c r="AE83">
        <f t="shared" si="47"/>
        <v>0.35168516187651921</v>
      </c>
      <c r="AF83">
        <f t="shared" si="47"/>
        <v>0.29274067221577466</v>
      </c>
      <c r="AG83">
        <f t="shared" si="47"/>
        <v>0.29228244807408121</v>
      </c>
      <c r="AH83">
        <f t="shared" si="47"/>
        <v>0.27858205184308649</v>
      </c>
      <c r="AI83">
        <f t="shared" si="47"/>
        <v>0.19645479105557237</v>
      </c>
      <c r="AJ83">
        <f t="shared" si="47"/>
        <v>0.19483489110954372</v>
      </c>
      <c r="AK83">
        <f t="shared" si="47"/>
        <v>0.17204883828623968</v>
      </c>
      <c r="AL83">
        <f t="shared" si="47"/>
        <v>0.17204883828623968</v>
      </c>
      <c r="AM83">
        <f t="shared" ref="AM83:AP83" si="48">POWER(10, AM73-AM78)</f>
        <v>0.17138938143728677</v>
      </c>
      <c r="AN83">
        <f t="shared" si="48"/>
        <v>0.1709867006845765</v>
      </c>
      <c r="AO83">
        <f t="shared" si="48"/>
        <v>0.17086724061688643</v>
      </c>
      <c r="AP83">
        <f t="shared" si="48"/>
        <v>0.16808367370977101</v>
      </c>
    </row>
    <row r="84" spans="1:42" x14ac:dyDescent="0.3">
      <c r="A84" s="47"/>
      <c r="B84" s="48"/>
      <c r="D84">
        <f t="shared" ref="D84:G84" si="49">POWER(10, D73+D78)</f>
        <v>7.3310546557995085E-2</v>
      </c>
      <c r="E84">
        <f t="shared" si="49"/>
        <v>3.2478002300771846E-3</v>
      </c>
      <c r="F84">
        <f t="shared" si="49"/>
        <v>2.1358016840094351E-3</v>
      </c>
      <c r="G84">
        <f t="shared" si="49"/>
        <v>2.0474195691136034E-3</v>
      </c>
      <c r="H84">
        <f>POWER(10, H73+H78)</f>
        <v>1.8974463953982724E-3</v>
      </c>
      <c r="I84">
        <f t="shared" ref="I84:AB84" si="50">POWER(10, I73+I78)</f>
        <v>9.7143778769596623E-2</v>
      </c>
      <c r="J84">
        <f t="shared" si="50"/>
        <v>2.073369223225727E-2</v>
      </c>
      <c r="K84">
        <f t="shared" si="50"/>
        <v>9.0884161776903644E-3</v>
      </c>
      <c r="L84">
        <f t="shared" si="50"/>
        <v>2.6977733476464174E-3</v>
      </c>
      <c r="M84">
        <f t="shared" si="50"/>
        <v>2.0255670661544251E-3</v>
      </c>
      <c r="N84">
        <f t="shared" si="50"/>
        <v>0.64078319266176442</v>
      </c>
      <c r="O84">
        <f t="shared" si="50"/>
        <v>0.55187831551334543</v>
      </c>
      <c r="P84">
        <f t="shared" si="50"/>
        <v>0.4633622389712802</v>
      </c>
      <c r="Q84">
        <f t="shared" si="50"/>
        <v>0.4618011041800727</v>
      </c>
      <c r="R84">
        <f t="shared" si="50"/>
        <v>0.4618011041800727</v>
      </c>
      <c r="S84">
        <f t="shared" si="50"/>
        <v>0.51604390683836943</v>
      </c>
      <c r="T84">
        <f t="shared" si="50"/>
        <v>0.36484387655176026</v>
      </c>
      <c r="U84">
        <f t="shared" si="50"/>
        <v>0.36349514720154197</v>
      </c>
      <c r="V84">
        <f t="shared" si="50"/>
        <v>0.35204235687749863</v>
      </c>
      <c r="W84">
        <f t="shared" si="50"/>
        <v>0.35204235687749863</v>
      </c>
      <c r="X84">
        <f t="shared" si="50"/>
        <v>0.34980371875280392</v>
      </c>
      <c r="Y84">
        <f t="shared" si="50"/>
        <v>0.33308415094691213</v>
      </c>
      <c r="Z84">
        <f t="shared" si="50"/>
        <v>0.33198116947013423</v>
      </c>
      <c r="AA84">
        <f t="shared" si="50"/>
        <v>0.33134521218274138</v>
      </c>
      <c r="AB84">
        <f t="shared" si="50"/>
        <v>0.32501633890426773</v>
      </c>
      <c r="AC84">
        <f t="shared" ref="AC84:AL84" si="51">POWER(10, AC73+AC78)</f>
        <v>0.51975511292339149</v>
      </c>
      <c r="AD84">
        <f t="shared" si="51"/>
        <v>0.51652735128891658</v>
      </c>
      <c r="AE84">
        <f t="shared" si="51"/>
        <v>0.50411218980262085</v>
      </c>
      <c r="AF84">
        <f t="shared" si="51"/>
        <v>0.41927415063656703</v>
      </c>
      <c r="AG84">
        <f t="shared" si="51"/>
        <v>0.41774441488021108</v>
      </c>
      <c r="AH84">
        <f t="shared" si="51"/>
        <v>0.37347503576247254</v>
      </c>
      <c r="AI84">
        <f t="shared" si="51"/>
        <v>0.3841706685263479</v>
      </c>
      <c r="AJ84">
        <f t="shared" si="51"/>
        <v>0.37980077549467323</v>
      </c>
      <c r="AK84">
        <f t="shared" si="51"/>
        <v>0.36838255068397691</v>
      </c>
      <c r="AL84">
        <f t="shared" si="51"/>
        <v>0.36838255068397691</v>
      </c>
      <c r="AM84">
        <f t="shared" ref="AM84:AP84" si="52">POWER(10, AM73+AM78)</f>
        <v>0.36509630694378153</v>
      </c>
      <c r="AN84">
        <f t="shared" si="52"/>
        <v>0.36309791542462544</v>
      </c>
      <c r="AO84">
        <f t="shared" si="52"/>
        <v>0.36250627389206097</v>
      </c>
      <c r="AP84">
        <f t="shared" si="52"/>
        <v>0.34887610140409731</v>
      </c>
    </row>
    <row r="85" spans="1:42" x14ac:dyDescent="0.3">
      <c r="A85" s="47"/>
      <c r="B85" s="48" t="s">
        <v>63</v>
      </c>
      <c r="D85">
        <f t="shared" ref="D85:G85" si="53">POWER(10, D74-D79)</f>
        <v>2.3955083695067082E-2</v>
      </c>
      <c r="E85">
        <f t="shared" si="53"/>
        <v>8.697933232233496E-3</v>
      </c>
      <c r="F85">
        <f t="shared" si="53"/>
        <v>1.7098656616366522E-3</v>
      </c>
      <c r="G85">
        <f t="shared" si="53"/>
        <v>1.7098656616366522E-3</v>
      </c>
      <c r="H85">
        <f>POWER(10, H74-H79)</f>
        <v>1.5832829583194369E-3</v>
      </c>
      <c r="I85">
        <f t="shared" ref="I85:AB85" si="54">POWER(10, I74-I79)</f>
        <v>2.051881212568918E-3</v>
      </c>
      <c r="J85">
        <f t="shared" si="54"/>
        <v>2.2875555508079957E-3</v>
      </c>
      <c r="K85">
        <f t="shared" si="54"/>
        <v>1.2189512670884779E-3</v>
      </c>
      <c r="L85">
        <f t="shared" si="54"/>
        <v>1.2189512670884779E-3</v>
      </c>
      <c r="M85">
        <f t="shared" si="54"/>
        <v>1.2189512670884779E-3</v>
      </c>
      <c r="N85">
        <f t="shared" si="54"/>
        <v>0.17930216785958741</v>
      </c>
      <c r="O85">
        <f t="shared" si="54"/>
        <v>0.17698445964486129</v>
      </c>
      <c r="P85">
        <f t="shared" si="54"/>
        <v>0.16983386393234451</v>
      </c>
      <c r="Q85">
        <f t="shared" si="54"/>
        <v>0.16983386393234451</v>
      </c>
      <c r="R85">
        <f t="shared" si="54"/>
        <v>0.16983386393234451</v>
      </c>
      <c r="S85">
        <f t="shared" si="54"/>
        <v>0.3361148045726553</v>
      </c>
      <c r="T85">
        <f t="shared" si="54"/>
        <v>0.30786327985420703</v>
      </c>
      <c r="U85">
        <f t="shared" si="54"/>
        <v>0.30732959187259196</v>
      </c>
      <c r="V85">
        <f t="shared" si="54"/>
        <v>0.30564394287883417</v>
      </c>
      <c r="W85">
        <f t="shared" si="54"/>
        <v>0.30564394287883417</v>
      </c>
      <c r="X85">
        <f t="shared" si="54"/>
        <v>0.30574019767247285</v>
      </c>
      <c r="Y85">
        <f t="shared" si="54"/>
        <v>0.30501414137360988</v>
      </c>
      <c r="Z85">
        <f t="shared" si="54"/>
        <v>0.30501414137360988</v>
      </c>
      <c r="AA85">
        <f t="shared" si="54"/>
        <v>0.30419391150994524</v>
      </c>
      <c r="AB85">
        <f t="shared" si="54"/>
        <v>0.30339281837889509</v>
      </c>
      <c r="AC85">
        <f t="shared" ref="AC85:AL85" si="55">POWER(10, AC74-AC79)</f>
        <v>0.35067483984500514</v>
      </c>
      <c r="AD85">
        <f t="shared" si="55"/>
        <v>0.34135927048601006</v>
      </c>
      <c r="AE85">
        <f t="shared" si="55"/>
        <v>0.34929507680786204</v>
      </c>
      <c r="AF85">
        <f t="shared" si="55"/>
        <v>0.33880453154927781</v>
      </c>
      <c r="AG85">
        <f t="shared" si="55"/>
        <v>0.33494890406654693</v>
      </c>
      <c r="AH85">
        <f t="shared" si="55"/>
        <v>0.33461530518707772</v>
      </c>
      <c r="AI85">
        <f t="shared" si="55"/>
        <v>0.32657153473913997</v>
      </c>
      <c r="AJ85">
        <f t="shared" si="55"/>
        <v>0.32657153473913997</v>
      </c>
      <c r="AK85">
        <f t="shared" si="55"/>
        <v>0.32657153473913997</v>
      </c>
      <c r="AL85">
        <f t="shared" si="55"/>
        <v>0.32190604372925946</v>
      </c>
      <c r="AM85">
        <f t="shared" ref="AM85:AP85" si="56">POWER(10, AM74-AM79)</f>
        <v>0.32190604372925946</v>
      </c>
      <c r="AN85">
        <f t="shared" si="56"/>
        <v>0.32190604372925946</v>
      </c>
      <c r="AO85">
        <f t="shared" si="56"/>
        <v>0.32190604372925946</v>
      </c>
      <c r="AP85">
        <f t="shared" si="56"/>
        <v>0.32190604372925946</v>
      </c>
    </row>
    <row r="86" spans="1:42" x14ac:dyDescent="0.3">
      <c r="A86" s="47"/>
      <c r="B86" s="48"/>
      <c r="D86">
        <f t="shared" ref="D86:G86" si="57">POWER(10, D74+D79)</f>
        <v>0.11982771531626747</v>
      </c>
      <c r="E86">
        <f t="shared" si="57"/>
        <v>6.5370229023227769E-2</v>
      </c>
      <c r="F86">
        <f t="shared" si="57"/>
        <v>2.0139544290501011E-2</v>
      </c>
      <c r="G86">
        <f t="shared" si="57"/>
        <v>2.0139544290501011E-2</v>
      </c>
      <c r="H86">
        <f>POWER(10, H74+H79)</f>
        <v>7.1408390389285838E-3</v>
      </c>
      <c r="I86">
        <f t="shared" ref="I86:AB86" si="58">POWER(10, I74+I79)</f>
        <v>1.8620685326190364E-2</v>
      </c>
      <c r="J86">
        <f t="shared" si="58"/>
        <v>4.5351377754291478E-3</v>
      </c>
      <c r="K86">
        <f t="shared" si="58"/>
        <v>4.1282962145908634E-3</v>
      </c>
      <c r="L86">
        <f t="shared" si="58"/>
        <v>4.1282962145908634E-3</v>
      </c>
      <c r="M86">
        <f t="shared" si="58"/>
        <v>4.1282962145908634E-3</v>
      </c>
      <c r="N86">
        <f t="shared" si="58"/>
        <v>0.55822260095326381</v>
      </c>
      <c r="O86">
        <f t="shared" si="58"/>
        <v>0.4965394513296385</v>
      </c>
      <c r="P86">
        <f t="shared" si="58"/>
        <v>0.40425588084304437</v>
      </c>
      <c r="Q86">
        <f t="shared" si="58"/>
        <v>0.40425588084304437</v>
      </c>
      <c r="R86">
        <f t="shared" si="58"/>
        <v>0.40425588084304437</v>
      </c>
      <c r="S86">
        <f t="shared" si="58"/>
        <v>0.41434478644931438</v>
      </c>
      <c r="T86">
        <f t="shared" si="58"/>
        <v>0.38593959334134381</v>
      </c>
      <c r="U86">
        <f t="shared" si="58"/>
        <v>0.37995986185897695</v>
      </c>
      <c r="V86">
        <f t="shared" si="58"/>
        <v>0.37149315181518167</v>
      </c>
      <c r="W86">
        <f t="shared" si="58"/>
        <v>0.37149315181518167</v>
      </c>
      <c r="X86">
        <f t="shared" si="58"/>
        <v>0.36263622603975876</v>
      </c>
      <c r="Y86">
        <f t="shared" si="58"/>
        <v>0.35495891092594151</v>
      </c>
      <c r="Z86">
        <f t="shared" si="58"/>
        <v>0.35495891092594151</v>
      </c>
      <c r="AA86">
        <f t="shared" si="58"/>
        <v>0.34645989072991967</v>
      </c>
      <c r="AB86">
        <f t="shared" si="58"/>
        <v>0.33833425878930207</v>
      </c>
      <c r="AC86">
        <f t="shared" ref="AC86:AL86" si="59">POWER(10, AC74+AC79)</f>
        <v>0.50982181667308257</v>
      </c>
      <c r="AD86">
        <f t="shared" si="59"/>
        <v>0.50397288498075721</v>
      </c>
      <c r="AE86">
        <f t="shared" si="59"/>
        <v>0.37715449678079921</v>
      </c>
      <c r="AF86">
        <f t="shared" si="59"/>
        <v>0.37350566660652279</v>
      </c>
      <c r="AG86">
        <f t="shared" si="59"/>
        <v>0.37216377425391067</v>
      </c>
      <c r="AH86">
        <f t="shared" si="59"/>
        <v>0.36162579189982902</v>
      </c>
      <c r="AI86">
        <f t="shared" si="59"/>
        <v>0.34544585208116269</v>
      </c>
      <c r="AJ86">
        <f t="shared" si="59"/>
        <v>0.34544585208116269</v>
      </c>
      <c r="AK86">
        <f t="shared" si="59"/>
        <v>0.34544585208116269</v>
      </c>
      <c r="AL86">
        <f t="shared" si="59"/>
        <v>0.34545709131415564</v>
      </c>
      <c r="AM86">
        <f t="shared" ref="AM86:AP86" si="60">POWER(10, AM74+AM79)</f>
        <v>0.34545709131415564</v>
      </c>
      <c r="AN86">
        <f t="shared" si="60"/>
        <v>0.34545709131415564</v>
      </c>
      <c r="AO86">
        <f t="shared" si="60"/>
        <v>0.34545709131415564</v>
      </c>
      <c r="AP86">
        <f t="shared" si="60"/>
        <v>0.34545709131415564</v>
      </c>
    </row>
    <row r="87" spans="1:42" x14ac:dyDescent="0.3">
      <c r="A87" s="47"/>
      <c r="B87" s="48" t="s">
        <v>64</v>
      </c>
      <c r="D87">
        <f t="shared" ref="D87:G87" si="61">POWER(10, D75-D80)</f>
        <v>2.3955083695067082E-2</v>
      </c>
      <c r="E87">
        <f t="shared" si="61"/>
        <v>1.246885502726476E-3</v>
      </c>
      <c r="F87">
        <f t="shared" si="61"/>
        <v>1.1902373804962823E-3</v>
      </c>
      <c r="G87">
        <f t="shared" si="61"/>
        <v>1.5628204228252862E-3</v>
      </c>
      <c r="H87">
        <f>POWER(10, H75-H80)</f>
        <v>1.5495261712061507E-3</v>
      </c>
      <c r="I87">
        <f t="shared" ref="I87:AB87" si="62">POWER(10, I75-I80)</f>
        <v>2.051881212568918E-3</v>
      </c>
      <c r="J87">
        <f t="shared" si="62"/>
        <v>2.1685422477882494E-3</v>
      </c>
      <c r="K87">
        <f t="shared" si="62"/>
        <v>1.8814760768251703E-3</v>
      </c>
      <c r="L87">
        <f t="shared" si="62"/>
        <v>1.8814760768251703E-3</v>
      </c>
      <c r="M87">
        <f t="shared" si="62"/>
        <v>1.7436582388169583E-3</v>
      </c>
      <c r="N87">
        <f t="shared" si="62"/>
        <v>0.17929004886809224</v>
      </c>
      <c r="O87">
        <f t="shared" si="62"/>
        <v>0.16370685329649418</v>
      </c>
      <c r="P87">
        <f t="shared" si="62"/>
        <v>0.14668821386199865</v>
      </c>
      <c r="Q87">
        <f t="shared" si="62"/>
        <v>0.13070770678092922</v>
      </c>
      <c r="R87">
        <f t="shared" si="62"/>
        <v>0.12219019931781708</v>
      </c>
      <c r="S87">
        <f t="shared" si="62"/>
        <v>0.3361148045726553</v>
      </c>
      <c r="T87">
        <f t="shared" si="62"/>
        <v>0.31687328269145237</v>
      </c>
      <c r="U87">
        <f t="shared" si="62"/>
        <v>0.30703177478759303</v>
      </c>
      <c r="V87">
        <f t="shared" si="62"/>
        <v>0.29423198658018107</v>
      </c>
      <c r="W87">
        <f t="shared" si="62"/>
        <v>0.29543078234232156</v>
      </c>
      <c r="X87">
        <f t="shared" si="62"/>
        <v>0.29543078234232156</v>
      </c>
      <c r="Y87">
        <f t="shared" si="62"/>
        <v>0.29172832465025067</v>
      </c>
      <c r="Z87">
        <f t="shared" si="62"/>
        <v>0.29172832465025067</v>
      </c>
      <c r="AA87">
        <f t="shared" si="62"/>
        <v>0.29172832465025067</v>
      </c>
      <c r="AB87">
        <f t="shared" si="62"/>
        <v>0.29172832465025067</v>
      </c>
      <c r="AC87">
        <f t="shared" ref="AC87:AL87" si="63">POWER(10, AC75-AC80)</f>
        <v>0.35067483984500514</v>
      </c>
      <c r="AD87">
        <f t="shared" si="63"/>
        <v>0.34135927048601006</v>
      </c>
      <c r="AE87">
        <f t="shared" si="63"/>
        <v>0.34929507680786204</v>
      </c>
      <c r="AF87">
        <f t="shared" si="63"/>
        <v>0.33880453154927781</v>
      </c>
      <c r="AG87">
        <f t="shared" si="63"/>
        <v>0.33494890406654693</v>
      </c>
      <c r="AH87">
        <f t="shared" si="63"/>
        <v>0.28385861322012973</v>
      </c>
      <c r="AI87">
        <f t="shared" si="63"/>
        <v>0.21999702038821226</v>
      </c>
      <c r="AJ87">
        <f t="shared" si="63"/>
        <v>0.21930755125300783</v>
      </c>
      <c r="AK87">
        <f t="shared" si="63"/>
        <v>0.19502086771746646</v>
      </c>
      <c r="AL87">
        <f t="shared" si="63"/>
        <v>0.19502086771746646</v>
      </c>
      <c r="AM87">
        <f t="shared" ref="AM87:AP87" si="64">POWER(10, AM75-AM80)</f>
        <v>0.19166425341871113</v>
      </c>
      <c r="AN87">
        <f t="shared" si="64"/>
        <v>0.19126222634093523</v>
      </c>
      <c r="AO87">
        <f t="shared" si="64"/>
        <v>0.19126222634093523</v>
      </c>
      <c r="AP87">
        <f t="shared" si="64"/>
        <v>0.19058468983116578</v>
      </c>
    </row>
    <row r="88" spans="1:42" x14ac:dyDescent="0.3">
      <c r="A88" s="47"/>
      <c r="B88" s="48"/>
      <c r="D88">
        <f t="shared" ref="D88:G88" si="65">POWER(10, D75+D80)</f>
        <v>0.11982771531626747</v>
      </c>
      <c r="E88">
        <f t="shared" si="65"/>
        <v>2.0163503014833023E-2</v>
      </c>
      <c r="F88">
        <f t="shared" si="65"/>
        <v>1.724758056439403E-2</v>
      </c>
      <c r="G88">
        <f t="shared" si="65"/>
        <v>2.3313775307517571E-3</v>
      </c>
      <c r="H88">
        <f>POWER(10, H75+H80)</f>
        <v>2.1588434353292979E-3</v>
      </c>
      <c r="I88">
        <f t="shared" ref="I88:AB88" si="66">POWER(10, I75+I80)</f>
        <v>1.8620685326190364E-2</v>
      </c>
      <c r="J88">
        <f t="shared" si="66"/>
        <v>6.1431711325608124E-3</v>
      </c>
      <c r="K88">
        <f t="shared" si="66"/>
        <v>2.1539307655974141E-3</v>
      </c>
      <c r="L88">
        <f t="shared" si="66"/>
        <v>2.1539307655974141E-3</v>
      </c>
      <c r="M88">
        <f t="shared" si="66"/>
        <v>2.1358016840094351E-3</v>
      </c>
      <c r="N88">
        <f t="shared" si="66"/>
        <v>0.55788312153223918</v>
      </c>
      <c r="O88">
        <f t="shared" si="66"/>
        <v>0.49349762824628957</v>
      </c>
      <c r="P88">
        <f t="shared" si="66"/>
        <v>0.44514747971658131</v>
      </c>
      <c r="Q88">
        <f t="shared" si="66"/>
        <v>0.43886562018644387</v>
      </c>
      <c r="R88">
        <f t="shared" si="66"/>
        <v>0.43743514634940905</v>
      </c>
      <c r="S88">
        <f t="shared" si="66"/>
        <v>0.41434478644931438</v>
      </c>
      <c r="T88">
        <f t="shared" si="66"/>
        <v>0.35264169003728835</v>
      </c>
      <c r="U88">
        <f t="shared" si="66"/>
        <v>0.34218206142263496</v>
      </c>
      <c r="V88">
        <f t="shared" si="66"/>
        <v>0.34056688082596842</v>
      </c>
      <c r="W88">
        <f t="shared" si="66"/>
        <v>0.3256701438915825</v>
      </c>
      <c r="X88">
        <f t="shared" si="66"/>
        <v>0.3256701438915825</v>
      </c>
      <c r="Y88">
        <f t="shared" si="66"/>
        <v>0.32521410567210451</v>
      </c>
      <c r="Z88">
        <f t="shared" si="66"/>
        <v>0.32521410567210451</v>
      </c>
      <c r="AA88">
        <f t="shared" si="66"/>
        <v>0.32521410567210451</v>
      </c>
      <c r="AB88">
        <f t="shared" si="66"/>
        <v>0.32521410567210451</v>
      </c>
      <c r="AC88">
        <f t="shared" ref="AC88:AL88" si="67">POWER(10, AC75+AC80)</f>
        <v>0.50982181667308257</v>
      </c>
      <c r="AD88">
        <f t="shared" si="67"/>
        <v>0.50397288498075721</v>
      </c>
      <c r="AE88">
        <f t="shared" si="67"/>
        <v>0.37715449678079921</v>
      </c>
      <c r="AF88">
        <f t="shared" si="67"/>
        <v>0.37350566660652279</v>
      </c>
      <c r="AG88">
        <f t="shared" si="67"/>
        <v>0.37216377425391067</v>
      </c>
      <c r="AH88">
        <f t="shared" si="67"/>
        <v>0.37318233062358802</v>
      </c>
      <c r="AI88">
        <f t="shared" si="67"/>
        <v>0.38074057837797226</v>
      </c>
      <c r="AJ88">
        <f t="shared" si="67"/>
        <v>0.37796217073677213</v>
      </c>
      <c r="AK88">
        <f t="shared" si="67"/>
        <v>0.37765967015728219</v>
      </c>
      <c r="AL88">
        <f t="shared" si="67"/>
        <v>0.37765967015728219</v>
      </c>
      <c r="AM88">
        <f t="shared" ref="AM88:AP88" si="68">POWER(10, AM75+AM80)</f>
        <v>0.36266643508957042</v>
      </c>
      <c r="AN88">
        <f t="shared" si="68"/>
        <v>0.36089391672605153</v>
      </c>
      <c r="AO88">
        <f t="shared" si="68"/>
        <v>0.36089391672605153</v>
      </c>
      <c r="AP88">
        <f t="shared" si="68"/>
        <v>0.35791791354678842</v>
      </c>
    </row>
    <row r="89" spans="1:42" x14ac:dyDescent="0.3">
      <c r="A89" s="47"/>
      <c r="B89" s="48" t="s">
        <v>62</v>
      </c>
      <c r="D89">
        <f t="shared" ref="D89:G89" si="69">POWER(10, D76-D81)</f>
        <v>3.9827073354817832E-3</v>
      </c>
      <c r="E89">
        <f t="shared" si="69"/>
        <v>1.5228220525245982E-3</v>
      </c>
      <c r="F89">
        <f t="shared" si="69"/>
        <v>1.359454521167743E-3</v>
      </c>
      <c r="G89">
        <f t="shared" si="69"/>
        <v>1.359454521167743E-3</v>
      </c>
      <c r="H89">
        <f>POWER(10, H76-H81)</f>
        <v>1.299096979071901E-3</v>
      </c>
      <c r="I89">
        <f t="shared" ref="I89:AB89" si="70">POWER(10, I76-I81)</f>
        <v>1.6223948566496196E-3</v>
      </c>
      <c r="J89">
        <f t="shared" si="70"/>
        <v>1.65728473204411E-3</v>
      </c>
      <c r="K89">
        <f t="shared" si="70"/>
        <v>1.6574348892824419E-3</v>
      </c>
      <c r="L89">
        <f t="shared" si="70"/>
        <v>1.6574348892824419E-3</v>
      </c>
      <c r="M89">
        <f t="shared" si="70"/>
        <v>1.6574348892824419E-3</v>
      </c>
      <c r="N89">
        <f t="shared" si="70"/>
        <v>0.44968979500956408</v>
      </c>
      <c r="O89">
        <f t="shared" si="70"/>
        <v>0.36899543702220433</v>
      </c>
      <c r="P89">
        <f t="shared" si="70"/>
        <v>0.30208337294851756</v>
      </c>
      <c r="Q89">
        <f t="shared" si="70"/>
        <v>0.30215520434558601</v>
      </c>
      <c r="R89">
        <f t="shared" si="70"/>
        <v>0.30276081356544932</v>
      </c>
      <c r="S89">
        <f t="shared" si="70"/>
        <v>0.24928550725555881</v>
      </c>
      <c r="T89">
        <f t="shared" si="70"/>
        <v>0.24273705356995925</v>
      </c>
      <c r="U89">
        <f t="shared" si="70"/>
        <v>0.23802234858407004</v>
      </c>
      <c r="V89">
        <f t="shared" si="70"/>
        <v>0.18230240309118842</v>
      </c>
      <c r="W89">
        <f t="shared" si="70"/>
        <v>0.17116877319542578</v>
      </c>
      <c r="X89">
        <f t="shared" si="70"/>
        <v>0.17116877319542578</v>
      </c>
      <c r="Y89">
        <f t="shared" si="70"/>
        <v>0.17116877319542578</v>
      </c>
      <c r="Z89">
        <f t="shared" si="70"/>
        <v>0.17116877319542578</v>
      </c>
      <c r="AA89">
        <f t="shared" si="70"/>
        <v>0.17116877319542578</v>
      </c>
      <c r="AB89">
        <f t="shared" si="70"/>
        <v>0.17116877319542578</v>
      </c>
      <c r="AC89">
        <f t="shared" ref="AC89:AL89" si="71">POWER(10, AC76-AC81)</f>
        <v>0.2646080956605471</v>
      </c>
      <c r="AD89">
        <f t="shared" si="71"/>
        <v>0.26400757762899874</v>
      </c>
      <c r="AE89">
        <f t="shared" si="71"/>
        <v>0.25138041629506908</v>
      </c>
      <c r="AF89">
        <f t="shared" si="71"/>
        <v>0.25138041629506908</v>
      </c>
      <c r="AG89">
        <f t="shared" si="71"/>
        <v>0.25024840437340873</v>
      </c>
      <c r="AH89">
        <f t="shared" si="71"/>
        <v>0.18863932213890242</v>
      </c>
      <c r="AI89">
        <f t="shared" si="71"/>
        <v>0.1857589596791592</v>
      </c>
      <c r="AJ89">
        <f t="shared" si="71"/>
        <v>0.1856416750013653</v>
      </c>
      <c r="AK89">
        <f t="shared" si="71"/>
        <v>0.18544901857402959</v>
      </c>
      <c r="AL89">
        <f t="shared" si="71"/>
        <v>0.18544901857402959</v>
      </c>
      <c r="AM89">
        <f t="shared" ref="AM89:AP89" si="72">POWER(10, AM76-AM81)</f>
        <v>0.18544901857402959</v>
      </c>
      <c r="AN89">
        <f t="shared" si="72"/>
        <v>0.18544901857402959</v>
      </c>
      <c r="AO89">
        <f t="shared" si="72"/>
        <v>0.1786296716936516</v>
      </c>
      <c r="AP89">
        <f t="shared" si="72"/>
        <v>0.17797562974224468</v>
      </c>
    </row>
    <row r="90" spans="1:42" x14ac:dyDescent="0.3">
      <c r="A90" s="47"/>
      <c r="B90" s="48"/>
      <c r="D90">
        <f t="shared" ref="D90:G90" si="73">POWER(10, D76+D81)</f>
        <v>6.1861212555328234E-2</v>
      </c>
      <c r="E90">
        <f t="shared" si="73"/>
        <v>1.4063123630946407E-2</v>
      </c>
      <c r="F90">
        <f t="shared" si="73"/>
        <v>5.5020878815093197E-3</v>
      </c>
      <c r="G90">
        <f t="shared" si="73"/>
        <v>5.5020878815093197E-3</v>
      </c>
      <c r="H90">
        <f>POWER(10, H76+H81)</f>
        <v>5.053983704881449E-3</v>
      </c>
      <c r="I90">
        <f t="shared" ref="I90:AB90" si="74">POWER(10, I76+I81)</f>
        <v>8.431902585383004E-2</v>
      </c>
      <c r="J90">
        <f t="shared" si="74"/>
        <v>2.2491511033385903E-3</v>
      </c>
      <c r="K90">
        <f t="shared" si="74"/>
        <v>1.8974463953982724E-3</v>
      </c>
      <c r="L90">
        <f t="shared" si="74"/>
        <v>1.8974463953982724E-3</v>
      </c>
      <c r="M90">
        <f t="shared" si="74"/>
        <v>1.8974463953982724E-3</v>
      </c>
      <c r="N90">
        <f t="shared" si="74"/>
        <v>0.7643937148013481</v>
      </c>
      <c r="O90">
        <f t="shared" si="74"/>
        <v>0.52515727964056291</v>
      </c>
      <c r="P90">
        <f t="shared" si="74"/>
        <v>0.49769045471692319</v>
      </c>
      <c r="Q90">
        <f t="shared" si="74"/>
        <v>0.45918462481087668</v>
      </c>
      <c r="R90">
        <f t="shared" si="74"/>
        <v>0.45521769759511499</v>
      </c>
      <c r="S90">
        <f t="shared" si="74"/>
        <v>0.42613354301072592</v>
      </c>
      <c r="T90">
        <f t="shared" si="74"/>
        <v>0.36191725799894936</v>
      </c>
      <c r="U90">
        <f t="shared" si="74"/>
        <v>0.34572689552997993</v>
      </c>
      <c r="V90">
        <f t="shared" si="74"/>
        <v>0.34698621503362459</v>
      </c>
      <c r="W90">
        <f t="shared" si="74"/>
        <v>0.29953935622024591</v>
      </c>
      <c r="X90">
        <f t="shared" si="74"/>
        <v>0.29953935622024591</v>
      </c>
      <c r="Y90">
        <f t="shared" si="74"/>
        <v>0.29953935622024591</v>
      </c>
      <c r="Z90">
        <f t="shared" si="74"/>
        <v>0.29953935622024591</v>
      </c>
      <c r="AA90">
        <f t="shared" si="74"/>
        <v>0.29953935622024591</v>
      </c>
      <c r="AB90">
        <f t="shared" si="74"/>
        <v>0.29953935622024591</v>
      </c>
      <c r="AC90">
        <f t="shared" ref="AC90:AL90" si="75">POWER(10, AC76+AC81)</f>
        <v>0.48381646333998984</v>
      </c>
      <c r="AD90">
        <f t="shared" si="75"/>
        <v>0.47402366953479541</v>
      </c>
      <c r="AE90">
        <f t="shared" si="75"/>
        <v>0.39270383711165052</v>
      </c>
      <c r="AF90">
        <f t="shared" si="75"/>
        <v>0.39270383711165052</v>
      </c>
      <c r="AG90">
        <f t="shared" si="75"/>
        <v>0.38858991203056531</v>
      </c>
      <c r="AH90">
        <f t="shared" si="75"/>
        <v>0.34711183991740624</v>
      </c>
      <c r="AI90">
        <f t="shared" si="75"/>
        <v>0.33487060598499735</v>
      </c>
      <c r="AJ90">
        <f t="shared" si="75"/>
        <v>0.33437747477112861</v>
      </c>
      <c r="AK90">
        <f t="shared" si="75"/>
        <v>0.3335683392191392</v>
      </c>
      <c r="AL90">
        <f t="shared" si="75"/>
        <v>0.3335683392191392</v>
      </c>
      <c r="AM90">
        <f t="shared" ref="AM90:AP90" si="76">POWER(10, AM76+AM81)</f>
        <v>0.3335683392191392</v>
      </c>
      <c r="AN90">
        <f t="shared" si="76"/>
        <v>0.3335683392191392</v>
      </c>
      <c r="AO90">
        <f t="shared" si="76"/>
        <v>0.33646481436985315</v>
      </c>
      <c r="AP90">
        <f t="shared" si="76"/>
        <v>0.33359728756200446</v>
      </c>
    </row>
    <row r="92" spans="1:42" x14ac:dyDescent="0.3">
      <c r="A92" s="47" t="s">
        <v>69</v>
      </c>
      <c r="B92" t="s">
        <v>65</v>
      </c>
      <c r="D92">
        <f t="shared" ref="D92:G92" si="77">D83</f>
        <v>1.9706402174274155E-3</v>
      </c>
      <c r="E92">
        <f t="shared" si="77"/>
        <v>1.7794323609500772E-3</v>
      </c>
      <c r="F92">
        <f t="shared" si="77"/>
        <v>1.7436582388169583E-3</v>
      </c>
      <c r="G92">
        <f t="shared" si="77"/>
        <v>1.6715035046223098E-3</v>
      </c>
      <c r="H92">
        <f>H83</f>
        <v>1.6574348892824419E-3</v>
      </c>
      <c r="I92">
        <f t="shared" ref="I92:AB92" si="78">I83</f>
        <v>4.9345731592811606E-3</v>
      </c>
      <c r="J92">
        <f t="shared" si="78"/>
        <v>2.7245637978647562E-3</v>
      </c>
      <c r="K92">
        <f t="shared" si="78"/>
        <v>1.773898070687626E-3</v>
      </c>
      <c r="L92">
        <f t="shared" si="78"/>
        <v>1.588373849213618E-3</v>
      </c>
      <c r="M92">
        <f t="shared" si="78"/>
        <v>1.517627846327642E-3</v>
      </c>
      <c r="N92">
        <f t="shared" si="78"/>
        <v>0.53293556090763006</v>
      </c>
      <c r="O92">
        <f t="shared" si="78"/>
        <v>0.2054309253823868</v>
      </c>
      <c r="P92">
        <f t="shared" si="78"/>
        <v>0.19060203194145037</v>
      </c>
      <c r="Q92">
        <f t="shared" si="78"/>
        <v>0.18876648076062211</v>
      </c>
      <c r="R92">
        <f t="shared" si="78"/>
        <v>0.18876648076062211</v>
      </c>
      <c r="S92">
        <f t="shared" si="78"/>
        <v>0.35679508183764297</v>
      </c>
      <c r="T92">
        <f t="shared" si="78"/>
        <v>0.32251593383729804</v>
      </c>
      <c r="U92">
        <f t="shared" si="78"/>
        <v>0.31194295138869893</v>
      </c>
      <c r="V92">
        <f t="shared" si="78"/>
        <v>0.31145015321555231</v>
      </c>
      <c r="W92">
        <f t="shared" si="78"/>
        <v>0.31145015321555231</v>
      </c>
      <c r="X92">
        <f t="shared" si="78"/>
        <v>0.30896598858498414</v>
      </c>
      <c r="Y92">
        <f t="shared" si="78"/>
        <v>0.30828704258637707</v>
      </c>
      <c r="Z92">
        <f t="shared" si="78"/>
        <v>0.30582590970692053</v>
      </c>
      <c r="AA92">
        <f t="shared" si="78"/>
        <v>0.29157218833188892</v>
      </c>
      <c r="AB92">
        <f t="shared" si="78"/>
        <v>0.28731697579345444</v>
      </c>
      <c r="AC92">
        <f t="shared" ref="AC92:AL92" si="79">AC83</f>
        <v>0.36835205141877608</v>
      </c>
      <c r="AD92">
        <f t="shared" si="79"/>
        <v>0.36303657674951473</v>
      </c>
      <c r="AE92">
        <f t="shared" si="79"/>
        <v>0.35168516187651921</v>
      </c>
      <c r="AF92">
        <f t="shared" si="79"/>
        <v>0.29274067221577466</v>
      </c>
      <c r="AG92">
        <f t="shared" si="79"/>
        <v>0.29228244807408121</v>
      </c>
      <c r="AH92">
        <f t="shared" si="79"/>
        <v>0.27858205184308649</v>
      </c>
      <c r="AI92">
        <f t="shared" si="79"/>
        <v>0.19645479105557237</v>
      </c>
      <c r="AJ92">
        <f t="shared" si="79"/>
        <v>0.19483489110954372</v>
      </c>
      <c r="AK92">
        <f t="shared" si="79"/>
        <v>0.17204883828623968</v>
      </c>
      <c r="AL92">
        <f t="shared" si="79"/>
        <v>0.17204883828623968</v>
      </c>
      <c r="AM92">
        <f t="shared" ref="AM92:AP92" si="80">AM83</f>
        <v>0.17138938143728677</v>
      </c>
      <c r="AN92">
        <f t="shared" si="80"/>
        <v>0.1709867006845765</v>
      </c>
      <c r="AO92">
        <f t="shared" si="80"/>
        <v>0.17086724061688643</v>
      </c>
      <c r="AP92">
        <f t="shared" si="80"/>
        <v>0.16808367370977101</v>
      </c>
    </row>
    <row r="93" spans="1:42" x14ac:dyDescent="0.3">
      <c r="A93" s="47"/>
      <c r="B93" t="s">
        <v>61</v>
      </c>
      <c r="D93">
        <f t="shared" ref="D93:G93" si="81">D84-D83</f>
        <v>7.1339906340567666E-2</v>
      </c>
      <c r="E93">
        <f t="shared" si="81"/>
        <v>1.4683678691271075E-3</v>
      </c>
      <c r="F93">
        <f t="shared" si="81"/>
        <v>3.9214344519247681E-4</v>
      </c>
      <c r="G93">
        <f t="shared" si="81"/>
        <v>3.7591606449129361E-4</v>
      </c>
      <c r="H93">
        <f>H84-H83</f>
        <v>2.400115061158305E-4</v>
      </c>
      <c r="I93">
        <f t="shared" ref="I93:AB93" si="82">I84-I83</f>
        <v>9.2209205610315467E-2</v>
      </c>
      <c r="J93">
        <f t="shared" si="82"/>
        <v>1.8009128434392514E-2</v>
      </c>
      <c r="K93">
        <f t="shared" si="82"/>
        <v>7.3145181070027382E-3</v>
      </c>
      <c r="L93">
        <f t="shared" si="82"/>
        <v>1.1093994984327994E-3</v>
      </c>
      <c r="M93">
        <f t="shared" si="82"/>
        <v>5.0793921982678308E-4</v>
      </c>
      <c r="N93">
        <f t="shared" si="82"/>
        <v>0.10784763175413437</v>
      </c>
      <c r="O93">
        <f t="shared" si="82"/>
        <v>0.3464473901309586</v>
      </c>
      <c r="P93">
        <f t="shared" si="82"/>
        <v>0.27276020702982984</v>
      </c>
      <c r="Q93">
        <f t="shared" si="82"/>
        <v>0.27303462341945062</v>
      </c>
      <c r="R93">
        <f t="shared" si="82"/>
        <v>0.27303462341945062</v>
      </c>
      <c r="S93">
        <f t="shared" si="82"/>
        <v>0.15924882500072646</v>
      </c>
      <c r="T93">
        <f t="shared" si="82"/>
        <v>4.2327942714462219E-2</v>
      </c>
      <c r="U93">
        <f t="shared" si="82"/>
        <v>5.1552195812843038E-2</v>
      </c>
      <c r="V93">
        <f t="shared" si="82"/>
        <v>4.0592203661946324E-2</v>
      </c>
      <c r="W93">
        <f t="shared" si="82"/>
        <v>4.0592203661946324E-2</v>
      </c>
      <c r="X93">
        <f t="shared" si="82"/>
        <v>4.0837730167819775E-2</v>
      </c>
      <c r="Y93">
        <f t="shared" si="82"/>
        <v>2.4797108360535058E-2</v>
      </c>
      <c r="Z93">
        <f t="shared" si="82"/>
        <v>2.6155259763213701E-2</v>
      </c>
      <c r="AA93">
        <f t="shared" si="82"/>
        <v>3.9773023850852463E-2</v>
      </c>
      <c r="AB93">
        <f t="shared" si="82"/>
        <v>3.7699363110813289E-2</v>
      </c>
      <c r="AC93">
        <f t="shared" ref="AC93:AL93" si="83">AC84-AC83</f>
        <v>0.15140306150461541</v>
      </c>
      <c r="AD93">
        <f t="shared" si="83"/>
        <v>0.15349077453940185</v>
      </c>
      <c r="AE93">
        <f t="shared" si="83"/>
        <v>0.15242702792610163</v>
      </c>
      <c r="AF93">
        <f t="shared" si="83"/>
        <v>0.12653347842079238</v>
      </c>
      <c r="AG93">
        <f t="shared" si="83"/>
        <v>0.12546196680612987</v>
      </c>
      <c r="AH93">
        <f t="shared" si="83"/>
        <v>9.4892983919386054E-2</v>
      </c>
      <c r="AI93">
        <f t="shared" si="83"/>
        <v>0.18771587747077553</v>
      </c>
      <c r="AJ93">
        <f t="shared" si="83"/>
        <v>0.18496588438512951</v>
      </c>
      <c r="AK93">
        <f t="shared" si="83"/>
        <v>0.19633371239773723</v>
      </c>
      <c r="AL93">
        <f t="shared" si="83"/>
        <v>0.19633371239773723</v>
      </c>
      <c r="AM93">
        <f t="shared" ref="AM93:AP93" si="84">AM84-AM83</f>
        <v>0.19370692550649476</v>
      </c>
      <c r="AN93">
        <f t="shared" si="84"/>
        <v>0.19211121474004894</v>
      </c>
      <c r="AO93">
        <f t="shared" si="84"/>
        <v>0.19163903327517454</v>
      </c>
      <c r="AP93">
        <f t="shared" si="84"/>
        <v>0.1807924276943263</v>
      </c>
    </row>
    <row r="94" spans="1:42" x14ac:dyDescent="0.3">
      <c r="A94" s="47"/>
      <c r="B94" t="s">
        <v>65</v>
      </c>
      <c r="D94">
        <f t="shared" ref="D94:G99" si="85">D85-D84</f>
        <v>-4.9355462862928003E-2</v>
      </c>
      <c r="E94">
        <f t="shared" si="85"/>
        <v>5.450133002156311E-3</v>
      </c>
      <c r="F94">
        <f t="shared" si="85"/>
        <v>-4.259360223727829E-4</v>
      </c>
      <c r="G94">
        <f t="shared" si="85"/>
        <v>-3.3755390747695121E-4</v>
      </c>
      <c r="H94">
        <f>H85-H84</f>
        <v>-3.1416343707883548E-4</v>
      </c>
      <c r="I94">
        <f t="shared" ref="I94:AB99" si="86">I85-I84</f>
        <v>-9.509189755702771E-2</v>
      </c>
      <c r="J94">
        <f t="shared" si="86"/>
        <v>-1.8446136681449274E-2</v>
      </c>
      <c r="K94">
        <f t="shared" si="86"/>
        <v>-7.8694649106018869E-3</v>
      </c>
      <c r="L94">
        <f t="shared" si="86"/>
        <v>-1.4788220805579395E-3</v>
      </c>
      <c r="M94">
        <f t="shared" si="86"/>
        <v>-8.066157990659472E-4</v>
      </c>
      <c r="N94">
        <f t="shared" si="86"/>
        <v>-0.46148102480217701</v>
      </c>
      <c r="O94">
        <f t="shared" si="86"/>
        <v>-0.37489385586848412</v>
      </c>
      <c r="P94">
        <f t="shared" si="86"/>
        <v>-0.2935283750389357</v>
      </c>
      <c r="Q94">
        <f t="shared" si="86"/>
        <v>-0.29196724024772819</v>
      </c>
      <c r="R94">
        <f t="shared" si="86"/>
        <v>-0.29196724024772819</v>
      </c>
      <c r="S94">
        <f t="shared" si="86"/>
        <v>-0.17992910226571412</v>
      </c>
      <c r="T94">
        <f t="shared" si="86"/>
        <v>-5.6980596697553232E-2</v>
      </c>
      <c r="U94">
        <f t="shared" si="86"/>
        <v>-5.6165555328950012E-2</v>
      </c>
      <c r="V94">
        <f t="shared" si="86"/>
        <v>-4.6398413998664456E-2</v>
      </c>
      <c r="W94">
        <f t="shared" si="86"/>
        <v>-4.6398413998664456E-2</v>
      </c>
      <c r="X94">
        <f t="shared" si="86"/>
        <v>-4.406352108033107E-2</v>
      </c>
      <c r="Y94">
        <f t="shared" si="86"/>
        <v>-2.8070009573302246E-2</v>
      </c>
      <c r="Z94">
        <f t="shared" si="86"/>
        <v>-2.6967028096524348E-2</v>
      </c>
      <c r="AA94">
        <f t="shared" si="86"/>
        <v>-2.7151300672796141E-2</v>
      </c>
      <c r="AB94">
        <f t="shared" si="86"/>
        <v>-2.1623520525372641E-2</v>
      </c>
      <c r="AC94">
        <f t="shared" ref="AC94:AL94" si="87">AC85-AC84</f>
        <v>-0.16908027307838636</v>
      </c>
      <c r="AD94">
        <f t="shared" si="87"/>
        <v>-0.17516808080290652</v>
      </c>
      <c r="AE94">
        <f t="shared" si="87"/>
        <v>-0.15481711299475881</v>
      </c>
      <c r="AF94">
        <f t="shared" si="87"/>
        <v>-8.0469619087289224E-2</v>
      </c>
      <c r="AG94">
        <f t="shared" si="87"/>
        <v>-8.2795510813664153E-2</v>
      </c>
      <c r="AH94">
        <f t="shared" si="87"/>
        <v>-3.8859730575394824E-2</v>
      </c>
      <c r="AI94">
        <f t="shared" si="87"/>
        <v>-5.7599133787207935E-2</v>
      </c>
      <c r="AJ94">
        <f t="shared" si="87"/>
        <v>-5.3229240755533258E-2</v>
      </c>
      <c r="AK94">
        <f t="shared" si="87"/>
        <v>-4.1811015944836938E-2</v>
      </c>
      <c r="AL94">
        <f t="shared" si="87"/>
        <v>-4.6476506954717445E-2</v>
      </c>
      <c r="AM94">
        <f t="shared" ref="AM94:AP94" si="88">AM85-AM84</f>
        <v>-4.3190263214522073E-2</v>
      </c>
      <c r="AN94">
        <f t="shared" si="88"/>
        <v>-4.1191871695365978E-2</v>
      </c>
      <c r="AO94">
        <f t="shared" si="88"/>
        <v>-4.0600230162801509E-2</v>
      </c>
      <c r="AP94">
        <f t="shared" si="88"/>
        <v>-2.6970057674837844E-2</v>
      </c>
    </row>
    <row r="95" spans="1:42" x14ac:dyDescent="0.3">
      <c r="A95" s="47"/>
      <c r="B95" t="s">
        <v>63</v>
      </c>
      <c r="D95">
        <f t="shared" si="85"/>
        <v>9.5872631621200383E-2</v>
      </c>
      <c r="E95">
        <f t="shared" si="85"/>
        <v>5.6672295790994275E-2</v>
      </c>
      <c r="F95">
        <f t="shared" si="85"/>
        <v>1.8429678628864358E-2</v>
      </c>
      <c r="G95">
        <f t="shared" si="85"/>
        <v>1.8429678628864358E-2</v>
      </c>
      <c r="H95">
        <f t="shared" ref="H95:W99" si="89">H86-H85</f>
        <v>5.5575560806091469E-3</v>
      </c>
      <c r="I95">
        <f t="shared" si="89"/>
        <v>1.6568804113621445E-2</v>
      </c>
      <c r="J95">
        <f t="shared" si="89"/>
        <v>2.2475822246211521E-3</v>
      </c>
      <c r="K95">
        <f t="shared" si="89"/>
        <v>2.9093449475023855E-3</v>
      </c>
      <c r="L95">
        <f t="shared" si="89"/>
        <v>2.9093449475023855E-3</v>
      </c>
      <c r="M95">
        <f t="shared" si="89"/>
        <v>2.9093449475023855E-3</v>
      </c>
      <c r="N95">
        <f t="shared" si="89"/>
        <v>0.3789204330936764</v>
      </c>
      <c r="O95">
        <f t="shared" si="89"/>
        <v>0.31955499168477719</v>
      </c>
      <c r="P95">
        <f t="shared" si="89"/>
        <v>0.23442201691069986</v>
      </c>
      <c r="Q95">
        <f t="shared" si="89"/>
        <v>0.23442201691069986</v>
      </c>
      <c r="R95">
        <f t="shared" si="89"/>
        <v>0.23442201691069986</v>
      </c>
      <c r="S95">
        <f t="shared" si="89"/>
        <v>7.8229981876659083E-2</v>
      </c>
      <c r="T95">
        <f t="shared" si="89"/>
        <v>7.8076313487136784E-2</v>
      </c>
      <c r="U95">
        <f t="shared" si="89"/>
        <v>7.2630269986384999E-2</v>
      </c>
      <c r="V95">
        <f t="shared" si="89"/>
        <v>6.5849208936347492E-2</v>
      </c>
      <c r="W95">
        <f t="shared" si="89"/>
        <v>6.5849208936347492E-2</v>
      </c>
      <c r="X95">
        <f t="shared" si="86"/>
        <v>5.6896028367285911E-2</v>
      </c>
      <c r="Y95">
        <f t="shared" si="86"/>
        <v>4.9944769552331625E-2</v>
      </c>
      <c r="Z95">
        <f t="shared" si="86"/>
        <v>4.9944769552331625E-2</v>
      </c>
      <c r="AA95">
        <f t="shared" si="86"/>
        <v>4.2265979219974437E-2</v>
      </c>
      <c r="AB95">
        <f t="shared" si="86"/>
        <v>3.4941440410406976E-2</v>
      </c>
      <c r="AC95">
        <f t="shared" ref="AC95:AL95" si="90">AC86-AC85</f>
        <v>0.15914697682807744</v>
      </c>
      <c r="AD95">
        <f t="shared" si="90"/>
        <v>0.16261361449474715</v>
      </c>
      <c r="AE95">
        <f t="shared" si="90"/>
        <v>2.7859419972937172E-2</v>
      </c>
      <c r="AF95">
        <f t="shared" si="90"/>
        <v>3.4701135057244981E-2</v>
      </c>
      <c r="AG95">
        <f t="shared" si="90"/>
        <v>3.7214870187363747E-2</v>
      </c>
      <c r="AH95">
        <f t="shared" si="90"/>
        <v>2.7010486712751303E-2</v>
      </c>
      <c r="AI95">
        <f t="shared" si="90"/>
        <v>1.8874317342022717E-2</v>
      </c>
      <c r="AJ95">
        <f t="shared" si="90"/>
        <v>1.8874317342022717E-2</v>
      </c>
      <c r="AK95">
        <f t="shared" si="90"/>
        <v>1.8874317342022717E-2</v>
      </c>
      <c r="AL95">
        <f t="shared" si="90"/>
        <v>2.3551047584896179E-2</v>
      </c>
      <c r="AM95">
        <f t="shared" ref="AM95:AP95" si="91">AM86-AM85</f>
        <v>2.3551047584896179E-2</v>
      </c>
      <c r="AN95">
        <f t="shared" si="91"/>
        <v>2.3551047584896179E-2</v>
      </c>
      <c r="AO95">
        <f t="shared" si="91"/>
        <v>2.3551047584896179E-2</v>
      </c>
      <c r="AP95">
        <f t="shared" si="91"/>
        <v>2.3551047584896179E-2</v>
      </c>
    </row>
    <row r="96" spans="1:42" x14ac:dyDescent="0.3">
      <c r="A96" s="47"/>
      <c r="B96" t="s">
        <v>65</v>
      </c>
      <c r="D96">
        <f t="shared" si="85"/>
        <v>-9.5872631621200383E-2</v>
      </c>
      <c r="E96">
        <f t="shared" si="85"/>
        <v>-6.4123343520501294E-2</v>
      </c>
      <c r="F96">
        <f t="shared" si="85"/>
        <v>-1.894930691000473E-2</v>
      </c>
      <c r="G96">
        <f t="shared" si="85"/>
        <v>-1.8576723867675726E-2</v>
      </c>
      <c r="H96">
        <f t="shared" si="89"/>
        <v>-5.5913128677224332E-3</v>
      </c>
      <c r="I96">
        <f t="shared" si="86"/>
        <v>-1.6568804113621445E-2</v>
      </c>
      <c r="J96">
        <f t="shared" si="86"/>
        <v>-2.3665955276408984E-3</v>
      </c>
      <c r="K96">
        <f t="shared" si="86"/>
        <v>-2.246820137765693E-3</v>
      </c>
      <c r="L96">
        <f t="shared" si="86"/>
        <v>-2.246820137765693E-3</v>
      </c>
      <c r="M96">
        <f t="shared" si="86"/>
        <v>-2.384637975773905E-3</v>
      </c>
      <c r="N96">
        <f t="shared" si="86"/>
        <v>-0.37893255208517157</v>
      </c>
      <c r="O96">
        <f t="shared" si="86"/>
        <v>-0.33283259803314436</v>
      </c>
      <c r="P96">
        <f t="shared" si="86"/>
        <v>-0.25756766698104572</v>
      </c>
      <c r="Q96">
        <f t="shared" si="86"/>
        <v>-0.27354817406211518</v>
      </c>
      <c r="R96">
        <f t="shared" si="86"/>
        <v>-0.28206568152522726</v>
      </c>
      <c r="S96">
        <f t="shared" si="86"/>
        <v>-7.8229981876659083E-2</v>
      </c>
      <c r="T96">
        <f t="shared" si="86"/>
        <v>-6.9066310649891438E-2</v>
      </c>
      <c r="U96">
        <f t="shared" si="86"/>
        <v>-7.2928087071383929E-2</v>
      </c>
      <c r="V96">
        <f t="shared" si="86"/>
        <v>-7.7261165235000595E-2</v>
      </c>
      <c r="W96">
        <f t="shared" si="86"/>
        <v>-7.6062369472860103E-2</v>
      </c>
      <c r="X96">
        <f t="shared" si="86"/>
        <v>-6.7205443697437195E-2</v>
      </c>
      <c r="Y96">
        <f t="shared" si="86"/>
        <v>-6.3230586275690837E-2</v>
      </c>
      <c r="Z96">
        <f t="shared" si="86"/>
        <v>-6.3230586275690837E-2</v>
      </c>
      <c r="AA96">
        <f t="shared" si="86"/>
        <v>-5.4731566079669003E-2</v>
      </c>
      <c r="AB96">
        <f t="shared" si="86"/>
        <v>-4.6605934139051397E-2</v>
      </c>
      <c r="AC96">
        <f t="shared" ref="AC96:AL96" si="92">AC87-AC86</f>
        <v>-0.15914697682807744</v>
      </c>
      <c r="AD96">
        <f t="shared" si="92"/>
        <v>-0.16261361449474715</v>
      </c>
      <c r="AE96">
        <f t="shared" si="92"/>
        <v>-2.7859419972937172E-2</v>
      </c>
      <c r="AF96">
        <f t="shared" si="92"/>
        <v>-3.4701135057244981E-2</v>
      </c>
      <c r="AG96">
        <f t="shared" si="92"/>
        <v>-3.7214870187363747E-2</v>
      </c>
      <c r="AH96">
        <f t="shared" si="92"/>
        <v>-7.7767178679699289E-2</v>
      </c>
      <c r="AI96">
        <f t="shared" si="92"/>
        <v>-0.12544883169295043</v>
      </c>
      <c r="AJ96">
        <f t="shared" si="92"/>
        <v>-0.12613830082815486</v>
      </c>
      <c r="AK96">
        <f t="shared" si="92"/>
        <v>-0.15042498436369622</v>
      </c>
      <c r="AL96">
        <f t="shared" si="92"/>
        <v>-0.15043622359668918</v>
      </c>
      <c r="AM96">
        <f t="shared" ref="AM96:AP96" si="93">AM87-AM86</f>
        <v>-0.15379283789544451</v>
      </c>
      <c r="AN96">
        <f t="shared" si="93"/>
        <v>-0.15419486497322041</v>
      </c>
      <c r="AO96">
        <f t="shared" si="93"/>
        <v>-0.15419486497322041</v>
      </c>
      <c r="AP96">
        <f t="shared" si="93"/>
        <v>-0.15487240148298986</v>
      </c>
    </row>
    <row r="97" spans="1:42" x14ac:dyDescent="0.3">
      <c r="A97" s="47"/>
      <c r="B97" t="s">
        <v>64</v>
      </c>
      <c r="D97">
        <f t="shared" si="85"/>
        <v>9.5872631621200383E-2</v>
      </c>
      <c r="E97">
        <f t="shared" si="85"/>
        <v>1.8916617512106548E-2</v>
      </c>
      <c r="F97">
        <f t="shared" si="85"/>
        <v>1.6057343183897746E-2</v>
      </c>
      <c r="G97">
        <f t="shared" si="85"/>
        <v>7.6855710792647094E-4</v>
      </c>
      <c r="H97">
        <f t="shared" si="89"/>
        <v>6.0931726412314724E-4</v>
      </c>
      <c r="I97">
        <f t="shared" si="86"/>
        <v>1.6568804113621445E-2</v>
      </c>
      <c r="J97">
        <f t="shared" si="86"/>
        <v>3.9746288847725634E-3</v>
      </c>
      <c r="K97">
        <f t="shared" si="86"/>
        <v>2.7245468877224377E-4</v>
      </c>
      <c r="L97">
        <f t="shared" si="86"/>
        <v>2.7245468877224377E-4</v>
      </c>
      <c r="M97">
        <f t="shared" si="86"/>
        <v>3.9214344519247681E-4</v>
      </c>
      <c r="N97">
        <f t="shared" si="86"/>
        <v>0.37859307266414693</v>
      </c>
      <c r="O97">
        <f t="shared" si="86"/>
        <v>0.32979077494979536</v>
      </c>
      <c r="P97">
        <f t="shared" si="86"/>
        <v>0.29845926585458266</v>
      </c>
      <c r="Q97">
        <f t="shared" si="86"/>
        <v>0.30815791340551468</v>
      </c>
      <c r="R97">
        <f t="shared" si="86"/>
        <v>0.315244947031592</v>
      </c>
      <c r="S97">
        <f t="shared" si="86"/>
        <v>7.8229981876659083E-2</v>
      </c>
      <c r="T97">
        <f t="shared" si="86"/>
        <v>3.5768407345835973E-2</v>
      </c>
      <c r="U97">
        <f t="shared" si="86"/>
        <v>3.5150286635041939E-2</v>
      </c>
      <c r="V97">
        <f t="shared" si="86"/>
        <v>4.633489424578735E-2</v>
      </c>
      <c r="W97">
        <f t="shared" si="86"/>
        <v>3.0239361549260935E-2</v>
      </c>
      <c r="X97">
        <f t="shared" si="86"/>
        <v>3.0239361549260935E-2</v>
      </c>
      <c r="Y97">
        <f t="shared" si="86"/>
        <v>3.3485781021853844E-2</v>
      </c>
      <c r="Z97">
        <f t="shared" si="86"/>
        <v>3.3485781021853844E-2</v>
      </c>
      <c r="AA97">
        <f t="shared" si="86"/>
        <v>3.3485781021853844E-2</v>
      </c>
      <c r="AB97">
        <f t="shared" si="86"/>
        <v>3.3485781021853844E-2</v>
      </c>
      <c r="AC97">
        <f t="shared" ref="AC97:AL97" si="94">AC88-AC87</f>
        <v>0.15914697682807744</v>
      </c>
      <c r="AD97">
        <f t="shared" si="94"/>
        <v>0.16261361449474715</v>
      </c>
      <c r="AE97">
        <f t="shared" si="94"/>
        <v>2.7859419972937172E-2</v>
      </c>
      <c r="AF97">
        <f t="shared" si="94"/>
        <v>3.4701135057244981E-2</v>
      </c>
      <c r="AG97">
        <f t="shared" si="94"/>
        <v>3.7214870187363747E-2</v>
      </c>
      <c r="AH97">
        <f t="shared" si="94"/>
        <v>8.9323717403458291E-2</v>
      </c>
      <c r="AI97">
        <f t="shared" si="94"/>
        <v>0.16074355798976001</v>
      </c>
      <c r="AJ97">
        <f t="shared" si="94"/>
        <v>0.1586546194837643</v>
      </c>
      <c r="AK97">
        <f t="shared" si="94"/>
        <v>0.18263880243981573</v>
      </c>
      <c r="AL97">
        <f t="shared" si="94"/>
        <v>0.18263880243981573</v>
      </c>
      <c r="AM97">
        <f t="shared" ref="AM97:AP97" si="95">AM88-AM87</f>
        <v>0.17100218167085929</v>
      </c>
      <c r="AN97">
        <f t="shared" si="95"/>
        <v>0.1696316903851163</v>
      </c>
      <c r="AO97">
        <f t="shared" si="95"/>
        <v>0.1696316903851163</v>
      </c>
      <c r="AP97">
        <f t="shared" si="95"/>
        <v>0.16733322371562265</v>
      </c>
    </row>
    <row r="98" spans="1:42" x14ac:dyDescent="0.3">
      <c r="A98" s="47"/>
      <c r="B98" t="s">
        <v>65</v>
      </c>
      <c r="D98">
        <f t="shared" si="85"/>
        <v>-0.11584500798078569</v>
      </c>
      <c r="E98">
        <f t="shared" si="85"/>
        <v>-1.8640680962308424E-2</v>
      </c>
      <c r="F98">
        <f t="shared" si="85"/>
        <v>-1.5888126043226286E-2</v>
      </c>
      <c r="G98">
        <f t="shared" si="85"/>
        <v>-9.7192300958401411E-4</v>
      </c>
      <c r="H98">
        <f t="shared" si="89"/>
        <v>-8.5974645625739687E-4</v>
      </c>
      <c r="I98">
        <f t="shared" si="86"/>
        <v>-1.6998290469540746E-2</v>
      </c>
      <c r="J98">
        <f t="shared" si="86"/>
        <v>-4.4858864005167028E-3</v>
      </c>
      <c r="K98">
        <f t="shared" si="86"/>
        <v>-4.964958763149722E-4</v>
      </c>
      <c r="L98">
        <f t="shared" si="86"/>
        <v>-4.964958763149722E-4</v>
      </c>
      <c r="M98">
        <f t="shared" si="86"/>
        <v>-4.7836679472699323E-4</v>
      </c>
      <c r="N98">
        <f t="shared" si="86"/>
        <v>-0.1081933265226751</v>
      </c>
      <c r="O98">
        <f t="shared" si="86"/>
        <v>-0.12450219122408523</v>
      </c>
      <c r="P98">
        <f t="shared" si="86"/>
        <v>-0.14306410676806375</v>
      </c>
      <c r="Q98">
        <f t="shared" si="86"/>
        <v>-0.13671041584085786</v>
      </c>
      <c r="R98">
        <f t="shared" si="86"/>
        <v>-0.13467433278395974</v>
      </c>
      <c r="S98">
        <f t="shared" si="86"/>
        <v>-0.16505927919375557</v>
      </c>
      <c r="T98">
        <f t="shared" si="86"/>
        <v>-0.10990463646732909</v>
      </c>
      <c r="U98">
        <f t="shared" si="86"/>
        <v>-0.10415971283856493</v>
      </c>
      <c r="V98">
        <f t="shared" si="86"/>
        <v>-0.15826447773478</v>
      </c>
      <c r="W98">
        <f t="shared" si="86"/>
        <v>-0.15450137069615671</v>
      </c>
      <c r="X98">
        <f t="shared" si="86"/>
        <v>-0.15450137069615671</v>
      </c>
      <c r="Y98">
        <f t="shared" si="86"/>
        <v>-0.15404533247667873</v>
      </c>
      <c r="Z98">
        <f t="shared" si="86"/>
        <v>-0.15404533247667873</v>
      </c>
      <c r="AA98">
        <f t="shared" si="86"/>
        <v>-0.15404533247667873</v>
      </c>
      <c r="AB98">
        <f t="shared" si="86"/>
        <v>-0.15404533247667873</v>
      </c>
      <c r="AC98">
        <f t="shared" ref="AC98:AL98" si="96">AC89-AC88</f>
        <v>-0.24521372101253547</v>
      </c>
      <c r="AD98">
        <f t="shared" si="96"/>
        <v>-0.23996530735175847</v>
      </c>
      <c r="AE98">
        <f t="shared" si="96"/>
        <v>-0.12577408048573013</v>
      </c>
      <c r="AF98">
        <f t="shared" si="96"/>
        <v>-0.12212525031145371</v>
      </c>
      <c r="AG98">
        <f t="shared" si="96"/>
        <v>-0.12191536988050194</v>
      </c>
      <c r="AH98">
        <f t="shared" si="96"/>
        <v>-0.18454300848468561</v>
      </c>
      <c r="AI98">
        <f t="shared" si="96"/>
        <v>-0.19498161869881306</v>
      </c>
      <c r="AJ98">
        <f t="shared" si="96"/>
        <v>-0.19232049573540683</v>
      </c>
      <c r="AK98">
        <f t="shared" si="96"/>
        <v>-0.1922106515832526</v>
      </c>
      <c r="AL98">
        <f t="shared" si="96"/>
        <v>-0.1922106515832526</v>
      </c>
      <c r="AM98">
        <f t="shared" ref="AM98:AP98" si="97">AM89-AM88</f>
        <v>-0.17721741651554082</v>
      </c>
      <c r="AN98">
        <f t="shared" si="97"/>
        <v>-0.17544489815202194</v>
      </c>
      <c r="AO98">
        <f t="shared" si="97"/>
        <v>-0.18226424503239994</v>
      </c>
      <c r="AP98">
        <f t="shared" si="97"/>
        <v>-0.17994228380454375</v>
      </c>
    </row>
    <row r="99" spans="1:42" x14ac:dyDescent="0.3">
      <c r="A99" s="47"/>
      <c r="B99" t="s">
        <v>62</v>
      </c>
      <c r="D99">
        <f t="shared" si="85"/>
        <v>5.787850521984645E-2</v>
      </c>
      <c r="E99">
        <f t="shared" si="85"/>
        <v>1.2540301578421809E-2</v>
      </c>
      <c r="F99">
        <f t="shared" si="85"/>
        <v>4.1426333603415766E-3</v>
      </c>
      <c r="G99">
        <f t="shared" si="85"/>
        <v>4.1426333603415766E-3</v>
      </c>
      <c r="H99">
        <f t="shared" si="89"/>
        <v>3.7548867258095477E-3</v>
      </c>
      <c r="I99">
        <f t="shared" si="86"/>
        <v>8.2696630997180415E-2</v>
      </c>
      <c r="J99">
        <f t="shared" si="86"/>
        <v>5.9186637129448032E-4</v>
      </c>
      <c r="K99">
        <f t="shared" si="86"/>
        <v>2.400115061158305E-4</v>
      </c>
      <c r="L99">
        <f t="shared" si="86"/>
        <v>2.400115061158305E-4</v>
      </c>
      <c r="M99">
        <f t="shared" si="86"/>
        <v>2.400115061158305E-4</v>
      </c>
      <c r="N99">
        <f t="shared" si="86"/>
        <v>0.31470391979178403</v>
      </c>
      <c r="O99">
        <f t="shared" si="86"/>
        <v>0.15616184261835858</v>
      </c>
      <c r="P99">
        <f t="shared" si="86"/>
        <v>0.19560708176840563</v>
      </c>
      <c r="Q99">
        <f t="shared" si="86"/>
        <v>0.15702942046529067</v>
      </c>
      <c r="R99">
        <f t="shared" si="86"/>
        <v>0.15245688402966567</v>
      </c>
      <c r="S99">
        <f t="shared" si="86"/>
        <v>0.17684803575516711</v>
      </c>
      <c r="T99">
        <f t="shared" si="86"/>
        <v>0.11918020442899011</v>
      </c>
      <c r="U99">
        <f t="shared" si="86"/>
        <v>0.10770454694590989</v>
      </c>
      <c r="V99">
        <f t="shared" si="86"/>
        <v>0.16468381194243617</v>
      </c>
      <c r="W99">
        <f t="shared" si="86"/>
        <v>0.12837058302482013</v>
      </c>
      <c r="X99">
        <f t="shared" si="86"/>
        <v>0.12837058302482013</v>
      </c>
      <c r="Y99">
        <f t="shared" si="86"/>
        <v>0.12837058302482013</v>
      </c>
      <c r="Z99">
        <f t="shared" si="86"/>
        <v>0.12837058302482013</v>
      </c>
      <c r="AA99">
        <f t="shared" si="86"/>
        <v>0.12837058302482013</v>
      </c>
      <c r="AB99">
        <f t="shared" si="86"/>
        <v>0.12837058302482013</v>
      </c>
      <c r="AC99">
        <f t="shared" ref="AC99:AL99" si="98">AC90-AC89</f>
        <v>0.21920836767944274</v>
      </c>
      <c r="AD99">
        <f t="shared" si="98"/>
        <v>0.21001609190579668</v>
      </c>
      <c r="AE99">
        <f t="shared" si="98"/>
        <v>0.14132342081658145</v>
      </c>
      <c r="AF99">
        <f t="shared" si="98"/>
        <v>0.14132342081658145</v>
      </c>
      <c r="AG99">
        <f t="shared" si="98"/>
        <v>0.13834150765715658</v>
      </c>
      <c r="AH99">
        <f t="shared" si="98"/>
        <v>0.15847251777850382</v>
      </c>
      <c r="AI99">
        <f t="shared" si="98"/>
        <v>0.14911164630583815</v>
      </c>
      <c r="AJ99">
        <f t="shared" si="98"/>
        <v>0.14873579976976331</v>
      </c>
      <c r="AK99">
        <f t="shared" si="98"/>
        <v>0.1481193206451096</v>
      </c>
      <c r="AL99">
        <f t="shared" si="98"/>
        <v>0.1481193206451096</v>
      </c>
      <c r="AM99">
        <f t="shared" ref="AM99:AP99" si="99">AM90-AM89</f>
        <v>0.1481193206451096</v>
      </c>
      <c r="AN99">
        <f t="shared" si="99"/>
        <v>0.1481193206451096</v>
      </c>
      <c r="AO99">
        <f t="shared" si="99"/>
        <v>0.15783514267620155</v>
      </c>
      <c r="AP99">
        <f t="shared" si="99"/>
        <v>0.15562165781975978</v>
      </c>
    </row>
  </sheetData>
  <mergeCells count="23">
    <mergeCell ref="B1:C1"/>
    <mergeCell ref="AC1:AP1"/>
    <mergeCell ref="A3:A6"/>
    <mergeCell ref="A7:A10"/>
    <mergeCell ref="A11:A14"/>
    <mergeCell ref="A15:A18"/>
    <mergeCell ref="A19:A22"/>
    <mergeCell ref="G31:R31"/>
    <mergeCell ref="S31:Y31"/>
    <mergeCell ref="D1:H1"/>
    <mergeCell ref="B31:F31"/>
    <mergeCell ref="A92:A99"/>
    <mergeCell ref="A73:A76"/>
    <mergeCell ref="A78:A81"/>
    <mergeCell ref="B83:B84"/>
    <mergeCell ref="B85:B86"/>
    <mergeCell ref="B87:B88"/>
    <mergeCell ref="B89:B90"/>
    <mergeCell ref="A83:A90"/>
    <mergeCell ref="S1:AB1"/>
    <mergeCell ref="A23:A26"/>
    <mergeCell ref="I1:M1"/>
    <mergeCell ref="N1:R1"/>
  </mergeCells>
  <conditionalFormatting sqref="D3:D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H26">
    <cfRule type="top10" dxfId="4" priority="52" bottom="1" rank="1"/>
  </conditionalFormatting>
  <conditionalFormatting sqref="M7:M26">
    <cfRule type="top10" dxfId="3" priority="46" bottom="1" rank="1"/>
  </conditionalFormatting>
  <conditionalFormatting sqref="N3:N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:R26">
    <cfRule type="top10" dxfId="2" priority="40" bottom="1" rank="1"/>
  </conditionalFormatting>
  <conditionalFormatting sqref="S3:S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W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B26">
    <cfRule type="top10" dxfId="1" priority="29" bottom="1" rank="1"/>
  </conditionalFormatting>
  <conditionalFormatting sqref="X3:X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A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:AB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:AC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:AD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:AE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:AF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:AG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:AH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:AK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:AP26">
    <cfRule type="top10" dxfId="0" priority="5" bottom="1" rank="1"/>
  </conditionalFormatting>
  <conditionalFormatting sqref="AL3:AL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:AN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O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3:AP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2018-12-19T14:34:16Z</dcterms:modified>
</cp:coreProperties>
</file>