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6DFB20D3-BF74-42E0-903D-03C59219A43E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Main" sheetId="1" r:id="rId1"/>
    <sheet name="Visual" sheetId="2" r:id="rId2"/>
  </sheets>
  <calcPr calcId="181029"/>
</workbook>
</file>

<file path=xl/calcChain.xml><?xml version="1.0" encoding="utf-8"?>
<calcChain xmlns="http://schemas.openxmlformats.org/spreadsheetml/2006/main">
  <c r="AS34" i="1" l="1"/>
  <c r="AS35" i="1"/>
  <c r="AS36" i="1"/>
  <c r="AS37" i="1"/>
  <c r="AT37" i="1" s="1"/>
  <c r="AS38" i="1"/>
  <c r="AS39" i="1"/>
  <c r="AT39" i="1" s="1"/>
  <c r="AS40" i="1"/>
  <c r="AT40" i="1" s="1"/>
  <c r="AS41" i="1"/>
  <c r="AT41" i="1" s="1"/>
  <c r="AS42" i="1"/>
  <c r="AT42" i="1" s="1"/>
  <c r="AT34" i="1"/>
  <c r="AE34" i="1"/>
  <c r="AE35" i="1"/>
  <c r="AE36" i="1"/>
  <c r="AE37" i="1"/>
  <c r="AE38" i="1"/>
  <c r="AE39" i="1"/>
  <c r="AE40" i="1"/>
  <c r="AE41" i="1"/>
  <c r="AE42" i="1"/>
  <c r="AT35" i="1"/>
  <c r="AT36" i="1"/>
  <c r="AT38" i="1"/>
  <c r="AA2" i="2" l="1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P42" i="1"/>
  <c r="O42" i="1"/>
  <c r="I42" i="1"/>
  <c r="G42" i="1"/>
  <c r="H42" i="1"/>
  <c r="J42" i="1"/>
  <c r="BF76" i="1"/>
  <c r="BF3" i="1" s="1"/>
  <c r="BG76" i="1"/>
  <c r="BG3" i="1" s="1"/>
  <c r="BH76" i="1"/>
  <c r="BH3" i="1" s="1"/>
  <c r="BI76" i="1"/>
  <c r="BJ76" i="1"/>
  <c r="BF77" i="1"/>
  <c r="BG77" i="1"/>
  <c r="BH77" i="1"/>
  <c r="BH4" i="1" s="1"/>
  <c r="BI77" i="1"/>
  <c r="BJ77" i="1"/>
  <c r="BJ4" i="1" s="1"/>
  <c r="BF78" i="1"/>
  <c r="BG78" i="1"/>
  <c r="BH78" i="1"/>
  <c r="BI78" i="1"/>
  <c r="BJ78" i="1"/>
  <c r="BF79" i="1"/>
  <c r="BG79" i="1"/>
  <c r="BH79" i="1"/>
  <c r="BI79" i="1"/>
  <c r="BJ79" i="1"/>
  <c r="BF81" i="1"/>
  <c r="BG81" i="1"/>
  <c r="BH81" i="1"/>
  <c r="BH86" i="1" s="1"/>
  <c r="BH95" i="1" s="1"/>
  <c r="BI81" i="1"/>
  <c r="BJ81" i="1"/>
  <c r="BF82" i="1"/>
  <c r="BG82" i="1"/>
  <c r="BH82" i="1"/>
  <c r="BI82" i="1"/>
  <c r="BJ82" i="1"/>
  <c r="BF83" i="1"/>
  <c r="BG83" i="1"/>
  <c r="BH83" i="1"/>
  <c r="BH91" i="1" s="1"/>
  <c r="BI83" i="1"/>
  <c r="BI91" i="1" s="1"/>
  <c r="BJ83" i="1"/>
  <c r="BF84" i="1"/>
  <c r="BG84" i="1"/>
  <c r="BH84" i="1"/>
  <c r="BI84" i="1"/>
  <c r="BJ84" i="1"/>
  <c r="AF42" i="1" l="1"/>
  <c r="BG92" i="1"/>
  <c r="BI89" i="1"/>
  <c r="BF92" i="1"/>
  <c r="BJ90" i="1"/>
  <c r="BG89" i="1"/>
  <c r="BH92" i="1"/>
  <c r="BH102" i="1" s="1"/>
  <c r="BG86" i="1"/>
  <c r="BG95" i="1" s="1"/>
  <c r="BI93" i="1"/>
  <c r="BJ87" i="1"/>
  <c r="BH93" i="1"/>
  <c r="BH90" i="1"/>
  <c r="BH100" i="1" s="1"/>
  <c r="BF90" i="1"/>
  <c r="BI90" i="1"/>
  <c r="BI99" i="1" s="1"/>
  <c r="BJ89" i="1"/>
  <c r="BJ99" i="1" s="1"/>
  <c r="BF88" i="1"/>
  <c r="BI87" i="1"/>
  <c r="BG6" i="1"/>
  <c r="BG93" i="1"/>
  <c r="BG102" i="1" s="1"/>
  <c r="BI5" i="1"/>
  <c r="BG90" i="1"/>
  <c r="BG99" i="1" s="1"/>
  <c r="BG5" i="1"/>
  <c r="BI88" i="1"/>
  <c r="BI98" i="1" s="1"/>
  <c r="BG4" i="1"/>
  <c r="BJ86" i="1"/>
  <c r="BJ95" i="1" s="1"/>
  <c r="BJ3" i="1"/>
  <c r="BI86" i="1"/>
  <c r="BI95" i="1" s="1"/>
  <c r="BI3" i="1"/>
  <c r="BG87" i="1"/>
  <c r="BF86" i="1"/>
  <c r="BF95" i="1" s="1"/>
  <c r="BF87" i="1"/>
  <c r="BH6" i="1"/>
  <c r="BI92" i="1"/>
  <c r="BI6" i="1"/>
  <c r="BJ93" i="1"/>
  <c r="BJ92" i="1"/>
  <c r="BJ6" i="1"/>
  <c r="BF6" i="1"/>
  <c r="BF93" i="1"/>
  <c r="BF102" i="1" s="1"/>
  <c r="BJ91" i="1"/>
  <c r="BJ5" i="1"/>
  <c r="BH5" i="1"/>
  <c r="BG91" i="1"/>
  <c r="BF5" i="1"/>
  <c r="BF91" i="1"/>
  <c r="BJ88" i="1"/>
  <c r="BI4" i="1"/>
  <c r="BH88" i="1"/>
  <c r="BH89" i="1"/>
  <c r="BG88" i="1"/>
  <c r="BG98" i="1" s="1"/>
  <c r="BF4" i="1"/>
  <c r="BH101" i="1"/>
  <c r="BF89" i="1"/>
  <c r="BH87" i="1"/>
  <c r="E16" i="2"/>
  <c r="E6" i="2"/>
  <c r="E7" i="2"/>
  <c r="E8" i="2"/>
  <c r="E9" i="2"/>
  <c r="E10" i="2"/>
  <c r="E11" i="2"/>
  <c r="E12" i="2"/>
  <c r="E13" i="2"/>
  <c r="E14" i="2"/>
  <c r="E15" i="2"/>
  <c r="E4" i="2"/>
  <c r="E5" i="2"/>
  <c r="E3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F2" i="2"/>
  <c r="BA76" i="1"/>
  <c r="BB76" i="1"/>
  <c r="BB3" i="1" s="1"/>
  <c r="BC76" i="1"/>
  <c r="BD76" i="1"/>
  <c r="BD3" i="1" s="1"/>
  <c r="BE76" i="1"/>
  <c r="BE3" i="1" s="1"/>
  <c r="BA77" i="1"/>
  <c r="BB77" i="1"/>
  <c r="BC77" i="1"/>
  <c r="BD77" i="1"/>
  <c r="BD4" i="1" s="1"/>
  <c r="BE77" i="1"/>
  <c r="BA78" i="1"/>
  <c r="BA5" i="1" s="1"/>
  <c r="BB78" i="1"/>
  <c r="BB5" i="1" s="1"/>
  <c r="BC78" i="1"/>
  <c r="BD78" i="1"/>
  <c r="BE78" i="1"/>
  <c r="BA79" i="1"/>
  <c r="BA6" i="1" s="1"/>
  <c r="BB79" i="1"/>
  <c r="BB6" i="1" s="1"/>
  <c r="BC79" i="1"/>
  <c r="BC6" i="1" s="1"/>
  <c r="BD79" i="1"/>
  <c r="BD6" i="1" s="1"/>
  <c r="BE79" i="1"/>
  <c r="BE6" i="1" s="1"/>
  <c r="BA81" i="1"/>
  <c r="BB81" i="1"/>
  <c r="BC81" i="1"/>
  <c r="BD81" i="1"/>
  <c r="BD87" i="1" s="1"/>
  <c r="BE81" i="1"/>
  <c r="BA82" i="1"/>
  <c r="BB82" i="1"/>
  <c r="BC82" i="1"/>
  <c r="BD82" i="1"/>
  <c r="BE82" i="1"/>
  <c r="BA83" i="1"/>
  <c r="BA91" i="1" s="1"/>
  <c r="BB83" i="1"/>
  <c r="BB90" i="1" s="1"/>
  <c r="BC83" i="1"/>
  <c r="BD83" i="1"/>
  <c r="BE83" i="1"/>
  <c r="BA84" i="1"/>
  <c r="BB84" i="1"/>
  <c r="BC84" i="1"/>
  <c r="BD84" i="1"/>
  <c r="BE84" i="1"/>
  <c r="BE92" i="1" s="1"/>
  <c r="G41" i="1"/>
  <c r="H41" i="1"/>
  <c r="I41" i="1"/>
  <c r="J41" i="1"/>
  <c r="O41" i="1"/>
  <c r="P41" i="1"/>
  <c r="AF41" i="1" l="1"/>
  <c r="BJ98" i="1"/>
  <c r="BI102" i="1"/>
  <c r="BG96" i="1"/>
  <c r="BC90" i="1"/>
  <c r="BJ97" i="1"/>
  <c r="BG100" i="1"/>
  <c r="BF96" i="1"/>
  <c r="BI100" i="1"/>
  <c r="BJ96" i="1"/>
  <c r="BJ102" i="1"/>
  <c r="BI97" i="1"/>
  <c r="BI96" i="1"/>
  <c r="BF97" i="1"/>
  <c r="BI101" i="1"/>
  <c r="BJ101" i="1"/>
  <c r="BJ100" i="1"/>
  <c r="BG101" i="1"/>
  <c r="BF100" i="1"/>
  <c r="BF101" i="1"/>
  <c r="BH98" i="1"/>
  <c r="BH99" i="1"/>
  <c r="BG97" i="1"/>
  <c r="BH97" i="1"/>
  <c r="BH96" i="1"/>
  <c r="BF99" i="1"/>
  <c r="BF98" i="1"/>
  <c r="BC89" i="1"/>
  <c r="BC92" i="1"/>
  <c r="BA87" i="1"/>
  <c r="BC86" i="1"/>
  <c r="BC95" i="1" s="1"/>
  <c r="BD93" i="1"/>
  <c r="BE89" i="1"/>
  <c r="BD89" i="1"/>
  <c r="BC87" i="1"/>
  <c r="BE88" i="1"/>
  <c r="BE90" i="1"/>
  <c r="BB89" i="1"/>
  <c r="BB99" i="1" s="1"/>
  <c r="BD91" i="1"/>
  <c r="BC91" i="1"/>
  <c r="BA89" i="1"/>
  <c r="BE86" i="1"/>
  <c r="BE95" i="1" s="1"/>
  <c r="BE87" i="1"/>
  <c r="BC3" i="1"/>
  <c r="BB87" i="1"/>
  <c r="BB86" i="1"/>
  <c r="BB95" i="1" s="1"/>
  <c r="BA86" i="1"/>
  <c r="BA95" i="1" s="1"/>
  <c r="BA3" i="1"/>
  <c r="BE93" i="1"/>
  <c r="BE102" i="1" s="1"/>
  <c r="BC93" i="1"/>
  <c r="BB93" i="1"/>
  <c r="BB92" i="1"/>
  <c r="BB102" i="1" s="1"/>
  <c r="BE91" i="1"/>
  <c r="BD90" i="1"/>
  <c r="BD5" i="1"/>
  <c r="BC5" i="1"/>
  <c r="BE4" i="1"/>
  <c r="BD88" i="1"/>
  <c r="BB4" i="1"/>
  <c r="BA88" i="1"/>
  <c r="BC99" i="1"/>
  <c r="BA90" i="1"/>
  <c r="BC88" i="1"/>
  <c r="BA93" i="1"/>
  <c r="BB88" i="1"/>
  <c r="BD86" i="1"/>
  <c r="BD95" i="1" s="1"/>
  <c r="BA4" i="1"/>
  <c r="BC4" i="1"/>
  <c r="BB91" i="1"/>
  <c r="BA92" i="1"/>
  <c r="BA101" i="1" s="1"/>
  <c r="BE5" i="1"/>
  <c r="BD92" i="1"/>
  <c r="AF38" i="1" l="1"/>
  <c r="AF37" i="1"/>
  <c r="AF35" i="1"/>
  <c r="AF40" i="1"/>
  <c r="AF39" i="1"/>
  <c r="AF36" i="1"/>
  <c r="AF34" i="1"/>
  <c r="BC102" i="1"/>
  <c r="BC101" i="1"/>
  <c r="BE98" i="1"/>
  <c r="BC96" i="1"/>
  <c r="BA97" i="1"/>
  <c r="BA102" i="1"/>
  <c r="BE99" i="1"/>
  <c r="BC97" i="1"/>
  <c r="BC100" i="1"/>
  <c r="BD100" i="1"/>
  <c r="BD101" i="1"/>
  <c r="BD98" i="1"/>
  <c r="BB97" i="1"/>
  <c r="BB96" i="1"/>
  <c r="BA98" i="1"/>
  <c r="BE100" i="1"/>
  <c r="BA99" i="1"/>
  <c r="BE96" i="1"/>
  <c r="BD99" i="1"/>
  <c r="BA100" i="1"/>
  <c r="BE97" i="1"/>
  <c r="BA96" i="1"/>
  <c r="BE101" i="1"/>
  <c r="BD97" i="1"/>
  <c r="BD96" i="1"/>
  <c r="BB98" i="1"/>
  <c r="BB101" i="1"/>
  <c r="BB100" i="1"/>
  <c r="BC98" i="1"/>
  <c r="BD102" i="1"/>
  <c r="AQ76" i="1"/>
  <c r="AQ3" i="1" s="1"/>
  <c r="AR76" i="1"/>
  <c r="AR3" i="1" s="1"/>
  <c r="AS76" i="1"/>
  <c r="AT76" i="1"/>
  <c r="AU76" i="1"/>
  <c r="AV76" i="1"/>
  <c r="AW76" i="1"/>
  <c r="AX76" i="1"/>
  <c r="AY76" i="1"/>
  <c r="AY3" i="1" s="1"/>
  <c r="AZ76" i="1"/>
  <c r="AQ77" i="1"/>
  <c r="AQ4" i="1" s="1"/>
  <c r="AR77" i="1"/>
  <c r="AS77" i="1"/>
  <c r="AS4" i="1" s="1"/>
  <c r="AT77" i="1"/>
  <c r="AU77" i="1"/>
  <c r="AV77" i="1"/>
  <c r="AW77" i="1"/>
  <c r="AX77" i="1"/>
  <c r="AY77" i="1"/>
  <c r="AY4" i="1" s="1"/>
  <c r="AZ77" i="1"/>
  <c r="AQ78" i="1"/>
  <c r="AR78" i="1"/>
  <c r="AR5" i="1" s="1"/>
  <c r="AS78" i="1"/>
  <c r="AT78" i="1"/>
  <c r="AU78" i="1"/>
  <c r="AU5" i="1" s="1"/>
  <c r="AV78" i="1"/>
  <c r="AW78" i="1"/>
  <c r="AX78" i="1"/>
  <c r="AX5" i="1" s="1"/>
  <c r="AY78" i="1"/>
  <c r="AY5" i="1" s="1"/>
  <c r="AZ78" i="1"/>
  <c r="AQ79" i="1"/>
  <c r="AR79" i="1"/>
  <c r="AS79" i="1"/>
  <c r="AS6" i="1" s="1"/>
  <c r="AT79" i="1"/>
  <c r="AT6" i="1" s="1"/>
  <c r="AU79" i="1"/>
  <c r="AV79" i="1"/>
  <c r="AW79" i="1"/>
  <c r="AX79" i="1"/>
  <c r="AY79" i="1"/>
  <c r="AZ79" i="1"/>
  <c r="AQ81" i="1"/>
  <c r="AR81" i="1"/>
  <c r="AR86" i="1" s="1"/>
  <c r="AR95" i="1" s="1"/>
  <c r="AS81" i="1"/>
  <c r="AT81" i="1"/>
  <c r="AU81" i="1"/>
  <c r="AV81" i="1"/>
  <c r="AW81" i="1"/>
  <c r="AX81" i="1"/>
  <c r="AY81" i="1"/>
  <c r="AY86" i="1" s="1"/>
  <c r="AZ81" i="1"/>
  <c r="AQ82" i="1"/>
  <c r="AR82" i="1"/>
  <c r="AS82" i="1"/>
  <c r="AT82" i="1"/>
  <c r="AU82" i="1"/>
  <c r="AV82" i="1"/>
  <c r="AW82" i="1"/>
  <c r="AX82" i="1"/>
  <c r="AY82" i="1"/>
  <c r="AY88" i="1" s="1"/>
  <c r="AZ82" i="1"/>
  <c r="AQ83" i="1"/>
  <c r="AR83" i="1"/>
  <c r="AS83" i="1"/>
  <c r="AT83" i="1"/>
  <c r="AU83" i="1"/>
  <c r="AV83" i="1"/>
  <c r="AW83" i="1"/>
  <c r="AW90" i="1" s="1"/>
  <c r="AX83" i="1"/>
  <c r="AX91" i="1" s="1"/>
  <c r="AY83" i="1"/>
  <c r="AY90" i="1" s="1"/>
  <c r="AZ83" i="1"/>
  <c r="AQ84" i="1"/>
  <c r="AR84" i="1"/>
  <c r="AS84" i="1"/>
  <c r="AT84" i="1"/>
  <c r="AU84" i="1"/>
  <c r="AV84" i="1"/>
  <c r="AW84" i="1"/>
  <c r="AW92" i="1" s="1"/>
  <c r="AX84" i="1"/>
  <c r="AY84" i="1"/>
  <c r="AZ84" i="1"/>
  <c r="AZ92" i="1" s="1"/>
  <c r="AT92" i="1" l="1"/>
  <c r="AZ93" i="1"/>
  <c r="AV88" i="1"/>
  <c r="AX86" i="1"/>
  <c r="AX95" i="1" s="1"/>
  <c r="AY93" i="1"/>
  <c r="AV92" i="1"/>
  <c r="AV91" i="1"/>
  <c r="AX89" i="1"/>
  <c r="AZ87" i="1"/>
  <c r="AW93" i="1"/>
  <c r="AW102" i="1" s="1"/>
  <c r="AZ90" i="1"/>
  <c r="AW89" i="1"/>
  <c r="AW99" i="1" s="1"/>
  <c r="AV86" i="1"/>
  <c r="AV95" i="1" s="1"/>
  <c r="AW86" i="1"/>
  <c r="AW95" i="1" s="1"/>
  <c r="AW91" i="1"/>
  <c r="AW100" i="1" s="1"/>
  <c r="AZ88" i="1"/>
  <c r="AX92" i="1"/>
  <c r="AX101" i="1" s="1"/>
  <c r="AV4" i="1"/>
  <c r="AV89" i="1"/>
  <c r="AV98" i="1" s="1"/>
  <c r="AZ3" i="1"/>
  <c r="AZ86" i="1"/>
  <c r="AZ95" i="1" s="1"/>
  <c r="AY87" i="1"/>
  <c r="AY97" i="1" s="1"/>
  <c r="AX3" i="1"/>
  <c r="AX87" i="1"/>
  <c r="AV87" i="1"/>
  <c r="AV3" i="1"/>
  <c r="AZ6" i="1"/>
  <c r="AX6" i="1"/>
  <c r="AX93" i="1"/>
  <c r="AW6" i="1"/>
  <c r="AV6" i="1"/>
  <c r="AV93" i="1"/>
  <c r="AZ91" i="1"/>
  <c r="AZ5" i="1"/>
  <c r="AX90" i="1"/>
  <c r="AW5" i="1"/>
  <c r="AZ89" i="1"/>
  <c r="AZ4" i="1"/>
  <c r="AY89" i="1"/>
  <c r="AY99" i="1" s="1"/>
  <c r="AW88" i="1"/>
  <c r="AW4" i="1"/>
  <c r="AU87" i="1"/>
  <c r="AT86" i="1"/>
  <c r="AT95" i="1" s="1"/>
  <c r="AS86" i="1"/>
  <c r="AS95" i="1" s="1"/>
  <c r="AQ89" i="1"/>
  <c r="AU3" i="1"/>
  <c r="AU86" i="1"/>
  <c r="AU95" i="1" s="1"/>
  <c r="AT87" i="1"/>
  <c r="AT3" i="1"/>
  <c r="AS87" i="1"/>
  <c r="AS3" i="1"/>
  <c r="AR87" i="1"/>
  <c r="AR96" i="1" s="1"/>
  <c r="AQ87" i="1"/>
  <c r="AQ86" i="1"/>
  <c r="AQ95" i="1" s="1"/>
  <c r="AZ102" i="1"/>
  <c r="AY95" i="1"/>
  <c r="AR92" i="1"/>
  <c r="AT91" i="1"/>
  <c r="AX4" i="1"/>
  <c r="AY91" i="1"/>
  <c r="AY100" i="1" s="1"/>
  <c r="AV90" i="1"/>
  <c r="AY92" i="1"/>
  <c r="AY102" i="1" s="1"/>
  <c r="AQ92" i="1"/>
  <c r="AS90" i="1"/>
  <c r="AW87" i="1"/>
  <c r="AV5" i="1"/>
  <c r="AX88" i="1"/>
  <c r="AT88" i="1"/>
  <c r="AQ90" i="1"/>
  <c r="AS88" i="1"/>
  <c r="AR89" i="1"/>
  <c r="AU92" i="1"/>
  <c r="AU6" i="1"/>
  <c r="AU93" i="1"/>
  <c r="AT93" i="1"/>
  <c r="AT102" i="1" s="1"/>
  <c r="AS93" i="1"/>
  <c r="AS92" i="1"/>
  <c r="AR6" i="1"/>
  <c r="AR93" i="1"/>
  <c r="AQ6" i="1"/>
  <c r="AQ93" i="1"/>
  <c r="AU90" i="1"/>
  <c r="AU91" i="1"/>
  <c r="AT90" i="1"/>
  <c r="AT5" i="1"/>
  <c r="AS5" i="1"/>
  <c r="AU88" i="1"/>
  <c r="AT89" i="1"/>
  <c r="AT4" i="1"/>
  <c r="AS89" i="1"/>
  <c r="AR4" i="1"/>
  <c r="AR91" i="1"/>
  <c r="AR90" i="1"/>
  <c r="AQ91" i="1"/>
  <c r="AQ5" i="1"/>
  <c r="AR88" i="1"/>
  <c r="AQ88" i="1"/>
  <c r="AY6" i="1"/>
  <c r="AS91" i="1"/>
  <c r="AU89" i="1"/>
  <c r="AW3" i="1"/>
  <c r="AU4" i="1"/>
  <c r="L40" i="1"/>
  <c r="K40" i="1"/>
  <c r="L39" i="1"/>
  <c r="K39" i="1"/>
  <c r="AT101" i="1" l="1"/>
  <c r="AV101" i="1"/>
  <c r="AZ97" i="1"/>
  <c r="AX99" i="1"/>
  <c r="AZ100" i="1"/>
  <c r="AQ100" i="1"/>
  <c r="AW98" i="1"/>
  <c r="AV102" i="1"/>
  <c r="AX96" i="1"/>
  <c r="AW97" i="1"/>
  <c r="AX102" i="1"/>
  <c r="AW101" i="1"/>
  <c r="AZ98" i="1"/>
  <c r="AZ96" i="1"/>
  <c r="AW96" i="1"/>
  <c r="AY96" i="1"/>
  <c r="AY98" i="1"/>
  <c r="AV99" i="1"/>
  <c r="AX97" i="1"/>
  <c r="AV96" i="1"/>
  <c r="AV97" i="1"/>
  <c r="AZ101" i="1"/>
  <c r="AX100" i="1"/>
  <c r="AV100" i="1"/>
  <c r="AZ99" i="1"/>
  <c r="AX98" i="1"/>
  <c r="AU97" i="1"/>
  <c r="AT97" i="1"/>
  <c r="AT96" i="1"/>
  <c r="AS96" i="1"/>
  <c r="AR102" i="1"/>
  <c r="AS98" i="1"/>
  <c r="AQ97" i="1"/>
  <c r="AS97" i="1"/>
  <c r="AQ99" i="1"/>
  <c r="AR99" i="1"/>
  <c r="AU96" i="1"/>
  <c r="AR97" i="1"/>
  <c r="AQ96" i="1"/>
  <c r="AU102" i="1"/>
  <c r="AQ102" i="1"/>
  <c r="AY101" i="1"/>
  <c r="AT100" i="1"/>
  <c r="AS102" i="1"/>
  <c r="AU101" i="1"/>
  <c r="AU100" i="1"/>
  <c r="AT99" i="1"/>
  <c r="AT98" i="1"/>
  <c r="AS99" i="1"/>
  <c r="AR101" i="1"/>
  <c r="AR100" i="1"/>
  <c r="AQ101" i="1"/>
  <c r="AR98" i="1"/>
  <c r="AQ98" i="1"/>
  <c r="AS101" i="1"/>
  <c r="AS100" i="1"/>
  <c r="AU98" i="1"/>
  <c r="AU99" i="1"/>
  <c r="AM76" i="1"/>
  <c r="AN76" i="1"/>
  <c r="AO76" i="1"/>
  <c r="AO3" i="1" s="1"/>
  <c r="AP76" i="1"/>
  <c r="AM77" i="1"/>
  <c r="AN77" i="1"/>
  <c r="AO77" i="1"/>
  <c r="AO4" i="1" s="1"/>
  <c r="AP77" i="1"/>
  <c r="AM78" i="1"/>
  <c r="AN78" i="1"/>
  <c r="AO78" i="1"/>
  <c r="AO5" i="1" s="1"/>
  <c r="AP78" i="1"/>
  <c r="AM79" i="1"/>
  <c r="AN79" i="1"/>
  <c r="AO79" i="1"/>
  <c r="AP79" i="1"/>
  <c r="AP6" i="1" s="1"/>
  <c r="AM81" i="1"/>
  <c r="AN81" i="1"/>
  <c r="AN87" i="1" s="1"/>
  <c r="AO81" i="1"/>
  <c r="AO87" i="1" s="1"/>
  <c r="AP81" i="1"/>
  <c r="AM82" i="1"/>
  <c r="AN82" i="1"/>
  <c r="AO82" i="1"/>
  <c r="AO88" i="1" s="1"/>
  <c r="AP82" i="1"/>
  <c r="AM83" i="1"/>
  <c r="AN83" i="1"/>
  <c r="AO83" i="1"/>
  <c r="AP83" i="1"/>
  <c r="AM84" i="1"/>
  <c r="AN84" i="1"/>
  <c r="AO84" i="1"/>
  <c r="AP84" i="1"/>
  <c r="AM91" i="1" l="1"/>
  <c r="AO91" i="1"/>
  <c r="AP87" i="1"/>
  <c r="AN86" i="1"/>
  <c r="AN95" i="1" s="1"/>
  <c r="AM87" i="1"/>
  <c r="AM89" i="1"/>
  <c r="AM3" i="1"/>
  <c r="AM86" i="1"/>
  <c r="AM95" i="1" s="1"/>
  <c r="AN3" i="1"/>
  <c r="AP86" i="1"/>
  <c r="AP95" i="1" s="1"/>
  <c r="AO86" i="1"/>
  <c r="AO95" i="1" s="1"/>
  <c r="AP3" i="1"/>
  <c r="AO89" i="1"/>
  <c r="AO98" i="1" s="1"/>
  <c r="AO93" i="1"/>
  <c r="AO92" i="1"/>
  <c r="AO6" i="1"/>
  <c r="AN92" i="1"/>
  <c r="AM92" i="1"/>
  <c r="AN89" i="1"/>
  <c r="AM4" i="1"/>
  <c r="AN4" i="1"/>
  <c r="AM93" i="1"/>
  <c r="AN88" i="1"/>
  <c r="AM88" i="1"/>
  <c r="AN93" i="1"/>
  <c r="AM6" i="1"/>
  <c r="AP89" i="1"/>
  <c r="AN6" i="1"/>
  <c r="AP91" i="1"/>
  <c r="AN91" i="1"/>
  <c r="AM90" i="1"/>
  <c r="AP90" i="1"/>
  <c r="AO90" i="1"/>
  <c r="AN90" i="1"/>
  <c r="AN5" i="1"/>
  <c r="AM5" i="1"/>
  <c r="AP5" i="1"/>
  <c r="AO97" i="1"/>
  <c r="AP92" i="1"/>
  <c r="AP88" i="1"/>
  <c r="AP93" i="1"/>
  <c r="AP4" i="1"/>
  <c r="AC76" i="1"/>
  <c r="AC3" i="1" s="1"/>
  <c r="AD76" i="1"/>
  <c r="AE76" i="1"/>
  <c r="AE3" i="1" s="1"/>
  <c r="AF76" i="1"/>
  <c r="AG76" i="1"/>
  <c r="AG3" i="1" s="1"/>
  <c r="AH76" i="1"/>
  <c r="AI76" i="1"/>
  <c r="AJ76" i="1"/>
  <c r="AJ3" i="1" s="1"/>
  <c r="AK76" i="1"/>
  <c r="AK3" i="1" s="1"/>
  <c r="AL76" i="1"/>
  <c r="AC77" i="1"/>
  <c r="AC4" i="1" s="1"/>
  <c r="AD77" i="1"/>
  <c r="AD4" i="1" s="1"/>
  <c r="AE77" i="1"/>
  <c r="AE4" i="1" s="1"/>
  <c r="AF77" i="1"/>
  <c r="AF4" i="1" s="1"/>
  <c r="AG77" i="1"/>
  <c r="AG4" i="1" s="1"/>
  <c r="AH77" i="1"/>
  <c r="AH4" i="1" s="1"/>
  <c r="AI77" i="1"/>
  <c r="AI4" i="1" s="1"/>
  <c r="AJ77" i="1"/>
  <c r="AJ4" i="1" s="1"/>
  <c r="AK77" i="1"/>
  <c r="AK4" i="1" s="1"/>
  <c r="AL77" i="1"/>
  <c r="AL4" i="1" s="1"/>
  <c r="AC78" i="1"/>
  <c r="AD78" i="1"/>
  <c r="AD5" i="1" s="1"/>
  <c r="AE78" i="1"/>
  <c r="AE5" i="1" s="1"/>
  <c r="AF78" i="1"/>
  <c r="AF5" i="1" s="1"/>
  <c r="AG78" i="1"/>
  <c r="AH78" i="1"/>
  <c r="AH5" i="1" s="1"/>
  <c r="AI78" i="1"/>
  <c r="AJ78" i="1"/>
  <c r="AJ5" i="1" s="1"/>
  <c r="AK78" i="1"/>
  <c r="AK5" i="1" s="1"/>
  <c r="AL78" i="1"/>
  <c r="AL5" i="1" s="1"/>
  <c r="AC79" i="1"/>
  <c r="AC6" i="1" s="1"/>
  <c r="AD79" i="1"/>
  <c r="AD6" i="1" s="1"/>
  <c r="AE79" i="1"/>
  <c r="AE6" i="1" s="1"/>
  <c r="AF79" i="1"/>
  <c r="AF6" i="1" s="1"/>
  <c r="AG79" i="1"/>
  <c r="AH79" i="1"/>
  <c r="AH6" i="1" s="1"/>
  <c r="AI79" i="1"/>
  <c r="AI6" i="1" s="1"/>
  <c r="AJ79" i="1"/>
  <c r="AJ6" i="1" s="1"/>
  <c r="AK79" i="1"/>
  <c r="AK6" i="1" s="1"/>
  <c r="AL79" i="1"/>
  <c r="AL6" i="1" s="1"/>
  <c r="AC81" i="1"/>
  <c r="AD81" i="1"/>
  <c r="AD87" i="1" s="1"/>
  <c r="AE81" i="1"/>
  <c r="AF81" i="1"/>
  <c r="AG81" i="1"/>
  <c r="AG86" i="1" s="1"/>
  <c r="AH81" i="1"/>
  <c r="AI81" i="1"/>
  <c r="AJ81" i="1"/>
  <c r="AJ87" i="1" s="1"/>
  <c r="AK81" i="1"/>
  <c r="AK86" i="1" s="1"/>
  <c r="AK95" i="1" s="1"/>
  <c r="AL81" i="1"/>
  <c r="AL87" i="1" s="1"/>
  <c r="AC82" i="1"/>
  <c r="AD82" i="1"/>
  <c r="AE82" i="1"/>
  <c r="AF82" i="1"/>
  <c r="AF88" i="1" s="1"/>
  <c r="AG82" i="1"/>
  <c r="AG88" i="1" s="1"/>
  <c r="AH82" i="1"/>
  <c r="AI82" i="1"/>
  <c r="AI88" i="1" s="1"/>
  <c r="AJ82" i="1"/>
  <c r="AJ88" i="1" s="1"/>
  <c r="AK82" i="1"/>
  <c r="AK88" i="1" s="1"/>
  <c r="AL82" i="1"/>
  <c r="AL88" i="1" s="1"/>
  <c r="AC83" i="1"/>
  <c r="AD83" i="1"/>
  <c r="AD91" i="1" s="1"/>
  <c r="AE83" i="1"/>
  <c r="AF83" i="1"/>
  <c r="AF90" i="1" s="1"/>
  <c r="AG83" i="1"/>
  <c r="AG90" i="1" s="1"/>
  <c r="AH83" i="1"/>
  <c r="AI83" i="1"/>
  <c r="AJ83" i="1"/>
  <c r="AJ90" i="1" s="1"/>
  <c r="AK83" i="1"/>
  <c r="AL83" i="1"/>
  <c r="AL91" i="1" s="1"/>
  <c r="AC84" i="1"/>
  <c r="AD84" i="1"/>
  <c r="AE84" i="1"/>
  <c r="AE92" i="1" s="1"/>
  <c r="AF84" i="1"/>
  <c r="AG84" i="1"/>
  <c r="AH84" i="1"/>
  <c r="AH93" i="1" s="1"/>
  <c r="AI84" i="1"/>
  <c r="AJ84" i="1"/>
  <c r="AK84" i="1"/>
  <c r="AL84" i="1"/>
  <c r="P38" i="1"/>
  <c r="O38" i="1"/>
  <c r="L38" i="1"/>
  <c r="K38" i="1"/>
  <c r="J38" i="1"/>
  <c r="I38" i="1"/>
  <c r="H38" i="1"/>
  <c r="G38" i="1"/>
  <c r="AM101" i="1" l="1"/>
  <c r="AK93" i="1"/>
  <c r="AC92" i="1"/>
  <c r="AI87" i="1"/>
  <c r="AI97" i="1" s="1"/>
  <c r="AE90" i="1"/>
  <c r="AM97" i="1"/>
  <c r="AO101" i="1"/>
  <c r="AO96" i="1"/>
  <c r="AN96" i="1"/>
  <c r="AN101" i="1"/>
  <c r="AL93" i="1"/>
  <c r="AI92" i="1"/>
  <c r="AJ92" i="1"/>
  <c r="AD92" i="1"/>
  <c r="AD101" i="1" s="1"/>
  <c r="AO102" i="1"/>
  <c r="AP101" i="1"/>
  <c r="AM96" i="1"/>
  <c r="AP97" i="1"/>
  <c r="AC91" i="1"/>
  <c r="AC101" i="1" s="1"/>
  <c r="AH91" i="1"/>
  <c r="AM99" i="1"/>
  <c r="AP96" i="1"/>
  <c r="AD89" i="1"/>
  <c r="AN98" i="1"/>
  <c r="AH88" i="1"/>
  <c r="AD93" i="1"/>
  <c r="AM102" i="1"/>
  <c r="AN102" i="1"/>
  <c r="AE89" i="1"/>
  <c r="AE99" i="1" s="1"/>
  <c r="AN97" i="1"/>
  <c r="AC5" i="1"/>
  <c r="AG91" i="1"/>
  <c r="AG100" i="1" s="1"/>
  <c r="AM100" i="1"/>
  <c r="AF93" i="1"/>
  <c r="AP100" i="1"/>
  <c r="AM98" i="1"/>
  <c r="AP102" i="1"/>
  <c r="AG5" i="1"/>
  <c r="AI89" i="1"/>
  <c r="AI98" i="1" s="1"/>
  <c r="AH90" i="1"/>
  <c r="AL86" i="1"/>
  <c r="AL95" i="1" s="1"/>
  <c r="AF91" i="1"/>
  <c r="AF100" i="1" s="1"/>
  <c r="AN100" i="1"/>
  <c r="AN99" i="1"/>
  <c r="AO100" i="1"/>
  <c r="AO99" i="1"/>
  <c r="AP99" i="1"/>
  <c r="AD88" i="1"/>
  <c r="AP98" i="1"/>
  <c r="AL3" i="1"/>
  <c r="AE93" i="1"/>
  <c r="AE102" i="1" s="1"/>
  <c r="AJ91" i="1"/>
  <c r="AJ100" i="1" s="1"/>
  <c r="AL89" i="1"/>
  <c r="AL98" i="1" s="1"/>
  <c r="AH92" i="1"/>
  <c r="AH102" i="1" s="1"/>
  <c r="AJ89" i="1"/>
  <c r="AJ98" i="1" s="1"/>
  <c r="AF92" i="1"/>
  <c r="AL92" i="1"/>
  <c r="AH89" i="1"/>
  <c r="AI86" i="1"/>
  <c r="AI95" i="1" s="1"/>
  <c r="AC93" i="1"/>
  <c r="AC102" i="1" s="1"/>
  <c r="AJ93" i="1"/>
  <c r="AJ102" i="1" s="1"/>
  <c r="AH87" i="1"/>
  <c r="AK92" i="1"/>
  <c r="AE91" i="1"/>
  <c r="AE88" i="1"/>
  <c r="AF86" i="1"/>
  <c r="AF95" i="1" s="1"/>
  <c r="AG92" i="1"/>
  <c r="AI90" i="1"/>
  <c r="AI93" i="1"/>
  <c r="AD86" i="1"/>
  <c r="AD95" i="1" s="1"/>
  <c r="AK87" i="1"/>
  <c r="AK96" i="1" s="1"/>
  <c r="AI3" i="1"/>
  <c r="AH3" i="1"/>
  <c r="AH86" i="1"/>
  <c r="AH95" i="1" s="1"/>
  <c r="AG87" i="1"/>
  <c r="AG96" i="1" s="1"/>
  <c r="AF87" i="1"/>
  <c r="AF3" i="1"/>
  <c r="AE86" i="1"/>
  <c r="AE95" i="1" s="1"/>
  <c r="AD3" i="1"/>
  <c r="AC87" i="1"/>
  <c r="AC86" i="1"/>
  <c r="AC95" i="1" s="1"/>
  <c r="AI5" i="1"/>
  <c r="AG6" i="1"/>
  <c r="AI91" i="1"/>
  <c r="AC88" i="1"/>
  <c r="AG93" i="1"/>
  <c r="AC89" i="1"/>
  <c r="AF89" i="1"/>
  <c r="AF98" i="1" s="1"/>
  <c r="AK90" i="1"/>
  <c r="AC90" i="1"/>
  <c r="AK89" i="1"/>
  <c r="AK98" i="1" s="1"/>
  <c r="AE87" i="1"/>
  <c r="AK91" i="1"/>
  <c r="AL97" i="1"/>
  <c r="AJ97" i="1"/>
  <c r="AG95" i="1"/>
  <c r="AJ86" i="1"/>
  <c r="AJ95" i="1" s="1"/>
  <c r="AG89" i="1"/>
  <c r="AG98" i="1" s="1"/>
  <c r="AL90" i="1"/>
  <c r="AD9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J76" i="1"/>
  <c r="J3" i="1" s="1"/>
  <c r="K76" i="1"/>
  <c r="L76" i="1"/>
  <c r="L3" i="1" s="1"/>
  <c r="M76" i="1"/>
  <c r="N76" i="1"/>
  <c r="N3" i="1" s="1"/>
  <c r="O76" i="1"/>
  <c r="O3" i="1" s="1"/>
  <c r="P76" i="1"/>
  <c r="Q76" i="1"/>
  <c r="R76" i="1"/>
  <c r="R3" i="1" s="1"/>
  <c r="S76" i="1"/>
  <c r="T76" i="1"/>
  <c r="T3" i="1" s="1"/>
  <c r="U76" i="1"/>
  <c r="V76" i="1"/>
  <c r="V3" i="1" s="1"/>
  <c r="W76" i="1"/>
  <c r="W3" i="1" s="1"/>
  <c r="X76" i="1"/>
  <c r="Y76" i="1"/>
  <c r="Z76" i="1"/>
  <c r="Z3" i="1" s="1"/>
  <c r="AA76" i="1"/>
  <c r="AB76" i="1"/>
  <c r="AB3" i="1" s="1"/>
  <c r="J77" i="1"/>
  <c r="J4" i="1" s="1"/>
  <c r="K77" i="1"/>
  <c r="K4" i="1" s="1"/>
  <c r="L77" i="1"/>
  <c r="L4" i="1" s="1"/>
  <c r="M77" i="1"/>
  <c r="N77" i="1"/>
  <c r="O77" i="1"/>
  <c r="P77" i="1"/>
  <c r="Q77" i="1"/>
  <c r="Q4" i="1" s="1"/>
  <c r="R77" i="1"/>
  <c r="R4" i="1" s="1"/>
  <c r="S77" i="1"/>
  <c r="S4" i="1" s="1"/>
  <c r="T77" i="1"/>
  <c r="T4" i="1" s="1"/>
  <c r="U77" i="1"/>
  <c r="V77" i="1"/>
  <c r="W77" i="1"/>
  <c r="X77" i="1"/>
  <c r="Y77" i="1"/>
  <c r="Y4" i="1" s="1"/>
  <c r="Z77" i="1"/>
  <c r="Z4" i="1" s="1"/>
  <c r="AA77" i="1"/>
  <c r="AA4" i="1" s="1"/>
  <c r="AB77" i="1"/>
  <c r="AB4" i="1" s="1"/>
  <c r="J78" i="1"/>
  <c r="K78" i="1"/>
  <c r="L78" i="1"/>
  <c r="M78" i="1"/>
  <c r="M5" i="1" s="1"/>
  <c r="N78" i="1"/>
  <c r="N5" i="1" s="1"/>
  <c r="O78" i="1"/>
  <c r="O5" i="1" s="1"/>
  <c r="P78" i="1"/>
  <c r="P5" i="1" s="1"/>
  <c r="Q78" i="1"/>
  <c r="R78" i="1"/>
  <c r="S78" i="1"/>
  <c r="T78" i="1"/>
  <c r="U78" i="1"/>
  <c r="U5" i="1" s="1"/>
  <c r="V78" i="1"/>
  <c r="V5" i="1" s="1"/>
  <c r="W78" i="1"/>
  <c r="W5" i="1" s="1"/>
  <c r="X78" i="1"/>
  <c r="X5" i="1" s="1"/>
  <c r="Y78" i="1"/>
  <c r="Z78" i="1"/>
  <c r="AA78" i="1"/>
  <c r="AB78" i="1"/>
  <c r="J79" i="1"/>
  <c r="J6" i="1" s="1"/>
  <c r="K79" i="1"/>
  <c r="K6" i="1" s="1"/>
  <c r="L79" i="1"/>
  <c r="L6" i="1" s="1"/>
  <c r="M79" i="1"/>
  <c r="M6" i="1" s="1"/>
  <c r="N79" i="1"/>
  <c r="O79" i="1"/>
  <c r="P79" i="1"/>
  <c r="Q79" i="1"/>
  <c r="Q92" i="1" s="1"/>
  <c r="R79" i="1"/>
  <c r="R6" i="1" s="1"/>
  <c r="S79" i="1"/>
  <c r="S6" i="1" s="1"/>
  <c r="T79" i="1"/>
  <c r="T6" i="1" s="1"/>
  <c r="U79" i="1"/>
  <c r="U6" i="1" s="1"/>
  <c r="V79" i="1"/>
  <c r="V6" i="1" s="1"/>
  <c r="W79" i="1"/>
  <c r="X79" i="1"/>
  <c r="Y79" i="1"/>
  <c r="Y92" i="1" s="1"/>
  <c r="Z79" i="1"/>
  <c r="Z6" i="1" s="1"/>
  <c r="AA79" i="1"/>
  <c r="AA6" i="1" s="1"/>
  <c r="AB79" i="1"/>
  <c r="AB6" i="1" s="1"/>
  <c r="I76" i="1"/>
  <c r="I86" i="1" s="1"/>
  <c r="I77" i="1"/>
  <c r="I4" i="1" s="1"/>
  <c r="I78" i="1"/>
  <c r="I90" i="1" s="1"/>
  <c r="I79" i="1"/>
  <c r="I6" i="1" s="1"/>
  <c r="D77" i="1"/>
  <c r="E77" i="1"/>
  <c r="E4" i="1" s="1"/>
  <c r="F77" i="1"/>
  <c r="G77" i="1"/>
  <c r="G4" i="1" s="1"/>
  <c r="H77" i="1"/>
  <c r="D78" i="1"/>
  <c r="D5" i="1" s="1"/>
  <c r="E78" i="1"/>
  <c r="E5" i="1" s="1"/>
  <c r="F78" i="1"/>
  <c r="G78" i="1"/>
  <c r="G5" i="1" s="1"/>
  <c r="H78" i="1"/>
  <c r="H5" i="1" s="1"/>
  <c r="D79" i="1"/>
  <c r="D6" i="1" s="1"/>
  <c r="E79" i="1"/>
  <c r="F79" i="1"/>
  <c r="G79" i="1"/>
  <c r="H79" i="1"/>
  <c r="H6" i="1" s="1"/>
  <c r="D76" i="1"/>
  <c r="E76" i="1"/>
  <c r="F76" i="1"/>
  <c r="G76" i="1"/>
  <c r="G3" i="1" s="1"/>
  <c r="H76" i="1"/>
  <c r="H3" i="1" s="1"/>
  <c r="D81" i="1"/>
  <c r="E81" i="1"/>
  <c r="F81" i="1"/>
  <c r="G81" i="1"/>
  <c r="D82" i="1"/>
  <c r="E82" i="1"/>
  <c r="E88" i="1" s="1"/>
  <c r="F82" i="1"/>
  <c r="G82" i="1"/>
  <c r="D83" i="1"/>
  <c r="E83" i="1"/>
  <c r="F83" i="1"/>
  <c r="G83" i="1"/>
  <c r="D84" i="1"/>
  <c r="E84" i="1"/>
  <c r="F84" i="1"/>
  <c r="G84" i="1"/>
  <c r="H82" i="1"/>
  <c r="H83" i="1"/>
  <c r="H84" i="1"/>
  <c r="H81" i="1"/>
  <c r="AK102" i="1" l="1"/>
  <c r="AE100" i="1"/>
  <c r="W89" i="1"/>
  <c r="O89" i="1"/>
  <c r="AA90" i="1"/>
  <c r="S90" i="1"/>
  <c r="K90" i="1"/>
  <c r="W93" i="1"/>
  <c r="O93" i="1"/>
  <c r="Y86" i="1"/>
  <c r="Y95" i="1" s="1"/>
  <c r="Q86" i="1"/>
  <c r="U89" i="1"/>
  <c r="M89" i="1"/>
  <c r="Y90" i="1"/>
  <c r="Q90" i="1"/>
  <c r="AG101" i="1"/>
  <c r="AB90" i="1"/>
  <c r="T90" i="1"/>
  <c r="L90" i="1"/>
  <c r="X93" i="1"/>
  <c r="P93" i="1"/>
  <c r="AC100" i="1"/>
  <c r="X87" i="1"/>
  <c r="P87" i="1"/>
  <c r="AL102" i="1"/>
  <c r="AH100" i="1"/>
  <c r="AH97" i="1"/>
  <c r="AE97" i="1"/>
  <c r="AI102" i="1"/>
  <c r="AI101" i="1"/>
  <c r="AK101" i="1"/>
  <c r="AD102" i="1"/>
  <c r="AH99" i="1"/>
  <c r="AI99" i="1"/>
  <c r="AL96" i="1"/>
  <c r="AD99" i="1"/>
  <c r="AL99" i="1"/>
  <c r="AE98" i="1"/>
  <c r="AD98" i="1"/>
  <c r="AF102" i="1"/>
  <c r="AH101" i="1"/>
  <c r="AD97" i="1"/>
  <c r="AF101" i="1"/>
  <c r="AJ101" i="1"/>
  <c r="AE101" i="1"/>
  <c r="AG102" i="1"/>
  <c r="AK97" i="1"/>
  <c r="AK99" i="1"/>
  <c r="AH98" i="1"/>
  <c r="AF96" i="1"/>
  <c r="AD96" i="1"/>
  <c r="AJ99" i="1"/>
  <c r="AC99" i="1"/>
  <c r="AI96" i="1"/>
  <c r="AL101" i="1"/>
  <c r="AC98" i="1"/>
  <c r="AI100" i="1"/>
  <c r="AF99" i="1"/>
  <c r="AC96" i="1"/>
  <c r="AH96" i="1"/>
  <c r="AG97" i="1"/>
  <c r="AF97" i="1"/>
  <c r="AE96" i="1"/>
  <c r="AK100" i="1"/>
  <c r="AC97" i="1"/>
  <c r="AL100" i="1"/>
  <c r="AJ96" i="1"/>
  <c r="AG99" i="1"/>
  <c r="AD100" i="1"/>
  <c r="G91" i="1"/>
  <c r="G87" i="1"/>
  <c r="D87" i="1"/>
  <c r="E86" i="1"/>
  <c r="X89" i="1"/>
  <c r="P88" i="1"/>
  <c r="AA86" i="1"/>
  <c r="AA95" i="1" s="1"/>
  <c r="S86" i="1"/>
  <c r="S95" i="1" s="1"/>
  <c r="K86" i="1"/>
  <c r="K95" i="1" s="1"/>
  <c r="D88" i="1"/>
  <c r="F90" i="1"/>
  <c r="G92" i="1"/>
  <c r="F92" i="1"/>
  <c r="D4" i="1"/>
  <c r="E92" i="1"/>
  <c r="D92" i="1"/>
  <c r="V93" i="1"/>
  <c r="Z91" i="1"/>
  <c r="R91" i="1"/>
  <c r="J91" i="1"/>
  <c r="Z87" i="1"/>
  <c r="R87" i="1"/>
  <c r="J87" i="1"/>
  <c r="F86" i="1"/>
  <c r="Z90" i="1"/>
  <c r="R90" i="1"/>
  <c r="J90" i="1"/>
  <c r="K93" i="1"/>
  <c r="X90" i="1"/>
  <c r="X99" i="1" s="1"/>
  <c r="L89" i="1"/>
  <c r="L99" i="1" s="1"/>
  <c r="N86" i="1"/>
  <c r="N95" i="1" s="1"/>
  <c r="Q6" i="1"/>
  <c r="E90" i="1"/>
  <c r="H91" i="1"/>
  <c r="H93" i="1"/>
  <c r="E87" i="1"/>
  <c r="D89" i="1"/>
  <c r="V90" i="1"/>
  <c r="J89" i="1"/>
  <c r="O6" i="1"/>
  <c r="W92" i="1"/>
  <c r="P90" i="1"/>
  <c r="AB87" i="1"/>
  <c r="P3" i="1"/>
  <c r="AB5" i="1"/>
  <c r="U87" i="1"/>
  <c r="M87" i="1"/>
  <c r="N90" i="1"/>
  <c r="T87" i="1"/>
  <c r="Z5" i="1"/>
  <c r="O92" i="1"/>
  <c r="AB89" i="1"/>
  <c r="L87" i="1"/>
  <c r="X3" i="1"/>
  <c r="T5" i="1"/>
  <c r="AB91" i="1"/>
  <c r="Z89" i="1"/>
  <c r="X86" i="1"/>
  <c r="X95" i="1" s="1"/>
  <c r="R5" i="1"/>
  <c r="D86" i="1"/>
  <c r="E93" i="1"/>
  <c r="Y93" i="1"/>
  <c r="Y102" i="1" s="1"/>
  <c r="Z86" i="1"/>
  <c r="Z95" i="1" s="1"/>
  <c r="R86" i="1"/>
  <c r="R95" i="1" s="1"/>
  <c r="J86" i="1"/>
  <c r="J95" i="1" s="1"/>
  <c r="T91" i="1"/>
  <c r="T89" i="1"/>
  <c r="V86" i="1"/>
  <c r="V95" i="1" s="1"/>
  <c r="Y6" i="1"/>
  <c r="L5" i="1"/>
  <c r="H89" i="1"/>
  <c r="F5" i="1"/>
  <c r="G89" i="1"/>
  <c r="Q93" i="1"/>
  <c r="Q102" i="1" s="1"/>
  <c r="G86" i="1"/>
  <c r="F88" i="1"/>
  <c r="H92" i="1"/>
  <c r="V89" i="1"/>
  <c r="N88" i="1"/>
  <c r="AB93" i="1"/>
  <c r="T93" i="1"/>
  <c r="M93" i="1"/>
  <c r="L91" i="1"/>
  <c r="L100" i="1" s="1"/>
  <c r="R89" i="1"/>
  <c r="P86" i="1"/>
  <c r="P95" i="1" s="1"/>
  <c r="W6" i="1"/>
  <c r="J5" i="1"/>
  <c r="X4" i="1"/>
  <c r="H4" i="1"/>
  <c r="F6" i="1"/>
  <c r="D90" i="1"/>
  <c r="U93" i="1"/>
  <c r="L93" i="1"/>
  <c r="X92" i="1"/>
  <c r="P92" i="1"/>
  <c r="AA91" i="1"/>
  <c r="AA100" i="1" s="1"/>
  <c r="S91" i="1"/>
  <c r="S100" i="1" s="1"/>
  <c r="K91" i="1"/>
  <c r="K100" i="1" s="1"/>
  <c r="W90" i="1"/>
  <c r="W99" i="1" s="1"/>
  <c r="O90" i="1"/>
  <c r="O99" i="1" s="1"/>
  <c r="AA89" i="1"/>
  <c r="AA99" i="1" s="1"/>
  <c r="S89" i="1"/>
  <c r="K89" i="1"/>
  <c r="W88" i="1"/>
  <c r="O88" i="1"/>
  <c r="AA87" i="1"/>
  <c r="AA96" i="1" s="1"/>
  <c r="S87" i="1"/>
  <c r="K87" i="1"/>
  <c r="W86" i="1"/>
  <c r="W95" i="1" s="1"/>
  <c r="O86" i="1"/>
  <c r="O95" i="1" s="1"/>
  <c r="I3" i="1"/>
  <c r="Q3" i="1"/>
  <c r="Y3" i="1"/>
  <c r="X6" i="1"/>
  <c r="P6" i="1"/>
  <c r="AA5" i="1"/>
  <c r="S5" i="1"/>
  <c r="K5" i="1"/>
  <c r="W4" i="1"/>
  <c r="O4" i="1"/>
  <c r="X88" i="1"/>
  <c r="P4" i="1"/>
  <c r="G93" i="1"/>
  <c r="V88" i="1"/>
  <c r="N4" i="1"/>
  <c r="F3" i="1"/>
  <c r="F4" i="1"/>
  <c r="H87" i="1"/>
  <c r="F93" i="1"/>
  <c r="F91" i="1"/>
  <c r="F89" i="1"/>
  <c r="F87" i="1"/>
  <c r="AA93" i="1"/>
  <c r="S93" i="1"/>
  <c r="J93" i="1"/>
  <c r="V92" i="1"/>
  <c r="M92" i="1"/>
  <c r="Y91" i="1"/>
  <c r="Q91" i="1"/>
  <c r="I91" i="1"/>
  <c r="I100" i="1" s="1"/>
  <c r="U90" i="1"/>
  <c r="U99" i="1" s="1"/>
  <c r="M90" i="1"/>
  <c r="M99" i="1" s="1"/>
  <c r="Y89" i="1"/>
  <c r="Q89" i="1"/>
  <c r="I89" i="1"/>
  <c r="I99" i="1" s="1"/>
  <c r="U88" i="1"/>
  <c r="M88" i="1"/>
  <c r="M97" i="1" s="1"/>
  <c r="Y87" i="1"/>
  <c r="Y96" i="1" s="1"/>
  <c r="Q87" i="1"/>
  <c r="Q96" i="1" s="1"/>
  <c r="I87" i="1"/>
  <c r="I96" i="1" s="1"/>
  <c r="U86" i="1"/>
  <c r="U95" i="1" s="1"/>
  <c r="M86" i="1"/>
  <c r="M95" i="1" s="1"/>
  <c r="K3" i="1"/>
  <c r="S3" i="1"/>
  <c r="AA3" i="1"/>
  <c r="Y5" i="1"/>
  <c r="Q5" i="1"/>
  <c r="I5" i="1"/>
  <c r="U4" i="1"/>
  <c r="M4" i="1"/>
  <c r="E3" i="1"/>
  <c r="E6" i="1"/>
  <c r="H88" i="1"/>
  <c r="E91" i="1"/>
  <c r="E89" i="1"/>
  <c r="N93" i="1"/>
  <c r="Z93" i="1"/>
  <c r="R93" i="1"/>
  <c r="I93" i="1"/>
  <c r="U92" i="1"/>
  <c r="L92" i="1"/>
  <c r="L101" i="1" s="1"/>
  <c r="X91" i="1"/>
  <c r="X100" i="1" s="1"/>
  <c r="P91" i="1"/>
  <c r="P89" i="1"/>
  <c r="AB88" i="1"/>
  <c r="T88" i="1"/>
  <c r="L88" i="1"/>
  <c r="AB86" i="1"/>
  <c r="AB95" i="1" s="1"/>
  <c r="T86" i="1"/>
  <c r="T95" i="1" s="1"/>
  <c r="L86" i="1"/>
  <c r="L95" i="1" s="1"/>
  <c r="H86" i="1"/>
  <c r="V4" i="1"/>
  <c r="D3" i="1"/>
  <c r="D93" i="1"/>
  <c r="D91" i="1"/>
  <c r="AB92" i="1"/>
  <c r="T92" i="1"/>
  <c r="K92" i="1"/>
  <c r="W91" i="1"/>
  <c r="O91" i="1"/>
  <c r="AA88" i="1"/>
  <c r="S88" i="1"/>
  <c r="K88" i="1"/>
  <c r="W87" i="1"/>
  <c r="O87" i="1"/>
  <c r="M3" i="1"/>
  <c r="U3" i="1"/>
  <c r="G6" i="1"/>
  <c r="H90" i="1"/>
  <c r="G90" i="1"/>
  <c r="G88" i="1"/>
  <c r="AA92" i="1"/>
  <c r="S92" i="1"/>
  <c r="J92" i="1"/>
  <c r="V91" i="1"/>
  <c r="N91" i="1"/>
  <c r="N89" i="1"/>
  <c r="Z88" i="1"/>
  <c r="R88" i="1"/>
  <c r="R97" i="1" s="1"/>
  <c r="J88" i="1"/>
  <c r="V87" i="1"/>
  <c r="N87" i="1"/>
  <c r="N96" i="1" s="1"/>
  <c r="Z92" i="1"/>
  <c r="R92" i="1"/>
  <c r="I92" i="1"/>
  <c r="U91" i="1"/>
  <c r="M91" i="1"/>
  <c r="Y88" i="1"/>
  <c r="Q88" i="1"/>
  <c r="I88" i="1"/>
  <c r="Q95" i="1"/>
  <c r="I95" i="1"/>
  <c r="N92" i="1"/>
  <c r="N6" i="1"/>
  <c r="P37" i="1"/>
  <c r="O37" i="1"/>
  <c r="L37" i="1"/>
  <c r="K37" i="1"/>
  <c r="J37" i="1"/>
  <c r="I37" i="1"/>
  <c r="H37" i="1"/>
  <c r="G37" i="1"/>
  <c r="Y100" i="1" l="1"/>
  <c r="Y99" i="1"/>
  <c r="W102" i="1"/>
  <c r="T101" i="1"/>
  <c r="Q100" i="1"/>
  <c r="O102" i="1"/>
  <c r="K97" i="1"/>
  <c r="X97" i="1"/>
  <c r="Q99" i="1"/>
  <c r="Z101" i="1"/>
  <c r="T100" i="1"/>
  <c r="W96" i="1"/>
  <c r="T99" i="1"/>
  <c r="L97" i="1"/>
  <c r="Z97" i="1"/>
  <c r="Z100" i="1"/>
  <c r="AB99" i="1"/>
  <c r="S97" i="1"/>
  <c r="AB100" i="1"/>
  <c r="W100" i="1"/>
  <c r="J101" i="1"/>
  <c r="R101" i="1"/>
  <c r="AB97" i="1"/>
  <c r="I97" i="1"/>
  <c r="U96" i="1"/>
  <c r="V96" i="1"/>
  <c r="U97" i="1"/>
  <c r="S96" i="1"/>
  <c r="R100" i="1"/>
  <c r="M98" i="1"/>
  <c r="N100" i="1"/>
  <c r="N98" i="1"/>
  <c r="V100" i="1"/>
  <c r="P98" i="1"/>
  <c r="M100" i="1"/>
  <c r="K96" i="1"/>
  <c r="P97" i="1"/>
  <c r="M102" i="1"/>
  <c r="T97" i="1"/>
  <c r="U98" i="1"/>
  <c r="Y98" i="1"/>
  <c r="K101" i="1"/>
  <c r="V99" i="1"/>
  <c r="J99" i="1"/>
  <c r="J96" i="1"/>
  <c r="L98" i="1"/>
  <c r="J100" i="1"/>
  <c r="L96" i="1"/>
  <c r="T98" i="1"/>
  <c r="R98" i="1"/>
  <c r="R96" i="1"/>
  <c r="N101" i="1"/>
  <c r="Q101" i="1"/>
  <c r="X96" i="1"/>
  <c r="P99" i="1"/>
  <c r="P96" i="1"/>
  <c r="AB101" i="1"/>
  <c r="P100" i="1"/>
  <c r="W97" i="1"/>
  <c r="I98" i="1"/>
  <c r="AB98" i="1"/>
  <c r="S102" i="1"/>
  <c r="K98" i="1"/>
  <c r="P101" i="1"/>
  <c r="N99" i="1"/>
  <c r="Z96" i="1"/>
  <c r="R99" i="1"/>
  <c r="M96" i="1"/>
  <c r="Q98" i="1"/>
  <c r="AA102" i="1"/>
  <c r="X101" i="1"/>
  <c r="T102" i="1"/>
  <c r="W101" i="1"/>
  <c r="Z99" i="1"/>
  <c r="AA97" i="1"/>
  <c r="U101" i="1"/>
  <c r="X98" i="1"/>
  <c r="S101" i="1"/>
  <c r="I102" i="1"/>
  <c r="Q97" i="1"/>
  <c r="Y97" i="1"/>
  <c r="O100" i="1"/>
  <c r="O101" i="1"/>
  <c r="V97" i="1"/>
  <c r="K99" i="1"/>
  <c r="I101" i="1"/>
  <c r="J97" i="1"/>
  <c r="J98" i="1"/>
  <c r="AA101" i="1"/>
  <c r="R102" i="1"/>
  <c r="T96" i="1"/>
  <c r="AA98" i="1"/>
  <c r="L102" i="1"/>
  <c r="AB102" i="1"/>
  <c r="Z98" i="1"/>
  <c r="S98" i="1"/>
  <c r="Z102" i="1"/>
  <c r="U102" i="1"/>
  <c r="U100" i="1"/>
  <c r="P102" i="1"/>
  <c r="O96" i="1"/>
  <c r="M101" i="1"/>
  <c r="K102" i="1"/>
  <c r="AB96" i="1"/>
  <c r="V101" i="1"/>
  <c r="S99" i="1"/>
  <c r="J102" i="1"/>
  <c r="Y101" i="1"/>
  <c r="O97" i="1"/>
  <c r="O98" i="1"/>
  <c r="V102" i="1"/>
  <c r="N97" i="1"/>
  <c r="W98" i="1"/>
  <c r="V98" i="1"/>
  <c r="X102" i="1"/>
  <c r="N102" i="1"/>
  <c r="P34" i="1"/>
  <c r="P35" i="1"/>
  <c r="P36" i="1"/>
  <c r="O34" i="1"/>
  <c r="O35" i="1"/>
  <c r="O36" i="1"/>
  <c r="L34" i="1"/>
  <c r="L35" i="1"/>
  <c r="L36" i="1"/>
  <c r="K34" i="1"/>
  <c r="K35" i="1"/>
  <c r="K36" i="1"/>
  <c r="I34" i="1"/>
  <c r="I35" i="1"/>
  <c r="I36" i="1"/>
  <c r="G34" i="1"/>
  <c r="G35" i="1"/>
  <c r="G36" i="1"/>
  <c r="H36" i="1"/>
  <c r="J36" i="1"/>
  <c r="J35" i="1" l="1"/>
  <c r="H35" i="1"/>
  <c r="B24" i="1" l="1"/>
  <c r="C24" i="1"/>
  <c r="B25" i="1"/>
  <c r="C25" i="1"/>
  <c r="B26" i="1"/>
  <c r="C26" i="1"/>
  <c r="B20" i="1"/>
  <c r="C20" i="1"/>
  <c r="B21" i="1"/>
  <c r="C21" i="1"/>
  <c r="B22" i="1"/>
  <c r="C22" i="1"/>
  <c r="B16" i="1"/>
  <c r="C16" i="1"/>
  <c r="B17" i="1"/>
  <c r="C17" i="1"/>
  <c r="B18" i="1"/>
  <c r="C18" i="1"/>
  <c r="B12" i="1"/>
  <c r="C12" i="1"/>
  <c r="B13" i="1"/>
  <c r="C13" i="1"/>
  <c r="B14" i="1"/>
  <c r="C14" i="1"/>
  <c r="B8" i="1"/>
  <c r="C8" i="1"/>
  <c r="B9" i="1"/>
  <c r="C9" i="1"/>
  <c r="B10" i="1"/>
  <c r="C10" i="1"/>
  <c r="C23" i="1"/>
  <c r="B23" i="1"/>
  <c r="C19" i="1"/>
  <c r="B19" i="1"/>
  <c r="C15" i="1"/>
  <c r="B15" i="1"/>
  <c r="C11" i="1"/>
  <c r="B11" i="1"/>
  <c r="C7" i="1"/>
  <c r="B7" i="1"/>
  <c r="J34" i="1"/>
  <c r="H34" i="1"/>
  <c r="G95" i="1" l="1"/>
  <c r="G100" i="1"/>
  <c r="H95" i="1"/>
  <c r="G102" i="1"/>
  <c r="F101" i="1"/>
  <c r="F102" i="1"/>
  <c r="F95" i="1"/>
  <c r="H99" i="1"/>
  <c r="H101" i="1"/>
  <c r="E95" i="1"/>
  <c r="D95" i="1"/>
  <c r="E96" i="1" l="1"/>
  <c r="G97" i="1"/>
  <c r="F96" i="1"/>
  <c r="D101" i="1"/>
  <c r="G99" i="1"/>
  <c r="H97" i="1"/>
  <c r="F100" i="1"/>
  <c r="D98" i="1"/>
  <c r="E100" i="1"/>
  <c r="H98" i="1"/>
  <c r="E101" i="1"/>
  <c r="F97" i="1"/>
  <c r="G101" i="1"/>
  <c r="D97" i="1"/>
  <c r="E99" i="1"/>
  <c r="H102" i="1"/>
  <c r="D99" i="1"/>
  <c r="H100" i="1"/>
  <c r="D102" i="1"/>
  <c r="D100" i="1"/>
  <c r="F99" i="1"/>
  <c r="D96" i="1"/>
  <c r="E97" i="1"/>
  <c r="E98" i="1"/>
  <c r="E102" i="1"/>
  <c r="F98" i="1"/>
  <c r="G98" i="1"/>
  <c r="H96" i="1"/>
  <c r="G96" i="1"/>
</calcChain>
</file>

<file path=xl/sharedStrings.xml><?xml version="1.0" encoding="utf-8"?>
<sst xmlns="http://schemas.openxmlformats.org/spreadsheetml/2006/main" count="232" uniqueCount="159">
  <si>
    <t>Algorithm</t>
  </si>
  <si>
    <t>Parameters</t>
  </si>
  <si>
    <t>Function</t>
  </si>
  <si>
    <t>skopt.gp_min</t>
  </si>
  <si>
    <t>[]</t>
  </si>
  <si>
    <t>1_50</t>
  </si>
  <si>
    <t>skopt.dummy_min</t>
  </si>
  <si>
    <t>skopt.forest_min</t>
  </si>
  <si>
    <t>skopt.gbrt_min</t>
  </si>
  <si>
    <t>Scenario</t>
  </si>
  <si>
    <t>Number</t>
  </si>
  <si>
    <t>Paramaeters</t>
  </si>
  <si>
    <t>Dataset</t>
  </si>
  <si>
    <t>ep_prtr</t>
  </si>
  <si>
    <t>epochs</t>
  </si>
  <si>
    <t>Space bounds</t>
  </si>
  <si>
    <t>Optimum</t>
  </si>
  <si>
    <t>YaleB</t>
  </si>
  <si>
    <t>Scenario 0</t>
  </si>
  <si>
    <t>0_10</t>
  </si>
  <si>
    <t>0_20</t>
  </si>
  <si>
    <t>0_30</t>
  </si>
  <si>
    <t>0_40</t>
  </si>
  <si>
    <t>0_50</t>
  </si>
  <si>
    <t>Average</t>
  </si>
  <si>
    <t>Seed 0</t>
  </si>
  <si>
    <t>Seed 1</t>
  </si>
  <si>
    <t>Seed 2</t>
  </si>
  <si>
    <t>Seed 3</t>
  </si>
  <si>
    <t>Seed 4</t>
  </si>
  <si>
    <t>1_10</t>
  </si>
  <si>
    <t>1_20</t>
  </si>
  <si>
    <t>1_30</t>
  </si>
  <si>
    <t>1_40</t>
  </si>
  <si>
    <t>Scenario 1</t>
  </si>
  <si>
    <t>Coil20</t>
  </si>
  <si>
    <t>2_10</t>
  </si>
  <si>
    <t>2_20</t>
  </si>
  <si>
    <t>2_30</t>
  </si>
  <si>
    <t>2_40</t>
  </si>
  <si>
    <t>2_50</t>
  </si>
  <si>
    <t>Scenario 2</t>
  </si>
  <si>
    <t>3_10</t>
  </si>
  <si>
    <t>3_20</t>
  </si>
  <si>
    <t>3_30</t>
  </si>
  <si>
    <t>3_40</t>
  </si>
  <si>
    <t>3_50</t>
  </si>
  <si>
    <t>Scenario 3</t>
  </si>
  <si>
    <t>n_rand</t>
  </si>
  <si>
    <t>3_60</t>
  </si>
  <si>
    <t>3_70</t>
  </si>
  <si>
    <t>3_80</t>
  </si>
  <si>
    <t>3_90</t>
  </si>
  <si>
    <t>3_100</t>
  </si>
  <si>
    <t>gp</t>
  </si>
  <si>
    <t>gbrt</t>
  </si>
  <si>
    <t>dummy</t>
  </si>
  <si>
    <t>forest</t>
  </si>
  <si>
    <t>blank</t>
  </si>
  <si>
    <t>avg - log10</t>
  </si>
  <si>
    <t>std - log10</t>
  </si>
  <si>
    <t>min/max - regular</t>
  </si>
  <si>
    <t>stacked area - regular</t>
  </si>
  <si>
    <t>Model</t>
  </si>
  <si>
    <t>run_model</t>
  </si>
  <si>
    <t>4_10</t>
  </si>
  <si>
    <t>4_20</t>
  </si>
  <si>
    <t>4_30</t>
  </si>
  <si>
    <t>4_40</t>
  </si>
  <si>
    <t>4_50</t>
  </si>
  <si>
    <t>4_60</t>
  </si>
  <si>
    <t>4_70</t>
  </si>
  <si>
    <t>4_80</t>
  </si>
  <si>
    <t>4_90</t>
  </si>
  <si>
    <t>4_100</t>
  </si>
  <si>
    <t>Scenario 4</t>
  </si>
  <si>
    <t>4_110</t>
  </si>
  <si>
    <t>4_120</t>
  </si>
  <si>
    <t>4_130</t>
  </si>
  <si>
    <t>4_140</t>
  </si>
  <si>
    <t>run_ssc</t>
  </si>
  <si>
    <t>lp_min</t>
  </si>
  <si>
    <t>lp_max</t>
  </si>
  <si>
    <t>lr_min</t>
  </si>
  <si>
    <t>lr_max</t>
  </si>
  <si>
    <t>a1_min</t>
  </si>
  <si>
    <t>a1_max</t>
  </si>
  <si>
    <t>i1_min</t>
  </si>
  <si>
    <t>i2_max</t>
  </si>
  <si>
    <t>a2_min</t>
  </si>
  <si>
    <t>a2_max</t>
  </si>
  <si>
    <t>i2_min</t>
  </si>
  <si>
    <t>i2_max2</t>
  </si>
  <si>
    <t>Python3.5 (local)</t>
  </si>
  <si>
    <t>MATLAB</t>
  </si>
  <si>
    <t>rng(seed)</t>
  </si>
  <si>
    <t>Python2.7 (beethoven)</t>
  </si>
  <si>
    <t>5_10</t>
  </si>
  <si>
    <t>5_20</t>
  </si>
  <si>
    <t>5_30</t>
  </si>
  <si>
    <t>5_40</t>
  </si>
  <si>
    <t>5_50</t>
  </si>
  <si>
    <t>6_10</t>
  </si>
  <si>
    <t>6_20</t>
  </si>
  <si>
    <t>6_30</t>
  </si>
  <si>
    <t>6_40</t>
  </si>
  <si>
    <t>6_50</t>
  </si>
  <si>
    <t>Scenario 5</t>
  </si>
  <si>
    <t>Scenario 6</t>
  </si>
  <si>
    <t>-</t>
  </si>
  <si>
    <t>7_10</t>
  </si>
  <si>
    <t>7_20</t>
  </si>
  <si>
    <t>7_30</t>
  </si>
  <si>
    <t>7_40</t>
  </si>
  <si>
    <t>7_50</t>
  </si>
  <si>
    <t>Scenario 7</t>
  </si>
  <si>
    <t>run_ae</t>
  </si>
  <si>
    <t>Visualization of optimization algorithm</t>
  </si>
  <si>
    <t>seed 3</t>
  </si>
  <si>
    <t>alpha</t>
  </si>
  <si>
    <t>maxIter</t>
  </si>
  <si>
    <t>Scenario 8</t>
  </si>
  <si>
    <t>8_10</t>
  </si>
  <si>
    <t>8_20</t>
  </si>
  <si>
    <t>8_30</t>
  </si>
  <si>
    <t>8_40</t>
  </si>
  <si>
    <t>8_50</t>
  </si>
  <si>
    <t>scenario 6</t>
  </si>
  <si>
    <t>Minimum</t>
  </si>
  <si>
    <t>Min Re-evaluate</t>
  </si>
  <si>
    <t>m_error</t>
  </si>
  <si>
    <t>m_lr_prtr</t>
  </si>
  <si>
    <t>m_lr</t>
  </si>
  <si>
    <t>m_alph1</t>
  </si>
  <si>
    <t>m_iter1</t>
  </si>
  <si>
    <t>m_alph2</t>
  </si>
  <si>
    <t>m_iter2</t>
  </si>
  <si>
    <t>m_100</t>
  </si>
  <si>
    <t>m_101</t>
  </si>
  <si>
    <t>m_102</t>
  </si>
  <si>
    <t>m_103</t>
  </si>
  <si>
    <t>m_104</t>
  </si>
  <si>
    <t>m_avg</t>
  </si>
  <si>
    <t>m_factor</t>
  </si>
  <si>
    <t>Opt Re-evaluate</t>
  </si>
  <si>
    <t>o_error</t>
  </si>
  <si>
    <t>o_lr_prtr</t>
  </si>
  <si>
    <t>o_lr</t>
  </si>
  <si>
    <t>o_alph1</t>
  </si>
  <si>
    <t>o_iter1</t>
  </si>
  <si>
    <t>o_alph2</t>
  </si>
  <si>
    <t>o_iter2</t>
  </si>
  <si>
    <t>o_100</t>
  </si>
  <si>
    <t>o_101</t>
  </si>
  <si>
    <t>o_102</t>
  </si>
  <si>
    <t>o_103</t>
  </si>
  <si>
    <t>o_104</t>
  </si>
  <si>
    <t>o_avg</t>
  </si>
  <si>
    <t>o_factor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</si>
</sst>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4" borderId="6" xfId="0" applyFill="1" applyBorder="1"/>
    <xf numFmtId="0" fontId="0" fillId="3" borderId="6" xfId="0" applyFill="1" applyBorder="1"/>
    <xf numFmtId="0" fontId="0" fillId="0" borderId="8" xfId="0" applyBorder="1"/>
    <xf numFmtId="0" fontId="0" fillId="0" borderId="7" xfId="0" applyBorder="1"/>
    <xf numFmtId="0" fontId="0" fillId="4" borderId="12" xfId="0" applyFill="1" applyBorder="1"/>
    <xf numFmtId="0" fontId="0" fillId="4" borderId="14" xfId="0" applyFill="1" applyBorder="1"/>
    <xf numFmtId="0" fontId="0" fillId="3" borderId="12" xfId="0" applyFill="1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8" borderId="12" xfId="0" applyFill="1" applyBorder="1"/>
    <xf numFmtId="0" fontId="0" fillId="8" borderId="6" xfId="0" applyFill="1" applyBorder="1"/>
    <xf numFmtId="0" fontId="0" fillId="9" borderId="6" xfId="0" applyFill="1" applyBorder="1"/>
    <xf numFmtId="0" fontId="0" fillId="9" borderId="12" xfId="0" applyFill="1" applyBorder="1"/>
    <xf numFmtId="0" fontId="0" fillId="0" borderId="3" xfId="0" applyNumberFormat="1" applyBorder="1"/>
    <xf numFmtId="0" fontId="0" fillId="0" borderId="0" xfId="0" applyNumberFormat="1" applyBorder="1"/>
    <xf numFmtId="0" fontId="0" fillId="0" borderId="4" xfId="0" applyNumberFormat="1" applyBorder="1"/>
    <xf numFmtId="0" fontId="0" fillId="0" borderId="2" xfId="0" applyNumberFormat="1" applyBorder="1"/>
    <xf numFmtId="0" fontId="0" fillId="0" borderId="0" xfId="0" applyNumberFormat="1"/>
    <xf numFmtId="0" fontId="0" fillId="0" borderId="16" xfId="0" applyNumberFormat="1" applyBorder="1"/>
    <xf numFmtId="0" fontId="0" fillId="0" borderId="0" xfId="0" applyNumberFormat="1" applyFont="1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10" borderId="6" xfId="0" applyFill="1" applyBorder="1"/>
    <xf numFmtId="0" fontId="0" fillId="10" borderId="12" xfId="0" applyFill="1" applyBorder="1"/>
    <xf numFmtId="0" fontId="0" fillId="0" borderId="15" xfId="0" applyNumberFormat="1" applyBorder="1"/>
    <xf numFmtId="0" fontId="0" fillId="11" borderId="12" xfId="0" applyFill="1" applyBorder="1"/>
    <xf numFmtId="0" fontId="0" fillId="11" borderId="6" xfId="0" applyFill="1" applyBorder="1"/>
    <xf numFmtId="0" fontId="0" fillId="12" borderId="12" xfId="0" applyFill="1" applyBorder="1"/>
    <xf numFmtId="0" fontId="0" fillId="12" borderId="6" xfId="0" applyFill="1" applyBorder="1"/>
    <xf numFmtId="0" fontId="0" fillId="14" borderId="6" xfId="0" applyFill="1" applyBorder="1"/>
    <xf numFmtId="0" fontId="0" fillId="14" borderId="12" xfId="0" applyFill="1" applyBorder="1"/>
    <xf numFmtId="0" fontId="0" fillId="15" borderId="12" xfId="0" applyFill="1" applyBorder="1"/>
    <xf numFmtId="0" fontId="0" fillId="15" borderId="6" xfId="0" applyFill="1" applyBorder="1"/>
    <xf numFmtId="11" fontId="0" fillId="0" borderId="0" xfId="0" applyNumberFormat="1" applyBorder="1"/>
    <xf numFmtId="0" fontId="0" fillId="0" borderId="17" xfId="0" applyBorder="1"/>
    <xf numFmtId="0" fontId="1" fillId="2" borderId="18" xfId="0" applyFont="1" applyFill="1" applyBorder="1"/>
    <xf numFmtId="0" fontId="1" fillId="4" borderId="7" xfId="0" applyFont="1" applyFill="1" applyBorder="1"/>
    <xf numFmtId="0" fontId="1" fillId="3" borderId="7" xfId="0" applyFont="1" applyFill="1" applyBorder="1"/>
    <xf numFmtId="0" fontId="1" fillId="8" borderId="7" xfId="0" applyFont="1" applyFill="1" applyBorder="1"/>
    <xf numFmtId="0" fontId="1" fillId="9" borderId="19" xfId="0" applyFont="1" applyFill="1" applyBorder="1"/>
    <xf numFmtId="0" fontId="1" fillId="10" borderId="19" xfId="0" applyFont="1" applyFill="1" applyBorder="1"/>
    <xf numFmtId="0" fontId="1" fillId="11" borderId="7" xfId="0" applyFont="1" applyFill="1" applyBorder="1"/>
    <xf numFmtId="0" fontId="1" fillId="12" borderId="7" xfId="0" applyFont="1" applyFill="1" applyBorder="1"/>
    <xf numFmtId="0" fontId="1" fillId="14" borderId="7" xfId="0" applyFont="1" applyFill="1" applyBorder="1"/>
    <xf numFmtId="0" fontId="1" fillId="15" borderId="7" xfId="0" applyFont="1" applyFill="1" applyBorder="1"/>
    <xf numFmtId="0" fontId="0" fillId="6" borderId="6" xfId="0" applyFill="1" applyBorder="1"/>
    <xf numFmtId="0" fontId="0" fillId="6" borderId="14" xfId="0" applyFill="1" applyBorder="1"/>
    <xf numFmtId="0" fontId="0" fillId="5" borderId="12" xfId="0" applyFill="1" applyBorder="1"/>
    <xf numFmtId="0" fontId="0" fillId="5" borderId="6" xfId="0" applyFill="1" applyBorder="1"/>
    <xf numFmtId="0" fontId="0" fillId="13" borderId="12" xfId="0" applyFill="1" applyBorder="1"/>
    <xf numFmtId="0" fontId="0" fillId="13" borderId="6" xfId="0" applyFill="1" applyBorder="1"/>
    <xf numFmtId="0" fontId="1" fillId="14" borderId="3" xfId="0" applyFont="1" applyFill="1" applyBorder="1" applyAlignment="1">
      <alignment horizontal="center"/>
    </xf>
    <xf numFmtId="0" fontId="1" fillId="14" borderId="0" xfId="0" applyFont="1" applyFill="1" applyBorder="1" applyAlignment="1">
      <alignment horizontal="center"/>
    </xf>
    <xf numFmtId="0" fontId="1" fillId="15" borderId="3" xfId="0" applyFont="1" applyFill="1" applyBorder="1" applyAlignment="1">
      <alignment horizontal="center"/>
    </xf>
    <xf numFmtId="0" fontId="1" fillId="15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0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0" xfId="0" applyFont="1" applyFill="1" applyBorder="1" applyAlignment="1">
      <alignment horizontal="center"/>
    </xf>
    <xf numFmtId="0" fontId="1" fillId="13" borderId="3" xfId="0" applyFont="1" applyFill="1" applyBorder="1" applyAlignment="1">
      <alignment horizontal="center"/>
    </xf>
    <xf numFmtId="0" fontId="1" fillId="13" borderId="0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 vertical="center" textRotation="90"/>
    </xf>
    <xf numFmtId="0" fontId="2" fillId="7" borderId="7" xfId="0" applyFont="1" applyFill="1" applyBorder="1" applyAlignment="1">
      <alignment horizontal="center" vertical="center" textRotation="90"/>
    </xf>
    <xf numFmtId="0" fontId="2" fillId="7" borderId="10" xfId="0" applyFont="1" applyFill="1" applyBorder="1" applyAlignment="1">
      <alignment horizontal="center" vertical="center" textRotation="90"/>
    </xf>
    <xf numFmtId="0" fontId="2" fillId="7" borderId="11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1" fillId="9" borderId="3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0" fillId="5" borderId="20" xfId="0" applyFill="1" applyBorder="1"/>
    <xf numFmtId="0" fontId="1" fillId="5" borderId="21" xfId="0" applyFont="1" applyFill="1" applyBorder="1" applyAlignment="1">
      <alignment horizontal="center"/>
    </xf>
    <xf numFmtId="0" fontId="0" fillId="13" borderId="14" xfId="0" applyFill="1" applyBorder="1"/>
    <xf numFmtId="0" fontId="0" fillId="0" borderId="17" xfId="0" applyNumberFormat="1" applyBorder="1"/>
    <xf numFmtId="0" fontId="1" fillId="13" borderId="17" xfId="0" applyFont="1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0" fontId="4" fillId="16" borderId="6" xfId="0" applyFont="1" applyFill="1" applyBorder="1"/>
  </cellXfs>
  <cellStyles count="1">
    <cellStyle name="Normal" xfId="0" builtinId="0"/>
  </cellStyles>
  <dxfs count="74">
    <dxf>
      <numFmt numFmtId="0" formatCode="General"/>
    </dxf>
    <dxf>
      <numFmt numFmtId="0" formatCode="General"/>
    </dxf>
    <dxf>
      <numFmt numFmtId="0" formatCode="General"/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numFmt numFmtId="0" formatCode="General"/>
      <border diagonalUp="0" diagonalDown="0">
        <right style="thin">
          <color indexed="64"/>
        </right>
        <vertic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vertical/>
      </border>
    </dxf>
    <dxf>
      <border diagonalUp="0" diagonalDown="0">
        <left style="thin">
          <color indexed="64"/>
        </left>
        <right/>
        <vertic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right style="medium">
          <color indexed="64"/>
        </right>
        <vertical/>
      </border>
    </dxf>
    <dxf>
      <border>
        <bottom style="medium">
          <color indexed="64"/>
        </bottom>
      </border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border diagonalUp="0" diagonalDown="0">
        <left style="thin">
          <color indexed="64"/>
        </left>
        <right/>
        <vertical/>
      </border>
    </dxf>
    <dxf>
      <numFmt numFmtId="0" formatCode="General"/>
      <border diagonalUp="0" diagonalDown="0">
        <left style="thin">
          <color indexed="64"/>
        </left>
        <right/>
        <vertical/>
      </border>
    </dxf>
    <dxf>
      <border>
        <bottom style="medium">
          <color indexed="64"/>
        </bottom>
      </border>
    </dxf>
  </dxfs>
  <tableStyles count="0" defaultTableStyle="TableStyleMedium2" defaultPivotStyle="PivotStyleLight16"/>
  <colors>
    <mruColors>
      <color rgb="FF800000"/>
      <color rgb="FFFF8F8F"/>
      <color rgb="FFBC8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tx>
            <c:v>blank1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Main!$D$95:$H$95</c:f>
              <c:numCache>
                <c:formatCode>General</c:formatCode>
                <c:ptCount val="5"/>
                <c:pt idx="0">
                  <c:v>1.9706402174274155E-3</c:v>
                </c:pt>
                <c:pt idx="1">
                  <c:v>1.7794323609500772E-3</c:v>
                </c:pt>
                <c:pt idx="2">
                  <c:v>1.7436582388169583E-3</c:v>
                </c:pt>
                <c:pt idx="3">
                  <c:v>1.6715035046223098E-3</c:v>
                </c:pt>
                <c:pt idx="4">
                  <c:v>1.6574348892824419E-3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6-4442-981D-CB1D652A3684}"/>
            </c:ext>
          </c:extLst>
        </c:ser>
        <c:ser>
          <c:idx val="15"/>
          <c:order val="9"/>
          <c:tx>
            <c:v>gp</c:v>
          </c:tx>
          <c:spPr>
            <a:solidFill>
              <a:schemeClr val="accent1">
                <a:alpha val="50000"/>
              </a:schemeClr>
            </a:solidFill>
          </c:spPr>
          <c:val>
            <c:numRef>
              <c:f>Main!$D$96:$H$96</c:f>
              <c:numCache>
                <c:formatCode>General</c:formatCode>
                <c:ptCount val="5"/>
                <c:pt idx="0">
                  <c:v>7.1339906340567666E-2</c:v>
                </c:pt>
                <c:pt idx="1">
                  <c:v>1.4683678691271075E-3</c:v>
                </c:pt>
                <c:pt idx="2">
                  <c:v>3.9214344519247681E-4</c:v>
                </c:pt>
                <c:pt idx="3">
                  <c:v>3.7591606449129361E-4</c:v>
                </c:pt>
                <c:pt idx="4">
                  <c:v>2.400115061158305E-4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6-4442-981D-CB1D652A3684}"/>
            </c:ext>
          </c:extLst>
        </c:ser>
        <c:ser>
          <c:idx val="16"/>
          <c:order val="10"/>
          <c:tx>
            <c:v>blank2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Main!$D$97:$H$97</c:f>
              <c:numCache>
                <c:formatCode>General</c:formatCode>
                <c:ptCount val="5"/>
                <c:pt idx="0">
                  <c:v>-4.9355462862928003E-2</c:v>
                </c:pt>
                <c:pt idx="1">
                  <c:v>5.450133002156311E-3</c:v>
                </c:pt>
                <c:pt idx="2">
                  <c:v>-4.259360223727829E-4</c:v>
                </c:pt>
                <c:pt idx="3">
                  <c:v>-3.3755390747695121E-4</c:v>
                </c:pt>
                <c:pt idx="4">
                  <c:v>-3.1416343707883548E-4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96-4442-981D-CB1D652A3684}"/>
            </c:ext>
          </c:extLst>
        </c:ser>
        <c:ser>
          <c:idx val="17"/>
          <c:order val="11"/>
          <c:tx>
            <c:v>dummy</c:v>
          </c:tx>
          <c:spPr>
            <a:solidFill>
              <a:schemeClr val="accent2">
                <a:alpha val="50000"/>
              </a:schemeClr>
            </a:solidFill>
          </c:spPr>
          <c:val>
            <c:numRef>
              <c:f>Main!$D$98:$H$98</c:f>
              <c:numCache>
                <c:formatCode>General</c:formatCode>
                <c:ptCount val="5"/>
                <c:pt idx="0">
                  <c:v>9.5872631621200383E-2</c:v>
                </c:pt>
                <c:pt idx="1">
                  <c:v>5.6672295790994275E-2</c:v>
                </c:pt>
                <c:pt idx="2">
                  <c:v>1.8429678628864358E-2</c:v>
                </c:pt>
                <c:pt idx="3">
                  <c:v>1.8429678628864358E-2</c:v>
                </c:pt>
                <c:pt idx="4">
                  <c:v>5.5575560806091469E-3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96-4442-981D-CB1D652A3684}"/>
            </c:ext>
          </c:extLst>
        </c:ser>
        <c:ser>
          <c:idx val="18"/>
          <c:order val="12"/>
          <c:tx>
            <c:v>blank3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Main!$D$99:$H$99</c:f>
              <c:numCache>
                <c:formatCode>General</c:formatCode>
                <c:ptCount val="5"/>
                <c:pt idx="0">
                  <c:v>-9.5872631621200383E-2</c:v>
                </c:pt>
                <c:pt idx="1">
                  <c:v>-6.4123343520501294E-2</c:v>
                </c:pt>
                <c:pt idx="2">
                  <c:v>-1.894930691000473E-2</c:v>
                </c:pt>
                <c:pt idx="3">
                  <c:v>-1.8576723867675726E-2</c:v>
                </c:pt>
                <c:pt idx="4">
                  <c:v>-5.5913128677224332E-3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96-4442-981D-CB1D652A3684}"/>
            </c:ext>
          </c:extLst>
        </c:ser>
        <c:ser>
          <c:idx val="19"/>
          <c:order val="13"/>
          <c:tx>
            <c:v>forest</c:v>
          </c:tx>
          <c:spPr>
            <a:solidFill>
              <a:schemeClr val="accent3">
                <a:alpha val="50000"/>
              </a:schemeClr>
            </a:solidFill>
          </c:spPr>
          <c:val>
            <c:numRef>
              <c:f>Main!$D$100:$H$100</c:f>
              <c:numCache>
                <c:formatCode>General</c:formatCode>
                <c:ptCount val="5"/>
                <c:pt idx="0">
                  <c:v>9.5872631621200383E-2</c:v>
                </c:pt>
                <c:pt idx="1">
                  <c:v>1.8916617512106548E-2</c:v>
                </c:pt>
                <c:pt idx="2">
                  <c:v>1.6057343183897746E-2</c:v>
                </c:pt>
                <c:pt idx="3">
                  <c:v>7.6855710792647094E-4</c:v>
                </c:pt>
                <c:pt idx="4">
                  <c:v>6.0931726412314724E-4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96-4442-981D-CB1D652A3684}"/>
            </c:ext>
          </c:extLst>
        </c:ser>
        <c:ser>
          <c:idx val="20"/>
          <c:order val="14"/>
          <c:tx>
            <c:v>blank4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Main!$D$101:$H$101</c:f>
              <c:numCache>
                <c:formatCode>General</c:formatCode>
                <c:ptCount val="5"/>
                <c:pt idx="0">
                  <c:v>-0.11584500798078569</c:v>
                </c:pt>
                <c:pt idx="1">
                  <c:v>-1.8640680962308424E-2</c:v>
                </c:pt>
                <c:pt idx="2">
                  <c:v>-1.5888126043226286E-2</c:v>
                </c:pt>
                <c:pt idx="3">
                  <c:v>-9.7192300958401411E-4</c:v>
                </c:pt>
                <c:pt idx="4">
                  <c:v>-8.5974645625739687E-4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96-4442-981D-CB1D652A3684}"/>
            </c:ext>
          </c:extLst>
        </c:ser>
        <c:ser>
          <c:idx val="21"/>
          <c:order val="15"/>
          <c:tx>
            <c:v>gbrt</c:v>
          </c:tx>
          <c:spPr>
            <a:solidFill>
              <a:schemeClr val="accent4">
                <a:alpha val="50000"/>
              </a:schemeClr>
            </a:solidFill>
          </c:spPr>
          <c:val>
            <c:numRef>
              <c:f>Main!$D$102:$H$102</c:f>
              <c:numCache>
                <c:formatCode>General</c:formatCode>
                <c:ptCount val="5"/>
                <c:pt idx="0">
                  <c:v>5.787850521984645E-2</c:v>
                </c:pt>
                <c:pt idx="1">
                  <c:v>1.2540301578421809E-2</c:v>
                </c:pt>
                <c:pt idx="2">
                  <c:v>4.1426333603415766E-3</c:v>
                </c:pt>
                <c:pt idx="3">
                  <c:v>4.1426333603415766E-3</c:v>
                </c:pt>
                <c:pt idx="4">
                  <c:v>3.7548867258095477E-3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96-4442-981D-CB1D652A3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tx>
            <c:v>gp_min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Main!$D$86:$H$86</c:f>
              <c:numCache>
                <c:formatCode>General</c:formatCode>
                <c:ptCount val="5"/>
                <c:pt idx="0">
                  <c:v>1.9706402174274155E-3</c:v>
                </c:pt>
                <c:pt idx="1">
                  <c:v>1.7794323609500772E-3</c:v>
                </c:pt>
                <c:pt idx="2">
                  <c:v>1.7436582388169583E-3</c:v>
                </c:pt>
                <c:pt idx="3">
                  <c:v>1.6715035046223098E-3</c:v>
                </c:pt>
                <c:pt idx="4">
                  <c:v>1.6574348892824419E-3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96-4442-981D-CB1D652A3684}"/>
            </c:ext>
          </c:extLst>
        </c:ser>
        <c:ser>
          <c:idx val="2"/>
          <c:order val="1"/>
          <c:tx>
            <c:v>gp_max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Main!$D$87:$H$87</c:f>
              <c:numCache>
                <c:formatCode>General</c:formatCode>
                <c:ptCount val="5"/>
                <c:pt idx="0">
                  <c:v>7.3310546557995085E-2</c:v>
                </c:pt>
                <c:pt idx="1">
                  <c:v>3.2478002300771846E-3</c:v>
                </c:pt>
                <c:pt idx="2">
                  <c:v>2.1358016840094351E-3</c:v>
                </c:pt>
                <c:pt idx="3">
                  <c:v>2.0474195691136034E-3</c:v>
                </c:pt>
                <c:pt idx="4">
                  <c:v>1.8974463953982724E-3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96-4442-981D-CB1D652A3684}"/>
            </c:ext>
          </c:extLst>
        </c:ser>
        <c:ser>
          <c:idx val="3"/>
          <c:order val="2"/>
          <c:tx>
            <c:v>dummy_min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Main!$D$88:$H$88</c:f>
              <c:numCache>
                <c:formatCode>General</c:formatCode>
                <c:ptCount val="5"/>
                <c:pt idx="0">
                  <c:v>2.3955083695067082E-2</c:v>
                </c:pt>
                <c:pt idx="1">
                  <c:v>8.697933232233496E-3</c:v>
                </c:pt>
                <c:pt idx="2">
                  <c:v>1.7098656616366522E-3</c:v>
                </c:pt>
                <c:pt idx="3">
                  <c:v>1.7098656616366522E-3</c:v>
                </c:pt>
                <c:pt idx="4">
                  <c:v>1.5832829583194369E-3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B96-4442-981D-CB1D652A3684}"/>
            </c:ext>
          </c:extLst>
        </c:ser>
        <c:ser>
          <c:idx val="4"/>
          <c:order val="3"/>
          <c:tx>
            <c:v>dummy_max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Main!$D$89:$H$89</c:f>
              <c:numCache>
                <c:formatCode>General</c:formatCode>
                <c:ptCount val="5"/>
                <c:pt idx="0">
                  <c:v>0.11982771531626747</c:v>
                </c:pt>
                <c:pt idx="1">
                  <c:v>6.5370229023227769E-2</c:v>
                </c:pt>
                <c:pt idx="2">
                  <c:v>2.0139544290501011E-2</c:v>
                </c:pt>
                <c:pt idx="3">
                  <c:v>2.0139544290501011E-2</c:v>
                </c:pt>
                <c:pt idx="4">
                  <c:v>7.1408390389285838E-3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B96-4442-981D-CB1D652A3684}"/>
            </c:ext>
          </c:extLst>
        </c:ser>
        <c:ser>
          <c:idx val="5"/>
          <c:order val="4"/>
          <c:tx>
            <c:v>forest_min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Main!$D$90:$H$90</c:f>
              <c:numCache>
                <c:formatCode>General</c:formatCode>
                <c:ptCount val="5"/>
                <c:pt idx="0">
                  <c:v>2.3955083695067082E-2</c:v>
                </c:pt>
                <c:pt idx="1">
                  <c:v>1.246885502726476E-3</c:v>
                </c:pt>
                <c:pt idx="2">
                  <c:v>1.1902373804962823E-3</c:v>
                </c:pt>
                <c:pt idx="3">
                  <c:v>1.5628204228252862E-3</c:v>
                </c:pt>
                <c:pt idx="4">
                  <c:v>1.5495261712061507E-3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B96-4442-981D-CB1D652A3684}"/>
            </c:ext>
          </c:extLst>
        </c:ser>
        <c:ser>
          <c:idx val="6"/>
          <c:order val="5"/>
          <c:tx>
            <c:v>forest_max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Main!$D$91:$H$91</c:f>
              <c:numCache>
                <c:formatCode>General</c:formatCode>
                <c:ptCount val="5"/>
                <c:pt idx="0">
                  <c:v>0.11982771531626747</c:v>
                </c:pt>
                <c:pt idx="1">
                  <c:v>2.0163503014833023E-2</c:v>
                </c:pt>
                <c:pt idx="2">
                  <c:v>1.724758056439403E-2</c:v>
                </c:pt>
                <c:pt idx="3">
                  <c:v>2.3313775307517571E-3</c:v>
                </c:pt>
                <c:pt idx="4">
                  <c:v>2.1588434353292979E-3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B96-4442-981D-CB1D652A3684}"/>
            </c:ext>
          </c:extLst>
        </c:ser>
        <c:ser>
          <c:idx val="7"/>
          <c:order val="6"/>
          <c:tx>
            <c:v>gbrt_min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Main!$D$92:$H$92</c:f>
              <c:numCache>
                <c:formatCode>General</c:formatCode>
                <c:ptCount val="5"/>
                <c:pt idx="0">
                  <c:v>3.9827073354817832E-3</c:v>
                </c:pt>
                <c:pt idx="1">
                  <c:v>1.5228220525245982E-3</c:v>
                </c:pt>
                <c:pt idx="2">
                  <c:v>1.359454521167743E-3</c:v>
                </c:pt>
                <c:pt idx="3">
                  <c:v>1.359454521167743E-3</c:v>
                </c:pt>
                <c:pt idx="4">
                  <c:v>1.299096979071901E-3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B96-4442-981D-CB1D652A3684}"/>
            </c:ext>
          </c:extLst>
        </c:ser>
        <c:ser>
          <c:idx val="12"/>
          <c:order val="7"/>
          <c:tx>
            <c:v>gbrt_max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Main!$D$93:$H$93</c:f>
              <c:numCache>
                <c:formatCode>General</c:formatCode>
                <c:ptCount val="5"/>
                <c:pt idx="0">
                  <c:v>6.1861212555328234E-2</c:v>
                </c:pt>
                <c:pt idx="1">
                  <c:v>1.4063123630946407E-2</c:v>
                </c:pt>
                <c:pt idx="2">
                  <c:v>5.5020878815093197E-3</c:v>
                </c:pt>
                <c:pt idx="3">
                  <c:v>5.5020878815093197E-3</c:v>
                </c:pt>
                <c:pt idx="4">
                  <c:v>5.053983704881449E-3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B96-4442-981D-CB1D652A3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spPr>
            <a:solidFill>
              <a:schemeClr val="bg1">
                <a:alpha val="0"/>
              </a:schemeClr>
            </a:solidFill>
          </c:spPr>
          <c:val>
            <c:numRef>
              <c:f>Main!$AC$95:$AP$95</c:f>
              <c:numCache>
                <c:formatCode>General</c:formatCode>
                <c:ptCount val="14"/>
                <c:pt idx="0">
                  <c:v>0.36835205141877608</c:v>
                </c:pt>
                <c:pt idx="1">
                  <c:v>0.36303657674951473</c:v>
                </c:pt>
                <c:pt idx="2">
                  <c:v>0.35168516187651921</c:v>
                </c:pt>
                <c:pt idx="3">
                  <c:v>0.29274067221577466</c:v>
                </c:pt>
                <c:pt idx="4">
                  <c:v>0.29228244807408121</c:v>
                </c:pt>
                <c:pt idx="5">
                  <c:v>0.27858205184308649</c:v>
                </c:pt>
                <c:pt idx="6">
                  <c:v>0.19645479105557237</c:v>
                </c:pt>
                <c:pt idx="7">
                  <c:v>0.19483489110954372</c:v>
                </c:pt>
                <c:pt idx="8">
                  <c:v>0.17204883828623968</c:v>
                </c:pt>
                <c:pt idx="9">
                  <c:v>0.17204883828623968</c:v>
                </c:pt>
                <c:pt idx="10">
                  <c:v>0.17138938143728677</c:v>
                </c:pt>
                <c:pt idx="11">
                  <c:v>0.1709867006845765</c:v>
                </c:pt>
                <c:pt idx="12">
                  <c:v>0.17086724061688643</c:v>
                </c:pt>
                <c:pt idx="13">
                  <c:v>0.16808367370977101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9-4F9B-A5DE-C10F6504F569}"/>
            </c:ext>
          </c:extLst>
        </c:ser>
        <c:ser>
          <c:idx val="15"/>
          <c:order val="9"/>
          <c:spPr>
            <a:solidFill>
              <a:schemeClr val="accent1">
                <a:alpha val="50000"/>
              </a:schemeClr>
            </a:solidFill>
          </c:spPr>
          <c:val>
            <c:numRef>
              <c:f>Main!$AC$96:$AP$96</c:f>
              <c:numCache>
                <c:formatCode>General</c:formatCode>
                <c:ptCount val="14"/>
                <c:pt idx="0">
                  <c:v>0.15140306150461541</c:v>
                </c:pt>
                <c:pt idx="1">
                  <c:v>0.15349077453940185</c:v>
                </c:pt>
                <c:pt idx="2">
                  <c:v>0.15242702792610163</c:v>
                </c:pt>
                <c:pt idx="3">
                  <c:v>0.12653347842079238</c:v>
                </c:pt>
                <c:pt idx="4">
                  <c:v>0.12546196680612987</c:v>
                </c:pt>
                <c:pt idx="5">
                  <c:v>9.4892983919386054E-2</c:v>
                </c:pt>
                <c:pt idx="6">
                  <c:v>0.18771587747077553</c:v>
                </c:pt>
                <c:pt idx="7">
                  <c:v>0.18496588438512951</c:v>
                </c:pt>
                <c:pt idx="8">
                  <c:v>0.19633371239773723</c:v>
                </c:pt>
                <c:pt idx="9">
                  <c:v>0.19633371239773723</c:v>
                </c:pt>
                <c:pt idx="10">
                  <c:v>0.19370692550649476</c:v>
                </c:pt>
                <c:pt idx="11">
                  <c:v>0.19211121474004894</c:v>
                </c:pt>
                <c:pt idx="12">
                  <c:v>0.19163903327517454</c:v>
                </c:pt>
                <c:pt idx="13">
                  <c:v>0.1807924276943263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9-4F9B-A5DE-C10F6504F569}"/>
            </c:ext>
          </c:extLst>
        </c:ser>
        <c:ser>
          <c:idx val="16"/>
          <c:order val="10"/>
          <c:spPr>
            <a:solidFill>
              <a:schemeClr val="bg1">
                <a:alpha val="0"/>
              </a:schemeClr>
            </a:solidFill>
          </c:spPr>
          <c:val>
            <c:numRef>
              <c:f>Main!$AC$97:$AP$97</c:f>
              <c:numCache>
                <c:formatCode>General</c:formatCode>
                <c:ptCount val="14"/>
                <c:pt idx="0">
                  <c:v>-0.16908027307838636</c:v>
                </c:pt>
                <c:pt idx="1">
                  <c:v>-0.17516808080290652</c:v>
                </c:pt>
                <c:pt idx="2">
                  <c:v>-0.15481711299475881</c:v>
                </c:pt>
                <c:pt idx="3">
                  <c:v>-8.0469619087289224E-2</c:v>
                </c:pt>
                <c:pt idx="4">
                  <c:v>-8.2795510813664153E-2</c:v>
                </c:pt>
                <c:pt idx="5">
                  <c:v>-3.8859730575394824E-2</c:v>
                </c:pt>
                <c:pt idx="6">
                  <c:v>-5.7599133787207935E-2</c:v>
                </c:pt>
                <c:pt idx="7">
                  <c:v>-5.3229240755533258E-2</c:v>
                </c:pt>
                <c:pt idx="8">
                  <c:v>-4.1811015944836938E-2</c:v>
                </c:pt>
                <c:pt idx="9">
                  <c:v>-4.6476506954717445E-2</c:v>
                </c:pt>
                <c:pt idx="10">
                  <c:v>-4.3190263214522073E-2</c:v>
                </c:pt>
                <c:pt idx="11">
                  <c:v>-4.1191871695365978E-2</c:v>
                </c:pt>
                <c:pt idx="12">
                  <c:v>-4.0600230162801509E-2</c:v>
                </c:pt>
                <c:pt idx="13">
                  <c:v>-2.6970057674837844E-2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79-4F9B-A5DE-C10F6504F569}"/>
            </c:ext>
          </c:extLst>
        </c:ser>
        <c:ser>
          <c:idx val="17"/>
          <c:order val="11"/>
          <c:spPr>
            <a:solidFill>
              <a:schemeClr val="accent2">
                <a:alpha val="50000"/>
              </a:schemeClr>
            </a:solidFill>
          </c:spPr>
          <c:val>
            <c:numRef>
              <c:f>Main!$AC$98:$AP$98</c:f>
              <c:numCache>
                <c:formatCode>General</c:formatCode>
                <c:ptCount val="14"/>
                <c:pt idx="0">
                  <c:v>0.15914697682807744</c:v>
                </c:pt>
                <c:pt idx="1">
                  <c:v>0.16261361449474715</c:v>
                </c:pt>
                <c:pt idx="2">
                  <c:v>2.7859419972937172E-2</c:v>
                </c:pt>
                <c:pt idx="3">
                  <c:v>3.4701135057244981E-2</c:v>
                </c:pt>
                <c:pt idx="4">
                  <c:v>3.7214870187363747E-2</c:v>
                </c:pt>
                <c:pt idx="5">
                  <c:v>2.7010486712751303E-2</c:v>
                </c:pt>
                <c:pt idx="6">
                  <c:v>1.8874317342022717E-2</c:v>
                </c:pt>
                <c:pt idx="7">
                  <c:v>1.8874317342022717E-2</c:v>
                </c:pt>
                <c:pt idx="8">
                  <c:v>1.8874317342022717E-2</c:v>
                </c:pt>
                <c:pt idx="9">
                  <c:v>2.3551047584896179E-2</c:v>
                </c:pt>
                <c:pt idx="10">
                  <c:v>2.3551047584896179E-2</c:v>
                </c:pt>
                <c:pt idx="11">
                  <c:v>2.3551047584896179E-2</c:v>
                </c:pt>
                <c:pt idx="12">
                  <c:v>2.3551047584896179E-2</c:v>
                </c:pt>
                <c:pt idx="13">
                  <c:v>2.3551047584896179E-2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79-4F9B-A5DE-C10F6504F569}"/>
            </c:ext>
          </c:extLst>
        </c:ser>
        <c:ser>
          <c:idx val="18"/>
          <c:order val="12"/>
          <c:spPr>
            <a:solidFill>
              <a:schemeClr val="bg1">
                <a:alpha val="0"/>
              </a:schemeClr>
            </a:solidFill>
          </c:spPr>
          <c:val>
            <c:numRef>
              <c:f>Main!$AC$99:$AP$99</c:f>
              <c:numCache>
                <c:formatCode>General</c:formatCode>
                <c:ptCount val="14"/>
                <c:pt idx="0">
                  <c:v>-0.15914697682807744</c:v>
                </c:pt>
                <c:pt idx="1">
                  <c:v>-0.16261361449474715</c:v>
                </c:pt>
                <c:pt idx="2">
                  <c:v>-2.7859419972937172E-2</c:v>
                </c:pt>
                <c:pt idx="3">
                  <c:v>-3.4701135057244981E-2</c:v>
                </c:pt>
                <c:pt idx="4">
                  <c:v>-3.7214870187363747E-2</c:v>
                </c:pt>
                <c:pt idx="5">
                  <c:v>-7.7767178679699289E-2</c:v>
                </c:pt>
                <c:pt idx="6">
                  <c:v>-0.12544883169295043</c:v>
                </c:pt>
                <c:pt idx="7">
                  <c:v>-0.12613830082815486</c:v>
                </c:pt>
                <c:pt idx="8">
                  <c:v>-0.15042498436369622</c:v>
                </c:pt>
                <c:pt idx="9">
                  <c:v>-0.15043622359668918</c:v>
                </c:pt>
                <c:pt idx="10">
                  <c:v>-0.15379283789544451</c:v>
                </c:pt>
                <c:pt idx="11">
                  <c:v>-0.15419486497322041</c:v>
                </c:pt>
                <c:pt idx="12">
                  <c:v>-0.15419486497322041</c:v>
                </c:pt>
                <c:pt idx="13">
                  <c:v>-0.15487240148298986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79-4F9B-A5DE-C10F6504F569}"/>
            </c:ext>
          </c:extLst>
        </c:ser>
        <c:ser>
          <c:idx val="19"/>
          <c:order val="13"/>
          <c:spPr>
            <a:solidFill>
              <a:schemeClr val="accent3">
                <a:alpha val="50000"/>
              </a:schemeClr>
            </a:solidFill>
          </c:spPr>
          <c:val>
            <c:numRef>
              <c:f>Main!$AC$100:$AP$100</c:f>
              <c:numCache>
                <c:formatCode>General</c:formatCode>
                <c:ptCount val="14"/>
                <c:pt idx="0">
                  <c:v>0.15914697682807744</c:v>
                </c:pt>
                <c:pt idx="1">
                  <c:v>0.16261361449474715</c:v>
                </c:pt>
                <c:pt idx="2">
                  <c:v>2.7859419972937172E-2</c:v>
                </c:pt>
                <c:pt idx="3">
                  <c:v>3.4701135057244981E-2</c:v>
                </c:pt>
                <c:pt idx="4">
                  <c:v>3.7214870187363747E-2</c:v>
                </c:pt>
                <c:pt idx="5">
                  <c:v>8.9323717403458291E-2</c:v>
                </c:pt>
                <c:pt idx="6">
                  <c:v>0.16074355798976001</c:v>
                </c:pt>
                <c:pt idx="7">
                  <c:v>0.1586546194837643</c:v>
                </c:pt>
                <c:pt idx="8">
                  <c:v>0.18263880243981573</c:v>
                </c:pt>
                <c:pt idx="9">
                  <c:v>0.18263880243981573</c:v>
                </c:pt>
                <c:pt idx="10">
                  <c:v>0.17100218167085929</c:v>
                </c:pt>
                <c:pt idx="11">
                  <c:v>0.1696316903851163</c:v>
                </c:pt>
                <c:pt idx="12">
                  <c:v>0.1696316903851163</c:v>
                </c:pt>
                <c:pt idx="13">
                  <c:v>0.16733322371562265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79-4F9B-A5DE-C10F6504F569}"/>
            </c:ext>
          </c:extLst>
        </c:ser>
        <c:ser>
          <c:idx val="20"/>
          <c:order val="14"/>
          <c:spPr>
            <a:solidFill>
              <a:schemeClr val="bg1">
                <a:alpha val="0"/>
              </a:schemeClr>
            </a:solidFill>
          </c:spPr>
          <c:val>
            <c:numRef>
              <c:f>Main!$AC$101:$AP$101</c:f>
              <c:numCache>
                <c:formatCode>General</c:formatCode>
                <c:ptCount val="14"/>
                <c:pt idx="0">
                  <c:v>-0.24521372101253547</c:v>
                </c:pt>
                <c:pt idx="1">
                  <c:v>-0.23996530735175847</c:v>
                </c:pt>
                <c:pt idx="2">
                  <c:v>-0.12577408048573013</c:v>
                </c:pt>
                <c:pt idx="3">
                  <c:v>-0.12212525031145371</c:v>
                </c:pt>
                <c:pt idx="4">
                  <c:v>-0.12191536988050194</c:v>
                </c:pt>
                <c:pt idx="5">
                  <c:v>-0.18454300848468561</c:v>
                </c:pt>
                <c:pt idx="6">
                  <c:v>-0.19498161869881306</c:v>
                </c:pt>
                <c:pt idx="7">
                  <c:v>-0.19232049573540683</c:v>
                </c:pt>
                <c:pt idx="8">
                  <c:v>-0.1922106515832526</c:v>
                </c:pt>
                <c:pt idx="9">
                  <c:v>-0.1922106515832526</c:v>
                </c:pt>
                <c:pt idx="10">
                  <c:v>-0.17721741651554082</c:v>
                </c:pt>
                <c:pt idx="11">
                  <c:v>-0.17544489815202194</c:v>
                </c:pt>
                <c:pt idx="12">
                  <c:v>-0.18226424503239994</c:v>
                </c:pt>
                <c:pt idx="13">
                  <c:v>-0.17994228380454375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79-4F9B-A5DE-C10F6504F569}"/>
            </c:ext>
          </c:extLst>
        </c:ser>
        <c:ser>
          <c:idx val="21"/>
          <c:order val="15"/>
          <c:spPr>
            <a:solidFill>
              <a:schemeClr val="accent4">
                <a:alpha val="50000"/>
              </a:schemeClr>
            </a:solidFill>
          </c:spPr>
          <c:val>
            <c:numRef>
              <c:f>Main!$AC$102:$AP$102</c:f>
              <c:numCache>
                <c:formatCode>General</c:formatCode>
                <c:ptCount val="14"/>
                <c:pt idx="0">
                  <c:v>0.21920836767944274</c:v>
                </c:pt>
                <c:pt idx="1">
                  <c:v>0.21001609190579668</c:v>
                </c:pt>
                <c:pt idx="2">
                  <c:v>0.14132342081658145</c:v>
                </c:pt>
                <c:pt idx="3">
                  <c:v>0.14132342081658145</c:v>
                </c:pt>
                <c:pt idx="4">
                  <c:v>0.13834150765715658</c:v>
                </c:pt>
                <c:pt idx="5">
                  <c:v>0.15847251777850382</c:v>
                </c:pt>
                <c:pt idx="6">
                  <c:v>0.14911164630583815</c:v>
                </c:pt>
                <c:pt idx="7">
                  <c:v>0.14873579976976331</c:v>
                </c:pt>
                <c:pt idx="8">
                  <c:v>0.1481193206451096</c:v>
                </c:pt>
                <c:pt idx="9">
                  <c:v>0.1481193206451096</c:v>
                </c:pt>
                <c:pt idx="10">
                  <c:v>0.1481193206451096</c:v>
                </c:pt>
                <c:pt idx="11">
                  <c:v>0.1481193206451096</c:v>
                </c:pt>
                <c:pt idx="12">
                  <c:v>0.15783514267620155</c:v>
                </c:pt>
                <c:pt idx="13">
                  <c:v>0.15562165781975978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79-4F9B-A5DE-C10F6504F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Main!$AC$86:$AP$86</c:f>
              <c:numCache>
                <c:formatCode>General</c:formatCode>
                <c:ptCount val="14"/>
                <c:pt idx="0">
                  <c:v>0.36835205141877608</c:v>
                </c:pt>
                <c:pt idx="1">
                  <c:v>0.36303657674951473</c:v>
                </c:pt>
                <c:pt idx="2">
                  <c:v>0.35168516187651921</c:v>
                </c:pt>
                <c:pt idx="3">
                  <c:v>0.29274067221577466</c:v>
                </c:pt>
                <c:pt idx="4">
                  <c:v>0.29228244807408121</c:v>
                </c:pt>
                <c:pt idx="5">
                  <c:v>0.27858205184308649</c:v>
                </c:pt>
                <c:pt idx="6">
                  <c:v>0.19645479105557237</c:v>
                </c:pt>
                <c:pt idx="7">
                  <c:v>0.19483489110954372</c:v>
                </c:pt>
                <c:pt idx="8">
                  <c:v>0.17204883828623968</c:v>
                </c:pt>
                <c:pt idx="9">
                  <c:v>0.17204883828623968</c:v>
                </c:pt>
                <c:pt idx="10">
                  <c:v>0.17138938143728677</c:v>
                </c:pt>
                <c:pt idx="11">
                  <c:v>0.1709867006845765</c:v>
                </c:pt>
                <c:pt idx="12">
                  <c:v>0.17086724061688643</c:v>
                </c:pt>
                <c:pt idx="13">
                  <c:v>0.16808367370977101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79-4F9B-A5DE-C10F6504F569}"/>
            </c:ext>
          </c:extLst>
        </c:ser>
        <c:ser>
          <c:idx val="2"/>
          <c:order val="1"/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Main!$AC$87:$AP$87</c:f>
              <c:numCache>
                <c:formatCode>General</c:formatCode>
                <c:ptCount val="14"/>
                <c:pt idx="0">
                  <c:v>0.51975511292339149</c:v>
                </c:pt>
                <c:pt idx="1">
                  <c:v>0.51652735128891658</c:v>
                </c:pt>
                <c:pt idx="2">
                  <c:v>0.50411218980262085</c:v>
                </c:pt>
                <c:pt idx="3">
                  <c:v>0.41927415063656703</c:v>
                </c:pt>
                <c:pt idx="4">
                  <c:v>0.41774441488021108</c:v>
                </c:pt>
                <c:pt idx="5">
                  <c:v>0.37347503576247254</c:v>
                </c:pt>
                <c:pt idx="6">
                  <c:v>0.3841706685263479</c:v>
                </c:pt>
                <c:pt idx="7">
                  <c:v>0.37980077549467323</c:v>
                </c:pt>
                <c:pt idx="8">
                  <c:v>0.36838255068397691</c:v>
                </c:pt>
                <c:pt idx="9">
                  <c:v>0.36838255068397691</c:v>
                </c:pt>
                <c:pt idx="10">
                  <c:v>0.36509630694378153</c:v>
                </c:pt>
                <c:pt idx="11">
                  <c:v>0.36309791542462544</c:v>
                </c:pt>
                <c:pt idx="12">
                  <c:v>0.36250627389206097</c:v>
                </c:pt>
                <c:pt idx="13">
                  <c:v>0.34887610140409731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479-4F9B-A5DE-C10F6504F569}"/>
            </c:ext>
          </c:extLst>
        </c:ser>
        <c:ser>
          <c:idx val="3"/>
          <c:order val="2"/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Main!$AC$88:$AP$88</c:f>
              <c:numCache>
                <c:formatCode>General</c:formatCode>
                <c:ptCount val="14"/>
                <c:pt idx="0">
                  <c:v>0.35067483984500514</c:v>
                </c:pt>
                <c:pt idx="1">
                  <c:v>0.34135927048601006</c:v>
                </c:pt>
                <c:pt idx="2">
                  <c:v>0.34929507680786204</c:v>
                </c:pt>
                <c:pt idx="3">
                  <c:v>0.33880453154927781</c:v>
                </c:pt>
                <c:pt idx="4">
                  <c:v>0.33494890406654693</c:v>
                </c:pt>
                <c:pt idx="5">
                  <c:v>0.33461530518707772</c:v>
                </c:pt>
                <c:pt idx="6">
                  <c:v>0.32657153473913997</c:v>
                </c:pt>
                <c:pt idx="7">
                  <c:v>0.32657153473913997</c:v>
                </c:pt>
                <c:pt idx="8">
                  <c:v>0.32657153473913997</c:v>
                </c:pt>
                <c:pt idx="9">
                  <c:v>0.32190604372925946</c:v>
                </c:pt>
                <c:pt idx="10">
                  <c:v>0.32190604372925946</c:v>
                </c:pt>
                <c:pt idx="11">
                  <c:v>0.32190604372925946</c:v>
                </c:pt>
                <c:pt idx="12">
                  <c:v>0.32190604372925946</c:v>
                </c:pt>
                <c:pt idx="13">
                  <c:v>0.32190604372925946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479-4F9B-A5DE-C10F6504F569}"/>
            </c:ext>
          </c:extLst>
        </c:ser>
        <c:ser>
          <c:idx val="4"/>
          <c:order val="3"/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Main!$AC$89:$AP$89</c:f>
              <c:numCache>
                <c:formatCode>General</c:formatCode>
                <c:ptCount val="14"/>
                <c:pt idx="0">
                  <c:v>0.50982181667308257</c:v>
                </c:pt>
                <c:pt idx="1">
                  <c:v>0.50397288498075721</c:v>
                </c:pt>
                <c:pt idx="2">
                  <c:v>0.37715449678079921</c:v>
                </c:pt>
                <c:pt idx="3">
                  <c:v>0.37350566660652279</c:v>
                </c:pt>
                <c:pt idx="4">
                  <c:v>0.37216377425391067</c:v>
                </c:pt>
                <c:pt idx="5">
                  <c:v>0.36162579189982902</c:v>
                </c:pt>
                <c:pt idx="6">
                  <c:v>0.34544585208116269</c:v>
                </c:pt>
                <c:pt idx="7">
                  <c:v>0.34544585208116269</c:v>
                </c:pt>
                <c:pt idx="8">
                  <c:v>0.34544585208116269</c:v>
                </c:pt>
                <c:pt idx="9">
                  <c:v>0.34545709131415564</c:v>
                </c:pt>
                <c:pt idx="10">
                  <c:v>0.34545709131415564</c:v>
                </c:pt>
                <c:pt idx="11">
                  <c:v>0.34545709131415564</c:v>
                </c:pt>
                <c:pt idx="12">
                  <c:v>0.34545709131415564</c:v>
                </c:pt>
                <c:pt idx="13">
                  <c:v>0.34545709131415564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479-4F9B-A5DE-C10F6504F569}"/>
            </c:ext>
          </c:extLst>
        </c:ser>
        <c:ser>
          <c:idx val="5"/>
          <c:order val="4"/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Main!$AC$90:$AP$90</c:f>
              <c:numCache>
                <c:formatCode>General</c:formatCode>
                <c:ptCount val="14"/>
                <c:pt idx="0">
                  <c:v>0.35067483984500514</c:v>
                </c:pt>
                <c:pt idx="1">
                  <c:v>0.34135927048601006</c:v>
                </c:pt>
                <c:pt idx="2">
                  <c:v>0.34929507680786204</c:v>
                </c:pt>
                <c:pt idx="3">
                  <c:v>0.33880453154927781</c:v>
                </c:pt>
                <c:pt idx="4">
                  <c:v>0.33494890406654693</c:v>
                </c:pt>
                <c:pt idx="5">
                  <c:v>0.28385861322012973</c:v>
                </c:pt>
                <c:pt idx="6">
                  <c:v>0.21999702038821226</c:v>
                </c:pt>
                <c:pt idx="7">
                  <c:v>0.21930755125300783</c:v>
                </c:pt>
                <c:pt idx="8">
                  <c:v>0.19502086771746646</c:v>
                </c:pt>
                <c:pt idx="9">
                  <c:v>0.19502086771746646</c:v>
                </c:pt>
                <c:pt idx="10">
                  <c:v>0.19166425341871113</c:v>
                </c:pt>
                <c:pt idx="11">
                  <c:v>0.19126222634093523</c:v>
                </c:pt>
                <c:pt idx="12">
                  <c:v>0.19126222634093523</c:v>
                </c:pt>
                <c:pt idx="13">
                  <c:v>0.19058468983116578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479-4F9B-A5DE-C10F6504F569}"/>
            </c:ext>
          </c:extLst>
        </c:ser>
        <c:ser>
          <c:idx val="6"/>
          <c:order val="5"/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Main!$AC$91:$AP$91</c:f>
              <c:numCache>
                <c:formatCode>General</c:formatCode>
                <c:ptCount val="14"/>
                <c:pt idx="0">
                  <c:v>0.50982181667308257</c:v>
                </c:pt>
                <c:pt idx="1">
                  <c:v>0.50397288498075721</c:v>
                </c:pt>
                <c:pt idx="2">
                  <c:v>0.37715449678079921</c:v>
                </c:pt>
                <c:pt idx="3">
                  <c:v>0.37350566660652279</c:v>
                </c:pt>
                <c:pt idx="4">
                  <c:v>0.37216377425391067</c:v>
                </c:pt>
                <c:pt idx="5">
                  <c:v>0.37318233062358802</c:v>
                </c:pt>
                <c:pt idx="6">
                  <c:v>0.38074057837797226</c:v>
                </c:pt>
                <c:pt idx="7">
                  <c:v>0.37796217073677213</c:v>
                </c:pt>
                <c:pt idx="8">
                  <c:v>0.37765967015728219</c:v>
                </c:pt>
                <c:pt idx="9">
                  <c:v>0.37765967015728219</c:v>
                </c:pt>
                <c:pt idx="10">
                  <c:v>0.36266643508957042</c:v>
                </c:pt>
                <c:pt idx="11">
                  <c:v>0.36089391672605153</c:v>
                </c:pt>
                <c:pt idx="12">
                  <c:v>0.36089391672605153</c:v>
                </c:pt>
                <c:pt idx="13">
                  <c:v>0.35791791354678842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479-4F9B-A5DE-C10F6504F569}"/>
            </c:ext>
          </c:extLst>
        </c:ser>
        <c:ser>
          <c:idx val="7"/>
          <c:order val="6"/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Main!$AC$92:$AP$92</c:f>
              <c:numCache>
                <c:formatCode>General</c:formatCode>
                <c:ptCount val="14"/>
                <c:pt idx="0">
                  <c:v>0.2646080956605471</c:v>
                </c:pt>
                <c:pt idx="1">
                  <c:v>0.26400757762899874</c:v>
                </c:pt>
                <c:pt idx="2">
                  <c:v>0.25138041629506908</c:v>
                </c:pt>
                <c:pt idx="3">
                  <c:v>0.25138041629506908</c:v>
                </c:pt>
                <c:pt idx="4">
                  <c:v>0.25024840437340873</c:v>
                </c:pt>
                <c:pt idx="5">
                  <c:v>0.18863932213890242</c:v>
                </c:pt>
                <c:pt idx="6">
                  <c:v>0.1857589596791592</c:v>
                </c:pt>
                <c:pt idx="7">
                  <c:v>0.1856416750013653</c:v>
                </c:pt>
                <c:pt idx="8">
                  <c:v>0.18544901857402959</c:v>
                </c:pt>
                <c:pt idx="9">
                  <c:v>0.18544901857402959</c:v>
                </c:pt>
                <c:pt idx="10">
                  <c:v>0.18544901857402959</c:v>
                </c:pt>
                <c:pt idx="11">
                  <c:v>0.18544901857402959</c:v>
                </c:pt>
                <c:pt idx="12">
                  <c:v>0.1786296716936516</c:v>
                </c:pt>
                <c:pt idx="13">
                  <c:v>0.17797562974224468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479-4F9B-A5DE-C10F6504F569}"/>
            </c:ext>
          </c:extLst>
        </c:ser>
        <c:ser>
          <c:idx val="12"/>
          <c:order val="7"/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Main!$AC$93:$AP$93</c:f>
              <c:numCache>
                <c:formatCode>General</c:formatCode>
                <c:ptCount val="14"/>
                <c:pt idx="0">
                  <c:v>0.48381646333998984</c:v>
                </c:pt>
                <c:pt idx="1">
                  <c:v>0.47402366953479541</c:v>
                </c:pt>
                <c:pt idx="2">
                  <c:v>0.39270383711165052</c:v>
                </c:pt>
                <c:pt idx="3">
                  <c:v>0.39270383711165052</c:v>
                </c:pt>
                <c:pt idx="4">
                  <c:v>0.38858991203056531</c:v>
                </c:pt>
                <c:pt idx="5">
                  <c:v>0.34711183991740624</c:v>
                </c:pt>
                <c:pt idx="6">
                  <c:v>0.33487060598499735</c:v>
                </c:pt>
                <c:pt idx="7">
                  <c:v>0.33437747477112861</c:v>
                </c:pt>
                <c:pt idx="8">
                  <c:v>0.3335683392191392</c:v>
                </c:pt>
                <c:pt idx="9">
                  <c:v>0.3335683392191392</c:v>
                </c:pt>
                <c:pt idx="10">
                  <c:v>0.3335683392191392</c:v>
                </c:pt>
                <c:pt idx="11">
                  <c:v>0.3335683392191392</c:v>
                </c:pt>
                <c:pt idx="12">
                  <c:v>0.33646481436985315</c:v>
                </c:pt>
                <c:pt idx="13">
                  <c:v>0.33359728756200446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479-4F9B-A5DE-C10F6504F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Visual!$E$3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Visual!$F$3:$AT$3</c:f>
              <c:numCache>
                <c:formatCode>General</c:formatCode>
                <c:ptCount val="41"/>
                <c:pt idx="0">
                  <c:v>0.51682779982745097</c:v>
                </c:pt>
                <c:pt idx="1">
                  <c:v>0.51682779982745097</c:v>
                </c:pt>
                <c:pt idx="2">
                  <c:v>0.51391946649411802</c:v>
                </c:pt>
                <c:pt idx="3">
                  <c:v>0.50789168871634005</c:v>
                </c:pt>
                <c:pt idx="4">
                  <c:v>0.50510465167930296</c:v>
                </c:pt>
                <c:pt idx="5">
                  <c:v>0.49706761464226601</c:v>
                </c:pt>
                <c:pt idx="6">
                  <c:v>0.491956503531155</c:v>
                </c:pt>
                <c:pt idx="7">
                  <c:v>0.48452421186448802</c:v>
                </c:pt>
                <c:pt idx="8">
                  <c:v>0.46905488316078497</c:v>
                </c:pt>
                <c:pt idx="9">
                  <c:v>0.453140531308933</c:v>
                </c:pt>
                <c:pt idx="10">
                  <c:v>0.429793887790414</c:v>
                </c:pt>
                <c:pt idx="11">
                  <c:v>0.42040685075337703</c:v>
                </c:pt>
                <c:pt idx="12">
                  <c:v>0.42040685075337703</c:v>
                </c:pt>
                <c:pt idx="13">
                  <c:v>0.41780036927189601</c:v>
                </c:pt>
                <c:pt idx="14">
                  <c:v>0.40731657297559998</c:v>
                </c:pt>
                <c:pt idx="15">
                  <c:v>0.40220546186448802</c:v>
                </c:pt>
                <c:pt idx="16">
                  <c:v>0.371973897711049</c:v>
                </c:pt>
                <c:pt idx="17">
                  <c:v>0.34964268308695701</c:v>
                </c:pt>
                <c:pt idx="18">
                  <c:v>0.31213188061782099</c:v>
                </c:pt>
                <c:pt idx="19">
                  <c:v>0.22885016702688499</c:v>
                </c:pt>
                <c:pt idx="20">
                  <c:v>0.20328733192988299</c:v>
                </c:pt>
                <c:pt idx="21">
                  <c:v>0.20706973933729</c:v>
                </c:pt>
                <c:pt idx="22">
                  <c:v>0.238522223071024</c:v>
                </c:pt>
                <c:pt idx="23">
                  <c:v>0.238522223071024</c:v>
                </c:pt>
                <c:pt idx="24">
                  <c:v>0.238522223071024</c:v>
                </c:pt>
                <c:pt idx="25">
                  <c:v>0.238522223071024</c:v>
                </c:pt>
                <c:pt idx="26">
                  <c:v>0.238522223071024</c:v>
                </c:pt>
                <c:pt idx="27">
                  <c:v>0.238522223071024</c:v>
                </c:pt>
                <c:pt idx="28">
                  <c:v>0.238522223071024</c:v>
                </c:pt>
                <c:pt idx="29">
                  <c:v>0.238522223071024</c:v>
                </c:pt>
                <c:pt idx="30">
                  <c:v>0.238522223071024</c:v>
                </c:pt>
                <c:pt idx="31">
                  <c:v>0.238522223071024</c:v>
                </c:pt>
                <c:pt idx="32">
                  <c:v>0.238522223071024</c:v>
                </c:pt>
                <c:pt idx="33">
                  <c:v>0.238522223071024</c:v>
                </c:pt>
                <c:pt idx="34">
                  <c:v>0.238522223071024</c:v>
                </c:pt>
                <c:pt idx="35">
                  <c:v>0.238522223071024</c:v>
                </c:pt>
                <c:pt idx="36">
                  <c:v>0.238522223071024</c:v>
                </c:pt>
                <c:pt idx="37">
                  <c:v>0.238522223071024</c:v>
                </c:pt>
                <c:pt idx="38">
                  <c:v>0.238522223071024</c:v>
                </c:pt>
                <c:pt idx="39">
                  <c:v>0.238522223071024</c:v>
                </c:pt>
                <c:pt idx="40">
                  <c:v>0.238522223071024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E-4900-969C-1C095C541C04}"/>
            </c:ext>
          </c:extLst>
        </c:ser>
        <c:ser>
          <c:idx val="1"/>
          <c:order val="1"/>
          <c:tx>
            <c:strRef>
              <c:f>Visual!$E$4</c:f>
              <c:strCache>
                <c:ptCount val="1"/>
                <c:pt idx="0">
                  <c:v>11.22018454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Visual!$F$4:$AT$4</c:f>
              <c:numCache>
                <c:formatCode>General</c:formatCode>
                <c:ptCount val="41"/>
                <c:pt idx="0">
                  <c:v>0.51682779982745097</c:v>
                </c:pt>
                <c:pt idx="1">
                  <c:v>0.51682779982745097</c:v>
                </c:pt>
                <c:pt idx="2">
                  <c:v>0.51391946649411802</c:v>
                </c:pt>
                <c:pt idx="3">
                  <c:v>0.50789168871634005</c:v>
                </c:pt>
                <c:pt idx="4">
                  <c:v>0.50510465167930296</c:v>
                </c:pt>
                <c:pt idx="5">
                  <c:v>0.49706761464226601</c:v>
                </c:pt>
                <c:pt idx="6">
                  <c:v>0.491956503531155</c:v>
                </c:pt>
                <c:pt idx="7">
                  <c:v>0.48452421186448802</c:v>
                </c:pt>
                <c:pt idx="8">
                  <c:v>0.46905488316078497</c:v>
                </c:pt>
                <c:pt idx="9">
                  <c:v>0.453140531308933</c:v>
                </c:pt>
                <c:pt idx="10">
                  <c:v>0.429793887790414</c:v>
                </c:pt>
                <c:pt idx="11">
                  <c:v>0.42040685075337703</c:v>
                </c:pt>
                <c:pt idx="12">
                  <c:v>0.42040685075337703</c:v>
                </c:pt>
                <c:pt idx="13">
                  <c:v>0.41780036927189601</c:v>
                </c:pt>
                <c:pt idx="14">
                  <c:v>0.40731657297559998</c:v>
                </c:pt>
                <c:pt idx="15">
                  <c:v>0.40220546186448802</c:v>
                </c:pt>
                <c:pt idx="16">
                  <c:v>0.371973897711049</c:v>
                </c:pt>
                <c:pt idx="17">
                  <c:v>0.34964268308695701</c:v>
                </c:pt>
                <c:pt idx="18">
                  <c:v>0.31213188061782099</c:v>
                </c:pt>
                <c:pt idx="19">
                  <c:v>0.22885016702688499</c:v>
                </c:pt>
                <c:pt idx="20">
                  <c:v>0.20328733192988299</c:v>
                </c:pt>
                <c:pt idx="21">
                  <c:v>0.20706973933729</c:v>
                </c:pt>
                <c:pt idx="22">
                  <c:v>0.238522223071024</c:v>
                </c:pt>
                <c:pt idx="23">
                  <c:v>0.238522223071024</c:v>
                </c:pt>
                <c:pt idx="24">
                  <c:v>0.238522223071024</c:v>
                </c:pt>
                <c:pt idx="25">
                  <c:v>0.238522223071024</c:v>
                </c:pt>
                <c:pt idx="26">
                  <c:v>0.238522223071024</c:v>
                </c:pt>
                <c:pt idx="27">
                  <c:v>0.238522223071024</c:v>
                </c:pt>
                <c:pt idx="28">
                  <c:v>0.238522223071024</c:v>
                </c:pt>
                <c:pt idx="29">
                  <c:v>0.238522223071024</c:v>
                </c:pt>
                <c:pt idx="30">
                  <c:v>0.238522223071024</c:v>
                </c:pt>
                <c:pt idx="31">
                  <c:v>0.238522223071024</c:v>
                </c:pt>
                <c:pt idx="32">
                  <c:v>0.238522223071024</c:v>
                </c:pt>
                <c:pt idx="33">
                  <c:v>0.238522223071024</c:v>
                </c:pt>
                <c:pt idx="34">
                  <c:v>0.238522223071024</c:v>
                </c:pt>
                <c:pt idx="35">
                  <c:v>0.238522223071024</c:v>
                </c:pt>
                <c:pt idx="36">
                  <c:v>0.238522223071024</c:v>
                </c:pt>
                <c:pt idx="37">
                  <c:v>0.238522223071024</c:v>
                </c:pt>
                <c:pt idx="38">
                  <c:v>0.238522223071024</c:v>
                </c:pt>
                <c:pt idx="39">
                  <c:v>0.238522223071024</c:v>
                </c:pt>
                <c:pt idx="40">
                  <c:v>0.238522223071024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7E-4900-969C-1C095C541C04}"/>
            </c:ext>
          </c:extLst>
        </c:ser>
        <c:ser>
          <c:idx val="2"/>
          <c:order val="2"/>
          <c:tx>
            <c:strRef>
              <c:f>Visual!$E$5</c:f>
              <c:strCache>
                <c:ptCount val="1"/>
                <c:pt idx="0">
                  <c:v>12.58925412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Visual!$F$5:$AT$5</c:f>
              <c:numCache>
                <c:formatCode>General</c:formatCode>
                <c:ptCount val="41"/>
                <c:pt idx="0">
                  <c:v>0.51682779982745097</c:v>
                </c:pt>
                <c:pt idx="1">
                  <c:v>0.51682779982745097</c:v>
                </c:pt>
                <c:pt idx="2">
                  <c:v>0.51391946649411802</c:v>
                </c:pt>
                <c:pt idx="3">
                  <c:v>0.50789168871634005</c:v>
                </c:pt>
                <c:pt idx="4">
                  <c:v>0.50510465167930296</c:v>
                </c:pt>
                <c:pt idx="5">
                  <c:v>0.49706761464226601</c:v>
                </c:pt>
                <c:pt idx="6">
                  <c:v>0.491956503531155</c:v>
                </c:pt>
                <c:pt idx="7">
                  <c:v>0.48452421186448802</c:v>
                </c:pt>
                <c:pt idx="8">
                  <c:v>0.46905488316078497</c:v>
                </c:pt>
                <c:pt idx="9">
                  <c:v>0.453140531308933</c:v>
                </c:pt>
                <c:pt idx="10">
                  <c:v>0.429793887790414</c:v>
                </c:pt>
                <c:pt idx="11">
                  <c:v>0.42040685075337703</c:v>
                </c:pt>
                <c:pt idx="12">
                  <c:v>0.42040685075337703</c:v>
                </c:pt>
                <c:pt idx="13">
                  <c:v>0.41780036927189601</c:v>
                </c:pt>
                <c:pt idx="14">
                  <c:v>0.40731657297559998</c:v>
                </c:pt>
                <c:pt idx="15">
                  <c:v>0.40220546186448802</c:v>
                </c:pt>
                <c:pt idx="16">
                  <c:v>0.371973897711049</c:v>
                </c:pt>
                <c:pt idx="17">
                  <c:v>0.34964268308695701</c:v>
                </c:pt>
                <c:pt idx="18">
                  <c:v>0.31213188061782099</c:v>
                </c:pt>
                <c:pt idx="19">
                  <c:v>0.22885016702688499</c:v>
                </c:pt>
                <c:pt idx="20">
                  <c:v>0.20328733192988299</c:v>
                </c:pt>
                <c:pt idx="21">
                  <c:v>0.20706973933729</c:v>
                </c:pt>
                <c:pt idx="22">
                  <c:v>0.238522223071024</c:v>
                </c:pt>
                <c:pt idx="23">
                  <c:v>0.238522223071024</c:v>
                </c:pt>
                <c:pt idx="24">
                  <c:v>0.238522223071024</c:v>
                </c:pt>
                <c:pt idx="25">
                  <c:v>0.238522223071024</c:v>
                </c:pt>
                <c:pt idx="26">
                  <c:v>0.238522223071024</c:v>
                </c:pt>
                <c:pt idx="27">
                  <c:v>0.238522223071024</c:v>
                </c:pt>
                <c:pt idx="28">
                  <c:v>0.238522223071024</c:v>
                </c:pt>
                <c:pt idx="29">
                  <c:v>0.238522223071024</c:v>
                </c:pt>
                <c:pt idx="30">
                  <c:v>0.238522223071024</c:v>
                </c:pt>
                <c:pt idx="31">
                  <c:v>0.238522223071024</c:v>
                </c:pt>
                <c:pt idx="32">
                  <c:v>0.238522223071024</c:v>
                </c:pt>
                <c:pt idx="33">
                  <c:v>0.238522223071024</c:v>
                </c:pt>
                <c:pt idx="34">
                  <c:v>0.238522223071024</c:v>
                </c:pt>
                <c:pt idx="35">
                  <c:v>0.238522223071024</c:v>
                </c:pt>
                <c:pt idx="36">
                  <c:v>0.238522223071024</c:v>
                </c:pt>
                <c:pt idx="37">
                  <c:v>0.238522223071024</c:v>
                </c:pt>
                <c:pt idx="38">
                  <c:v>0.238522223071024</c:v>
                </c:pt>
                <c:pt idx="39">
                  <c:v>0.238522223071024</c:v>
                </c:pt>
                <c:pt idx="40">
                  <c:v>0.238522223071024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E-4900-969C-1C095C541C04}"/>
            </c:ext>
          </c:extLst>
        </c:ser>
        <c:ser>
          <c:idx val="3"/>
          <c:order val="3"/>
          <c:tx>
            <c:strRef>
              <c:f>Visual!$E$6</c:f>
              <c:strCache>
                <c:ptCount val="1"/>
                <c:pt idx="0">
                  <c:v>14.12537545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Visual!$F$6:$AT$6</c:f>
              <c:numCache>
                <c:formatCode>General</c:formatCode>
                <c:ptCount val="41"/>
                <c:pt idx="0">
                  <c:v>0.50843104056819199</c:v>
                </c:pt>
                <c:pt idx="1">
                  <c:v>0.50843104056819199</c:v>
                </c:pt>
                <c:pt idx="2">
                  <c:v>0.50552270723485904</c:v>
                </c:pt>
                <c:pt idx="3">
                  <c:v>0.49811529982745101</c:v>
                </c:pt>
                <c:pt idx="4">
                  <c:v>0.49532826279041398</c:v>
                </c:pt>
                <c:pt idx="5">
                  <c:v>0.48750418871633999</c:v>
                </c:pt>
                <c:pt idx="6">
                  <c:v>0.48239307760522898</c:v>
                </c:pt>
                <c:pt idx="7">
                  <c:v>0.474960785938562</c:v>
                </c:pt>
                <c:pt idx="8">
                  <c:v>0.45970442019782198</c:v>
                </c:pt>
                <c:pt idx="9">
                  <c:v>0.44471182760522898</c:v>
                </c:pt>
                <c:pt idx="10">
                  <c:v>0.42266958223485901</c:v>
                </c:pt>
                <c:pt idx="11">
                  <c:v>0.41328254519782198</c:v>
                </c:pt>
                <c:pt idx="12">
                  <c:v>0.41328254519782198</c:v>
                </c:pt>
                <c:pt idx="13">
                  <c:v>0.41067606371634002</c:v>
                </c:pt>
                <c:pt idx="14">
                  <c:v>0.40019226742004399</c:v>
                </c:pt>
                <c:pt idx="15">
                  <c:v>0.39508115630893298</c:v>
                </c:pt>
                <c:pt idx="16">
                  <c:v>0.36484959215549401</c:v>
                </c:pt>
                <c:pt idx="17">
                  <c:v>0.34251837753140102</c:v>
                </c:pt>
                <c:pt idx="18">
                  <c:v>0.30368350098819102</c:v>
                </c:pt>
                <c:pt idx="19">
                  <c:v>0.219139634619477</c:v>
                </c:pt>
                <c:pt idx="20">
                  <c:v>0.190462563411365</c:v>
                </c:pt>
                <c:pt idx="21">
                  <c:v>0.19424497081877201</c:v>
                </c:pt>
                <c:pt idx="22">
                  <c:v>0.22943460733028301</c:v>
                </c:pt>
                <c:pt idx="23">
                  <c:v>0.22943460733028301</c:v>
                </c:pt>
                <c:pt idx="24">
                  <c:v>0.22943460733028301</c:v>
                </c:pt>
                <c:pt idx="25">
                  <c:v>0.22943460733028301</c:v>
                </c:pt>
                <c:pt idx="26">
                  <c:v>0.22943460733028301</c:v>
                </c:pt>
                <c:pt idx="27">
                  <c:v>0.22943460733028301</c:v>
                </c:pt>
                <c:pt idx="28">
                  <c:v>0.22943460733028301</c:v>
                </c:pt>
                <c:pt idx="29">
                  <c:v>0.22943460733028301</c:v>
                </c:pt>
                <c:pt idx="30">
                  <c:v>0.22943460733028301</c:v>
                </c:pt>
                <c:pt idx="31">
                  <c:v>0.22943460733028301</c:v>
                </c:pt>
                <c:pt idx="32">
                  <c:v>0.22943460733028301</c:v>
                </c:pt>
                <c:pt idx="33">
                  <c:v>0.22943460733028301</c:v>
                </c:pt>
                <c:pt idx="34">
                  <c:v>0.22943460733028301</c:v>
                </c:pt>
                <c:pt idx="35">
                  <c:v>0.22943460733028301</c:v>
                </c:pt>
                <c:pt idx="36">
                  <c:v>0.22943460733028301</c:v>
                </c:pt>
                <c:pt idx="37">
                  <c:v>0.22943460733028301</c:v>
                </c:pt>
                <c:pt idx="38">
                  <c:v>0.22943460733028301</c:v>
                </c:pt>
                <c:pt idx="39">
                  <c:v>0.22943460733028301</c:v>
                </c:pt>
                <c:pt idx="40">
                  <c:v>0.22943460733028301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7E-4900-969C-1C095C541C04}"/>
            </c:ext>
          </c:extLst>
        </c:ser>
        <c:ser>
          <c:idx val="4"/>
          <c:order val="4"/>
          <c:tx>
            <c:strRef>
              <c:f>Visual!$E$7</c:f>
              <c:strCache>
                <c:ptCount val="1"/>
                <c:pt idx="0">
                  <c:v>15.84893192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Visual!$F$7:$AT$7</c:f>
              <c:numCache>
                <c:formatCode>General</c:formatCode>
                <c:ptCount val="41"/>
                <c:pt idx="0">
                  <c:v>0.49157259149411803</c:v>
                </c:pt>
                <c:pt idx="1">
                  <c:v>0.49157259149411803</c:v>
                </c:pt>
                <c:pt idx="2">
                  <c:v>0.48866425816078501</c:v>
                </c:pt>
                <c:pt idx="3">
                  <c:v>0.48125685075337699</c:v>
                </c:pt>
                <c:pt idx="4">
                  <c:v>0.47846981371634001</c:v>
                </c:pt>
                <c:pt idx="5">
                  <c:v>0.47064573964226603</c:v>
                </c:pt>
                <c:pt idx="6">
                  <c:v>0.46553462853115501</c:v>
                </c:pt>
                <c:pt idx="7">
                  <c:v>0.45810233686448798</c:v>
                </c:pt>
                <c:pt idx="8">
                  <c:v>0.44284597112374802</c:v>
                </c:pt>
                <c:pt idx="9">
                  <c:v>0.42625858686448798</c:v>
                </c:pt>
                <c:pt idx="10">
                  <c:v>0.404216341494118</c:v>
                </c:pt>
                <c:pt idx="11">
                  <c:v>0.39482930445708098</c:v>
                </c:pt>
                <c:pt idx="12">
                  <c:v>0.39482930445708098</c:v>
                </c:pt>
                <c:pt idx="13">
                  <c:v>0.39222282297560002</c:v>
                </c:pt>
                <c:pt idx="14">
                  <c:v>0.38173902667930298</c:v>
                </c:pt>
                <c:pt idx="15">
                  <c:v>0.37662791556819197</c:v>
                </c:pt>
                <c:pt idx="16">
                  <c:v>0.346396351414753</c:v>
                </c:pt>
                <c:pt idx="17">
                  <c:v>0.32406513679066101</c:v>
                </c:pt>
                <c:pt idx="18">
                  <c:v>0.28500456580300598</c:v>
                </c:pt>
                <c:pt idx="19">
                  <c:v>0.20046069943429201</c:v>
                </c:pt>
                <c:pt idx="20">
                  <c:v>0.17784960044840201</c:v>
                </c:pt>
                <c:pt idx="21">
                  <c:v>0.18163200785580899</c:v>
                </c:pt>
                <c:pt idx="22">
                  <c:v>0.21704733881176499</c:v>
                </c:pt>
                <c:pt idx="23">
                  <c:v>0.21704733881176499</c:v>
                </c:pt>
                <c:pt idx="24">
                  <c:v>0.21704733881176499</c:v>
                </c:pt>
                <c:pt idx="25">
                  <c:v>0.21704733881176499</c:v>
                </c:pt>
                <c:pt idx="26">
                  <c:v>0.21704733881176499</c:v>
                </c:pt>
                <c:pt idx="27">
                  <c:v>0.21704733881176499</c:v>
                </c:pt>
                <c:pt idx="28">
                  <c:v>0.21704733881176499</c:v>
                </c:pt>
                <c:pt idx="29">
                  <c:v>0.21704733881176499</c:v>
                </c:pt>
                <c:pt idx="30">
                  <c:v>0.21704733881176499</c:v>
                </c:pt>
                <c:pt idx="31">
                  <c:v>0.21704733881176499</c:v>
                </c:pt>
                <c:pt idx="32">
                  <c:v>0.21704733881176499</c:v>
                </c:pt>
                <c:pt idx="33">
                  <c:v>0.21704733881176499</c:v>
                </c:pt>
                <c:pt idx="34">
                  <c:v>0.21704733881176499</c:v>
                </c:pt>
                <c:pt idx="35">
                  <c:v>0.21704733881176499</c:v>
                </c:pt>
                <c:pt idx="36">
                  <c:v>0.21704733881176499</c:v>
                </c:pt>
                <c:pt idx="37">
                  <c:v>0.21704733881176499</c:v>
                </c:pt>
                <c:pt idx="38">
                  <c:v>0.21704733881176499</c:v>
                </c:pt>
                <c:pt idx="39">
                  <c:v>0.21704733881176499</c:v>
                </c:pt>
                <c:pt idx="40">
                  <c:v>0.21704733881176499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7E-4900-969C-1C095C541C04}"/>
            </c:ext>
          </c:extLst>
        </c:ser>
        <c:ser>
          <c:idx val="5"/>
          <c:order val="5"/>
          <c:tx>
            <c:strRef>
              <c:f>Visual!$E$8</c:f>
              <c:strCache>
                <c:ptCount val="1"/>
                <c:pt idx="0">
                  <c:v>17.7827941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Visual!$F$8:$AT$8</c:f>
              <c:numCache>
                <c:formatCode>General</c:formatCode>
                <c:ptCount val="41"/>
                <c:pt idx="0">
                  <c:v>0.48849286215709697</c:v>
                </c:pt>
                <c:pt idx="1">
                  <c:v>0.48849286215709697</c:v>
                </c:pt>
                <c:pt idx="2">
                  <c:v>0.48558452882376402</c:v>
                </c:pt>
                <c:pt idx="3">
                  <c:v>0.47817712141635599</c:v>
                </c:pt>
                <c:pt idx="4">
                  <c:v>0.47539008437931901</c:v>
                </c:pt>
                <c:pt idx="5">
                  <c:v>0.46756601030524497</c:v>
                </c:pt>
                <c:pt idx="6">
                  <c:v>0.46245489919413402</c:v>
                </c:pt>
                <c:pt idx="7">
                  <c:v>0.45502260752746698</c:v>
                </c:pt>
                <c:pt idx="8">
                  <c:v>0.43976624178672702</c:v>
                </c:pt>
                <c:pt idx="9">
                  <c:v>0.42317885752746798</c:v>
                </c:pt>
                <c:pt idx="10">
                  <c:v>0.40113661215709701</c:v>
                </c:pt>
                <c:pt idx="11">
                  <c:v>0.39174957512005998</c:v>
                </c:pt>
                <c:pt idx="12">
                  <c:v>0.39174957512005998</c:v>
                </c:pt>
                <c:pt idx="13">
                  <c:v>0.38914309363857902</c:v>
                </c:pt>
                <c:pt idx="14">
                  <c:v>0.37865929734228199</c:v>
                </c:pt>
                <c:pt idx="15">
                  <c:v>0.37354818623117098</c:v>
                </c:pt>
                <c:pt idx="16">
                  <c:v>0.343316622077732</c:v>
                </c:pt>
                <c:pt idx="17">
                  <c:v>0.32098540745364001</c:v>
                </c:pt>
                <c:pt idx="18">
                  <c:v>0.28171928091043003</c:v>
                </c:pt>
                <c:pt idx="19">
                  <c:v>0.197175414541716</c:v>
                </c:pt>
                <c:pt idx="20">
                  <c:v>0.178773541746301</c:v>
                </c:pt>
                <c:pt idx="21">
                  <c:v>0.18255594915370901</c:v>
                </c:pt>
                <c:pt idx="22">
                  <c:v>0.21757941503029901</c:v>
                </c:pt>
                <c:pt idx="23">
                  <c:v>0.21757941503029901</c:v>
                </c:pt>
                <c:pt idx="24">
                  <c:v>0.21757941503029901</c:v>
                </c:pt>
                <c:pt idx="25">
                  <c:v>0.21757941503029901</c:v>
                </c:pt>
                <c:pt idx="26">
                  <c:v>0.21757941503029901</c:v>
                </c:pt>
                <c:pt idx="27">
                  <c:v>0.21757941503029901</c:v>
                </c:pt>
                <c:pt idx="28">
                  <c:v>0.21757941503029901</c:v>
                </c:pt>
                <c:pt idx="29">
                  <c:v>0.21757941503029901</c:v>
                </c:pt>
                <c:pt idx="30">
                  <c:v>0.21757941503029901</c:v>
                </c:pt>
                <c:pt idx="31">
                  <c:v>0.21757941503029901</c:v>
                </c:pt>
                <c:pt idx="32">
                  <c:v>0.21757941503029901</c:v>
                </c:pt>
                <c:pt idx="33">
                  <c:v>0.21757941503029901</c:v>
                </c:pt>
                <c:pt idx="34">
                  <c:v>0.21757941503029901</c:v>
                </c:pt>
                <c:pt idx="35">
                  <c:v>0.21757941503029901</c:v>
                </c:pt>
                <c:pt idx="36">
                  <c:v>0.21757941503029901</c:v>
                </c:pt>
                <c:pt idx="37">
                  <c:v>0.21757941503029901</c:v>
                </c:pt>
                <c:pt idx="38">
                  <c:v>0.21757941503029901</c:v>
                </c:pt>
                <c:pt idx="39">
                  <c:v>0.21757941503029901</c:v>
                </c:pt>
                <c:pt idx="40">
                  <c:v>0.21757941503029901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7E-4900-969C-1C095C541C04}"/>
            </c:ext>
          </c:extLst>
        </c:ser>
        <c:ser>
          <c:idx val="6"/>
          <c:order val="6"/>
          <c:tx>
            <c:strRef>
              <c:f>Visual!$E$9</c:f>
              <c:strCache>
                <c:ptCount val="1"/>
                <c:pt idx="0">
                  <c:v>19.95262315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Visual!$F$9:$AT$9</c:f>
              <c:numCache>
                <c:formatCode>General</c:formatCode>
                <c:ptCount val="41"/>
                <c:pt idx="0">
                  <c:v>0.48923545232156201</c:v>
                </c:pt>
                <c:pt idx="1">
                  <c:v>0.48923545232156201</c:v>
                </c:pt>
                <c:pt idx="2">
                  <c:v>0.486327118988229</c:v>
                </c:pt>
                <c:pt idx="3">
                  <c:v>0.47891971158082097</c:v>
                </c:pt>
                <c:pt idx="4">
                  <c:v>0.476132674543784</c:v>
                </c:pt>
                <c:pt idx="5">
                  <c:v>0.46830860046971001</c:v>
                </c:pt>
                <c:pt idx="6">
                  <c:v>0.463197489358599</c:v>
                </c:pt>
                <c:pt idx="7">
                  <c:v>0.45576519769193302</c:v>
                </c:pt>
                <c:pt idx="8">
                  <c:v>0.440508831951192</c:v>
                </c:pt>
                <c:pt idx="9">
                  <c:v>0.42392144769193302</c:v>
                </c:pt>
                <c:pt idx="10">
                  <c:v>0.40187920232156199</c:v>
                </c:pt>
                <c:pt idx="11">
                  <c:v>0.39249216528452502</c:v>
                </c:pt>
                <c:pt idx="12">
                  <c:v>0.39249216528452502</c:v>
                </c:pt>
                <c:pt idx="13">
                  <c:v>0.389885683803044</c:v>
                </c:pt>
                <c:pt idx="14">
                  <c:v>0.37940188750674703</c:v>
                </c:pt>
                <c:pt idx="15">
                  <c:v>0.37429077639563602</c:v>
                </c:pt>
                <c:pt idx="16">
                  <c:v>0.34405921224219699</c:v>
                </c:pt>
                <c:pt idx="17">
                  <c:v>0.321727997618105</c:v>
                </c:pt>
                <c:pt idx="18">
                  <c:v>0.283357073095097</c:v>
                </c:pt>
                <c:pt idx="19">
                  <c:v>0.200283692837494</c:v>
                </c:pt>
                <c:pt idx="20">
                  <c:v>0.18241769967170901</c:v>
                </c:pt>
                <c:pt idx="21">
                  <c:v>0.18620010707911699</c:v>
                </c:pt>
                <c:pt idx="22">
                  <c:v>0.22122357295570699</c:v>
                </c:pt>
                <c:pt idx="23">
                  <c:v>0.22122357295570699</c:v>
                </c:pt>
                <c:pt idx="24">
                  <c:v>0.22122357295570699</c:v>
                </c:pt>
                <c:pt idx="25">
                  <c:v>0.22122357295570699</c:v>
                </c:pt>
                <c:pt idx="26">
                  <c:v>0.22122357295570699</c:v>
                </c:pt>
                <c:pt idx="27">
                  <c:v>0.22122357295570699</c:v>
                </c:pt>
                <c:pt idx="28">
                  <c:v>0.22122357295570699</c:v>
                </c:pt>
                <c:pt idx="29">
                  <c:v>0.22122357295570699</c:v>
                </c:pt>
                <c:pt idx="30">
                  <c:v>0.22122357295570699</c:v>
                </c:pt>
                <c:pt idx="31">
                  <c:v>0.22122357295570699</c:v>
                </c:pt>
                <c:pt idx="32">
                  <c:v>0.22122357295570699</c:v>
                </c:pt>
                <c:pt idx="33">
                  <c:v>0.22122357295570699</c:v>
                </c:pt>
                <c:pt idx="34">
                  <c:v>0.22122357295570699</c:v>
                </c:pt>
                <c:pt idx="35">
                  <c:v>0.22122357295570699</c:v>
                </c:pt>
                <c:pt idx="36">
                  <c:v>0.22122357295570699</c:v>
                </c:pt>
                <c:pt idx="37">
                  <c:v>0.22122357295570699</c:v>
                </c:pt>
                <c:pt idx="38">
                  <c:v>0.22122357295570699</c:v>
                </c:pt>
                <c:pt idx="39">
                  <c:v>0.22122357295570699</c:v>
                </c:pt>
                <c:pt idx="40">
                  <c:v>0.22122357295570699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7E-4900-969C-1C095C541C04}"/>
            </c:ext>
          </c:extLst>
        </c:ser>
        <c:ser>
          <c:idx val="7"/>
          <c:order val="7"/>
          <c:tx>
            <c:strRef>
              <c:f>Visual!$E$10</c:f>
              <c:strCache>
                <c:ptCount val="1"/>
                <c:pt idx="0">
                  <c:v>22.38721139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Visual!$F$10:$AT$10</c:f>
              <c:numCache>
                <c:formatCode>General</c:formatCode>
                <c:ptCount val="41"/>
                <c:pt idx="0">
                  <c:v>0.48883837254948198</c:v>
                </c:pt>
                <c:pt idx="1">
                  <c:v>0.48883837254948198</c:v>
                </c:pt>
                <c:pt idx="2">
                  <c:v>0.48593003921614902</c:v>
                </c:pt>
                <c:pt idx="3">
                  <c:v>0.47852263180874199</c:v>
                </c:pt>
                <c:pt idx="4">
                  <c:v>0.47573559477170502</c:v>
                </c:pt>
                <c:pt idx="5">
                  <c:v>0.46791152069763098</c:v>
                </c:pt>
                <c:pt idx="6">
                  <c:v>0.46280040958651902</c:v>
                </c:pt>
                <c:pt idx="7">
                  <c:v>0.45536811791985299</c:v>
                </c:pt>
                <c:pt idx="8">
                  <c:v>0.44011175217911203</c:v>
                </c:pt>
                <c:pt idx="9">
                  <c:v>0.42352436791985298</c:v>
                </c:pt>
                <c:pt idx="10">
                  <c:v>0.40148212254948301</c:v>
                </c:pt>
                <c:pt idx="11">
                  <c:v>0.39128767810503801</c:v>
                </c:pt>
                <c:pt idx="12">
                  <c:v>0.39128767810503801</c:v>
                </c:pt>
                <c:pt idx="13">
                  <c:v>0.38868119662355699</c:v>
                </c:pt>
                <c:pt idx="14">
                  <c:v>0.37819740032726001</c:v>
                </c:pt>
                <c:pt idx="15">
                  <c:v>0.373086289216149</c:v>
                </c:pt>
                <c:pt idx="16">
                  <c:v>0.343144076914562</c:v>
                </c:pt>
                <c:pt idx="17">
                  <c:v>0.32081286229046901</c:v>
                </c:pt>
                <c:pt idx="18">
                  <c:v>0.28244193776746201</c:v>
                </c:pt>
                <c:pt idx="19">
                  <c:v>0.20120362695430299</c:v>
                </c:pt>
                <c:pt idx="20">
                  <c:v>0.18548445918534401</c:v>
                </c:pt>
                <c:pt idx="21">
                  <c:v>0.18926686659275099</c:v>
                </c:pt>
                <c:pt idx="22">
                  <c:v>0.22429033246934199</c:v>
                </c:pt>
                <c:pt idx="23">
                  <c:v>0.22429033246934199</c:v>
                </c:pt>
                <c:pt idx="24">
                  <c:v>0.22429033246934199</c:v>
                </c:pt>
                <c:pt idx="25">
                  <c:v>0.22429033246934199</c:v>
                </c:pt>
                <c:pt idx="26">
                  <c:v>0.22429033246934199</c:v>
                </c:pt>
                <c:pt idx="27">
                  <c:v>0.22429033246934199</c:v>
                </c:pt>
                <c:pt idx="28">
                  <c:v>0.22429033246934199</c:v>
                </c:pt>
                <c:pt idx="29">
                  <c:v>0.22429033246934199</c:v>
                </c:pt>
                <c:pt idx="30">
                  <c:v>0.22429033246934199</c:v>
                </c:pt>
                <c:pt idx="31">
                  <c:v>0.22429033246934199</c:v>
                </c:pt>
                <c:pt idx="32">
                  <c:v>0.22429033246934199</c:v>
                </c:pt>
                <c:pt idx="33">
                  <c:v>0.22429033246934199</c:v>
                </c:pt>
                <c:pt idx="34">
                  <c:v>0.22429033246934199</c:v>
                </c:pt>
                <c:pt idx="35">
                  <c:v>0.22429033246934199</c:v>
                </c:pt>
                <c:pt idx="36">
                  <c:v>0.22429033246934199</c:v>
                </c:pt>
                <c:pt idx="37">
                  <c:v>0.22429033246934199</c:v>
                </c:pt>
                <c:pt idx="38">
                  <c:v>0.22429033246934199</c:v>
                </c:pt>
                <c:pt idx="39">
                  <c:v>0.22429033246934199</c:v>
                </c:pt>
                <c:pt idx="40">
                  <c:v>0.22429033246934199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7E-4900-969C-1C095C541C04}"/>
            </c:ext>
          </c:extLst>
        </c:ser>
        <c:ser>
          <c:idx val="8"/>
          <c:order val="8"/>
          <c:tx>
            <c:strRef>
              <c:f>Visual!$E$11</c:f>
              <c:strCache>
                <c:ptCount val="1"/>
                <c:pt idx="0">
                  <c:v>25.11886432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Visual!$F$11:$AT$11</c:f>
              <c:numCache>
                <c:formatCode>General</c:formatCode>
                <c:ptCount val="41"/>
                <c:pt idx="0">
                  <c:v>0.48909808127340498</c:v>
                </c:pt>
                <c:pt idx="1">
                  <c:v>0.48909808127340498</c:v>
                </c:pt>
                <c:pt idx="2">
                  <c:v>0.48618974794007103</c:v>
                </c:pt>
                <c:pt idx="3">
                  <c:v>0.48089634516229401</c:v>
                </c:pt>
                <c:pt idx="4">
                  <c:v>0.47810930812525698</c:v>
                </c:pt>
                <c:pt idx="5">
                  <c:v>0.470285234051183</c:v>
                </c:pt>
                <c:pt idx="6">
                  <c:v>0.46517412294007099</c:v>
                </c:pt>
                <c:pt idx="7">
                  <c:v>0.45774183127340501</c:v>
                </c:pt>
                <c:pt idx="8">
                  <c:v>0.44368870627340501</c:v>
                </c:pt>
                <c:pt idx="9">
                  <c:v>0.42710132201414602</c:v>
                </c:pt>
                <c:pt idx="10">
                  <c:v>0.405059076643775</c:v>
                </c:pt>
                <c:pt idx="11">
                  <c:v>0.39486463219933099</c:v>
                </c:pt>
                <c:pt idx="12">
                  <c:v>0.39486463219933099</c:v>
                </c:pt>
                <c:pt idx="13">
                  <c:v>0.39225815071784897</c:v>
                </c:pt>
                <c:pt idx="14">
                  <c:v>0.38206370627340502</c:v>
                </c:pt>
                <c:pt idx="15">
                  <c:v>0.37695259516229401</c:v>
                </c:pt>
                <c:pt idx="16">
                  <c:v>0.34701038286070601</c:v>
                </c:pt>
                <c:pt idx="17">
                  <c:v>0.32467916823661402</c:v>
                </c:pt>
                <c:pt idx="18">
                  <c:v>0.28699157704694001</c:v>
                </c:pt>
                <c:pt idx="19">
                  <c:v>0.20486090512267</c:v>
                </c:pt>
                <c:pt idx="20">
                  <c:v>0.19207427703624999</c:v>
                </c:pt>
                <c:pt idx="21">
                  <c:v>0.195567332591806</c:v>
                </c:pt>
                <c:pt idx="22">
                  <c:v>0.23227947827723799</c:v>
                </c:pt>
                <c:pt idx="23">
                  <c:v>0.23227947827723799</c:v>
                </c:pt>
                <c:pt idx="24">
                  <c:v>0.23227947827723799</c:v>
                </c:pt>
                <c:pt idx="25">
                  <c:v>0.23227947827723799</c:v>
                </c:pt>
                <c:pt idx="26">
                  <c:v>0.23227947827723799</c:v>
                </c:pt>
                <c:pt idx="27">
                  <c:v>0.23227947827723799</c:v>
                </c:pt>
                <c:pt idx="28">
                  <c:v>0.23227947827723799</c:v>
                </c:pt>
                <c:pt idx="29">
                  <c:v>0.23227947827723799</c:v>
                </c:pt>
                <c:pt idx="30">
                  <c:v>0.23227947827723799</c:v>
                </c:pt>
                <c:pt idx="31">
                  <c:v>0.23227947827723799</c:v>
                </c:pt>
                <c:pt idx="32">
                  <c:v>0.23227947827723799</c:v>
                </c:pt>
                <c:pt idx="33">
                  <c:v>0.23227947827723799</c:v>
                </c:pt>
                <c:pt idx="34">
                  <c:v>0.23227947827723799</c:v>
                </c:pt>
                <c:pt idx="35">
                  <c:v>0.23227947827723799</c:v>
                </c:pt>
                <c:pt idx="36">
                  <c:v>0.23227947827723799</c:v>
                </c:pt>
                <c:pt idx="37">
                  <c:v>0.23227947827723799</c:v>
                </c:pt>
                <c:pt idx="38">
                  <c:v>0.23227947827723799</c:v>
                </c:pt>
                <c:pt idx="39">
                  <c:v>0.23227947827723799</c:v>
                </c:pt>
                <c:pt idx="40">
                  <c:v>0.23227947827723799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7E-4900-969C-1C095C541C04}"/>
            </c:ext>
          </c:extLst>
        </c:ser>
        <c:ser>
          <c:idx val="9"/>
          <c:order val="9"/>
          <c:tx>
            <c:strRef>
              <c:f>Visual!$E$12</c:f>
              <c:strCache>
                <c:ptCount val="1"/>
                <c:pt idx="0">
                  <c:v>28.18382931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Visual!$F$12:$AT$12</c:f>
              <c:numCache>
                <c:formatCode>General</c:formatCode>
                <c:ptCount val="41"/>
                <c:pt idx="0">
                  <c:v>0.49766387543294899</c:v>
                </c:pt>
                <c:pt idx="1">
                  <c:v>0.49766387543294899</c:v>
                </c:pt>
                <c:pt idx="2">
                  <c:v>0.49475554209961597</c:v>
                </c:pt>
                <c:pt idx="3">
                  <c:v>0.48946213932183802</c:v>
                </c:pt>
                <c:pt idx="4">
                  <c:v>0.48667510228480099</c:v>
                </c:pt>
                <c:pt idx="5">
                  <c:v>0.479087139321838</c:v>
                </c:pt>
                <c:pt idx="6">
                  <c:v>0.47397602821072699</c:v>
                </c:pt>
                <c:pt idx="7">
                  <c:v>0.46654373654406001</c:v>
                </c:pt>
                <c:pt idx="8">
                  <c:v>0.45249061154406001</c:v>
                </c:pt>
                <c:pt idx="9">
                  <c:v>0.43590322728480102</c:v>
                </c:pt>
                <c:pt idx="10">
                  <c:v>0.41386098191443099</c:v>
                </c:pt>
                <c:pt idx="11">
                  <c:v>0.40366653746998599</c:v>
                </c:pt>
                <c:pt idx="12">
                  <c:v>0.40366653746998599</c:v>
                </c:pt>
                <c:pt idx="13">
                  <c:v>0.40106005598850503</c:v>
                </c:pt>
                <c:pt idx="14">
                  <c:v>0.39086561154406002</c:v>
                </c:pt>
                <c:pt idx="15">
                  <c:v>0.37816653746998602</c:v>
                </c:pt>
                <c:pt idx="16">
                  <c:v>0.34822432516839902</c:v>
                </c:pt>
                <c:pt idx="17">
                  <c:v>0.32589311054430598</c:v>
                </c:pt>
                <c:pt idx="18">
                  <c:v>0.28820551935463201</c:v>
                </c:pt>
                <c:pt idx="19">
                  <c:v>0.20741999850248699</c:v>
                </c:pt>
                <c:pt idx="20">
                  <c:v>0.19414470082542401</c:v>
                </c:pt>
                <c:pt idx="21">
                  <c:v>0.20113081193653501</c:v>
                </c:pt>
                <c:pt idx="22">
                  <c:v>0.237842957621967</c:v>
                </c:pt>
                <c:pt idx="23">
                  <c:v>0.237842957621967</c:v>
                </c:pt>
                <c:pt idx="24">
                  <c:v>0.237842957621967</c:v>
                </c:pt>
                <c:pt idx="25">
                  <c:v>0.237842957621967</c:v>
                </c:pt>
                <c:pt idx="26">
                  <c:v>0.237842957621967</c:v>
                </c:pt>
                <c:pt idx="27">
                  <c:v>0.237842957621967</c:v>
                </c:pt>
                <c:pt idx="28">
                  <c:v>0.237842957621967</c:v>
                </c:pt>
                <c:pt idx="29">
                  <c:v>0.237842957621967</c:v>
                </c:pt>
                <c:pt idx="30">
                  <c:v>0.237842957621967</c:v>
                </c:pt>
                <c:pt idx="31">
                  <c:v>0.237842957621967</c:v>
                </c:pt>
                <c:pt idx="32">
                  <c:v>0.237842957621967</c:v>
                </c:pt>
                <c:pt idx="33">
                  <c:v>0.237842957621967</c:v>
                </c:pt>
                <c:pt idx="34">
                  <c:v>0.237842957621967</c:v>
                </c:pt>
                <c:pt idx="35">
                  <c:v>0.237842957621967</c:v>
                </c:pt>
                <c:pt idx="36">
                  <c:v>0.237842957621967</c:v>
                </c:pt>
                <c:pt idx="37">
                  <c:v>0.237842957621967</c:v>
                </c:pt>
                <c:pt idx="38">
                  <c:v>0.237842957621967</c:v>
                </c:pt>
                <c:pt idx="39">
                  <c:v>0.237842957621967</c:v>
                </c:pt>
                <c:pt idx="40">
                  <c:v>0.237842957621967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7E-4900-969C-1C095C541C04}"/>
            </c:ext>
          </c:extLst>
        </c:ser>
        <c:ser>
          <c:idx val="10"/>
          <c:order val="10"/>
          <c:tx>
            <c:strRef>
              <c:f>Visual!$E$13</c:f>
              <c:strCache>
                <c:ptCount val="1"/>
                <c:pt idx="0">
                  <c:v>31.6227766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Visual!$F$13:$AT$13</c:f>
              <c:numCache>
                <c:formatCode>General</c:formatCode>
                <c:ptCount val="41"/>
                <c:pt idx="0">
                  <c:v>0.49932651545496398</c:v>
                </c:pt>
                <c:pt idx="1">
                  <c:v>0.49932651545496398</c:v>
                </c:pt>
                <c:pt idx="2">
                  <c:v>0.49641818212163102</c:v>
                </c:pt>
                <c:pt idx="3">
                  <c:v>0.49112477934385301</c:v>
                </c:pt>
                <c:pt idx="4">
                  <c:v>0.48833774230681598</c:v>
                </c:pt>
                <c:pt idx="5">
                  <c:v>0.48074977934385299</c:v>
                </c:pt>
                <c:pt idx="6">
                  <c:v>0.47563866823274198</c:v>
                </c:pt>
                <c:pt idx="7">
                  <c:v>0.468206376566075</c:v>
                </c:pt>
                <c:pt idx="8">
                  <c:v>0.454153251566075</c:v>
                </c:pt>
                <c:pt idx="9">
                  <c:v>0.43785521915866799</c:v>
                </c:pt>
                <c:pt idx="10">
                  <c:v>0.41699607564014901</c:v>
                </c:pt>
                <c:pt idx="11">
                  <c:v>0.406801631195705</c:v>
                </c:pt>
                <c:pt idx="12">
                  <c:v>0.406801631195705</c:v>
                </c:pt>
                <c:pt idx="13">
                  <c:v>0.40419514971422299</c:v>
                </c:pt>
                <c:pt idx="14">
                  <c:v>0.39400070526977898</c:v>
                </c:pt>
                <c:pt idx="15">
                  <c:v>0.38130163119570498</c:v>
                </c:pt>
                <c:pt idx="16">
                  <c:v>0.35135941889411698</c:v>
                </c:pt>
                <c:pt idx="17">
                  <c:v>0.32902820427002499</c:v>
                </c:pt>
                <c:pt idx="18">
                  <c:v>0.295408437154424</c:v>
                </c:pt>
                <c:pt idx="19">
                  <c:v>0.215463772783761</c:v>
                </c:pt>
                <c:pt idx="20">
                  <c:v>0.20369750288447599</c:v>
                </c:pt>
                <c:pt idx="21">
                  <c:v>0.21460953992151299</c:v>
                </c:pt>
                <c:pt idx="22">
                  <c:v>0.248666708755093</c:v>
                </c:pt>
                <c:pt idx="23">
                  <c:v>0.248666708755093</c:v>
                </c:pt>
                <c:pt idx="24">
                  <c:v>0.248666708755093</c:v>
                </c:pt>
                <c:pt idx="25">
                  <c:v>0.248666708755093</c:v>
                </c:pt>
                <c:pt idx="26">
                  <c:v>0.248666708755093</c:v>
                </c:pt>
                <c:pt idx="27">
                  <c:v>0.248666708755093</c:v>
                </c:pt>
                <c:pt idx="28">
                  <c:v>0.248666708755093</c:v>
                </c:pt>
                <c:pt idx="29">
                  <c:v>0.248666708755093</c:v>
                </c:pt>
                <c:pt idx="30">
                  <c:v>0.248666708755093</c:v>
                </c:pt>
                <c:pt idx="31">
                  <c:v>0.248666708755093</c:v>
                </c:pt>
                <c:pt idx="32">
                  <c:v>0.248666708755093</c:v>
                </c:pt>
                <c:pt idx="33">
                  <c:v>0.248666708755093</c:v>
                </c:pt>
                <c:pt idx="34">
                  <c:v>0.248666708755093</c:v>
                </c:pt>
                <c:pt idx="35">
                  <c:v>0.248666708755093</c:v>
                </c:pt>
                <c:pt idx="36">
                  <c:v>0.248666708755093</c:v>
                </c:pt>
                <c:pt idx="37">
                  <c:v>0.248666708755093</c:v>
                </c:pt>
                <c:pt idx="38">
                  <c:v>0.248666708755093</c:v>
                </c:pt>
                <c:pt idx="39">
                  <c:v>0.248666708755093</c:v>
                </c:pt>
                <c:pt idx="40">
                  <c:v>0.248666708755093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7E-4900-969C-1C095C541C04}"/>
            </c:ext>
          </c:extLst>
        </c:ser>
        <c:ser>
          <c:idx val="11"/>
          <c:order val="11"/>
          <c:tx>
            <c:strRef>
              <c:f>Visual!$E$14</c:f>
              <c:strCache>
                <c:ptCount val="1"/>
                <c:pt idx="0">
                  <c:v>35.48133892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Visual!$F$14:$AT$14</c:f>
              <c:numCache>
                <c:formatCode>General</c:formatCode>
                <c:ptCount val="41"/>
                <c:pt idx="0">
                  <c:v>0.500454622648696</c:v>
                </c:pt>
                <c:pt idx="1">
                  <c:v>0.500454622648696</c:v>
                </c:pt>
                <c:pt idx="2">
                  <c:v>0.49754628931536299</c:v>
                </c:pt>
                <c:pt idx="3">
                  <c:v>0.49225288653758498</c:v>
                </c:pt>
                <c:pt idx="4">
                  <c:v>0.489465849500548</c:v>
                </c:pt>
                <c:pt idx="5">
                  <c:v>0.48187788653758501</c:v>
                </c:pt>
                <c:pt idx="6">
                  <c:v>0.476766775426474</c:v>
                </c:pt>
                <c:pt idx="7">
                  <c:v>0.46933448375980702</c:v>
                </c:pt>
                <c:pt idx="8">
                  <c:v>0.45528135875980702</c:v>
                </c:pt>
                <c:pt idx="9">
                  <c:v>0.44107256246351101</c:v>
                </c:pt>
                <c:pt idx="10">
                  <c:v>0.42021341894499198</c:v>
                </c:pt>
                <c:pt idx="11">
                  <c:v>0.41001897450054797</c:v>
                </c:pt>
                <c:pt idx="12">
                  <c:v>0.41001897450054797</c:v>
                </c:pt>
                <c:pt idx="13">
                  <c:v>0.40741249301906601</c:v>
                </c:pt>
                <c:pt idx="14">
                  <c:v>0.39721804857462201</c:v>
                </c:pt>
                <c:pt idx="15">
                  <c:v>0.38451897450054801</c:v>
                </c:pt>
                <c:pt idx="16">
                  <c:v>0.354576762198961</c:v>
                </c:pt>
                <c:pt idx="17">
                  <c:v>0.33224554757486802</c:v>
                </c:pt>
                <c:pt idx="18">
                  <c:v>0.29862578045926802</c:v>
                </c:pt>
                <c:pt idx="19">
                  <c:v>0.22058215775527101</c:v>
                </c:pt>
                <c:pt idx="20">
                  <c:v>0.207988920263393</c:v>
                </c:pt>
                <c:pt idx="21">
                  <c:v>0.21890095730042999</c:v>
                </c:pt>
                <c:pt idx="22">
                  <c:v>0.25295812613401097</c:v>
                </c:pt>
                <c:pt idx="23">
                  <c:v>0.25295812613401097</c:v>
                </c:pt>
                <c:pt idx="24">
                  <c:v>0.25295812613401097</c:v>
                </c:pt>
                <c:pt idx="25">
                  <c:v>0.25295812613401097</c:v>
                </c:pt>
                <c:pt idx="26">
                  <c:v>0.25295812613401097</c:v>
                </c:pt>
                <c:pt idx="27">
                  <c:v>0.25295812613401097</c:v>
                </c:pt>
                <c:pt idx="28">
                  <c:v>0.25295812613401097</c:v>
                </c:pt>
                <c:pt idx="29">
                  <c:v>0.25295812613401097</c:v>
                </c:pt>
                <c:pt idx="30">
                  <c:v>0.25295812613401097</c:v>
                </c:pt>
                <c:pt idx="31">
                  <c:v>0.25295812613401097</c:v>
                </c:pt>
                <c:pt idx="32">
                  <c:v>0.25295812613401097</c:v>
                </c:pt>
                <c:pt idx="33">
                  <c:v>0.25295812613401097</c:v>
                </c:pt>
                <c:pt idx="34">
                  <c:v>0.25295812613401097</c:v>
                </c:pt>
                <c:pt idx="35">
                  <c:v>0.25295812613401097</c:v>
                </c:pt>
                <c:pt idx="36">
                  <c:v>0.25295812613401097</c:v>
                </c:pt>
                <c:pt idx="37">
                  <c:v>0.25295812613401097</c:v>
                </c:pt>
                <c:pt idx="38">
                  <c:v>0.25295812613401097</c:v>
                </c:pt>
                <c:pt idx="39">
                  <c:v>0.25295812613401097</c:v>
                </c:pt>
                <c:pt idx="40">
                  <c:v>0.25295812613401097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7E-4900-969C-1C095C541C04}"/>
            </c:ext>
          </c:extLst>
        </c:ser>
        <c:ser>
          <c:idx val="12"/>
          <c:order val="12"/>
          <c:tx>
            <c:strRef>
              <c:f>Visual!$E$15</c:f>
              <c:strCache>
                <c:ptCount val="1"/>
                <c:pt idx="0">
                  <c:v>39.81071706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Visual!$F$15:$AT$15</c:f>
              <c:numCache>
                <c:formatCode>General</c:formatCode>
                <c:ptCount val="41"/>
                <c:pt idx="0">
                  <c:v>0.50150242357462205</c:v>
                </c:pt>
                <c:pt idx="1">
                  <c:v>0.50150242357462205</c:v>
                </c:pt>
                <c:pt idx="2">
                  <c:v>0.49859409024128898</c:v>
                </c:pt>
                <c:pt idx="3">
                  <c:v>0.49330068746351102</c:v>
                </c:pt>
                <c:pt idx="4">
                  <c:v>0.49051365042647399</c:v>
                </c:pt>
                <c:pt idx="5">
                  <c:v>0.482925687463511</c:v>
                </c:pt>
                <c:pt idx="6">
                  <c:v>0.47781457635239999</c:v>
                </c:pt>
                <c:pt idx="7">
                  <c:v>0.47038228468573301</c:v>
                </c:pt>
                <c:pt idx="8">
                  <c:v>0.45632915968573301</c:v>
                </c:pt>
                <c:pt idx="9">
                  <c:v>0.442120363389437</c:v>
                </c:pt>
                <c:pt idx="10">
                  <c:v>0.42126121987091802</c:v>
                </c:pt>
                <c:pt idx="11">
                  <c:v>0.41134657866721502</c:v>
                </c:pt>
                <c:pt idx="12">
                  <c:v>0.41134657866721502</c:v>
                </c:pt>
                <c:pt idx="13">
                  <c:v>0.40874009718573301</c:v>
                </c:pt>
                <c:pt idx="14">
                  <c:v>0.401316486074622</c:v>
                </c:pt>
                <c:pt idx="15">
                  <c:v>0.388617412000548</c:v>
                </c:pt>
                <c:pt idx="16">
                  <c:v>0.35938260710636799</c:v>
                </c:pt>
                <c:pt idx="17">
                  <c:v>0.337051392482276</c:v>
                </c:pt>
                <c:pt idx="18">
                  <c:v>0.30343162536667501</c:v>
                </c:pt>
                <c:pt idx="19">
                  <c:v>0.22777653542621101</c:v>
                </c:pt>
                <c:pt idx="20">
                  <c:v>0.21749927015655601</c:v>
                </c:pt>
                <c:pt idx="21">
                  <c:v>0.228844177563963</c:v>
                </c:pt>
                <c:pt idx="22">
                  <c:v>0.26290134639754298</c:v>
                </c:pt>
                <c:pt idx="23">
                  <c:v>0.26290134639754298</c:v>
                </c:pt>
                <c:pt idx="24">
                  <c:v>0.26290134639754298</c:v>
                </c:pt>
                <c:pt idx="25">
                  <c:v>0.26290134639754298</c:v>
                </c:pt>
                <c:pt idx="26">
                  <c:v>0.26290134639754298</c:v>
                </c:pt>
                <c:pt idx="27">
                  <c:v>0.26290134639754298</c:v>
                </c:pt>
                <c:pt idx="28">
                  <c:v>0.26290134639754298</c:v>
                </c:pt>
                <c:pt idx="29">
                  <c:v>0.26290134639754298</c:v>
                </c:pt>
                <c:pt idx="30">
                  <c:v>0.26290134639754298</c:v>
                </c:pt>
                <c:pt idx="31">
                  <c:v>0.26290134639754298</c:v>
                </c:pt>
                <c:pt idx="32">
                  <c:v>0.26290134639754298</c:v>
                </c:pt>
                <c:pt idx="33">
                  <c:v>0.26290134639754298</c:v>
                </c:pt>
                <c:pt idx="34">
                  <c:v>0.26290134639754298</c:v>
                </c:pt>
                <c:pt idx="35">
                  <c:v>0.26290134639754298</c:v>
                </c:pt>
                <c:pt idx="36">
                  <c:v>0.26290134639754298</c:v>
                </c:pt>
                <c:pt idx="37">
                  <c:v>0.26290134639754298</c:v>
                </c:pt>
                <c:pt idx="38">
                  <c:v>0.26290134639754298</c:v>
                </c:pt>
                <c:pt idx="39">
                  <c:v>0.26290134639754298</c:v>
                </c:pt>
                <c:pt idx="40">
                  <c:v>0.26290134639754298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7E-4900-969C-1C095C541C04}"/>
            </c:ext>
          </c:extLst>
        </c:ser>
        <c:ser>
          <c:idx val="13"/>
          <c:order val="13"/>
          <c:tx>
            <c:strRef>
              <c:f>Visual!$E$16</c:f>
              <c:strCache>
                <c:ptCount val="1"/>
                <c:pt idx="0">
                  <c:v>44.66835922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Visual!$F$16:$AT$16</c:f>
              <c:numCache>
                <c:formatCode>General</c:formatCode>
                <c:ptCount val="41"/>
                <c:pt idx="0">
                  <c:v>0.50381087264869595</c:v>
                </c:pt>
                <c:pt idx="1">
                  <c:v>0.50381087264869595</c:v>
                </c:pt>
                <c:pt idx="2">
                  <c:v>0.50090253931536299</c:v>
                </c:pt>
                <c:pt idx="3">
                  <c:v>0.49560913653758498</c:v>
                </c:pt>
                <c:pt idx="4">
                  <c:v>0.48901365042647399</c:v>
                </c:pt>
                <c:pt idx="5">
                  <c:v>0.48155261647585601</c:v>
                </c:pt>
                <c:pt idx="6">
                  <c:v>0.476441505364745</c:v>
                </c:pt>
                <c:pt idx="7">
                  <c:v>0.46900921369807902</c:v>
                </c:pt>
                <c:pt idx="8">
                  <c:v>0.45495608869807902</c:v>
                </c:pt>
                <c:pt idx="9">
                  <c:v>0.44074729240178201</c:v>
                </c:pt>
                <c:pt idx="10">
                  <c:v>0.41945527851289399</c:v>
                </c:pt>
                <c:pt idx="11">
                  <c:v>0.40954063730918999</c:v>
                </c:pt>
                <c:pt idx="12">
                  <c:v>0.40954063730918999</c:v>
                </c:pt>
                <c:pt idx="13">
                  <c:v>0.40693415582770898</c:v>
                </c:pt>
                <c:pt idx="14">
                  <c:v>0.39951054471659703</c:v>
                </c:pt>
                <c:pt idx="15">
                  <c:v>0.38681147064252303</c:v>
                </c:pt>
                <c:pt idx="16">
                  <c:v>0.35757666574834301</c:v>
                </c:pt>
                <c:pt idx="17">
                  <c:v>0.33524545112425103</c:v>
                </c:pt>
                <c:pt idx="18">
                  <c:v>0.30119281363827999</c:v>
                </c:pt>
                <c:pt idx="19">
                  <c:v>0.23360456397559401</c:v>
                </c:pt>
                <c:pt idx="20">
                  <c:v>0.22466526166890199</c:v>
                </c:pt>
                <c:pt idx="21">
                  <c:v>0.23601016907630901</c:v>
                </c:pt>
                <c:pt idx="22">
                  <c:v>0.270500208280259</c:v>
                </c:pt>
                <c:pt idx="23">
                  <c:v>0.270500208280259</c:v>
                </c:pt>
                <c:pt idx="24">
                  <c:v>0.270500208280259</c:v>
                </c:pt>
                <c:pt idx="25">
                  <c:v>0.270500208280259</c:v>
                </c:pt>
                <c:pt idx="26">
                  <c:v>0.270500208280259</c:v>
                </c:pt>
                <c:pt idx="27">
                  <c:v>0.270500208280259</c:v>
                </c:pt>
                <c:pt idx="28">
                  <c:v>0.270500208280259</c:v>
                </c:pt>
                <c:pt idx="29">
                  <c:v>0.270500208280259</c:v>
                </c:pt>
                <c:pt idx="30">
                  <c:v>0.270500208280259</c:v>
                </c:pt>
                <c:pt idx="31">
                  <c:v>0.270500208280259</c:v>
                </c:pt>
                <c:pt idx="32">
                  <c:v>0.270500208280259</c:v>
                </c:pt>
                <c:pt idx="33">
                  <c:v>0.270500208280259</c:v>
                </c:pt>
                <c:pt idx="34">
                  <c:v>0.270500208280259</c:v>
                </c:pt>
                <c:pt idx="35">
                  <c:v>0.270500208280259</c:v>
                </c:pt>
                <c:pt idx="36">
                  <c:v>0.270500208280259</c:v>
                </c:pt>
                <c:pt idx="37">
                  <c:v>0.270500208280259</c:v>
                </c:pt>
                <c:pt idx="38">
                  <c:v>0.270500208280259</c:v>
                </c:pt>
                <c:pt idx="39">
                  <c:v>0.270500208280259</c:v>
                </c:pt>
                <c:pt idx="40">
                  <c:v>0.270500208280259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C7E-4900-969C-1C095C541C04}"/>
            </c:ext>
          </c:extLst>
        </c:ser>
        <c:ser>
          <c:idx val="14"/>
          <c:order val="14"/>
          <c:tx>
            <c:strRef>
              <c:f>Visual!$E$17</c:f>
              <c:strCache>
                <c:ptCount val="1"/>
                <c:pt idx="0">
                  <c:v>50.11872336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Visual!$F$17:$AT$17</c:f>
              <c:numCache>
                <c:formatCode>General</c:formatCode>
                <c:ptCount val="41"/>
                <c:pt idx="0">
                  <c:v>0.506315540858573</c:v>
                </c:pt>
                <c:pt idx="1">
                  <c:v>0.506315540858573</c:v>
                </c:pt>
                <c:pt idx="2">
                  <c:v>0.50340720752523904</c:v>
                </c:pt>
                <c:pt idx="3">
                  <c:v>0.49811380474746197</c:v>
                </c:pt>
                <c:pt idx="4">
                  <c:v>0.49151831863634998</c:v>
                </c:pt>
                <c:pt idx="5">
                  <c:v>0.484057284685733</c:v>
                </c:pt>
                <c:pt idx="6">
                  <c:v>0.47894617357462199</c:v>
                </c:pt>
                <c:pt idx="7">
                  <c:v>0.47151388190795501</c:v>
                </c:pt>
                <c:pt idx="8">
                  <c:v>0.45746075690795501</c:v>
                </c:pt>
                <c:pt idx="9">
                  <c:v>0.443251960611659</c:v>
                </c:pt>
                <c:pt idx="10">
                  <c:v>0.42195994672276999</c:v>
                </c:pt>
                <c:pt idx="11">
                  <c:v>0.41204530551906698</c:v>
                </c:pt>
                <c:pt idx="12">
                  <c:v>0.41204530551906698</c:v>
                </c:pt>
                <c:pt idx="13">
                  <c:v>0.40943882403758503</c:v>
                </c:pt>
                <c:pt idx="14">
                  <c:v>0.40201521292647402</c:v>
                </c:pt>
                <c:pt idx="15">
                  <c:v>0.38702858741207102</c:v>
                </c:pt>
                <c:pt idx="16">
                  <c:v>0.35779378251789101</c:v>
                </c:pt>
                <c:pt idx="17">
                  <c:v>0.33546256789379802</c:v>
                </c:pt>
                <c:pt idx="18">
                  <c:v>0.300977060037457</c:v>
                </c:pt>
                <c:pt idx="19">
                  <c:v>0.242920109342008</c:v>
                </c:pt>
                <c:pt idx="20">
                  <c:v>0.237358650950659</c:v>
                </c:pt>
                <c:pt idx="21">
                  <c:v>0.24870355835806601</c:v>
                </c:pt>
                <c:pt idx="22">
                  <c:v>0.28362646793238699</c:v>
                </c:pt>
                <c:pt idx="23">
                  <c:v>0.28362646793238699</c:v>
                </c:pt>
                <c:pt idx="24">
                  <c:v>0.28362646793238699</c:v>
                </c:pt>
                <c:pt idx="25">
                  <c:v>0.28362646793238699</c:v>
                </c:pt>
                <c:pt idx="26">
                  <c:v>0.28362646793238699</c:v>
                </c:pt>
                <c:pt idx="27">
                  <c:v>0.28362646793238699</c:v>
                </c:pt>
                <c:pt idx="28">
                  <c:v>0.28362646793238699</c:v>
                </c:pt>
                <c:pt idx="29">
                  <c:v>0.28362646793238699</c:v>
                </c:pt>
                <c:pt idx="30">
                  <c:v>0.28362646793238699</c:v>
                </c:pt>
                <c:pt idx="31">
                  <c:v>0.28362646793238699</c:v>
                </c:pt>
                <c:pt idx="32">
                  <c:v>0.28362646793238699</c:v>
                </c:pt>
                <c:pt idx="33">
                  <c:v>0.28362646793238699</c:v>
                </c:pt>
                <c:pt idx="34">
                  <c:v>0.28362646793238699</c:v>
                </c:pt>
                <c:pt idx="35">
                  <c:v>0.28362646793238699</c:v>
                </c:pt>
                <c:pt idx="36">
                  <c:v>0.28362646793238699</c:v>
                </c:pt>
                <c:pt idx="37">
                  <c:v>0.28362646793238699</c:v>
                </c:pt>
                <c:pt idx="38">
                  <c:v>0.28362646793238699</c:v>
                </c:pt>
                <c:pt idx="39">
                  <c:v>0.28362646793238699</c:v>
                </c:pt>
                <c:pt idx="40">
                  <c:v>0.28362646793238699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C7E-4900-969C-1C095C541C04}"/>
            </c:ext>
          </c:extLst>
        </c:ser>
        <c:ser>
          <c:idx val="15"/>
          <c:order val="15"/>
          <c:tx>
            <c:strRef>
              <c:f>Visual!$E$18</c:f>
              <c:strCache>
                <c:ptCount val="1"/>
                <c:pt idx="0">
                  <c:v>56.23413252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Visual!$F$18:$AT$18</c:f>
              <c:numCache>
                <c:formatCode>General</c:formatCode>
                <c:ptCount val="41"/>
                <c:pt idx="0">
                  <c:v>0.51464382248979601</c:v>
                </c:pt>
                <c:pt idx="1">
                  <c:v>0.51464382248979601</c:v>
                </c:pt>
                <c:pt idx="2">
                  <c:v>0.51173548915646205</c:v>
                </c:pt>
                <c:pt idx="3">
                  <c:v>0.50644208637868404</c:v>
                </c:pt>
                <c:pt idx="4">
                  <c:v>0.49984660026757299</c:v>
                </c:pt>
                <c:pt idx="5">
                  <c:v>0.49238556631695601</c:v>
                </c:pt>
                <c:pt idx="6">
                  <c:v>0.48756843668732602</c:v>
                </c:pt>
                <c:pt idx="7">
                  <c:v>0.48013614502065999</c:v>
                </c:pt>
                <c:pt idx="8">
                  <c:v>0.46708579779843701</c:v>
                </c:pt>
                <c:pt idx="9">
                  <c:v>0.45386947835399299</c:v>
                </c:pt>
                <c:pt idx="10">
                  <c:v>0.43257746446510398</c:v>
                </c:pt>
                <c:pt idx="11">
                  <c:v>0.42266282326140098</c:v>
                </c:pt>
                <c:pt idx="12">
                  <c:v>0.42266282326140098</c:v>
                </c:pt>
                <c:pt idx="13">
                  <c:v>0.42005634177991902</c:v>
                </c:pt>
                <c:pt idx="14">
                  <c:v>0.41263273066880801</c:v>
                </c:pt>
                <c:pt idx="15">
                  <c:v>0.39721323478403398</c:v>
                </c:pt>
                <c:pt idx="16">
                  <c:v>0.36787542063059497</c:v>
                </c:pt>
                <c:pt idx="17">
                  <c:v>0.34554420600650299</c:v>
                </c:pt>
                <c:pt idx="18">
                  <c:v>0.311440179631643</c:v>
                </c:pt>
                <c:pt idx="19">
                  <c:v>0.24486911040297801</c:v>
                </c:pt>
                <c:pt idx="20">
                  <c:v>0.237086587196814</c:v>
                </c:pt>
                <c:pt idx="21">
                  <c:v>0.248864364974592</c:v>
                </c:pt>
                <c:pt idx="22">
                  <c:v>0.283311580104468</c:v>
                </c:pt>
                <c:pt idx="23">
                  <c:v>0.283311580104468</c:v>
                </c:pt>
                <c:pt idx="24">
                  <c:v>0.283311580104468</c:v>
                </c:pt>
                <c:pt idx="25">
                  <c:v>0.283311580104468</c:v>
                </c:pt>
                <c:pt idx="26">
                  <c:v>0.283311580104468</c:v>
                </c:pt>
                <c:pt idx="27">
                  <c:v>0.283311580104468</c:v>
                </c:pt>
                <c:pt idx="28">
                  <c:v>0.283311580104468</c:v>
                </c:pt>
                <c:pt idx="29">
                  <c:v>0.283311580104468</c:v>
                </c:pt>
                <c:pt idx="30">
                  <c:v>0.283311580104468</c:v>
                </c:pt>
                <c:pt idx="31">
                  <c:v>0.283311580104468</c:v>
                </c:pt>
                <c:pt idx="32">
                  <c:v>0.283311580104468</c:v>
                </c:pt>
                <c:pt idx="33">
                  <c:v>0.283311580104468</c:v>
                </c:pt>
                <c:pt idx="34">
                  <c:v>0.283311580104468</c:v>
                </c:pt>
                <c:pt idx="35">
                  <c:v>0.283311580104468</c:v>
                </c:pt>
                <c:pt idx="36">
                  <c:v>0.283311580104468</c:v>
                </c:pt>
                <c:pt idx="37">
                  <c:v>0.283311580104468</c:v>
                </c:pt>
                <c:pt idx="38">
                  <c:v>0.283311580104468</c:v>
                </c:pt>
                <c:pt idx="39">
                  <c:v>0.283311580104468</c:v>
                </c:pt>
                <c:pt idx="40">
                  <c:v>0.283311580104468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C7E-4900-969C-1C095C541C04}"/>
            </c:ext>
          </c:extLst>
        </c:ser>
        <c:ser>
          <c:idx val="16"/>
          <c:order val="16"/>
          <c:tx>
            <c:strRef>
              <c:f>Visual!$E$19</c:f>
              <c:strCache>
                <c:ptCount val="1"/>
                <c:pt idx="0">
                  <c:v>63.09573445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Visual!$F$19:$AT$19</c:f>
              <c:numCache>
                <c:formatCode>General</c:formatCode>
                <c:ptCount val="41"/>
                <c:pt idx="0">
                  <c:v>0.48849686778554902</c:v>
                </c:pt>
                <c:pt idx="1">
                  <c:v>0.48849686778554902</c:v>
                </c:pt>
                <c:pt idx="2">
                  <c:v>0.485588534452216</c:v>
                </c:pt>
                <c:pt idx="3">
                  <c:v>0.48029513167443799</c:v>
                </c:pt>
                <c:pt idx="4">
                  <c:v>0.47227429834110501</c:v>
                </c:pt>
                <c:pt idx="5">
                  <c:v>0.46481326439048798</c:v>
                </c:pt>
                <c:pt idx="6">
                  <c:v>0.45999613476085799</c:v>
                </c:pt>
                <c:pt idx="7">
                  <c:v>0.45256384309419101</c:v>
                </c:pt>
                <c:pt idx="8">
                  <c:v>0.43951349587196897</c:v>
                </c:pt>
                <c:pt idx="9">
                  <c:v>0.42347182920530202</c:v>
                </c:pt>
                <c:pt idx="10">
                  <c:v>0.402179815316414</c:v>
                </c:pt>
                <c:pt idx="11">
                  <c:v>0.39226517411271</c:v>
                </c:pt>
                <c:pt idx="12">
                  <c:v>0.39226517411271</c:v>
                </c:pt>
                <c:pt idx="13">
                  <c:v>0.38965869263122799</c:v>
                </c:pt>
                <c:pt idx="14">
                  <c:v>0.38223508152011698</c:v>
                </c:pt>
                <c:pt idx="15">
                  <c:v>0.366815585635344</c:v>
                </c:pt>
                <c:pt idx="16">
                  <c:v>0.33779582703745997</c:v>
                </c:pt>
                <c:pt idx="17">
                  <c:v>0.31255489019114502</c:v>
                </c:pt>
                <c:pt idx="18">
                  <c:v>0.27670780826072999</c:v>
                </c:pt>
                <c:pt idx="19">
                  <c:v>0.206844493661694</c:v>
                </c:pt>
                <c:pt idx="20">
                  <c:v>0.19578000396523099</c:v>
                </c:pt>
                <c:pt idx="21">
                  <c:v>0.20755778174300901</c:v>
                </c:pt>
                <c:pt idx="22">
                  <c:v>0.24206630639669499</c:v>
                </c:pt>
                <c:pt idx="23">
                  <c:v>0.24206630639669499</c:v>
                </c:pt>
                <c:pt idx="24">
                  <c:v>0.24206630639669499</c:v>
                </c:pt>
                <c:pt idx="25">
                  <c:v>0.24206630639669499</c:v>
                </c:pt>
                <c:pt idx="26">
                  <c:v>0.24206630639669499</c:v>
                </c:pt>
                <c:pt idx="27">
                  <c:v>0.24206630639669499</c:v>
                </c:pt>
                <c:pt idx="28">
                  <c:v>0.24206630639669499</c:v>
                </c:pt>
                <c:pt idx="29">
                  <c:v>0.24206630639669499</c:v>
                </c:pt>
                <c:pt idx="30">
                  <c:v>0.24206630639669499</c:v>
                </c:pt>
                <c:pt idx="31">
                  <c:v>0.24206630639669499</c:v>
                </c:pt>
                <c:pt idx="32">
                  <c:v>0.24206630639669499</c:v>
                </c:pt>
                <c:pt idx="33">
                  <c:v>0.24206630639669499</c:v>
                </c:pt>
                <c:pt idx="34">
                  <c:v>0.24206630639669499</c:v>
                </c:pt>
                <c:pt idx="35">
                  <c:v>0.24206630639669499</c:v>
                </c:pt>
                <c:pt idx="36">
                  <c:v>0.24206630639669499</c:v>
                </c:pt>
                <c:pt idx="37">
                  <c:v>0.24206630639669499</c:v>
                </c:pt>
                <c:pt idx="38">
                  <c:v>0.24206630639669499</c:v>
                </c:pt>
                <c:pt idx="39">
                  <c:v>0.24206630639669499</c:v>
                </c:pt>
                <c:pt idx="40">
                  <c:v>0.24206630639669499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C7E-4900-969C-1C095C541C04}"/>
            </c:ext>
          </c:extLst>
        </c:ser>
        <c:ser>
          <c:idx val="17"/>
          <c:order val="17"/>
          <c:tx>
            <c:strRef>
              <c:f>Visual!$E$20</c:f>
              <c:strCache>
                <c:ptCount val="1"/>
                <c:pt idx="0">
                  <c:v>70.79457844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Visual!$F$20:$AT$20</c:f>
              <c:numCache>
                <c:formatCode>General</c:formatCode>
                <c:ptCount val="41"/>
                <c:pt idx="0">
                  <c:v>0.50578583707243596</c:v>
                </c:pt>
                <c:pt idx="1">
                  <c:v>0.50578583707243596</c:v>
                </c:pt>
                <c:pt idx="2">
                  <c:v>0.50287750373910201</c:v>
                </c:pt>
                <c:pt idx="3">
                  <c:v>0.49758410096132399</c:v>
                </c:pt>
                <c:pt idx="4">
                  <c:v>0.49029243429465802</c:v>
                </c:pt>
                <c:pt idx="5">
                  <c:v>0.48283140034403998</c:v>
                </c:pt>
                <c:pt idx="6">
                  <c:v>0.47801427071441099</c:v>
                </c:pt>
                <c:pt idx="7">
                  <c:v>0.47058197904774401</c:v>
                </c:pt>
                <c:pt idx="8">
                  <c:v>0.45753163182552198</c:v>
                </c:pt>
                <c:pt idx="9">
                  <c:v>0.44188769243158199</c:v>
                </c:pt>
                <c:pt idx="10">
                  <c:v>0.42122067854269302</c:v>
                </c:pt>
                <c:pt idx="11">
                  <c:v>0.41114023872787903</c:v>
                </c:pt>
                <c:pt idx="12">
                  <c:v>0.41114023872787903</c:v>
                </c:pt>
                <c:pt idx="13">
                  <c:v>0.40853375724639701</c:v>
                </c:pt>
                <c:pt idx="14">
                  <c:v>0.40111014613528601</c:v>
                </c:pt>
                <c:pt idx="15">
                  <c:v>0.38569065025051202</c:v>
                </c:pt>
                <c:pt idx="16">
                  <c:v>0.35872934072670298</c:v>
                </c:pt>
                <c:pt idx="17">
                  <c:v>0.33425923721372103</c:v>
                </c:pt>
                <c:pt idx="18">
                  <c:v>0.29844915341589201</c:v>
                </c:pt>
                <c:pt idx="19">
                  <c:v>0.221936533261301</c:v>
                </c:pt>
                <c:pt idx="20">
                  <c:v>0.19846500542550799</c:v>
                </c:pt>
                <c:pt idx="21">
                  <c:v>0.210160221474891</c:v>
                </c:pt>
                <c:pt idx="22">
                  <c:v>0.243860914662657</c:v>
                </c:pt>
                <c:pt idx="23">
                  <c:v>0.243860914662657</c:v>
                </c:pt>
                <c:pt idx="24">
                  <c:v>0.243860914662657</c:v>
                </c:pt>
                <c:pt idx="25">
                  <c:v>0.243860914662657</c:v>
                </c:pt>
                <c:pt idx="26">
                  <c:v>0.243860914662657</c:v>
                </c:pt>
                <c:pt idx="27">
                  <c:v>0.243860914662657</c:v>
                </c:pt>
                <c:pt idx="28">
                  <c:v>0.243860914662657</c:v>
                </c:pt>
                <c:pt idx="29">
                  <c:v>0.243860914662657</c:v>
                </c:pt>
                <c:pt idx="30">
                  <c:v>0.243860914662657</c:v>
                </c:pt>
                <c:pt idx="31">
                  <c:v>0.243860914662657</c:v>
                </c:pt>
                <c:pt idx="32">
                  <c:v>0.243860914662657</c:v>
                </c:pt>
                <c:pt idx="33">
                  <c:v>0.243860914662657</c:v>
                </c:pt>
                <c:pt idx="34">
                  <c:v>0.243860914662657</c:v>
                </c:pt>
                <c:pt idx="35">
                  <c:v>0.243860914662657</c:v>
                </c:pt>
                <c:pt idx="36">
                  <c:v>0.243860914662657</c:v>
                </c:pt>
                <c:pt idx="37">
                  <c:v>0.243860914662657</c:v>
                </c:pt>
                <c:pt idx="38">
                  <c:v>0.243860914662657</c:v>
                </c:pt>
                <c:pt idx="39">
                  <c:v>0.243860914662657</c:v>
                </c:pt>
                <c:pt idx="40">
                  <c:v>0.243860914662657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C7E-4900-969C-1C095C541C04}"/>
            </c:ext>
          </c:extLst>
        </c:ser>
        <c:ser>
          <c:idx val="18"/>
          <c:order val="18"/>
          <c:tx>
            <c:strRef>
              <c:f>Visual!$E$21</c:f>
              <c:strCache>
                <c:ptCount val="1"/>
                <c:pt idx="0">
                  <c:v>79.43282347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Visual!$F$21:$AT$21</c:f>
              <c:numCache>
                <c:formatCode>General</c:formatCode>
                <c:ptCount val="41"/>
                <c:pt idx="0">
                  <c:v>0.517230537756589</c:v>
                </c:pt>
                <c:pt idx="1">
                  <c:v>0.517230537756589</c:v>
                </c:pt>
                <c:pt idx="2">
                  <c:v>0.51432220442325605</c:v>
                </c:pt>
                <c:pt idx="3">
                  <c:v>0.50902880164547804</c:v>
                </c:pt>
                <c:pt idx="4">
                  <c:v>0.50173713497881101</c:v>
                </c:pt>
                <c:pt idx="5">
                  <c:v>0.49427610102819403</c:v>
                </c:pt>
                <c:pt idx="6">
                  <c:v>0.48945897139856398</c:v>
                </c:pt>
                <c:pt idx="7">
                  <c:v>0.482026679731898</c:v>
                </c:pt>
                <c:pt idx="8">
                  <c:v>0.46897633250967502</c:v>
                </c:pt>
                <c:pt idx="9">
                  <c:v>0.45431690166274502</c:v>
                </c:pt>
                <c:pt idx="10">
                  <c:v>0.43389757295904102</c:v>
                </c:pt>
                <c:pt idx="11">
                  <c:v>0.42381713314422598</c:v>
                </c:pt>
                <c:pt idx="12">
                  <c:v>0.42381713314422598</c:v>
                </c:pt>
                <c:pt idx="13">
                  <c:v>0.42121065166274502</c:v>
                </c:pt>
                <c:pt idx="14">
                  <c:v>0.41378704055163301</c:v>
                </c:pt>
                <c:pt idx="15">
                  <c:v>0.40077032244463801</c:v>
                </c:pt>
                <c:pt idx="16">
                  <c:v>0.37380901292082802</c:v>
                </c:pt>
                <c:pt idx="17">
                  <c:v>0.348540298296736</c:v>
                </c:pt>
                <c:pt idx="18">
                  <c:v>0.31242234412853598</c:v>
                </c:pt>
                <c:pt idx="19">
                  <c:v>0.235611509688231</c:v>
                </c:pt>
                <c:pt idx="20">
                  <c:v>0.21003639388947401</c:v>
                </c:pt>
                <c:pt idx="21">
                  <c:v>0.22173160993885699</c:v>
                </c:pt>
                <c:pt idx="22">
                  <c:v>0.25623091423773497</c:v>
                </c:pt>
                <c:pt idx="23">
                  <c:v>0.25623091423773497</c:v>
                </c:pt>
                <c:pt idx="24">
                  <c:v>0.25623091423773497</c:v>
                </c:pt>
                <c:pt idx="25">
                  <c:v>0.25623091423773497</c:v>
                </c:pt>
                <c:pt idx="26">
                  <c:v>0.25623091423773497</c:v>
                </c:pt>
                <c:pt idx="27">
                  <c:v>0.25623091423773497</c:v>
                </c:pt>
                <c:pt idx="28">
                  <c:v>0.25623091423773497</c:v>
                </c:pt>
                <c:pt idx="29">
                  <c:v>0.25623091423773497</c:v>
                </c:pt>
                <c:pt idx="30">
                  <c:v>0.25623091423773497</c:v>
                </c:pt>
                <c:pt idx="31">
                  <c:v>0.25623091423773497</c:v>
                </c:pt>
                <c:pt idx="32">
                  <c:v>0.25623091423773497</c:v>
                </c:pt>
                <c:pt idx="33">
                  <c:v>0.25623091423773497</c:v>
                </c:pt>
                <c:pt idx="34">
                  <c:v>0.25623091423773497</c:v>
                </c:pt>
                <c:pt idx="35">
                  <c:v>0.25623091423773497</c:v>
                </c:pt>
                <c:pt idx="36">
                  <c:v>0.25623091423773497</c:v>
                </c:pt>
                <c:pt idx="37">
                  <c:v>0.25623091423773497</c:v>
                </c:pt>
                <c:pt idx="38">
                  <c:v>0.25623091423773497</c:v>
                </c:pt>
                <c:pt idx="39">
                  <c:v>0.25623091423773497</c:v>
                </c:pt>
                <c:pt idx="40">
                  <c:v>0.25623091423773497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C7E-4900-969C-1C095C541C04}"/>
            </c:ext>
          </c:extLst>
        </c:ser>
        <c:ser>
          <c:idx val="19"/>
          <c:order val="19"/>
          <c:tx>
            <c:strRef>
              <c:f>Visual!$E$22</c:f>
              <c:strCache>
                <c:ptCount val="1"/>
                <c:pt idx="0">
                  <c:v>89.12509381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Visual!$F$22:$AT$22</c:f>
              <c:numCache>
                <c:formatCode>General</c:formatCode>
                <c:ptCount val="41"/>
                <c:pt idx="0">
                  <c:v>0.54122906156960404</c:v>
                </c:pt>
                <c:pt idx="1">
                  <c:v>0.54122906156960404</c:v>
                </c:pt>
                <c:pt idx="2">
                  <c:v>0.53832072823627097</c:v>
                </c:pt>
                <c:pt idx="3">
                  <c:v>0.53302732545849296</c:v>
                </c:pt>
                <c:pt idx="4">
                  <c:v>0.51902185407802204</c:v>
                </c:pt>
                <c:pt idx="5">
                  <c:v>0.51216453084569902</c:v>
                </c:pt>
                <c:pt idx="6">
                  <c:v>0.50734740121606903</c:v>
                </c:pt>
                <c:pt idx="7">
                  <c:v>0.49991510954940199</c:v>
                </c:pt>
                <c:pt idx="8">
                  <c:v>0.48686476232718001</c:v>
                </c:pt>
                <c:pt idx="9">
                  <c:v>0.472971114308532</c:v>
                </c:pt>
                <c:pt idx="10">
                  <c:v>0.45255178560482801</c:v>
                </c:pt>
                <c:pt idx="11">
                  <c:v>0.44297169301223599</c:v>
                </c:pt>
                <c:pt idx="12">
                  <c:v>0.44297169301223599</c:v>
                </c:pt>
                <c:pt idx="13">
                  <c:v>0.44036521153075397</c:v>
                </c:pt>
                <c:pt idx="14">
                  <c:v>0.43294160041964302</c:v>
                </c:pt>
                <c:pt idx="15">
                  <c:v>0.41992488231264702</c:v>
                </c:pt>
                <c:pt idx="16">
                  <c:v>0.39237792464068999</c:v>
                </c:pt>
                <c:pt idx="17">
                  <c:v>0.36710921001659702</c:v>
                </c:pt>
                <c:pt idx="18">
                  <c:v>0.33127465531929701</c:v>
                </c:pt>
                <c:pt idx="19">
                  <c:v>0.25244224349803901</c:v>
                </c:pt>
                <c:pt idx="20">
                  <c:v>0.22312106288446801</c:v>
                </c:pt>
                <c:pt idx="21">
                  <c:v>0.23481627893385101</c:v>
                </c:pt>
                <c:pt idx="22">
                  <c:v>0.26909410505812498</c:v>
                </c:pt>
                <c:pt idx="23">
                  <c:v>0.26909410505812498</c:v>
                </c:pt>
                <c:pt idx="24">
                  <c:v>0.26909410505812498</c:v>
                </c:pt>
                <c:pt idx="25">
                  <c:v>0.26909410505812498</c:v>
                </c:pt>
                <c:pt idx="26">
                  <c:v>0.26909410505812498</c:v>
                </c:pt>
                <c:pt idx="27">
                  <c:v>0.26909410505812498</c:v>
                </c:pt>
                <c:pt idx="28">
                  <c:v>0.26909410505812498</c:v>
                </c:pt>
                <c:pt idx="29">
                  <c:v>0.26909410505812498</c:v>
                </c:pt>
                <c:pt idx="30">
                  <c:v>0.26909410505812498</c:v>
                </c:pt>
                <c:pt idx="31">
                  <c:v>0.26909410505812498</c:v>
                </c:pt>
                <c:pt idx="32">
                  <c:v>0.26909410505812498</c:v>
                </c:pt>
                <c:pt idx="33">
                  <c:v>0.26909410505812498</c:v>
                </c:pt>
                <c:pt idx="34">
                  <c:v>0.26909410505812498</c:v>
                </c:pt>
                <c:pt idx="35">
                  <c:v>0.26909410505812498</c:v>
                </c:pt>
                <c:pt idx="36">
                  <c:v>0.26909410505812498</c:v>
                </c:pt>
                <c:pt idx="37">
                  <c:v>0.26909410505812498</c:v>
                </c:pt>
                <c:pt idx="38">
                  <c:v>0.26909410505812498</c:v>
                </c:pt>
                <c:pt idx="39">
                  <c:v>0.26909410505812498</c:v>
                </c:pt>
                <c:pt idx="40">
                  <c:v>0.26909410505812498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C7E-4900-969C-1C095C541C04}"/>
            </c:ext>
          </c:extLst>
        </c:ser>
        <c:ser>
          <c:idx val="20"/>
          <c:order val="20"/>
          <c:tx>
            <c:strRef>
              <c:f>Visual!$E$23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Visual!$F$23:$AT$23</c:f>
              <c:numCache>
                <c:formatCode>General</c:formatCode>
                <c:ptCount val="41"/>
                <c:pt idx="0">
                  <c:v>0.52558567808195</c:v>
                </c:pt>
                <c:pt idx="1">
                  <c:v>0.52558567808195</c:v>
                </c:pt>
                <c:pt idx="2">
                  <c:v>0.52267734474861705</c:v>
                </c:pt>
                <c:pt idx="3">
                  <c:v>0.51738394197083903</c:v>
                </c:pt>
                <c:pt idx="4">
                  <c:v>0.50358614254804002</c:v>
                </c:pt>
                <c:pt idx="5">
                  <c:v>0.496728819315716</c:v>
                </c:pt>
                <c:pt idx="6">
                  <c:v>0.49191168968608701</c:v>
                </c:pt>
                <c:pt idx="7">
                  <c:v>0.48447939801942003</c:v>
                </c:pt>
                <c:pt idx="8">
                  <c:v>0.47010663016227699</c:v>
                </c:pt>
                <c:pt idx="9">
                  <c:v>0.45621298214362899</c:v>
                </c:pt>
                <c:pt idx="10">
                  <c:v>0.43521819047696197</c:v>
                </c:pt>
                <c:pt idx="11">
                  <c:v>0.42459087566214798</c:v>
                </c:pt>
                <c:pt idx="12">
                  <c:v>0.42459087566214798</c:v>
                </c:pt>
                <c:pt idx="13">
                  <c:v>0.42198439418066602</c:v>
                </c:pt>
                <c:pt idx="14">
                  <c:v>0.41165430158807398</c:v>
                </c:pt>
                <c:pt idx="15">
                  <c:v>0.39863758348107797</c:v>
                </c:pt>
                <c:pt idx="16">
                  <c:v>0.37051516284615699</c:v>
                </c:pt>
                <c:pt idx="17">
                  <c:v>0.35011218896280499</c:v>
                </c:pt>
                <c:pt idx="18">
                  <c:v>0.31611513426550503</c:v>
                </c:pt>
                <c:pt idx="19">
                  <c:v>0.24422048699451199</c:v>
                </c:pt>
                <c:pt idx="20">
                  <c:v>0.22143099619575601</c:v>
                </c:pt>
                <c:pt idx="21">
                  <c:v>0.23282899002291599</c:v>
                </c:pt>
                <c:pt idx="22">
                  <c:v>0.26662383003607898</c:v>
                </c:pt>
                <c:pt idx="23">
                  <c:v>0.26662383003607898</c:v>
                </c:pt>
                <c:pt idx="24">
                  <c:v>0.26662383003607898</c:v>
                </c:pt>
                <c:pt idx="25">
                  <c:v>0.26662383003607898</c:v>
                </c:pt>
                <c:pt idx="26">
                  <c:v>0.26662383003607898</c:v>
                </c:pt>
                <c:pt idx="27">
                  <c:v>0.26662383003607898</c:v>
                </c:pt>
                <c:pt idx="28">
                  <c:v>0.26662383003607898</c:v>
                </c:pt>
                <c:pt idx="29">
                  <c:v>0.26662383003607898</c:v>
                </c:pt>
                <c:pt idx="30">
                  <c:v>0.26662383003607898</c:v>
                </c:pt>
                <c:pt idx="31">
                  <c:v>0.26662383003607898</c:v>
                </c:pt>
                <c:pt idx="32">
                  <c:v>0.26662383003607898</c:v>
                </c:pt>
                <c:pt idx="33">
                  <c:v>0.26662383003607898</c:v>
                </c:pt>
                <c:pt idx="34">
                  <c:v>0.26662383003607898</c:v>
                </c:pt>
                <c:pt idx="35">
                  <c:v>0.26662383003607898</c:v>
                </c:pt>
                <c:pt idx="36">
                  <c:v>0.26662383003607898</c:v>
                </c:pt>
                <c:pt idx="37">
                  <c:v>0.26662383003607898</c:v>
                </c:pt>
                <c:pt idx="38">
                  <c:v>0.26662383003607898</c:v>
                </c:pt>
                <c:pt idx="39">
                  <c:v>0.26662383003607898</c:v>
                </c:pt>
                <c:pt idx="40">
                  <c:v>0.26662383003607898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C7E-4900-969C-1C095C541C04}"/>
            </c:ext>
          </c:extLst>
        </c:ser>
        <c:ser>
          <c:idx val="21"/>
          <c:order val="21"/>
          <c:tx>
            <c:strRef>
              <c:f>Visual!$E$24</c:f>
              <c:strCache>
                <c:ptCount val="1"/>
                <c:pt idx="0">
                  <c:v>112.2018454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Visual!$F$24:$AT$24</c:f>
              <c:numCache>
                <c:formatCode>General</c:formatCode>
                <c:ptCount val="41"/>
                <c:pt idx="0">
                  <c:v>0.58003929518244202</c:v>
                </c:pt>
                <c:pt idx="1">
                  <c:v>0.58003929518244202</c:v>
                </c:pt>
                <c:pt idx="2">
                  <c:v>0.57713096184910895</c:v>
                </c:pt>
                <c:pt idx="3">
                  <c:v>0.57183755907133105</c:v>
                </c:pt>
                <c:pt idx="4">
                  <c:v>0.55803975964853203</c:v>
                </c:pt>
                <c:pt idx="5">
                  <c:v>0.55118243641620801</c:v>
                </c:pt>
                <c:pt idx="6">
                  <c:v>0.54636530678657902</c:v>
                </c:pt>
                <c:pt idx="7">
                  <c:v>0.53893301511991198</c:v>
                </c:pt>
                <c:pt idx="8">
                  <c:v>0.52456024726276895</c:v>
                </c:pt>
                <c:pt idx="9">
                  <c:v>0.51066659924412106</c:v>
                </c:pt>
                <c:pt idx="10">
                  <c:v>0.48967180757745399</c:v>
                </c:pt>
                <c:pt idx="11">
                  <c:v>0.48055699276264002</c:v>
                </c:pt>
                <c:pt idx="12">
                  <c:v>0.48055699276264002</c:v>
                </c:pt>
                <c:pt idx="13">
                  <c:v>0.47795051128115801</c:v>
                </c:pt>
                <c:pt idx="14">
                  <c:v>0.46762041868856602</c:v>
                </c:pt>
                <c:pt idx="15">
                  <c:v>0.45269629317416199</c:v>
                </c:pt>
                <c:pt idx="16">
                  <c:v>0.424573872539242</c:v>
                </c:pt>
                <c:pt idx="17">
                  <c:v>0.40469404680403798</c:v>
                </c:pt>
                <c:pt idx="18">
                  <c:v>0.370734955069701</c:v>
                </c:pt>
                <c:pt idx="19">
                  <c:v>0.306238455946856</c:v>
                </c:pt>
                <c:pt idx="20">
                  <c:v>0.28399294662958102</c:v>
                </c:pt>
                <c:pt idx="21">
                  <c:v>0.29489557008637102</c:v>
                </c:pt>
                <c:pt idx="22">
                  <c:v>0.327176521210646</c:v>
                </c:pt>
                <c:pt idx="23">
                  <c:v>0.327176521210646</c:v>
                </c:pt>
                <c:pt idx="24">
                  <c:v>0.327176521210646</c:v>
                </c:pt>
                <c:pt idx="25">
                  <c:v>0.327176521210646</c:v>
                </c:pt>
                <c:pt idx="26">
                  <c:v>0.327176521210646</c:v>
                </c:pt>
                <c:pt idx="27">
                  <c:v>0.327176521210646</c:v>
                </c:pt>
                <c:pt idx="28">
                  <c:v>0.327176521210646</c:v>
                </c:pt>
                <c:pt idx="29">
                  <c:v>0.327176521210646</c:v>
                </c:pt>
                <c:pt idx="30">
                  <c:v>0.327176521210646</c:v>
                </c:pt>
                <c:pt idx="31">
                  <c:v>0.327176521210646</c:v>
                </c:pt>
                <c:pt idx="32">
                  <c:v>0.327176521210646</c:v>
                </c:pt>
                <c:pt idx="33">
                  <c:v>0.327176521210646</c:v>
                </c:pt>
                <c:pt idx="34">
                  <c:v>0.327176521210646</c:v>
                </c:pt>
                <c:pt idx="35">
                  <c:v>0.327176521210646</c:v>
                </c:pt>
                <c:pt idx="36">
                  <c:v>0.327176521210646</c:v>
                </c:pt>
                <c:pt idx="37">
                  <c:v>0.327176521210646</c:v>
                </c:pt>
                <c:pt idx="38">
                  <c:v>0.327176521210646</c:v>
                </c:pt>
                <c:pt idx="39">
                  <c:v>0.327176521210646</c:v>
                </c:pt>
                <c:pt idx="40">
                  <c:v>0.327176521210646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C7E-4900-969C-1C095C541C04}"/>
            </c:ext>
          </c:extLst>
        </c:ser>
        <c:ser>
          <c:idx val="22"/>
          <c:order val="22"/>
          <c:tx>
            <c:strRef>
              <c:f>Visual!$E$25</c:f>
              <c:strCache>
                <c:ptCount val="1"/>
                <c:pt idx="0">
                  <c:v>125.8925412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Visual!$F$25:$AT$25</c:f>
              <c:numCache>
                <c:formatCode>General</c:formatCode>
                <c:ptCount val="41"/>
                <c:pt idx="0">
                  <c:v>0.67418578437997301</c:v>
                </c:pt>
                <c:pt idx="1">
                  <c:v>0.67418578437997301</c:v>
                </c:pt>
                <c:pt idx="2">
                  <c:v>0.67127745104664005</c:v>
                </c:pt>
                <c:pt idx="3">
                  <c:v>0.66598404826886204</c:v>
                </c:pt>
                <c:pt idx="4">
                  <c:v>0.65218624884606302</c:v>
                </c:pt>
                <c:pt idx="5">
                  <c:v>0.645328925613739</c:v>
                </c:pt>
                <c:pt idx="6">
                  <c:v>0.64051179598411001</c:v>
                </c:pt>
                <c:pt idx="7">
                  <c:v>0.63307950431744298</c:v>
                </c:pt>
                <c:pt idx="8">
                  <c:v>0.61870673646030006</c:v>
                </c:pt>
                <c:pt idx="9">
                  <c:v>0.60481308844165205</c:v>
                </c:pt>
                <c:pt idx="10">
                  <c:v>0.58381829677498598</c:v>
                </c:pt>
                <c:pt idx="11">
                  <c:v>0.57470348196017096</c:v>
                </c:pt>
                <c:pt idx="12">
                  <c:v>0.57470348196017096</c:v>
                </c:pt>
                <c:pt idx="13">
                  <c:v>0.57209700047868906</c:v>
                </c:pt>
                <c:pt idx="14">
                  <c:v>0.56176690788609696</c:v>
                </c:pt>
                <c:pt idx="15">
                  <c:v>0.54684278237169304</c:v>
                </c:pt>
                <c:pt idx="16">
                  <c:v>0.51872036173677305</c:v>
                </c:pt>
                <c:pt idx="17">
                  <c:v>0.49736599896453199</c:v>
                </c:pt>
                <c:pt idx="18">
                  <c:v>0.46340690723019501</c:v>
                </c:pt>
                <c:pt idx="19">
                  <c:v>0.40571569911264099</c:v>
                </c:pt>
                <c:pt idx="20">
                  <c:v>0.387906879610181</c:v>
                </c:pt>
                <c:pt idx="21">
                  <c:v>0.39880950306697099</c:v>
                </c:pt>
                <c:pt idx="22">
                  <c:v>0.43109045419124598</c:v>
                </c:pt>
                <c:pt idx="23">
                  <c:v>0.43109045419124598</c:v>
                </c:pt>
                <c:pt idx="24">
                  <c:v>0.43109045419124598</c:v>
                </c:pt>
                <c:pt idx="25">
                  <c:v>0.43109045419124598</c:v>
                </c:pt>
                <c:pt idx="26">
                  <c:v>0.43109045419124598</c:v>
                </c:pt>
                <c:pt idx="27">
                  <c:v>0.43109045419124598</c:v>
                </c:pt>
                <c:pt idx="28">
                  <c:v>0.43109045419124598</c:v>
                </c:pt>
                <c:pt idx="29">
                  <c:v>0.43109045419124598</c:v>
                </c:pt>
                <c:pt idx="30">
                  <c:v>0.43109045419124598</c:v>
                </c:pt>
                <c:pt idx="31">
                  <c:v>0.43109045419124598</c:v>
                </c:pt>
                <c:pt idx="32">
                  <c:v>0.43109045419124598</c:v>
                </c:pt>
                <c:pt idx="33">
                  <c:v>0.43109045419124598</c:v>
                </c:pt>
                <c:pt idx="34">
                  <c:v>0.43109045419124598</c:v>
                </c:pt>
                <c:pt idx="35">
                  <c:v>0.43109045419124598</c:v>
                </c:pt>
                <c:pt idx="36">
                  <c:v>0.43109045419124598</c:v>
                </c:pt>
                <c:pt idx="37">
                  <c:v>0.43109045419124598</c:v>
                </c:pt>
                <c:pt idx="38">
                  <c:v>0.43109045419124598</c:v>
                </c:pt>
                <c:pt idx="39">
                  <c:v>0.43109045419124598</c:v>
                </c:pt>
                <c:pt idx="40">
                  <c:v>0.43109045419124598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C7E-4900-969C-1C095C541C04}"/>
            </c:ext>
          </c:extLst>
        </c:ser>
        <c:ser>
          <c:idx val="23"/>
          <c:order val="23"/>
          <c:tx>
            <c:strRef>
              <c:f>Visual!$E$26</c:f>
              <c:strCache>
                <c:ptCount val="1"/>
                <c:pt idx="0">
                  <c:v>141.2537545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Visual!$F$26:$AT$26</c:f>
              <c:numCache>
                <c:formatCode>General</c:formatCode>
                <c:ptCount val="41"/>
                <c:pt idx="0">
                  <c:v>0.72155230399076298</c:v>
                </c:pt>
                <c:pt idx="1">
                  <c:v>0.72155230399076298</c:v>
                </c:pt>
                <c:pt idx="2">
                  <c:v>0.71864397065743002</c:v>
                </c:pt>
                <c:pt idx="3">
                  <c:v>0.71335056787965201</c:v>
                </c:pt>
                <c:pt idx="4">
                  <c:v>0.69955276845685299</c:v>
                </c:pt>
                <c:pt idx="5">
                  <c:v>0.69269544522452997</c:v>
                </c:pt>
                <c:pt idx="6">
                  <c:v>0.68787831559489998</c:v>
                </c:pt>
                <c:pt idx="7">
                  <c:v>0.68044602392823295</c:v>
                </c:pt>
                <c:pt idx="8">
                  <c:v>0.66607325607109003</c:v>
                </c:pt>
                <c:pt idx="9">
                  <c:v>0.65217960805244302</c:v>
                </c:pt>
                <c:pt idx="10">
                  <c:v>0.63118481638577595</c:v>
                </c:pt>
                <c:pt idx="11">
                  <c:v>0.62207000157096104</c:v>
                </c:pt>
                <c:pt idx="12">
                  <c:v>0.62207000157096104</c:v>
                </c:pt>
                <c:pt idx="13">
                  <c:v>0.61946352008948002</c:v>
                </c:pt>
                <c:pt idx="14">
                  <c:v>0.60913342749688704</c:v>
                </c:pt>
                <c:pt idx="15">
                  <c:v>0.59420930198248401</c:v>
                </c:pt>
                <c:pt idx="16">
                  <c:v>0.56608688134756302</c:v>
                </c:pt>
                <c:pt idx="17">
                  <c:v>0.54473251857532201</c:v>
                </c:pt>
                <c:pt idx="18">
                  <c:v>0.51077342684098603</c:v>
                </c:pt>
                <c:pt idx="19">
                  <c:v>0.45818407057528299</c:v>
                </c:pt>
                <c:pt idx="20">
                  <c:v>0.44037525107282299</c:v>
                </c:pt>
                <c:pt idx="21">
                  <c:v>0.45127787452961399</c:v>
                </c:pt>
                <c:pt idx="22">
                  <c:v>0.48355882565388802</c:v>
                </c:pt>
                <c:pt idx="23">
                  <c:v>0.48355882565388802</c:v>
                </c:pt>
                <c:pt idx="24">
                  <c:v>0.48355882565388802</c:v>
                </c:pt>
                <c:pt idx="25">
                  <c:v>0.48355882565388802</c:v>
                </c:pt>
                <c:pt idx="26">
                  <c:v>0.48355882565388802</c:v>
                </c:pt>
                <c:pt idx="27">
                  <c:v>0.48355882565388802</c:v>
                </c:pt>
                <c:pt idx="28">
                  <c:v>0.48355882565388802</c:v>
                </c:pt>
                <c:pt idx="29">
                  <c:v>0.48355882565388802</c:v>
                </c:pt>
                <c:pt idx="30">
                  <c:v>0.48355882565388802</c:v>
                </c:pt>
                <c:pt idx="31">
                  <c:v>0.48355882565388802</c:v>
                </c:pt>
                <c:pt idx="32">
                  <c:v>0.48355882565388802</c:v>
                </c:pt>
                <c:pt idx="33">
                  <c:v>0.48355882565388802</c:v>
                </c:pt>
                <c:pt idx="34">
                  <c:v>0.48355882565388802</c:v>
                </c:pt>
                <c:pt idx="35">
                  <c:v>0.48355882565388802</c:v>
                </c:pt>
                <c:pt idx="36">
                  <c:v>0.48355882565388802</c:v>
                </c:pt>
                <c:pt idx="37">
                  <c:v>0.48355882565388802</c:v>
                </c:pt>
                <c:pt idx="38">
                  <c:v>0.48355882565388802</c:v>
                </c:pt>
                <c:pt idx="39">
                  <c:v>0.48355882565388802</c:v>
                </c:pt>
                <c:pt idx="40">
                  <c:v>0.48355882565388802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C7E-4900-969C-1C095C541C04}"/>
            </c:ext>
          </c:extLst>
        </c:ser>
        <c:ser>
          <c:idx val="24"/>
          <c:order val="24"/>
          <c:tx>
            <c:strRef>
              <c:f>Visual!$E$27</c:f>
              <c:strCache>
                <c:ptCount val="1"/>
                <c:pt idx="0">
                  <c:v>158.4893192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Visual!$F$27:$AT$27</c:f>
              <c:numCache>
                <c:formatCode>General</c:formatCode>
                <c:ptCount val="41"/>
                <c:pt idx="0">
                  <c:v>0.73811213628809502</c:v>
                </c:pt>
                <c:pt idx="1">
                  <c:v>0.73811213628809502</c:v>
                </c:pt>
                <c:pt idx="2">
                  <c:v>0.73520380295476195</c:v>
                </c:pt>
                <c:pt idx="3">
                  <c:v>0.72991040017698405</c:v>
                </c:pt>
                <c:pt idx="4">
                  <c:v>0.71611260075418504</c:v>
                </c:pt>
                <c:pt idx="5">
                  <c:v>0.70925527752186202</c:v>
                </c:pt>
                <c:pt idx="6">
                  <c:v>0.70443814789223202</c:v>
                </c:pt>
                <c:pt idx="7">
                  <c:v>0.69700585622556499</c:v>
                </c:pt>
                <c:pt idx="8">
                  <c:v>0.68263308836842296</c:v>
                </c:pt>
                <c:pt idx="9">
                  <c:v>0.66873944034977495</c:v>
                </c:pt>
                <c:pt idx="10">
                  <c:v>0.64774464868310799</c:v>
                </c:pt>
                <c:pt idx="11">
                  <c:v>0.63862983386829397</c:v>
                </c:pt>
                <c:pt idx="12">
                  <c:v>0.63862983386829397</c:v>
                </c:pt>
                <c:pt idx="13">
                  <c:v>0.63602335238681196</c:v>
                </c:pt>
                <c:pt idx="14">
                  <c:v>0.62569325979421897</c:v>
                </c:pt>
                <c:pt idx="15">
                  <c:v>0.618167796831256</c:v>
                </c:pt>
                <c:pt idx="16">
                  <c:v>0.59776898730744699</c:v>
                </c:pt>
                <c:pt idx="17">
                  <c:v>0.57641462453520598</c:v>
                </c:pt>
                <c:pt idx="18">
                  <c:v>0.542455532800869</c:v>
                </c:pt>
                <c:pt idx="19">
                  <c:v>0.48986617653516701</c:v>
                </c:pt>
                <c:pt idx="20">
                  <c:v>0.47669254221789198</c:v>
                </c:pt>
                <c:pt idx="21">
                  <c:v>0.48759516567468297</c:v>
                </c:pt>
                <c:pt idx="22">
                  <c:v>0.51987611679895696</c:v>
                </c:pt>
                <c:pt idx="23">
                  <c:v>0.51987611679895696</c:v>
                </c:pt>
                <c:pt idx="24">
                  <c:v>0.51987611679895696</c:v>
                </c:pt>
                <c:pt idx="25">
                  <c:v>0.51987611679895696</c:v>
                </c:pt>
                <c:pt idx="26">
                  <c:v>0.51987611679895696</c:v>
                </c:pt>
                <c:pt idx="27">
                  <c:v>0.51987611679895696</c:v>
                </c:pt>
                <c:pt idx="28">
                  <c:v>0.51987611679895696</c:v>
                </c:pt>
                <c:pt idx="29">
                  <c:v>0.51987611679895696</c:v>
                </c:pt>
                <c:pt idx="30">
                  <c:v>0.51987611679895696</c:v>
                </c:pt>
                <c:pt idx="31">
                  <c:v>0.51987611679895696</c:v>
                </c:pt>
                <c:pt idx="32">
                  <c:v>0.51987611679895696</c:v>
                </c:pt>
                <c:pt idx="33">
                  <c:v>0.51987611679895696</c:v>
                </c:pt>
                <c:pt idx="34">
                  <c:v>0.51987611679895696</c:v>
                </c:pt>
                <c:pt idx="35">
                  <c:v>0.51987611679895696</c:v>
                </c:pt>
                <c:pt idx="36">
                  <c:v>0.51987611679895696</c:v>
                </c:pt>
                <c:pt idx="37">
                  <c:v>0.51987611679895696</c:v>
                </c:pt>
                <c:pt idx="38">
                  <c:v>0.51987611679895696</c:v>
                </c:pt>
                <c:pt idx="39">
                  <c:v>0.51987611679895696</c:v>
                </c:pt>
                <c:pt idx="40">
                  <c:v>0.51987611679895696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C7E-4900-969C-1C095C541C04}"/>
            </c:ext>
          </c:extLst>
        </c:ser>
        <c:ser>
          <c:idx val="25"/>
          <c:order val="25"/>
          <c:tx>
            <c:strRef>
              <c:f>Visual!$E$28</c:f>
              <c:strCache>
                <c:ptCount val="1"/>
                <c:pt idx="0">
                  <c:v>177.827941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Visual!$F$28:$AT$28</c:f>
              <c:numCache>
                <c:formatCode>General</c:formatCode>
                <c:ptCount val="41"/>
                <c:pt idx="0">
                  <c:v>0.73924871036216899</c:v>
                </c:pt>
                <c:pt idx="1">
                  <c:v>0.73924871036216899</c:v>
                </c:pt>
                <c:pt idx="2">
                  <c:v>0.73634037702883604</c:v>
                </c:pt>
                <c:pt idx="3">
                  <c:v>0.73104697425105802</c:v>
                </c:pt>
                <c:pt idx="4">
                  <c:v>0.71724917482825901</c:v>
                </c:pt>
                <c:pt idx="5">
                  <c:v>0.71039185159593599</c:v>
                </c:pt>
                <c:pt idx="6">
                  <c:v>0.705574721966306</c:v>
                </c:pt>
                <c:pt idx="7">
                  <c:v>0.69814243029963896</c:v>
                </c:pt>
                <c:pt idx="8">
                  <c:v>0.68376966244249704</c:v>
                </c:pt>
                <c:pt idx="9">
                  <c:v>0.66987601442384903</c:v>
                </c:pt>
                <c:pt idx="10">
                  <c:v>0.64888122275718196</c:v>
                </c:pt>
                <c:pt idx="11">
                  <c:v>0.63976640794236805</c:v>
                </c:pt>
                <c:pt idx="12">
                  <c:v>0.63976640794236805</c:v>
                </c:pt>
                <c:pt idx="13">
                  <c:v>0.63715992646088604</c:v>
                </c:pt>
                <c:pt idx="14">
                  <c:v>0.62682983386829305</c:v>
                </c:pt>
                <c:pt idx="15">
                  <c:v>0.61930437090533097</c:v>
                </c:pt>
                <c:pt idx="16">
                  <c:v>0.59890556138152096</c:v>
                </c:pt>
                <c:pt idx="17">
                  <c:v>0.57755119860927995</c:v>
                </c:pt>
                <c:pt idx="18">
                  <c:v>0.54359210687494397</c:v>
                </c:pt>
                <c:pt idx="19">
                  <c:v>0.49100275060924098</c:v>
                </c:pt>
                <c:pt idx="20">
                  <c:v>0.47782911629196601</c:v>
                </c:pt>
                <c:pt idx="21">
                  <c:v>0.488731739748757</c:v>
                </c:pt>
                <c:pt idx="22">
                  <c:v>0.52101269087303104</c:v>
                </c:pt>
                <c:pt idx="23">
                  <c:v>0.52101269087303104</c:v>
                </c:pt>
                <c:pt idx="24">
                  <c:v>0.52101269087303104</c:v>
                </c:pt>
                <c:pt idx="25">
                  <c:v>0.52101269087303104</c:v>
                </c:pt>
                <c:pt idx="26">
                  <c:v>0.52101269087303104</c:v>
                </c:pt>
                <c:pt idx="27">
                  <c:v>0.52101269087303104</c:v>
                </c:pt>
                <c:pt idx="28">
                  <c:v>0.52101269087303104</c:v>
                </c:pt>
                <c:pt idx="29">
                  <c:v>0.52101269087303104</c:v>
                </c:pt>
                <c:pt idx="30">
                  <c:v>0.52101269087303104</c:v>
                </c:pt>
                <c:pt idx="31">
                  <c:v>0.52101269087303104</c:v>
                </c:pt>
                <c:pt idx="32">
                  <c:v>0.52101269087303104</c:v>
                </c:pt>
                <c:pt idx="33">
                  <c:v>0.52101269087303104</c:v>
                </c:pt>
                <c:pt idx="34">
                  <c:v>0.52101269087303104</c:v>
                </c:pt>
                <c:pt idx="35">
                  <c:v>0.52101269087303104</c:v>
                </c:pt>
                <c:pt idx="36">
                  <c:v>0.52101269087303104</c:v>
                </c:pt>
                <c:pt idx="37">
                  <c:v>0.52101269087303104</c:v>
                </c:pt>
                <c:pt idx="38">
                  <c:v>0.52101269087303104</c:v>
                </c:pt>
                <c:pt idx="39">
                  <c:v>0.52101269087303104</c:v>
                </c:pt>
                <c:pt idx="40">
                  <c:v>0.52101269087303104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C7E-4900-969C-1C095C541C04}"/>
            </c:ext>
          </c:extLst>
        </c:ser>
        <c:ser>
          <c:idx val="26"/>
          <c:order val="26"/>
          <c:tx>
            <c:strRef>
              <c:f>Visual!$E$29</c:f>
              <c:strCache>
                <c:ptCount val="1"/>
                <c:pt idx="0">
                  <c:v>199.5262315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Visual!$F$29:$AT$29</c:f>
              <c:numCache>
                <c:formatCode>General</c:formatCode>
                <c:ptCount val="41"/>
                <c:pt idx="0">
                  <c:v>0.73924871036216899</c:v>
                </c:pt>
                <c:pt idx="1">
                  <c:v>0.73924871036216899</c:v>
                </c:pt>
                <c:pt idx="2">
                  <c:v>0.73634037702883604</c:v>
                </c:pt>
                <c:pt idx="3">
                  <c:v>0.73104697425105802</c:v>
                </c:pt>
                <c:pt idx="4">
                  <c:v>0.71724917482825901</c:v>
                </c:pt>
                <c:pt idx="5">
                  <c:v>0.71039185159593599</c:v>
                </c:pt>
                <c:pt idx="6">
                  <c:v>0.705574721966306</c:v>
                </c:pt>
                <c:pt idx="7">
                  <c:v>0.69814243029963896</c:v>
                </c:pt>
                <c:pt idx="8">
                  <c:v>0.68376966244249704</c:v>
                </c:pt>
                <c:pt idx="9">
                  <c:v>0.66987601442384903</c:v>
                </c:pt>
                <c:pt idx="10">
                  <c:v>0.64888122275718196</c:v>
                </c:pt>
                <c:pt idx="11">
                  <c:v>0.63976640794236805</c:v>
                </c:pt>
                <c:pt idx="12">
                  <c:v>0.63976640794236805</c:v>
                </c:pt>
                <c:pt idx="13">
                  <c:v>0.63715992646088604</c:v>
                </c:pt>
                <c:pt idx="14">
                  <c:v>0.62682983386829305</c:v>
                </c:pt>
                <c:pt idx="15">
                  <c:v>0.61930437090533097</c:v>
                </c:pt>
                <c:pt idx="16">
                  <c:v>0.59890556138152096</c:v>
                </c:pt>
                <c:pt idx="17">
                  <c:v>0.57755119860927995</c:v>
                </c:pt>
                <c:pt idx="18">
                  <c:v>0.54359210687494397</c:v>
                </c:pt>
                <c:pt idx="19">
                  <c:v>0.49100275060924098</c:v>
                </c:pt>
                <c:pt idx="20">
                  <c:v>0.47782911629196601</c:v>
                </c:pt>
                <c:pt idx="21">
                  <c:v>0.488731739748757</c:v>
                </c:pt>
                <c:pt idx="22">
                  <c:v>0.52101269087303104</c:v>
                </c:pt>
                <c:pt idx="23">
                  <c:v>0.52101269087303104</c:v>
                </c:pt>
                <c:pt idx="24">
                  <c:v>0.52101269087303104</c:v>
                </c:pt>
                <c:pt idx="25">
                  <c:v>0.52101269087303104</c:v>
                </c:pt>
                <c:pt idx="26">
                  <c:v>0.52101269087303104</c:v>
                </c:pt>
                <c:pt idx="27">
                  <c:v>0.52101269087303104</c:v>
                </c:pt>
                <c:pt idx="28">
                  <c:v>0.52101269087303104</c:v>
                </c:pt>
                <c:pt idx="29">
                  <c:v>0.52101269087303104</c:v>
                </c:pt>
                <c:pt idx="30">
                  <c:v>0.52101269087303104</c:v>
                </c:pt>
                <c:pt idx="31">
                  <c:v>0.52101269087303104</c:v>
                </c:pt>
                <c:pt idx="32">
                  <c:v>0.52101269087303104</c:v>
                </c:pt>
                <c:pt idx="33">
                  <c:v>0.52101269087303104</c:v>
                </c:pt>
                <c:pt idx="34">
                  <c:v>0.52101269087303104</c:v>
                </c:pt>
                <c:pt idx="35">
                  <c:v>0.52101269087303104</c:v>
                </c:pt>
                <c:pt idx="36">
                  <c:v>0.52101269087303104</c:v>
                </c:pt>
                <c:pt idx="37">
                  <c:v>0.52101269087303104</c:v>
                </c:pt>
                <c:pt idx="38">
                  <c:v>0.52101269087303104</c:v>
                </c:pt>
                <c:pt idx="39">
                  <c:v>0.52101269087303104</c:v>
                </c:pt>
                <c:pt idx="40">
                  <c:v>0.52101269087303104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C7E-4900-969C-1C095C541C0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22342024"/>
        <c:axId val="522342680"/>
        <c:axId val="494658320"/>
      </c:surface3DChart>
      <c:catAx>
        <c:axId val="522342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42680"/>
        <c:crosses val="autoZero"/>
        <c:auto val="1"/>
        <c:lblAlgn val="ctr"/>
        <c:lblOffset val="100"/>
        <c:noMultiLvlLbl val="0"/>
      </c:catAx>
      <c:valAx>
        <c:axId val="52234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42024"/>
        <c:crosses val="autoZero"/>
        <c:crossBetween val="midCat"/>
      </c:valAx>
      <c:serAx>
        <c:axId val="494658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426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tx>
            <c:v>blank1</c:v>
          </c:tx>
          <c:spPr>
            <a:solidFill>
              <a:schemeClr val="bg1">
                <a:alpha val="0"/>
              </a:schemeClr>
            </a:solidFill>
            <a:ln w="25400">
              <a:noFill/>
            </a:ln>
          </c:spPr>
          <c:val>
            <c:numRef>
              <c:f>Main!$I$95:$M$95</c:f>
              <c:numCache>
                <c:formatCode>General</c:formatCode>
                <c:ptCount val="5"/>
                <c:pt idx="0">
                  <c:v>4.9345731592811606E-3</c:v>
                </c:pt>
                <c:pt idx="1">
                  <c:v>2.7245637978647562E-3</c:v>
                </c:pt>
                <c:pt idx="2">
                  <c:v>1.773898070687626E-3</c:v>
                </c:pt>
                <c:pt idx="3">
                  <c:v>1.588373849213618E-3</c:v>
                </c:pt>
                <c:pt idx="4">
                  <c:v>1.517627846327642E-3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C-401E-A1F0-3CBCCC865148}"/>
            </c:ext>
          </c:extLst>
        </c:ser>
        <c:ser>
          <c:idx val="15"/>
          <c:order val="9"/>
          <c:tx>
            <c:v>gp</c:v>
          </c:tx>
          <c:spPr>
            <a:solidFill>
              <a:schemeClr val="accent1">
                <a:alpha val="50000"/>
              </a:schemeClr>
            </a:solidFill>
            <a:ln w="25400">
              <a:noFill/>
            </a:ln>
          </c:spPr>
          <c:val>
            <c:numRef>
              <c:f>Main!$I$96:$M$96</c:f>
              <c:numCache>
                <c:formatCode>General</c:formatCode>
                <c:ptCount val="5"/>
                <c:pt idx="0">
                  <c:v>9.2209205610315467E-2</c:v>
                </c:pt>
                <c:pt idx="1">
                  <c:v>1.8009128434392514E-2</c:v>
                </c:pt>
                <c:pt idx="2">
                  <c:v>7.3145181070027382E-3</c:v>
                </c:pt>
                <c:pt idx="3">
                  <c:v>1.1093994984327994E-3</c:v>
                </c:pt>
                <c:pt idx="4">
                  <c:v>5.0793921982678308E-4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2C-401E-A1F0-3CBCCC865148}"/>
            </c:ext>
          </c:extLst>
        </c:ser>
        <c:ser>
          <c:idx val="16"/>
          <c:order val="10"/>
          <c:tx>
            <c:v>blank2</c:v>
          </c:tx>
          <c:spPr>
            <a:solidFill>
              <a:schemeClr val="bg1">
                <a:alpha val="0"/>
              </a:schemeClr>
            </a:solidFill>
            <a:ln w="25400">
              <a:noFill/>
            </a:ln>
          </c:spPr>
          <c:val>
            <c:numRef>
              <c:f>Main!$I$97:$M$97</c:f>
              <c:numCache>
                <c:formatCode>General</c:formatCode>
                <c:ptCount val="5"/>
                <c:pt idx="0">
                  <c:v>-9.509189755702771E-2</c:v>
                </c:pt>
                <c:pt idx="1">
                  <c:v>-1.8446136681449274E-2</c:v>
                </c:pt>
                <c:pt idx="2">
                  <c:v>-7.8694649106018869E-3</c:v>
                </c:pt>
                <c:pt idx="3">
                  <c:v>-1.4788220805579395E-3</c:v>
                </c:pt>
                <c:pt idx="4">
                  <c:v>-8.066157990659472E-4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2C-401E-A1F0-3CBCCC865148}"/>
            </c:ext>
          </c:extLst>
        </c:ser>
        <c:ser>
          <c:idx val="17"/>
          <c:order val="11"/>
          <c:tx>
            <c:v>dummy</c:v>
          </c:tx>
          <c:spPr>
            <a:solidFill>
              <a:schemeClr val="accent2">
                <a:alpha val="50000"/>
              </a:schemeClr>
            </a:solidFill>
            <a:ln w="25400">
              <a:noFill/>
            </a:ln>
          </c:spPr>
          <c:val>
            <c:numRef>
              <c:f>Main!$I$98:$M$98</c:f>
              <c:numCache>
                <c:formatCode>General</c:formatCode>
                <c:ptCount val="5"/>
                <c:pt idx="0">
                  <c:v>1.6568804113621445E-2</c:v>
                </c:pt>
                <c:pt idx="1">
                  <c:v>2.2475822246211521E-3</c:v>
                </c:pt>
                <c:pt idx="2">
                  <c:v>2.9093449475023855E-3</c:v>
                </c:pt>
                <c:pt idx="3">
                  <c:v>2.9093449475023855E-3</c:v>
                </c:pt>
                <c:pt idx="4">
                  <c:v>2.9093449475023855E-3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2C-401E-A1F0-3CBCCC865148}"/>
            </c:ext>
          </c:extLst>
        </c:ser>
        <c:ser>
          <c:idx val="18"/>
          <c:order val="12"/>
          <c:tx>
            <c:v>blank3</c:v>
          </c:tx>
          <c:spPr>
            <a:solidFill>
              <a:schemeClr val="bg1">
                <a:alpha val="0"/>
              </a:schemeClr>
            </a:solidFill>
            <a:ln w="25400">
              <a:noFill/>
            </a:ln>
          </c:spPr>
          <c:val>
            <c:numRef>
              <c:f>Main!$I$99:$M$99</c:f>
              <c:numCache>
                <c:formatCode>General</c:formatCode>
                <c:ptCount val="5"/>
                <c:pt idx="0">
                  <c:v>-1.6568804113621445E-2</c:v>
                </c:pt>
                <c:pt idx="1">
                  <c:v>-2.3665955276408984E-3</c:v>
                </c:pt>
                <c:pt idx="2">
                  <c:v>-2.246820137765693E-3</c:v>
                </c:pt>
                <c:pt idx="3">
                  <c:v>-2.246820137765693E-3</c:v>
                </c:pt>
                <c:pt idx="4">
                  <c:v>-2.384637975773905E-3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2C-401E-A1F0-3CBCCC865148}"/>
            </c:ext>
          </c:extLst>
        </c:ser>
        <c:ser>
          <c:idx val="19"/>
          <c:order val="13"/>
          <c:tx>
            <c:v>forest</c:v>
          </c:tx>
          <c:spPr>
            <a:solidFill>
              <a:schemeClr val="accent3">
                <a:alpha val="50000"/>
              </a:schemeClr>
            </a:solidFill>
            <a:ln w="25400">
              <a:noFill/>
            </a:ln>
          </c:spPr>
          <c:val>
            <c:numRef>
              <c:f>Main!$I$100:$M$100</c:f>
              <c:numCache>
                <c:formatCode>General</c:formatCode>
                <c:ptCount val="5"/>
                <c:pt idx="0">
                  <c:v>1.6568804113621445E-2</c:v>
                </c:pt>
                <c:pt idx="1">
                  <c:v>3.9746288847725634E-3</c:v>
                </c:pt>
                <c:pt idx="2">
                  <c:v>2.7245468877224377E-4</c:v>
                </c:pt>
                <c:pt idx="3">
                  <c:v>2.7245468877224377E-4</c:v>
                </c:pt>
                <c:pt idx="4">
                  <c:v>3.9214344519247681E-4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2C-401E-A1F0-3CBCCC865148}"/>
            </c:ext>
          </c:extLst>
        </c:ser>
        <c:ser>
          <c:idx val="20"/>
          <c:order val="14"/>
          <c:tx>
            <c:v>blank4</c:v>
          </c:tx>
          <c:spPr>
            <a:solidFill>
              <a:schemeClr val="bg1">
                <a:alpha val="0"/>
              </a:schemeClr>
            </a:solidFill>
            <a:ln w="25400">
              <a:noFill/>
            </a:ln>
          </c:spPr>
          <c:val>
            <c:numRef>
              <c:f>Main!$I$101:$M$101</c:f>
              <c:numCache>
                <c:formatCode>General</c:formatCode>
                <c:ptCount val="5"/>
                <c:pt idx="0">
                  <c:v>-1.6998290469540746E-2</c:v>
                </c:pt>
                <c:pt idx="1">
                  <c:v>-4.4858864005167028E-3</c:v>
                </c:pt>
                <c:pt idx="2">
                  <c:v>-4.964958763149722E-4</c:v>
                </c:pt>
                <c:pt idx="3">
                  <c:v>-4.964958763149722E-4</c:v>
                </c:pt>
                <c:pt idx="4">
                  <c:v>-4.7836679472699323E-4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2C-401E-A1F0-3CBCCC865148}"/>
            </c:ext>
          </c:extLst>
        </c:ser>
        <c:ser>
          <c:idx val="21"/>
          <c:order val="15"/>
          <c:tx>
            <c:v>gbrt</c:v>
          </c:tx>
          <c:spPr>
            <a:solidFill>
              <a:schemeClr val="accent4">
                <a:alpha val="50000"/>
              </a:schemeClr>
            </a:solidFill>
            <a:ln w="25400">
              <a:noFill/>
            </a:ln>
          </c:spPr>
          <c:val>
            <c:numRef>
              <c:f>Main!$I$102:$M$102</c:f>
              <c:numCache>
                <c:formatCode>General</c:formatCode>
                <c:ptCount val="5"/>
                <c:pt idx="0">
                  <c:v>8.2696630997180415E-2</c:v>
                </c:pt>
                <c:pt idx="1">
                  <c:v>5.9186637129448032E-4</c:v>
                </c:pt>
                <c:pt idx="2">
                  <c:v>2.400115061158305E-4</c:v>
                </c:pt>
                <c:pt idx="3">
                  <c:v>2.400115061158305E-4</c:v>
                </c:pt>
                <c:pt idx="4">
                  <c:v>2.400115061158305E-4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2C-401E-A1F0-3CBCCC86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tx>
            <c:v>gp_min</c:v>
          </c:tx>
          <c:spPr>
            <a:ln w="28575">
              <a:solidFill>
                <a:schemeClr val="accent1"/>
              </a:solidFill>
              <a:prstDash val="dash"/>
            </a:ln>
          </c:spPr>
          <c:marker>
            <c:symbol val="none"/>
          </c:marker>
          <c:val>
            <c:numRef>
              <c:f>Main!$I$86:$M$86</c:f>
              <c:numCache>
                <c:formatCode>General</c:formatCode>
                <c:ptCount val="5"/>
                <c:pt idx="0">
                  <c:v>4.9345731592811606E-3</c:v>
                </c:pt>
                <c:pt idx="1">
                  <c:v>2.7245637978647562E-3</c:v>
                </c:pt>
                <c:pt idx="2">
                  <c:v>1.773898070687626E-3</c:v>
                </c:pt>
                <c:pt idx="3">
                  <c:v>1.588373849213618E-3</c:v>
                </c:pt>
                <c:pt idx="4">
                  <c:v>1.517627846327642E-3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2C-401E-A1F0-3CBCCC865148}"/>
            </c:ext>
          </c:extLst>
        </c:ser>
        <c:ser>
          <c:idx val="2"/>
          <c:order val="1"/>
          <c:tx>
            <c:v>gp_max</c:v>
          </c:tx>
          <c:spPr>
            <a:ln w="28575">
              <a:solidFill>
                <a:schemeClr val="accent1"/>
              </a:solidFill>
              <a:prstDash val="dash"/>
            </a:ln>
          </c:spPr>
          <c:marker>
            <c:symbol val="none"/>
          </c:marker>
          <c:val>
            <c:numRef>
              <c:f>Main!$I$87:$M$87</c:f>
              <c:numCache>
                <c:formatCode>General</c:formatCode>
                <c:ptCount val="5"/>
                <c:pt idx="0">
                  <c:v>9.7143778769596623E-2</c:v>
                </c:pt>
                <c:pt idx="1">
                  <c:v>2.073369223225727E-2</c:v>
                </c:pt>
                <c:pt idx="2">
                  <c:v>9.0884161776903644E-3</c:v>
                </c:pt>
                <c:pt idx="3">
                  <c:v>2.6977733476464174E-3</c:v>
                </c:pt>
                <c:pt idx="4">
                  <c:v>2.0255670661544251E-3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2C-401E-A1F0-3CBCCC865148}"/>
            </c:ext>
          </c:extLst>
        </c:ser>
        <c:ser>
          <c:idx val="3"/>
          <c:order val="2"/>
          <c:tx>
            <c:v>dummy_min</c:v>
          </c:tx>
          <c:spPr>
            <a:ln w="28575">
              <a:solidFill>
                <a:schemeClr val="accent2"/>
              </a:solidFill>
              <a:prstDash val="dash"/>
            </a:ln>
          </c:spPr>
          <c:marker>
            <c:symbol val="none"/>
          </c:marker>
          <c:val>
            <c:numRef>
              <c:f>Main!$I$88:$M$88</c:f>
              <c:numCache>
                <c:formatCode>General</c:formatCode>
                <c:ptCount val="5"/>
                <c:pt idx="0">
                  <c:v>2.051881212568918E-3</c:v>
                </c:pt>
                <c:pt idx="1">
                  <c:v>2.2875555508079957E-3</c:v>
                </c:pt>
                <c:pt idx="2">
                  <c:v>1.2189512670884779E-3</c:v>
                </c:pt>
                <c:pt idx="3">
                  <c:v>1.2189512670884779E-3</c:v>
                </c:pt>
                <c:pt idx="4">
                  <c:v>1.2189512670884779E-3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2C-401E-A1F0-3CBCCC865148}"/>
            </c:ext>
          </c:extLst>
        </c:ser>
        <c:ser>
          <c:idx val="4"/>
          <c:order val="3"/>
          <c:tx>
            <c:v>dummy_max</c:v>
          </c:tx>
          <c:spPr>
            <a:ln w="28575">
              <a:solidFill>
                <a:schemeClr val="accent2"/>
              </a:solidFill>
              <a:prstDash val="dash"/>
            </a:ln>
          </c:spPr>
          <c:marker>
            <c:symbol val="none"/>
          </c:marker>
          <c:val>
            <c:numRef>
              <c:f>Main!$I$89:$M$89</c:f>
              <c:numCache>
                <c:formatCode>General</c:formatCode>
                <c:ptCount val="5"/>
                <c:pt idx="0">
                  <c:v>1.8620685326190364E-2</c:v>
                </c:pt>
                <c:pt idx="1">
                  <c:v>4.5351377754291478E-3</c:v>
                </c:pt>
                <c:pt idx="2">
                  <c:v>4.1282962145908634E-3</c:v>
                </c:pt>
                <c:pt idx="3">
                  <c:v>4.1282962145908634E-3</c:v>
                </c:pt>
                <c:pt idx="4">
                  <c:v>4.1282962145908634E-3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52C-401E-A1F0-3CBCCC865148}"/>
            </c:ext>
          </c:extLst>
        </c:ser>
        <c:ser>
          <c:idx val="5"/>
          <c:order val="4"/>
          <c:tx>
            <c:v>forest_min</c:v>
          </c:tx>
          <c:spPr>
            <a:ln w="28575">
              <a:solidFill>
                <a:schemeClr val="accent3"/>
              </a:solidFill>
              <a:prstDash val="dash"/>
            </a:ln>
          </c:spPr>
          <c:marker>
            <c:symbol val="none"/>
          </c:marker>
          <c:val>
            <c:numRef>
              <c:f>Main!$I$90:$M$90</c:f>
              <c:numCache>
                <c:formatCode>General</c:formatCode>
                <c:ptCount val="5"/>
                <c:pt idx="0">
                  <c:v>2.051881212568918E-3</c:v>
                </c:pt>
                <c:pt idx="1">
                  <c:v>2.1685422477882494E-3</c:v>
                </c:pt>
                <c:pt idx="2">
                  <c:v>1.8814760768251703E-3</c:v>
                </c:pt>
                <c:pt idx="3">
                  <c:v>1.8814760768251703E-3</c:v>
                </c:pt>
                <c:pt idx="4">
                  <c:v>1.7436582388169583E-3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52C-401E-A1F0-3CBCCC865148}"/>
            </c:ext>
          </c:extLst>
        </c:ser>
        <c:ser>
          <c:idx val="6"/>
          <c:order val="5"/>
          <c:tx>
            <c:v>forest_max</c:v>
          </c:tx>
          <c:spPr>
            <a:ln w="28575">
              <a:solidFill>
                <a:schemeClr val="accent3"/>
              </a:solidFill>
              <a:prstDash val="dash"/>
            </a:ln>
          </c:spPr>
          <c:marker>
            <c:symbol val="none"/>
          </c:marker>
          <c:val>
            <c:numRef>
              <c:f>Main!$I$91:$M$91</c:f>
              <c:numCache>
                <c:formatCode>General</c:formatCode>
                <c:ptCount val="5"/>
                <c:pt idx="0">
                  <c:v>1.8620685326190364E-2</c:v>
                </c:pt>
                <c:pt idx="1">
                  <c:v>6.1431711325608124E-3</c:v>
                </c:pt>
                <c:pt idx="2">
                  <c:v>2.1539307655974141E-3</c:v>
                </c:pt>
                <c:pt idx="3">
                  <c:v>2.1539307655974141E-3</c:v>
                </c:pt>
                <c:pt idx="4">
                  <c:v>2.1358016840094351E-3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52C-401E-A1F0-3CBCCC865148}"/>
            </c:ext>
          </c:extLst>
        </c:ser>
        <c:ser>
          <c:idx val="7"/>
          <c:order val="6"/>
          <c:tx>
            <c:v>gbrt_min</c:v>
          </c:tx>
          <c:spPr>
            <a:ln w="28575">
              <a:solidFill>
                <a:schemeClr val="accent4"/>
              </a:solidFill>
              <a:prstDash val="dash"/>
            </a:ln>
          </c:spPr>
          <c:marker>
            <c:symbol val="none"/>
          </c:marker>
          <c:val>
            <c:numRef>
              <c:f>Main!$I$92:$M$92</c:f>
              <c:numCache>
                <c:formatCode>General</c:formatCode>
                <c:ptCount val="5"/>
                <c:pt idx="0">
                  <c:v>1.6223948566496196E-3</c:v>
                </c:pt>
                <c:pt idx="1">
                  <c:v>1.65728473204411E-3</c:v>
                </c:pt>
                <c:pt idx="2">
                  <c:v>1.6574348892824419E-3</c:v>
                </c:pt>
                <c:pt idx="3">
                  <c:v>1.6574348892824419E-3</c:v>
                </c:pt>
                <c:pt idx="4">
                  <c:v>1.6574348892824419E-3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52C-401E-A1F0-3CBCCC865148}"/>
            </c:ext>
          </c:extLst>
        </c:ser>
        <c:ser>
          <c:idx val="12"/>
          <c:order val="7"/>
          <c:tx>
            <c:v>gbrt_max</c:v>
          </c:tx>
          <c:spPr>
            <a:ln w="28575">
              <a:solidFill>
                <a:schemeClr val="accent4"/>
              </a:solidFill>
              <a:prstDash val="dash"/>
            </a:ln>
          </c:spPr>
          <c:marker>
            <c:symbol val="none"/>
          </c:marker>
          <c:val>
            <c:numRef>
              <c:f>Main!$I$93:$M$93</c:f>
              <c:numCache>
                <c:formatCode>General</c:formatCode>
                <c:ptCount val="5"/>
                <c:pt idx="0">
                  <c:v>8.431902585383004E-2</c:v>
                </c:pt>
                <c:pt idx="1">
                  <c:v>2.2491511033385903E-3</c:v>
                </c:pt>
                <c:pt idx="2">
                  <c:v>1.8974463953982724E-3</c:v>
                </c:pt>
                <c:pt idx="3">
                  <c:v>1.8974463953982724E-3</c:v>
                </c:pt>
                <c:pt idx="4">
                  <c:v>1.8974463953982724E-3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52C-401E-A1F0-3CBCCC86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tx>
            <c:v>blank1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Main!$N$95:$R$95</c:f>
              <c:numCache>
                <c:formatCode>General</c:formatCode>
                <c:ptCount val="5"/>
                <c:pt idx="0">
                  <c:v>0.53293556090763006</c:v>
                </c:pt>
                <c:pt idx="1">
                  <c:v>0.2054309253823868</c:v>
                </c:pt>
                <c:pt idx="2">
                  <c:v>0.19060203194145037</c:v>
                </c:pt>
                <c:pt idx="3">
                  <c:v>0.18876648076062211</c:v>
                </c:pt>
                <c:pt idx="4">
                  <c:v>0.18876648076062211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1-4905-8BE0-B62E044F5488}"/>
            </c:ext>
          </c:extLst>
        </c:ser>
        <c:ser>
          <c:idx val="15"/>
          <c:order val="9"/>
          <c:tx>
            <c:v>gp</c:v>
          </c:tx>
          <c:spPr>
            <a:solidFill>
              <a:schemeClr val="accent1">
                <a:alpha val="50000"/>
              </a:schemeClr>
            </a:solidFill>
          </c:spPr>
          <c:val>
            <c:numRef>
              <c:f>Main!$N$96:$R$96</c:f>
              <c:numCache>
                <c:formatCode>General</c:formatCode>
                <c:ptCount val="5"/>
                <c:pt idx="0">
                  <c:v>0.10784763175413437</c:v>
                </c:pt>
                <c:pt idx="1">
                  <c:v>0.3464473901309586</c:v>
                </c:pt>
                <c:pt idx="2">
                  <c:v>0.27276020702982984</c:v>
                </c:pt>
                <c:pt idx="3">
                  <c:v>0.27303462341945062</c:v>
                </c:pt>
                <c:pt idx="4">
                  <c:v>0.27303462341945062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1-4905-8BE0-B62E044F5488}"/>
            </c:ext>
          </c:extLst>
        </c:ser>
        <c:ser>
          <c:idx val="16"/>
          <c:order val="10"/>
          <c:tx>
            <c:v>blank2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Main!$N$97:$R$97</c:f>
              <c:numCache>
                <c:formatCode>General</c:formatCode>
                <c:ptCount val="5"/>
                <c:pt idx="0">
                  <c:v>-0.46148102480217701</c:v>
                </c:pt>
                <c:pt idx="1">
                  <c:v>-0.37489385586848412</c:v>
                </c:pt>
                <c:pt idx="2">
                  <c:v>-0.2935283750389357</c:v>
                </c:pt>
                <c:pt idx="3">
                  <c:v>-0.29196724024772819</c:v>
                </c:pt>
                <c:pt idx="4">
                  <c:v>-0.29196724024772819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1-4905-8BE0-B62E044F5488}"/>
            </c:ext>
          </c:extLst>
        </c:ser>
        <c:ser>
          <c:idx val="17"/>
          <c:order val="11"/>
          <c:tx>
            <c:v>dummy</c:v>
          </c:tx>
          <c:spPr>
            <a:solidFill>
              <a:schemeClr val="accent2">
                <a:alpha val="50000"/>
              </a:schemeClr>
            </a:solidFill>
          </c:spPr>
          <c:val>
            <c:numRef>
              <c:f>Main!$N$98:$R$98</c:f>
              <c:numCache>
                <c:formatCode>General</c:formatCode>
                <c:ptCount val="5"/>
                <c:pt idx="0">
                  <c:v>0.3789204330936764</c:v>
                </c:pt>
                <c:pt idx="1">
                  <c:v>0.31955499168477719</c:v>
                </c:pt>
                <c:pt idx="2">
                  <c:v>0.23442201691069986</c:v>
                </c:pt>
                <c:pt idx="3">
                  <c:v>0.23442201691069986</c:v>
                </c:pt>
                <c:pt idx="4">
                  <c:v>0.23442201691069986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1-4905-8BE0-B62E044F5488}"/>
            </c:ext>
          </c:extLst>
        </c:ser>
        <c:ser>
          <c:idx val="18"/>
          <c:order val="12"/>
          <c:tx>
            <c:v>blank3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Main!$N$99:$R$99</c:f>
              <c:numCache>
                <c:formatCode>General</c:formatCode>
                <c:ptCount val="5"/>
                <c:pt idx="0">
                  <c:v>-0.37893255208517157</c:v>
                </c:pt>
                <c:pt idx="1">
                  <c:v>-0.33283259803314436</c:v>
                </c:pt>
                <c:pt idx="2">
                  <c:v>-0.25756766698104572</c:v>
                </c:pt>
                <c:pt idx="3">
                  <c:v>-0.27354817406211518</c:v>
                </c:pt>
                <c:pt idx="4">
                  <c:v>-0.28206568152522726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A1-4905-8BE0-B62E044F5488}"/>
            </c:ext>
          </c:extLst>
        </c:ser>
        <c:ser>
          <c:idx val="19"/>
          <c:order val="13"/>
          <c:tx>
            <c:v>forest</c:v>
          </c:tx>
          <c:spPr>
            <a:solidFill>
              <a:schemeClr val="accent3">
                <a:alpha val="50000"/>
              </a:schemeClr>
            </a:solidFill>
          </c:spPr>
          <c:val>
            <c:numRef>
              <c:f>Main!$N$100:$R$100</c:f>
              <c:numCache>
                <c:formatCode>General</c:formatCode>
                <c:ptCount val="5"/>
                <c:pt idx="0">
                  <c:v>0.37859307266414693</c:v>
                </c:pt>
                <c:pt idx="1">
                  <c:v>0.32979077494979536</c:v>
                </c:pt>
                <c:pt idx="2">
                  <c:v>0.29845926585458266</c:v>
                </c:pt>
                <c:pt idx="3">
                  <c:v>0.30815791340551468</c:v>
                </c:pt>
                <c:pt idx="4">
                  <c:v>0.315244947031592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A1-4905-8BE0-B62E044F5488}"/>
            </c:ext>
          </c:extLst>
        </c:ser>
        <c:ser>
          <c:idx val="20"/>
          <c:order val="14"/>
          <c:tx>
            <c:v>blank4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Main!$N$101:$R$101</c:f>
              <c:numCache>
                <c:formatCode>General</c:formatCode>
                <c:ptCount val="5"/>
                <c:pt idx="0">
                  <c:v>-0.1081933265226751</c:v>
                </c:pt>
                <c:pt idx="1">
                  <c:v>-0.12450219122408523</c:v>
                </c:pt>
                <c:pt idx="2">
                  <c:v>-0.14306410676806375</c:v>
                </c:pt>
                <c:pt idx="3">
                  <c:v>-0.13671041584085786</c:v>
                </c:pt>
                <c:pt idx="4">
                  <c:v>-0.13467433278395974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A1-4905-8BE0-B62E044F5488}"/>
            </c:ext>
          </c:extLst>
        </c:ser>
        <c:ser>
          <c:idx val="21"/>
          <c:order val="15"/>
          <c:tx>
            <c:v>gbrt</c:v>
          </c:tx>
          <c:spPr>
            <a:solidFill>
              <a:schemeClr val="accent4">
                <a:alpha val="50000"/>
              </a:schemeClr>
            </a:solidFill>
          </c:spPr>
          <c:val>
            <c:numRef>
              <c:f>Main!$N$102:$R$102</c:f>
              <c:numCache>
                <c:formatCode>General</c:formatCode>
                <c:ptCount val="5"/>
                <c:pt idx="0">
                  <c:v>0.31470391979178403</c:v>
                </c:pt>
                <c:pt idx="1">
                  <c:v>0.15616184261835858</c:v>
                </c:pt>
                <c:pt idx="2">
                  <c:v>0.19560708176840563</c:v>
                </c:pt>
                <c:pt idx="3">
                  <c:v>0.15702942046529067</c:v>
                </c:pt>
                <c:pt idx="4">
                  <c:v>0.15245688402966567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A1-4905-8BE0-B62E044F5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tx>
            <c:v>gp_min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Main!$N$86:$R$86</c:f>
              <c:numCache>
                <c:formatCode>General</c:formatCode>
                <c:ptCount val="5"/>
                <c:pt idx="0">
                  <c:v>0.53293556090763006</c:v>
                </c:pt>
                <c:pt idx="1">
                  <c:v>0.2054309253823868</c:v>
                </c:pt>
                <c:pt idx="2">
                  <c:v>0.19060203194145037</c:v>
                </c:pt>
                <c:pt idx="3">
                  <c:v>0.18876648076062211</c:v>
                </c:pt>
                <c:pt idx="4">
                  <c:v>0.18876648076062211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A1-4905-8BE0-B62E044F5488}"/>
            </c:ext>
          </c:extLst>
        </c:ser>
        <c:ser>
          <c:idx val="2"/>
          <c:order val="1"/>
          <c:tx>
            <c:v>gp_max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Main!$N$87:$R$87</c:f>
              <c:numCache>
                <c:formatCode>General</c:formatCode>
                <c:ptCount val="5"/>
                <c:pt idx="0">
                  <c:v>0.64078319266176442</c:v>
                </c:pt>
                <c:pt idx="1">
                  <c:v>0.55187831551334543</c:v>
                </c:pt>
                <c:pt idx="2">
                  <c:v>0.4633622389712802</c:v>
                </c:pt>
                <c:pt idx="3">
                  <c:v>0.4618011041800727</c:v>
                </c:pt>
                <c:pt idx="4">
                  <c:v>0.4618011041800727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A1-4905-8BE0-B62E044F5488}"/>
            </c:ext>
          </c:extLst>
        </c:ser>
        <c:ser>
          <c:idx val="3"/>
          <c:order val="2"/>
          <c:tx>
            <c:v>dummy_min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Main!$N$88:$R$88</c:f>
              <c:numCache>
                <c:formatCode>General</c:formatCode>
                <c:ptCount val="5"/>
                <c:pt idx="0">
                  <c:v>0.17930216785958741</c:v>
                </c:pt>
                <c:pt idx="1">
                  <c:v>0.17698445964486129</c:v>
                </c:pt>
                <c:pt idx="2">
                  <c:v>0.16983386393234451</c:v>
                </c:pt>
                <c:pt idx="3">
                  <c:v>0.16983386393234451</c:v>
                </c:pt>
                <c:pt idx="4">
                  <c:v>0.16983386393234451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DA1-4905-8BE0-B62E044F5488}"/>
            </c:ext>
          </c:extLst>
        </c:ser>
        <c:ser>
          <c:idx val="4"/>
          <c:order val="3"/>
          <c:tx>
            <c:v>dummy_max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Main!$N$89:$R$89</c:f>
              <c:numCache>
                <c:formatCode>General</c:formatCode>
                <c:ptCount val="5"/>
                <c:pt idx="0">
                  <c:v>0.55822260095326381</c:v>
                </c:pt>
                <c:pt idx="1">
                  <c:v>0.4965394513296385</c:v>
                </c:pt>
                <c:pt idx="2">
                  <c:v>0.40425588084304437</c:v>
                </c:pt>
                <c:pt idx="3">
                  <c:v>0.40425588084304437</c:v>
                </c:pt>
                <c:pt idx="4">
                  <c:v>0.40425588084304437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DA1-4905-8BE0-B62E044F5488}"/>
            </c:ext>
          </c:extLst>
        </c:ser>
        <c:ser>
          <c:idx val="5"/>
          <c:order val="4"/>
          <c:tx>
            <c:v>forest_min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Main!$N$90:$R$90</c:f>
              <c:numCache>
                <c:formatCode>General</c:formatCode>
                <c:ptCount val="5"/>
                <c:pt idx="0">
                  <c:v>0.17929004886809224</c:v>
                </c:pt>
                <c:pt idx="1">
                  <c:v>0.16370685329649418</c:v>
                </c:pt>
                <c:pt idx="2">
                  <c:v>0.14668821386199865</c:v>
                </c:pt>
                <c:pt idx="3">
                  <c:v>0.13070770678092922</c:v>
                </c:pt>
                <c:pt idx="4">
                  <c:v>0.12219019931781708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DA1-4905-8BE0-B62E044F5488}"/>
            </c:ext>
          </c:extLst>
        </c:ser>
        <c:ser>
          <c:idx val="6"/>
          <c:order val="5"/>
          <c:tx>
            <c:v>forest_max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Main!$N$91:$R$91</c:f>
              <c:numCache>
                <c:formatCode>General</c:formatCode>
                <c:ptCount val="5"/>
                <c:pt idx="0">
                  <c:v>0.55788312153223918</c:v>
                </c:pt>
                <c:pt idx="1">
                  <c:v>0.49349762824628957</c:v>
                </c:pt>
                <c:pt idx="2">
                  <c:v>0.44514747971658131</c:v>
                </c:pt>
                <c:pt idx="3">
                  <c:v>0.43886562018644387</c:v>
                </c:pt>
                <c:pt idx="4">
                  <c:v>0.43743514634940905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DA1-4905-8BE0-B62E044F5488}"/>
            </c:ext>
          </c:extLst>
        </c:ser>
        <c:ser>
          <c:idx val="7"/>
          <c:order val="6"/>
          <c:tx>
            <c:v>gbrt_min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Main!$N$92:$R$92</c:f>
              <c:numCache>
                <c:formatCode>General</c:formatCode>
                <c:ptCount val="5"/>
                <c:pt idx="0">
                  <c:v>0.44968979500956408</c:v>
                </c:pt>
                <c:pt idx="1">
                  <c:v>0.36899543702220433</c:v>
                </c:pt>
                <c:pt idx="2">
                  <c:v>0.30208337294851756</c:v>
                </c:pt>
                <c:pt idx="3">
                  <c:v>0.30215520434558601</c:v>
                </c:pt>
                <c:pt idx="4">
                  <c:v>0.30276081356544932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DA1-4905-8BE0-B62E044F5488}"/>
            </c:ext>
          </c:extLst>
        </c:ser>
        <c:ser>
          <c:idx val="12"/>
          <c:order val="7"/>
          <c:tx>
            <c:v>gbrt_max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Main!$N$93:$R$93</c:f>
              <c:numCache>
                <c:formatCode>General</c:formatCode>
                <c:ptCount val="5"/>
                <c:pt idx="0">
                  <c:v>0.7643937148013481</c:v>
                </c:pt>
                <c:pt idx="1">
                  <c:v>0.52515727964056291</c:v>
                </c:pt>
                <c:pt idx="2">
                  <c:v>0.49769045471692319</c:v>
                </c:pt>
                <c:pt idx="3">
                  <c:v>0.45918462481087668</c:v>
                </c:pt>
                <c:pt idx="4">
                  <c:v>0.45521769759511499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DA1-4905-8BE0-B62E044F5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tx>
            <c:v>blank1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Main!$S$95:$AB$95</c:f>
              <c:numCache>
                <c:formatCode>General</c:formatCode>
                <c:ptCount val="10"/>
                <c:pt idx="0">
                  <c:v>0.35679508183764297</c:v>
                </c:pt>
                <c:pt idx="1">
                  <c:v>0.32251593383729804</c:v>
                </c:pt>
                <c:pt idx="2">
                  <c:v>0.31194295138869893</c:v>
                </c:pt>
                <c:pt idx="3">
                  <c:v>0.31145015321555231</c:v>
                </c:pt>
                <c:pt idx="4">
                  <c:v>0.31145015321555231</c:v>
                </c:pt>
                <c:pt idx="5">
                  <c:v>0.30896598858498414</c:v>
                </c:pt>
                <c:pt idx="6">
                  <c:v>0.30828704258637707</c:v>
                </c:pt>
                <c:pt idx="7">
                  <c:v>0.30582590970692053</c:v>
                </c:pt>
                <c:pt idx="8">
                  <c:v>0.29157218833188892</c:v>
                </c:pt>
                <c:pt idx="9">
                  <c:v>0.28731697579345444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0-4009-A0FF-DF3C3C19EBF3}"/>
            </c:ext>
          </c:extLst>
        </c:ser>
        <c:ser>
          <c:idx val="15"/>
          <c:order val="9"/>
          <c:tx>
            <c:v>gp</c:v>
          </c:tx>
          <c:spPr>
            <a:solidFill>
              <a:schemeClr val="accent1">
                <a:alpha val="50000"/>
              </a:schemeClr>
            </a:solidFill>
          </c:spPr>
          <c:val>
            <c:numRef>
              <c:f>Main!$S$96:$AB$96</c:f>
              <c:numCache>
                <c:formatCode>General</c:formatCode>
                <c:ptCount val="10"/>
                <c:pt idx="0">
                  <c:v>0.15924882500072646</c:v>
                </c:pt>
                <c:pt idx="1">
                  <c:v>4.2327942714462219E-2</c:v>
                </c:pt>
                <c:pt idx="2">
                  <c:v>5.1552195812843038E-2</c:v>
                </c:pt>
                <c:pt idx="3">
                  <c:v>4.0592203661946324E-2</c:v>
                </c:pt>
                <c:pt idx="4">
                  <c:v>4.0592203661946324E-2</c:v>
                </c:pt>
                <c:pt idx="5">
                  <c:v>4.0837730167819775E-2</c:v>
                </c:pt>
                <c:pt idx="6">
                  <c:v>2.4797108360535058E-2</c:v>
                </c:pt>
                <c:pt idx="7">
                  <c:v>2.6155259763213701E-2</c:v>
                </c:pt>
                <c:pt idx="8">
                  <c:v>3.9773023850852463E-2</c:v>
                </c:pt>
                <c:pt idx="9">
                  <c:v>3.7699363110813289E-2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F0-4009-A0FF-DF3C3C19EBF3}"/>
            </c:ext>
          </c:extLst>
        </c:ser>
        <c:ser>
          <c:idx val="16"/>
          <c:order val="10"/>
          <c:tx>
            <c:v>blank2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Main!$S$97:$AB$97</c:f>
              <c:numCache>
                <c:formatCode>General</c:formatCode>
                <c:ptCount val="10"/>
                <c:pt idx="0">
                  <c:v>-0.17992910226571412</c:v>
                </c:pt>
                <c:pt idx="1">
                  <c:v>-5.6980596697553232E-2</c:v>
                </c:pt>
                <c:pt idx="2">
                  <c:v>-5.6165555328950012E-2</c:v>
                </c:pt>
                <c:pt idx="3">
                  <c:v>-4.6398413998664456E-2</c:v>
                </c:pt>
                <c:pt idx="4">
                  <c:v>-4.6398413998664456E-2</c:v>
                </c:pt>
                <c:pt idx="5">
                  <c:v>-4.406352108033107E-2</c:v>
                </c:pt>
                <c:pt idx="6">
                  <c:v>-2.8070009573302246E-2</c:v>
                </c:pt>
                <c:pt idx="7">
                  <c:v>-2.6967028096524348E-2</c:v>
                </c:pt>
                <c:pt idx="8">
                  <c:v>-2.7151300672796141E-2</c:v>
                </c:pt>
                <c:pt idx="9">
                  <c:v>-2.1623520525372641E-2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F0-4009-A0FF-DF3C3C19EBF3}"/>
            </c:ext>
          </c:extLst>
        </c:ser>
        <c:ser>
          <c:idx val="17"/>
          <c:order val="11"/>
          <c:tx>
            <c:v>dummy</c:v>
          </c:tx>
          <c:spPr>
            <a:solidFill>
              <a:schemeClr val="accent2">
                <a:alpha val="50000"/>
              </a:schemeClr>
            </a:solidFill>
          </c:spPr>
          <c:val>
            <c:numRef>
              <c:f>Main!$S$98:$AB$98</c:f>
              <c:numCache>
                <c:formatCode>General</c:formatCode>
                <c:ptCount val="10"/>
                <c:pt idx="0">
                  <c:v>7.8229981876659083E-2</c:v>
                </c:pt>
                <c:pt idx="1">
                  <c:v>7.8076313487136784E-2</c:v>
                </c:pt>
                <c:pt idx="2">
                  <c:v>7.2630269986384999E-2</c:v>
                </c:pt>
                <c:pt idx="3">
                  <c:v>6.5849208936347492E-2</c:v>
                </c:pt>
                <c:pt idx="4">
                  <c:v>6.5849208936347492E-2</c:v>
                </c:pt>
                <c:pt idx="5">
                  <c:v>5.6896028367285911E-2</c:v>
                </c:pt>
                <c:pt idx="6">
                  <c:v>4.9944769552331625E-2</c:v>
                </c:pt>
                <c:pt idx="7">
                  <c:v>4.9944769552331625E-2</c:v>
                </c:pt>
                <c:pt idx="8">
                  <c:v>4.2265979219974437E-2</c:v>
                </c:pt>
                <c:pt idx="9">
                  <c:v>3.4941440410406976E-2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F0-4009-A0FF-DF3C3C19EBF3}"/>
            </c:ext>
          </c:extLst>
        </c:ser>
        <c:ser>
          <c:idx val="18"/>
          <c:order val="12"/>
          <c:tx>
            <c:v>blank3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Main!$S$99:$AB$99</c:f>
              <c:numCache>
                <c:formatCode>General</c:formatCode>
                <c:ptCount val="10"/>
                <c:pt idx="0">
                  <c:v>-7.8229981876659083E-2</c:v>
                </c:pt>
                <c:pt idx="1">
                  <c:v>-6.9066310649891438E-2</c:v>
                </c:pt>
                <c:pt idx="2">
                  <c:v>-7.2928087071383929E-2</c:v>
                </c:pt>
                <c:pt idx="3">
                  <c:v>-7.7261165235000595E-2</c:v>
                </c:pt>
                <c:pt idx="4">
                  <c:v>-7.6062369472860103E-2</c:v>
                </c:pt>
                <c:pt idx="5">
                  <c:v>-6.7205443697437195E-2</c:v>
                </c:pt>
                <c:pt idx="6">
                  <c:v>-6.3230586275690837E-2</c:v>
                </c:pt>
                <c:pt idx="7">
                  <c:v>-6.3230586275690837E-2</c:v>
                </c:pt>
                <c:pt idx="8">
                  <c:v>-5.4731566079669003E-2</c:v>
                </c:pt>
                <c:pt idx="9">
                  <c:v>-4.6605934139051397E-2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F0-4009-A0FF-DF3C3C19EBF3}"/>
            </c:ext>
          </c:extLst>
        </c:ser>
        <c:ser>
          <c:idx val="19"/>
          <c:order val="13"/>
          <c:tx>
            <c:v>forest</c:v>
          </c:tx>
          <c:spPr>
            <a:solidFill>
              <a:schemeClr val="accent3">
                <a:alpha val="50000"/>
              </a:schemeClr>
            </a:solidFill>
          </c:spPr>
          <c:val>
            <c:numRef>
              <c:f>Main!$S$100:$AB$100</c:f>
              <c:numCache>
                <c:formatCode>General</c:formatCode>
                <c:ptCount val="10"/>
                <c:pt idx="0">
                  <c:v>7.8229981876659083E-2</c:v>
                </c:pt>
                <c:pt idx="1">
                  <c:v>3.5768407345835973E-2</c:v>
                </c:pt>
                <c:pt idx="2">
                  <c:v>3.5150286635041939E-2</c:v>
                </c:pt>
                <c:pt idx="3">
                  <c:v>4.633489424578735E-2</c:v>
                </c:pt>
                <c:pt idx="4">
                  <c:v>3.0239361549260935E-2</c:v>
                </c:pt>
                <c:pt idx="5">
                  <c:v>3.0239361549260935E-2</c:v>
                </c:pt>
                <c:pt idx="6">
                  <c:v>3.3485781021853844E-2</c:v>
                </c:pt>
                <c:pt idx="7">
                  <c:v>3.3485781021853844E-2</c:v>
                </c:pt>
                <c:pt idx="8">
                  <c:v>3.3485781021853844E-2</c:v>
                </c:pt>
                <c:pt idx="9">
                  <c:v>3.3485781021853844E-2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F0-4009-A0FF-DF3C3C19EBF3}"/>
            </c:ext>
          </c:extLst>
        </c:ser>
        <c:ser>
          <c:idx val="20"/>
          <c:order val="14"/>
          <c:tx>
            <c:v>blank4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Main!$S$101:$AB$101</c:f>
              <c:numCache>
                <c:formatCode>General</c:formatCode>
                <c:ptCount val="10"/>
                <c:pt idx="0">
                  <c:v>-0.16505927919375557</c:v>
                </c:pt>
                <c:pt idx="1">
                  <c:v>-0.10990463646732909</c:v>
                </c:pt>
                <c:pt idx="2">
                  <c:v>-0.10415971283856493</c:v>
                </c:pt>
                <c:pt idx="3">
                  <c:v>-0.15826447773478</c:v>
                </c:pt>
                <c:pt idx="4">
                  <c:v>-0.15450137069615671</c:v>
                </c:pt>
                <c:pt idx="5">
                  <c:v>-0.15450137069615671</c:v>
                </c:pt>
                <c:pt idx="6">
                  <c:v>-0.15404533247667873</c:v>
                </c:pt>
                <c:pt idx="7">
                  <c:v>-0.15404533247667873</c:v>
                </c:pt>
                <c:pt idx="8">
                  <c:v>-0.15404533247667873</c:v>
                </c:pt>
                <c:pt idx="9">
                  <c:v>-0.15404533247667873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0-4009-A0FF-DF3C3C19EBF3}"/>
            </c:ext>
          </c:extLst>
        </c:ser>
        <c:ser>
          <c:idx val="21"/>
          <c:order val="15"/>
          <c:tx>
            <c:v>gbrt</c:v>
          </c:tx>
          <c:spPr>
            <a:solidFill>
              <a:schemeClr val="accent4">
                <a:alpha val="50000"/>
              </a:schemeClr>
            </a:solidFill>
          </c:spPr>
          <c:val>
            <c:numRef>
              <c:f>Main!$S$102:$AB$102</c:f>
              <c:numCache>
                <c:formatCode>General</c:formatCode>
                <c:ptCount val="10"/>
                <c:pt idx="0">
                  <c:v>0.17684803575516711</c:v>
                </c:pt>
                <c:pt idx="1">
                  <c:v>0.11918020442899011</c:v>
                </c:pt>
                <c:pt idx="2">
                  <c:v>0.10770454694590989</c:v>
                </c:pt>
                <c:pt idx="3">
                  <c:v>0.16468381194243617</c:v>
                </c:pt>
                <c:pt idx="4">
                  <c:v>0.12837058302482013</c:v>
                </c:pt>
                <c:pt idx="5">
                  <c:v>0.12837058302482013</c:v>
                </c:pt>
                <c:pt idx="6">
                  <c:v>0.12837058302482013</c:v>
                </c:pt>
                <c:pt idx="7">
                  <c:v>0.12837058302482013</c:v>
                </c:pt>
                <c:pt idx="8">
                  <c:v>0.12837058302482013</c:v>
                </c:pt>
                <c:pt idx="9">
                  <c:v>0.12837058302482013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F0-4009-A0FF-DF3C3C19E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tx>
            <c:v>gp_min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Main!$S$86:$AB$86</c:f>
              <c:numCache>
                <c:formatCode>General</c:formatCode>
                <c:ptCount val="10"/>
                <c:pt idx="0">
                  <c:v>0.35679508183764297</c:v>
                </c:pt>
                <c:pt idx="1">
                  <c:v>0.32251593383729804</c:v>
                </c:pt>
                <c:pt idx="2">
                  <c:v>0.31194295138869893</c:v>
                </c:pt>
                <c:pt idx="3">
                  <c:v>0.31145015321555231</c:v>
                </c:pt>
                <c:pt idx="4">
                  <c:v>0.31145015321555231</c:v>
                </c:pt>
                <c:pt idx="5">
                  <c:v>0.30896598858498414</c:v>
                </c:pt>
                <c:pt idx="6">
                  <c:v>0.30828704258637707</c:v>
                </c:pt>
                <c:pt idx="7">
                  <c:v>0.30582590970692053</c:v>
                </c:pt>
                <c:pt idx="8">
                  <c:v>0.29157218833188892</c:v>
                </c:pt>
                <c:pt idx="9">
                  <c:v>0.28731697579345444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F0-4009-A0FF-DF3C3C19EBF3}"/>
            </c:ext>
          </c:extLst>
        </c:ser>
        <c:ser>
          <c:idx val="2"/>
          <c:order val="1"/>
          <c:tx>
            <c:v>gp_max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Main!$S$87:$AB$87</c:f>
              <c:numCache>
                <c:formatCode>General</c:formatCode>
                <c:ptCount val="10"/>
                <c:pt idx="0">
                  <c:v>0.51604390683836943</c:v>
                </c:pt>
                <c:pt idx="1">
                  <c:v>0.36484387655176026</c:v>
                </c:pt>
                <c:pt idx="2">
                  <c:v>0.36349514720154197</c:v>
                </c:pt>
                <c:pt idx="3">
                  <c:v>0.35204235687749863</c:v>
                </c:pt>
                <c:pt idx="4">
                  <c:v>0.35204235687749863</c:v>
                </c:pt>
                <c:pt idx="5">
                  <c:v>0.34980371875280392</c:v>
                </c:pt>
                <c:pt idx="6">
                  <c:v>0.33308415094691213</c:v>
                </c:pt>
                <c:pt idx="7">
                  <c:v>0.33198116947013423</c:v>
                </c:pt>
                <c:pt idx="8">
                  <c:v>0.33134521218274138</c:v>
                </c:pt>
                <c:pt idx="9">
                  <c:v>0.32501633890426773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F0-4009-A0FF-DF3C3C19EBF3}"/>
            </c:ext>
          </c:extLst>
        </c:ser>
        <c:ser>
          <c:idx val="3"/>
          <c:order val="2"/>
          <c:tx>
            <c:v>dummy_min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Main!$S$88:$AB$88</c:f>
              <c:numCache>
                <c:formatCode>General</c:formatCode>
                <c:ptCount val="10"/>
                <c:pt idx="0">
                  <c:v>0.3361148045726553</c:v>
                </c:pt>
                <c:pt idx="1">
                  <c:v>0.30786327985420703</c:v>
                </c:pt>
                <c:pt idx="2">
                  <c:v>0.30732959187259196</c:v>
                </c:pt>
                <c:pt idx="3">
                  <c:v>0.30564394287883417</c:v>
                </c:pt>
                <c:pt idx="4">
                  <c:v>0.30564394287883417</c:v>
                </c:pt>
                <c:pt idx="5">
                  <c:v>0.30574019767247285</c:v>
                </c:pt>
                <c:pt idx="6">
                  <c:v>0.30501414137360988</c:v>
                </c:pt>
                <c:pt idx="7">
                  <c:v>0.30501414137360988</c:v>
                </c:pt>
                <c:pt idx="8">
                  <c:v>0.30419391150994524</c:v>
                </c:pt>
                <c:pt idx="9">
                  <c:v>0.30339281837889509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F0-4009-A0FF-DF3C3C19EBF3}"/>
            </c:ext>
          </c:extLst>
        </c:ser>
        <c:ser>
          <c:idx val="4"/>
          <c:order val="3"/>
          <c:tx>
            <c:v>dummy_max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Main!$S$89:$AB$89</c:f>
              <c:numCache>
                <c:formatCode>General</c:formatCode>
                <c:ptCount val="10"/>
                <c:pt idx="0">
                  <c:v>0.41434478644931438</c:v>
                </c:pt>
                <c:pt idx="1">
                  <c:v>0.38593959334134381</c:v>
                </c:pt>
                <c:pt idx="2">
                  <c:v>0.37995986185897695</c:v>
                </c:pt>
                <c:pt idx="3">
                  <c:v>0.37149315181518167</c:v>
                </c:pt>
                <c:pt idx="4">
                  <c:v>0.37149315181518167</c:v>
                </c:pt>
                <c:pt idx="5">
                  <c:v>0.36263622603975876</c:v>
                </c:pt>
                <c:pt idx="6">
                  <c:v>0.35495891092594151</c:v>
                </c:pt>
                <c:pt idx="7">
                  <c:v>0.35495891092594151</c:v>
                </c:pt>
                <c:pt idx="8">
                  <c:v>0.34645989072991967</c:v>
                </c:pt>
                <c:pt idx="9">
                  <c:v>0.33833425878930207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F0-4009-A0FF-DF3C3C19EBF3}"/>
            </c:ext>
          </c:extLst>
        </c:ser>
        <c:ser>
          <c:idx val="5"/>
          <c:order val="4"/>
          <c:tx>
            <c:v>forest_min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Main!$S$90:$AB$90</c:f>
              <c:numCache>
                <c:formatCode>General</c:formatCode>
                <c:ptCount val="10"/>
                <c:pt idx="0">
                  <c:v>0.3361148045726553</c:v>
                </c:pt>
                <c:pt idx="1">
                  <c:v>0.31687328269145237</c:v>
                </c:pt>
                <c:pt idx="2">
                  <c:v>0.30703177478759303</c:v>
                </c:pt>
                <c:pt idx="3">
                  <c:v>0.29423198658018107</c:v>
                </c:pt>
                <c:pt idx="4">
                  <c:v>0.29543078234232156</c:v>
                </c:pt>
                <c:pt idx="5">
                  <c:v>0.29543078234232156</c:v>
                </c:pt>
                <c:pt idx="6">
                  <c:v>0.29172832465025067</c:v>
                </c:pt>
                <c:pt idx="7">
                  <c:v>0.29172832465025067</c:v>
                </c:pt>
                <c:pt idx="8">
                  <c:v>0.29172832465025067</c:v>
                </c:pt>
                <c:pt idx="9">
                  <c:v>0.29172832465025067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9F0-4009-A0FF-DF3C3C19EBF3}"/>
            </c:ext>
          </c:extLst>
        </c:ser>
        <c:ser>
          <c:idx val="6"/>
          <c:order val="5"/>
          <c:tx>
            <c:v>forest_max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Main!$S$91:$AB$91</c:f>
              <c:numCache>
                <c:formatCode>General</c:formatCode>
                <c:ptCount val="10"/>
                <c:pt idx="0">
                  <c:v>0.41434478644931438</c:v>
                </c:pt>
                <c:pt idx="1">
                  <c:v>0.35264169003728835</c:v>
                </c:pt>
                <c:pt idx="2">
                  <c:v>0.34218206142263496</c:v>
                </c:pt>
                <c:pt idx="3">
                  <c:v>0.34056688082596842</c:v>
                </c:pt>
                <c:pt idx="4">
                  <c:v>0.3256701438915825</c:v>
                </c:pt>
                <c:pt idx="5">
                  <c:v>0.3256701438915825</c:v>
                </c:pt>
                <c:pt idx="6">
                  <c:v>0.32521410567210451</c:v>
                </c:pt>
                <c:pt idx="7">
                  <c:v>0.32521410567210451</c:v>
                </c:pt>
                <c:pt idx="8">
                  <c:v>0.32521410567210451</c:v>
                </c:pt>
                <c:pt idx="9">
                  <c:v>0.32521410567210451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9F0-4009-A0FF-DF3C3C19EBF3}"/>
            </c:ext>
          </c:extLst>
        </c:ser>
        <c:ser>
          <c:idx val="7"/>
          <c:order val="6"/>
          <c:tx>
            <c:v>gbrt_min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Main!$S$92:$AB$92</c:f>
              <c:numCache>
                <c:formatCode>General</c:formatCode>
                <c:ptCount val="10"/>
                <c:pt idx="0">
                  <c:v>0.24928550725555881</c:v>
                </c:pt>
                <c:pt idx="1">
                  <c:v>0.24273705356995925</c:v>
                </c:pt>
                <c:pt idx="2">
                  <c:v>0.23802234858407004</c:v>
                </c:pt>
                <c:pt idx="3">
                  <c:v>0.18230240309118842</c:v>
                </c:pt>
                <c:pt idx="4">
                  <c:v>0.17116877319542578</c:v>
                </c:pt>
                <c:pt idx="5">
                  <c:v>0.17116877319542578</c:v>
                </c:pt>
                <c:pt idx="6">
                  <c:v>0.17116877319542578</c:v>
                </c:pt>
                <c:pt idx="7">
                  <c:v>0.17116877319542578</c:v>
                </c:pt>
                <c:pt idx="8">
                  <c:v>0.17116877319542578</c:v>
                </c:pt>
                <c:pt idx="9">
                  <c:v>0.17116877319542578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9F0-4009-A0FF-DF3C3C19EBF3}"/>
            </c:ext>
          </c:extLst>
        </c:ser>
        <c:ser>
          <c:idx val="12"/>
          <c:order val="7"/>
          <c:tx>
            <c:v>gbrt_max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Main!$S$93:$AB$93</c:f>
              <c:numCache>
                <c:formatCode>General</c:formatCode>
                <c:ptCount val="10"/>
                <c:pt idx="0">
                  <c:v>0.42613354301072592</c:v>
                </c:pt>
                <c:pt idx="1">
                  <c:v>0.36191725799894936</c:v>
                </c:pt>
                <c:pt idx="2">
                  <c:v>0.34572689552997993</c:v>
                </c:pt>
                <c:pt idx="3">
                  <c:v>0.34698621503362459</c:v>
                </c:pt>
                <c:pt idx="4">
                  <c:v>0.29953935622024591</c:v>
                </c:pt>
                <c:pt idx="5">
                  <c:v>0.29953935622024591</c:v>
                </c:pt>
                <c:pt idx="6">
                  <c:v>0.29953935622024591</c:v>
                </c:pt>
                <c:pt idx="7">
                  <c:v>0.29953935622024591</c:v>
                </c:pt>
                <c:pt idx="8">
                  <c:v>0.29953935622024591</c:v>
                </c:pt>
                <c:pt idx="9">
                  <c:v>0.29953935622024591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9F0-4009-A0FF-DF3C3C19E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Main!$D$3:$H$3</c:f>
              <c:numCache>
                <c:formatCode>General</c:formatCode>
                <c:ptCount val="5"/>
                <c:pt idx="0">
                  <c:v>1.2019513775888363E-2</c:v>
                </c:pt>
                <c:pt idx="1">
                  <c:v>2.4040051645744117E-3</c:v>
                </c:pt>
                <c:pt idx="2">
                  <c:v>1.9297948602901255E-3</c:v>
                </c:pt>
                <c:pt idx="3">
                  <c:v>1.8499375625154729E-3</c:v>
                </c:pt>
                <c:pt idx="4">
                  <c:v>1.7733848584772303E-3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D-48E5-80C4-432D7725E8F1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Main!$D$4:$H$4</c:f>
              <c:numCache>
                <c:formatCode>General</c:formatCode>
                <c:ptCount val="5"/>
                <c:pt idx="0">
                  <c:v>5.3576888201815692E-2</c:v>
                </c:pt>
                <c:pt idx="1">
                  <c:v>2.3845039052596391E-2</c:v>
                </c:pt>
                <c:pt idx="2">
                  <c:v>5.8682122680879696E-3</c:v>
                </c:pt>
                <c:pt idx="3">
                  <c:v>5.8682122680879696E-3</c:v>
                </c:pt>
                <c:pt idx="4">
                  <c:v>3.3624349448632867E-3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D-48E5-80C4-432D7725E8F1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Main!$D$5:$H$5</c:f>
              <c:numCache>
                <c:formatCode>General</c:formatCode>
                <c:ptCount val="5"/>
                <c:pt idx="0">
                  <c:v>5.3576888201815692E-2</c:v>
                </c:pt>
                <c:pt idx="1">
                  <c:v>5.0141379711149663E-3</c:v>
                </c:pt>
                <c:pt idx="2">
                  <c:v>4.5308625129066712E-3</c:v>
                </c:pt>
                <c:pt idx="3">
                  <c:v>1.9088018279472684E-3</c:v>
                </c:pt>
                <c:pt idx="4">
                  <c:v>1.8289845277036489E-3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6D-48E5-80C4-432D7725E8F1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Main!$D$6:$H$6</c:f>
              <c:numCache>
                <c:formatCode>General</c:formatCode>
                <c:ptCount val="5"/>
                <c:pt idx="0">
                  <c:v>1.5696340497896432E-2</c:v>
                </c:pt>
                <c:pt idx="1">
                  <c:v>4.6277029715167525E-3</c:v>
                </c:pt>
                <c:pt idx="2">
                  <c:v>2.734929294585161E-3</c:v>
                </c:pt>
                <c:pt idx="3">
                  <c:v>2.734929294585161E-3</c:v>
                </c:pt>
                <c:pt idx="4">
                  <c:v>2.5623455979414847E-3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6D-48E5-80C4-432D7725E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Main!$I$3:$M$3</c:f>
              <c:numCache>
                <c:formatCode>General</c:formatCode>
                <c:ptCount val="5"/>
                <c:pt idx="0">
                  <c:v>2.1894361906837991E-2</c:v>
                </c:pt>
                <c:pt idx="1">
                  <c:v>7.5160007485415986E-3</c:v>
                </c:pt>
                <c:pt idx="2">
                  <c:v>4.0152115664322278E-3</c:v>
                </c:pt>
                <c:pt idx="3">
                  <c:v>2.0700416992193785E-3</c:v>
                </c:pt>
                <c:pt idx="4">
                  <c:v>1.7532988861572178E-3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5B1-8FEC-BA6C322D1270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Main!$I$4:$M$4</c:f>
              <c:numCache>
                <c:formatCode>General</c:formatCode>
                <c:ptCount val="5"/>
                <c:pt idx="0">
                  <c:v>6.1812162545867751E-3</c:v>
                </c:pt>
                <c:pt idx="1">
                  <c:v>3.2209283742210045E-3</c:v>
                </c:pt>
                <c:pt idx="2">
                  <c:v>2.2432547563065821E-3</c:v>
                </c:pt>
                <c:pt idx="3">
                  <c:v>2.2432547563065821E-3</c:v>
                </c:pt>
                <c:pt idx="4">
                  <c:v>2.2432547563065821E-3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5B1-8FEC-BA6C322D1270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Main!$I$5:$M$5</c:f>
              <c:numCache>
                <c:formatCode>General</c:formatCode>
                <c:ptCount val="5"/>
                <c:pt idx="0">
                  <c:v>6.1812162545867751E-3</c:v>
                </c:pt>
                <c:pt idx="1">
                  <c:v>3.6498939897415248E-3</c:v>
                </c:pt>
                <c:pt idx="2">
                  <c:v>2.0130994030621674E-3</c:v>
                </c:pt>
                <c:pt idx="3">
                  <c:v>2.0130994030621674E-3</c:v>
                </c:pt>
                <c:pt idx="4">
                  <c:v>1.9297948602901255E-3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3B-45B1-8FEC-BA6C322D1270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Main!$I$6:$M$6</c:f>
              <c:numCache>
                <c:formatCode>General</c:formatCode>
                <c:ptCount val="5"/>
                <c:pt idx="0">
                  <c:v>1.1696099942415003E-2</c:v>
                </c:pt>
                <c:pt idx="1">
                  <c:v>1.9306692579577711E-3</c:v>
                </c:pt>
                <c:pt idx="2">
                  <c:v>1.7733848584772303E-3</c:v>
                </c:pt>
                <c:pt idx="3">
                  <c:v>1.7733848584772303E-3</c:v>
                </c:pt>
                <c:pt idx="4">
                  <c:v>1.7733848584772303E-3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3B-45B1-8FEC-BA6C322D1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Main!$N$3:$R$3</c:f>
              <c:numCache>
                <c:formatCode>General</c:formatCode>
                <c:ptCount val="5"/>
                <c:pt idx="0">
                  <c:v>0.58437671942111069</c:v>
                </c:pt>
                <c:pt idx="1">
                  <c:v>0.33670888472741467</c:v>
                </c:pt>
                <c:pt idx="2">
                  <c:v>0.29718308207713628</c:v>
                </c:pt>
                <c:pt idx="3">
                  <c:v>0.29525001142665808</c:v>
                </c:pt>
                <c:pt idx="4">
                  <c:v>0.29525001142665808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5-42F7-A59F-1F57D01BD291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Main!$N$4:$R$4</c:f>
              <c:numCache>
                <c:formatCode>General</c:formatCode>
                <c:ptCount val="5"/>
                <c:pt idx="0">
                  <c:v>0.31637086227896777</c:v>
                </c:pt>
                <c:pt idx="1">
                  <c:v>0.2964452166690027</c:v>
                </c:pt>
                <c:pt idx="2">
                  <c:v>0.26202354524154436</c:v>
                </c:pt>
                <c:pt idx="3">
                  <c:v>0.26202354524154436</c:v>
                </c:pt>
                <c:pt idx="4">
                  <c:v>0.26202354524154436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5-42F7-A59F-1F57D01BD291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Main!$N$5:$R$5</c:f>
              <c:numCache>
                <c:formatCode>General</c:formatCode>
                <c:ptCount val="5"/>
                <c:pt idx="0">
                  <c:v>0.3162639595689003</c:v>
                </c:pt>
                <c:pt idx="1">
                  <c:v>0.28423395966964116</c:v>
                </c:pt>
                <c:pt idx="2">
                  <c:v>0.2555345156819242</c:v>
                </c:pt>
                <c:pt idx="3">
                  <c:v>0.2395059890682493</c:v>
                </c:pt>
                <c:pt idx="4">
                  <c:v>0.23119318268723404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5-42F7-A59F-1F57D01BD291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Main!$N$6:$R$6</c:f>
              <c:numCache>
                <c:formatCode>General</c:formatCode>
                <c:ptCount val="5"/>
                <c:pt idx="0">
                  <c:v>0.58629348701449646</c:v>
                </c:pt>
                <c:pt idx="1">
                  <c:v>0.44020522476040813</c:v>
                </c:pt>
                <c:pt idx="2">
                  <c:v>0.38774219688495298</c:v>
                </c:pt>
                <c:pt idx="3">
                  <c:v>0.37248493142955685</c:v>
                </c:pt>
                <c:pt idx="4">
                  <c:v>0.37124396355131178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C5-42F7-A59F-1F57D01BD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Main!$S$3:$AB$3</c:f>
              <c:numCache>
                <c:formatCode>General</c:formatCode>
                <c:ptCount val="10"/>
                <c:pt idx="0">
                  <c:v>0.42909431127924902</c:v>
                </c:pt>
                <c:pt idx="1">
                  <c:v>0.34302764254635637</c:v>
                </c:pt>
                <c:pt idx="2">
                  <c:v>0.33673394398771056</c:v>
                </c:pt>
                <c:pt idx="3">
                  <c:v>0.33112481934741933</c:v>
                </c:pt>
                <c:pt idx="4">
                  <c:v>0.33112481934741933</c:v>
                </c:pt>
                <c:pt idx="5">
                  <c:v>0.32875135250697268</c:v>
                </c:pt>
                <c:pt idx="6">
                  <c:v>0.32044582666625254</c:v>
                </c:pt>
                <c:pt idx="7">
                  <c:v>0.31863528235079552</c:v>
                </c:pt>
                <c:pt idx="8">
                  <c:v>0.3108231790092495</c:v>
                </c:pt>
                <c:pt idx="9">
                  <c:v>0.30558584976637032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0-4C40-99F7-3498EAADFF86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Main!$S$4:$AB$4</c:f>
              <c:numCache>
                <c:formatCode>General</c:formatCode>
                <c:ptCount val="10"/>
                <c:pt idx="0">
                  <c:v>0.3731854993473217</c:v>
                </c:pt>
                <c:pt idx="1">
                  <c:v>0.34469788080530023</c:v>
                </c:pt>
                <c:pt idx="2">
                  <c:v>0.34172051339228343</c:v>
                </c:pt>
                <c:pt idx="3">
                  <c:v>0.33696384327295031</c:v>
                </c:pt>
                <c:pt idx="4">
                  <c:v>0.33696384327295031</c:v>
                </c:pt>
                <c:pt idx="5">
                  <c:v>0.33297518140635546</c:v>
                </c:pt>
                <c:pt idx="6">
                  <c:v>0.3290402520042004</c:v>
                </c:pt>
                <c:pt idx="7">
                  <c:v>0.3290402520042004</c:v>
                </c:pt>
                <c:pt idx="8">
                  <c:v>0.32463978397978654</c:v>
                </c:pt>
                <c:pt idx="9">
                  <c:v>0.32038755332912172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0-4C40-99F7-3498EAADFF86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Main!$S$5:$AB$5</c:f>
              <c:numCache>
                <c:formatCode>General</c:formatCode>
                <c:ptCount val="10"/>
                <c:pt idx="0">
                  <c:v>0.3731854993473217</c:v>
                </c:pt>
                <c:pt idx="1">
                  <c:v>0.33427941895363106</c:v>
                </c:pt>
                <c:pt idx="2">
                  <c:v>0.32413078474447432</c:v>
                </c:pt>
                <c:pt idx="3">
                  <c:v>0.31655279166173916</c:v>
                </c:pt>
                <c:pt idx="4">
                  <c:v>0.31018218097664257</c:v>
                </c:pt>
                <c:pt idx="5">
                  <c:v>0.31018218097664257</c:v>
                </c:pt>
                <c:pt idx="6">
                  <c:v>0.308016503129869</c:v>
                </c:pt>
                <c:pt idx="7">
                  <c:v>0.308016503129869</c:v>
                </c:pt>
                <c:pt idx="8">
                  <c:v>0.308016503129869</c:v>
                </c:pt>
                <c:pt idx="9">
                  <c:v>0.308016503129869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20-4C40-99F7-3498EAADFF86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Main!$S$6:$AB$6</c:f>
              <c:numCache>
                <c:formatCode>General</c:formatCode>
                <c:ptCount val="10"/>
                <c:pt idx="0">
                  <c:v>0.32592777793253108</c:v>
                </c:pt>
                <c:pt idx="1">
                  <c:v>0.29639623621561684</c:v>
                </c:pt>
                <c:pt idx="2">
                  <c:v>0.28686360459759491</c:v>
                </c:pt>
                <c:pt idx="3">
                  <c:v>0.25150829179203138</c:v>
                </c:pt>
                <c:pt idx="4">
                  <c:v>0.22643273643174286</c:v>
                </c:pt>
                <c:pt idx="5">
                  <c:v>0.22643273643174286</c:v>
                </c:pt>
                <c:pt idx="6">
                  <c:v>0.22643273643174286</c:v>
                </c:pt>
                <c:pt idx="7">
                  <c:v>0.22643273643174286</c:v>
                </c:pt>
                <c:pt idx="8">
                  <c:v>0.22643273643174286</c:v>
                </c:pt>
                <c:pt idx="9">
                  <c:v>0.22643273643174286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20-4C40-99F7-3498EAADF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Main!$AC$3:$AP$3</c:f>
              <c:numCache>
                <c:formatCode>General</c:formatCode>
                <c:ptCount val="14"/>
                <c:pt idx="0">
                  <c:v>0.43755326770660613</c:v>
                </c:pt>
                <c:pt idx="1">
                  <c:v>0.4330338571167644</c:v>
                </c:pt>
                <c:pt idx="2">
                  <c:v>0.42105673854560421</c:v>
                </c:pt>
                <c:pt idx="3">
                  <c:v>0.35034068661810697</c:v>
                </c:pt>
                <c:pt idx="4">
                  <c:v>0.34942718876822215</c:v>
                </c:pt>
                <c:pt idx="5">
                  <c:v>0.32255765651256779</c:v>
                </c:pt>
                <c:pt idx="6">
                  <c:v>0.2747219838582694</c:v>
                </c:pt>
                <c:pt idx="7">
                  <c:v>0.27202654785300812</c:v>
                </c:pt>
                <c:pt idx="8">
                  <c:v>0.25175343074146977</c:v>
                </c:pt>
                <c:pt idx="9">
                  <c:v>0.25175343074146977</c:v>
                </c:pt>
                <c:pt idx="10">
                  <c:v>0.25014721707852855</c:v>
                </c:pt>
                <c:pt idx="11">
                  <c:v>0.2491684462043782</c:v>
                </c:pt>
                <c:pt idx="12">
                  <c:v>0.24887837737787855</c:v>
                </c:pt>
                <c:pt idx="13">
                  <c:v>0.24215775187580363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B-4838-B62C-9843C38CE8A5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Main!$AC$4:$AP$4</c:f>
              <c:numCache>
                <c:formatCode>General</c:formatCode>
                <c:ptCount val="14"/>
                <c:pt idx="0">
                  <c:v>0.42282583165095627</c:v>
                </c:pt>
                <c:pt idx="1">
                  <c:v>0.41477200527731034</c:v>
                </c:pt>
                <c:pt idx="2">
                  <c:v>0.36295758556817603</c:v>
                </c:pt>
                <c:pt idx="3">
                  <c:v>0.35573222008362371</c:v>
                </c:pt>
                <c:pt idx="4">
                  <c:v>0.35306635115742357</c:v>
                </c:pt>
                <c:pt idx="5">
                  <c:v>0.34785848375464407</c:v>
                </c:pt>
                <c:pt idx="6">
                  <c:v>0.33587614098565449</c:v>
                </c:pt>
                <c:pt idx="7">
                  <c:v>0.33587614098565449</c:v>
                </c:pt>
                <c:pt idx="8">
                  <c:v>0.33587614098565449</c:v>
                </c:pt>
                <c:pt idx="9">
                  <c:v>0.33347372541649717</c:v>
                </c:pt>
                <c:pt idx="10">
                  <c:v>0.33347372541649717</c:v>
                </c:pt>
                <c:pt idx="11">
                  <c:v>0.33347372541649717</c:v>
                </c:pt>
                <c:pt idx="12">
                  <c:v>0.33347372541649717</c:v>
                </c:pt>
                <c:pt idx="13">
                  <c:v>0.33347372541649717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B-4838-B62C-9843C38CE8A5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Main!$AC$5:$AP$5</c:f>
              <c:numCache>
                <c:formatCode>General</c:formatCode>
                <c:ptCount val="14"/>
                <c:pt idx="0">
                  <c:v>0.42282583165095627</c:v>
                </c:pt>
                <c:pt idx="1">
                  <c:v>0.41477200527731034</c:v>
                </c:pt>
                <c:pt idx="2">
                  <c:v>0.36295758556817603</c:v>
                </c:pt>
                <c:pt idx="3">
                  <c:v>0.35573222008362371</c:v>
                </c:pt>
                <c:pt idx="4">
                  <c:v>0.35306635115742357</c:v>
                </c:pt>
                <c:pt idx="5">
                  <c:v>0.32547045772092376</c:v>
                </c:pt>
                <c:pt idx="6">
                  <c:v>0.28941629668012564</c:v>
                </c:pt>
                <c:pt idx="7">
                  <c:v>0.28790616202254643</c:v>
                </c:pt>
                <c:pt idx="8">
                  <c:v>0.27138812902550724</c:v>
                </c:pt>
                <c:pt idx="9">
                  <c:v>0.27138812902550724</c:v>
                </c:pt>
                <c:pt idx="10">
                  <c:v>0.26364785514293115</c:v>
                </c:pt>
                <c:pt idx="11">
                  <c:v>0.2627268048485436</c:v>
                </c:pt>
                <c:pt idx="12">
                  <c:v>0.2627268048485436</c:v>
                </c:pt>
                <c:pt idx="13">
                  <c:v>0.26117747708853584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BB-4838-B62C-9843C38CE8A5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Main!$AC$6:$AP$6</c:f>
              <c:numCache>
                <c:formatCode>General</c:formatCode>
                <c:ptCount val="14"/>
                <c:pt idx="0">
                  <c:v>0.35780127586918364</c:v>
                </c:pt>
                <c:pt idx="1">
                  <c:v>0.35375958041117456</c:v>
                </c:pt>
                <c:pt idx="2">
                  <c:v>0.31419429347745598</c:v>
                </c:pt>
                <c:pt idx="3">
                  <c:v>0.31419429347745598</c:v>
                </c:pt>
                <c:pt idx="4">
                  <c:v>0.3118397111357889</c:v>
                </c:pt>
                <c:pt idx="5">
                  <c:v>0.25588853469510259</c:v>
                </c:pt>
                <c:pt idx="6">
                  <c:v>0.24940973396181376</c:v>
                </c:pt>
                <c:pt idx="7">
                  <c:v>0.24914733492301114</c:v>
                </c:pt>
                <c:pt idx="8">
                  <c:v>0.24871654777187296</c:v>
                </c:pt>
                <c:pt idx="9">
                  <c:v>0.24871654777187296</c:v>
                </c:pt>
                <c:pt idx="10">
                  <c:v>0.24871654777187296</c:v>
                </c:pt>
                <c:pt idx="11">
                  <c:v>0.24871654777187296</c:v>
                </c:pt>
                <c:pt idx="12">
                  <c:v>0.24515831482401798</c:v>
                </c:pt>
                <c:pt idx="13">
                  <c:v>0.24366408708332957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BB-4838-B62C-9843C38C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59</xdr:row>
      <xdr:rowOff>0</xdr:rowOff>
    </xdr:from>
    <xdr:to>
      <xdr:col>6</xdr:col>
      <xdr:colOff>83820</xdr:colOff>
      <xdr:row>74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2D5E81-DF0E-411C-A04F-D7420D65C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59</xdr:row>
      <xdr:rowOff>0</xdr:rowOff>
    </xdr:from>
    <xdr:to>
      <xdr:col>14</xdr:col>
      <xdr:colOff>480060</xdr:colOff>
      <xdr:row>74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2074F3-451C-4F24-855E-E6F29A873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59</xdr:row>
      <xdr:rowOff>0</xdr:rowOff>
    </xdr:from>
    <xdr:to>
      <xdr:col>22</xdr:col>
      <xdr:colOff>563880</xdr:colOff>
      <xdr:row>74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536E4C-93A7-4147-93EC-5B8986B99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30</xdr:col>
      <xdr:colOff>480060</xdr:colOff>
      <xdr:row>74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06E509-D063-4395-A7E5-41E28EDAF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6</xdr:col>
      <xdr:colOff>83820</xdr:colOff>
      <xdr:row>59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71B7A07-4980-4AEF-9F92-54E9DB03D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43</xdr:row>
      <xdr:rowOff>0</xdr:rowOff>
    </xdr:from>
    <xdr:to>
      <xdr:col>14</xdr:col>
      <xdr:colOff>480060</xdr:colOff>
      <xdr:row>59</xdr:row>
      <xdr:rowOff>7620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8F285B0-2E20-4923-BEB3-6052F0370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43</xdr:row>
      <xdr:rowOff>0</xdr:rowOff>
    </xdr:from>
    <xdr:to>
      <xdr:col>22</xdr:col>
      <xdr:colOff>563880</xdr:colOff>
      <xdr:row>59</xdr:row>
      <xdr:rowOff>7620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B98E66C-2759-404A-A384-F47F43C78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43</xdr:row>
      <xdr:rowOff>0</xdr:rowOff>
    </xdr:from>
    <xdr:to>
      <xdr:col>30</xdr:col>
      <xdr:colOff>480060</xdr:colOff>
      <xdr:row>59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17C85A2-1705-4015-9B82-CAB59E433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0</xdr:colOff>
      <xdr:row>43</xdr:row>
      <xdr:rowOff>0</xdr:rowOff>
    </xdr:from>
    <xdr:to>
      <xdr:col>38</xdr:col>
      <xdr:colOff>335280</xdr:colOff>
      <xdr:row>59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E12A625-91D5-47E6-A320-ECFF54382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59</xdr:row>
      <xdr:rowOff>0</xdr:rowOff>
    </xdr:from>
    <xdr:to>
      <xdr:col>38</xdr:col>
      <xdr:colOff>335280</xdr:colOff>
      <xdr:row>74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A86F1D1-67BF-4895-A975-D4CAEB0C6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29</xdr:row>
      <xdr:rowOff>156210</xdr:rowOff>
    </xdr:from>
    <xdr:to>
      <xdr:col>12</xdr:col>
      <xdr:colOff>480060</xdr:colOff>
      <xdr:row>44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656F85-5398-4F3C-A645-B36910EDC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4E8075-E88E-4D35-95AC-BF472FDE9436}" name="Table1" displayName="Table1" ref="B2:BJ26" totalsRowShown="0" headerRowBorderDxfId="73">
  <autoFilter ref="B2:BJ26" xr:uid="{65291EA1-73A1-4CEB-96E8-6BA55D103CDB}"/>
  <tableColumns count="61">
    <tableColumn id="2" xr3:uid="{C5D03F94-B59B-4111-B686-B3565B731BE0}" name="Function"/>
    <tableColumn id="13" xr3:uid="{E5FFF603-2140-4CBD-A5E2-FB1006364FE6}" name="Parameters"/>
    <tableColumn id="9" xr3:uid="{C4861B6F-B568-407D-B892-2061A010F86C}" name="0_10" dataDxfId="72">
      <calculatedColumnFormula>AVERAGE(D7,D11,D15,D19,D23)</calculatedColumnFormula>
    </tableColumn>
    <tableColumn id="10" xr3:uid="{F88D4F9B-E105-4A58-BFBF-4B1365F156B2}" name="0_20"/>
    <tableColumn id="11" xr3:uid="{EC850DC3-872A-4EB6-A640-58622D992ECE}" name="0_30"/>
    <tableColumn id="12" xr3:uid="{3BCAE892-48B5-4026-87EF-DD0B1C67CEA9}" name="0_40"/>
    <tableColumn id="14" xr3:uid="{7979ACA1-BADA-4348-8B51-C28AD9AC9DC4}" name="0_50"/>
    <tableColumn id="15" xr3:uid="{E297CFB1-7B7F-4157-8755-6AB30F299D08}" name="1_10" dataDxfId="71"/>
    <tableColumn id="16" xr3:uid="{2963D26E-B527-4009-82A3-456B51C513FA}" name="1_20"/>
    <tableColumn id="17" xr3:uid="{5F12FDBB-B6D3-41D5-A3E8-4C7491D3E3A4}" name="1_30"/>
    <tableColumn id="18" xr3:uid="{E1D4DE2A-337D-413B-9569-8907A74F5FB9}" name="1_40"/>
    <tableColumn id="19" xr3:uid="{0CB7B969-7FCA-450C-BFF4-B282D45DB3F0}" name="1_50"/>
    <tableColumn id="20" xr3:uid="{25C161C7-3A5F-46F9-A58E-E50C40E695E9}" name="2_10" dataDxfId="70">
      <calculatedColumnFormula>AVERAGE(N7,N11,N15,N19,N23)</calculatedColumnFormula>
    </tableColumn>
    <tableColumn id="21" xr3:uid="{92C77FFB-822C-4C4C-872C-434257092BAB}" name="2_20" dataDxfId="69">
      <calculatedColumnFormula>AVERAGE(O7,O11,O15,O19,O23)</calculatedColumnFormula>
    </tableColumn>
    <tableColumn id="22" xr3:uid="{F58CD74E-3C9C-455A-A6C0-47979DA875CC}" name="2_30" dataDxfId="68">
      <calculatedColumnFormula>AVERAGE(P7,P11,P15,P19,P23)</calculatedColumnFormula>
    </tableColumn>
    <tableColumn id="23" xr3:uid="{218B8C4F-D760-41D0-B96D-65C6EAF8CF93}" name="2_40" dataDxfId="67">
      <calculatedColumnFormula>AVERAGE(Q7,Q11,Q15,Q19,Q23)</calculatedColumnFormula>
    </tableColumn>
    <tableColumn id="24" xr3:uid="{E571C054-FEDA-48EE-B9CA-C0D2C945CC62}" name="2_50" dataDxfId="66">
      <calculatedColumnFormula>AVERAGE(R7,R11,R15,R19,R23)</calculatedColumnFormula>
    </tableColumn>
    <tableColumn id="25" xr3:uid="{65AC0F3E-819B-434F-A1FB-22A82A16F3B5}" name="3_10" dataDxfId="65"/>
    <tableColumn id="26" xr3:uid="{261E4D8B-13D7-468B-B2D5-9E4351F4C087}" name="3_20" dataDxfId="64"/>
    <tableColumn id="27" xr3:uid="{C52A27CE-0F57-4E93-8037-A96CCF29B592}" name="3_30" dataDxfId="63"/>
    <tableColumn id="28" xr3:uid="{D92C4A5A-4403-46AF-9D8E-47D0CAADFA40}" name="3_40" dataDxfId="62"/>
    <tableColumn id="29" xr3:uid="{50105550-BCDB-4867-B880-55D0C021143E}" name="3_50" dataDxfId="61"/>
    <tableColumn id="1" xr3:uid="{C0737663-FA87-49B0-90F7-45D5039674EF}" name="3_60" dataDxfId="60">
      <calculatedColumnFormula>AVERAGE(X7,X11,X15,X19,X23)</calculatedColumnFormula>
    </tableColumn>
    <tableColumn id="3" xr3:uid="{63A8CBCD-AC26-4DA7-A250-1577CB9D4075}" name="3_70" dataDxfId="59">
      <calculatedColumnFormula>AVERAGE(Y7,Y11,Y15,Y19,Y23)</calculatedColumnFormula>
    </tableColumn>
    <tableColumn id="4" xr3:uid="{CDE6D331-A76C-4BA8-829A-44E5A0EC4005}" name="3_80" dataDxfId="58">
      <calculatedColumnFormula>AVERAGE(Z7,Z11,Z15,Z19,Z23)</calculatedColumnFormula>
    </tableColumn>
    <tableColumn id="5" xr3:uid="{B419A679-1103-4029-B1ED-20343920C68E}" name="3_90" dataDxfId="57">
      <calculatedColumnFormula>AVERAGE(AA7,AA11,AA15,AA19,AA23)</calculatedColumnFormula>
    </tableColumn>
    <tableColumn id="6" xr3:uid="{9CD4E167-BE63-4E5A-B882-4C3E124FFD45}" name="3_100" dataDxfId="56">
      <calculatedColumnFormula>AVERAGE(AB7,AB11,AB15,AB19,AB23)</calculatedColumnFormula>
    </tableColumn>
    <tableColumn id="7" xr3:uid="{E194A973-2510-430A-A655-4B3365673F8D}" name="4_10" dataDxfId="55"/>
    <tableColumn id="8" xr3:uid="{A0BCD9F9-4D4C-45E7-94CF-2C4FF3B79ECA}" name="4_20" dataDxfId="54"/>
    <tableColumn id="30" xr3:uid="{0A52E618-54A6-4DDD-AEAB-040A88521FFA}" name="4_30" dataDxfId="53"/>
    <tableColumn id="31" xr3:uid="{BE1012C1-626A-46C3-877B-782FF0860218}" name="4_40" dataDxfId="52"/>
    <tableColumn id="32" xr3:uid="{50128583-E939-4B27-AD92-5CEB0B7FF96A}" name="4_50" dataDxfId="51"/>
    <tableColumn id="33" xr3:uid="{6195493A-456C-4C44-B9DF-98C9E8089751}" name="4_60" dataDxfId="50"/>
    <tableColumn id="34" xr3:uid="{F1866EC0-083A-4F3B-AAF0-1803F6C2B42D}" name="4_70" dataDxfId="49"/>
    <tableColumn id="35" xr3:uid="{390B86C6-69D4-4564-A935-E4BBC7D4F8A8}" name="4_80" dataDxfId="48"/>
    <tableColumn id="36" xr3:uid="{ED9FE248-14EB-42CF-8AFF-391EA4286262}" name="4_90" dataDxfId="47"/>
    <tableColumn id="37" xr3:uid="{BFC40A70-E504-48C8-A79E-E22CE33976C8}" name="4_100" dataDxfId="46"/>
    <tableColumn id="38" xr3:uid="{D1D0FFC6-7CF1-4652-AF82-51A34D2E3AC6}" name="4_110" dataDxfId="45"/>
    <tableColumn id="39" xr3:uid="{2CC579AC-3DD3-4001-B56D-1DC2C1A263FD}" name="4_120" dataDxfId="44"/>
    <tableColumn id="40" xr3:uid="{315AC0DD-39C8-43D0-86E0-4D2C4623DE0D}" name="4_130" dataDxfId="43"/>
    <tableColumn id="41" xr3:uid="{2425FD79-EBB2-46B1-B304-D934B2D7D102}" name="4_140" dataDxfId="42"/>
    <tableColumn id="42" xr3:uid="{C609FC1A-078F-49A3-9596-48806045D458}" name="5_10" dataDxfId="41">
      <calculatedColumnFormula>POWER(10, AQ76)</calculatedColumnFormula>
    </tableColumn>
    <tableColumn id="43" xr3:uid="{8E55DC19-AD1E-4981-8C22-B69F0AC6C887}" name="5_20" dataDxfId="40">
      <calculatedColumnFormula>POWER(10, AR76)</calculatedColumnFormula>
    </tableColumn>
    <tableColumn id="44" xr3:uid="{EDB7ADA0-AAC1-4130-B607-9F228308D912}" name="5_30" dataDxfId="39">
      <calculatedColumnFormula>POWER(10, AS76)</calculatedColumnFormula>
    </tableColumn>
    <tableColumn id="45" xr3:uid="{103838C8-C95E-4A81-A5DF-21A87AA0CE52}" name="5_40" dataDxfId="38">
      <calculatedColumnFormula>POWER(10, AT76)</calculatedColumnFormula>
    </tableColumn>
    <tableColumn id="46" xr3:uid="{3307D4B9-55B1-4FB4-A419-5578C8DF1298}" name="5_50" dataDxfId="37">
      <calculatedColumnFormula>POWER(10, AU76)</calculatedColumnFormula>
    </tableColumn>
    <tableColumn id="47" xr3:uid="{0371D493-F585-4FA4-B57B-473FF1BA6F7F}" name="6_10" dataDxfId="36">
      <calculatedColumnFormula>POWER(10, AV76)</calculatedColumnFormula>
    </tableColumn>
    <tableColumn id="48" xr3:uid="{B2B90DCE-6322-421A-8253-CEC7EF4BF394}" name="6_20" dataDxfId="35">
      <calculatedColumnFormula>POWER(10, AW76)</calculatedColumnFormula>
    </tableColumn>
    <tableColumn id="49" xr3:uid="{A6597230-AAAF-4F7A-9BC9-5A15CB1AC21B}" name="6_30" dataDxfId="34">
      <calculatedColumnFormula>POWER(10, AX76)</calculatedColumnFormula>
    </tableColumn>
    <tableColumn id="50" xr3:uid="{F1C28429-47AF-4385-87D8-67AF455C3F6E}" name="6_40" dataDxfId="33">
      <calculatedColumnFormula>POWER(10, AY76)</calculatedColumnFormula>
    </tableColumn>
    <tableColumn id="51" xr3:uid="{D63E23AC-7EF5-4D43-B6AA-ADA45C3BD949}" name="6_50" dataDxfId="32">
      <calculatedColumnFormula>POWER(10, AZ76)</calculatedColumnFormula>
    </tableColumn>
    <tableColumn id="52" xr3:uid="{60984A28-2DA9-4BBC-A1B9-95FF47C8ECE7}" name="7_10" dataDxfId="31"/>
    <tableColumn id="53" xr3:uid="{77BDB845-37F5-4112-95D2-2F610633B1A2}" name="7_20" dataDxfId="30"/>
    <tableColumn id="54" xr3:uid="{E084F18B-0455-46A6-A354-90995D056E9C}" name="7_30" dataDxfId="29"/>
    <tableColumn id="55" xr3:uid="{E19422CD-F30C-404C-B004-CD237CA961D9}" name="7_40" dataDxfId="28"/>
    <tableColumn id="56" xr3:uid="{FD609317-3C8A-46ED-B71C-3299AB3F77A8}" name="7_50" dataDxfId="27"/>
    <tableColumn id="57" xr3:uid="{4BD2F93E-0B72-455C-865C-085B04860E0F}" name="8_10" dataDxfId="26"/>
    <tableColumn id="58" xr3:uid="{579599ED-4378-46B2-AED8-B74819DEC543}" name="8_20" dataDxfId="25"/>
    <tableColumn id="59" xr3:uid="{D88F4DDE-60DD-4CF7-B535-425BE6C61746}" name="8_30" dataDxfId="24"/>
    <tableColumn id="60" xr3:uid="{4FF80C82-B62C-4DFF-97A5-55245D98FBEC}" name="8_40" dataDxfId="23"/>
    <tableColumn id="61" xr3:uid="{7660002C-E37E-464D-9583-8785B7F23749}" name="8_50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F39C55-E78F-425F-89F4-BC666A41BB4F}" name="Table2" displayName="Table2" ref="A33:AT42" totalsRowShown="0" headerRowBorderDxfId="21">
  <autoFilter ref="A33:AT42" xr:uid="{2D87966D-B079-4B69-AC3D-C8DEB2366165}"/>
  <tableColumns count="46">
    <tableColumn id="1" xr3:uid="{3F1A14A8-1EC1-43C0-90DF-645BF2780390}" name="Number" dataDxfId="20"/>
    <tableColumn id="25" xr3:uid="{3068A1A6-2434-48C0-965D-0F7D53DC4FC3}" name="Model" dataDxfId="19"/>
    <tableColumn id="2" xr3:uid="{C568F7B3-4578-4675-A7AC-0C827C456883}" name="Dataset"/>
    <tableColumn id="24" xr3:uid="{8CC9007F-9248-45A0-9266-AF496F21AB16}" name="n_rand"/>
    <tableColumn id="3" xr3:uid="{881362A8-4402-4B10-8C23-30D575CC55CB}" name="ep_prtr"/>
    <tableColumn id="4" xr3:uid="{EB69AEC0-3748-40EA-B73E-3B0CA4A1CF71}" name="epochs" dataDxfId="18"/>
    <tableColumn id="5" xr3:uid="{574C2CD9-BA7A-4A9F-AD66-C48399A2B618}" name="lp_min" dataDxfId="17">
      <calculatedColumnFormula>10^-2</calculatedColumnFormula>
    </tableColumn>
    <tableColumn id="6" xr3:uid="{95F6BAB4-45FA-4A58-B3C2-5B03531A165E}" name="lp_max">
      <calculatedColumnFormula>10^0</calculatedColumnFormula>
    </tableColumn>
    <tableColumn id="7" xr3:uid="{6B78439E-32CB-4749-91EF-0C440629E94A}" name="lr_min">
      <calculatedColumnFormula>10^-3</calculatedColumnFormula>
    </tableColumn>
    <tableColumn id="8" xr3:uid="{1DB43EDB-13A3-4891-B669-0A50D7660BA3}" name="lr_max">
      <calculatedColumnFormula>10^-1</calculatedColumnFormula>
    </tableColumn>
    <tableColumn id="9" xr3:uid="{EA465E74-E777-4088-93C3-21E9D91DD78E}" name="a1_min">
      <calculatedColumnFormula>10^0</calculatedColumnFormula>
    </tableColumn>
    <tableColumn id="10" xr3:uid="{98903145-7EA2-4A32-9E47-C4DD86832D47}" name="a1_max">
      <calculatedColumnFormula>10^2</calculatedColumnFormula>
    </tableColumn>
    <tableColumn id="11" xr3:uid="{6BD9BC66-B461-43FE-8FCF-EE6DCBC72A96}" name="i1_min"/>
    <tableColumn id="12" xr3:uid="{84476E16-3370-4B85-B766-6A6FE5147F97}" name="i2_max"/>
    <tableColumn id="13" xr3:uid="{CABEDB27-35F9-458B-9D7A-0337E2148594}" name="a2_min">
      <calculatedColumnFormula>10^0</calculatedColumnFormula>
    </tableColumn>
    <tableColumn id="14" xr3:uid="{1BBF712F-0E8C-4304-B5BD-CD06AF4CA1FB}" name="a2_max">
      <calculatedColumnFormula>10^2</calculatedColumnFormula>
    </tableColumn>
    <tableColumn id="15" xr3:uid="{E8C65F8C-DCEC-45AB-9C33-C0EE0EEC6D16}" name="i2_min"/>
    <tableColumn id="16" xr3:uid="{654EB017-AFCF-423B-A3DF-971634304CF4}" name="i2_max2" dataDxfId="16"/>
    <tableColumn id="17" xr3:uid="{F1B5EE51-2F0E-4154-B129-5AC962EE57AC}" name="m_error" dataDxfId="15"/>
    <tableColumn id="18" xr3:uid="{0F9C365A-A5F6-4966-93F2-3D347586FF8E}" name="m_lr_prtr"/>
    <tableColumn id="19" xr3:uid="{4067613D-3729-4F8C-84A8-334F13889526}" name="m_lr"/>
    <tableColumn id="20" xr3:uid="{775DCFA6-1A9F-4484-B078-65F12C846750}" name="m_alph1"/>
    <tableColumn id="21" xr3:uid="{67BB85F2-0E40-495F-BF27-F45E857C89F1}" name="m_iter1"/>
    <tableColumn id="22" xr3:uid="{F14B21BF-A4AC-4D41-9367-6C9CC7818A67}" name="m_alph2"/>
    <tableColumn id="23" xr3:uid="{04052317-4708-4F4E-9267-A6145C60BDEC}" name="m_iter2"/>
    <tableColumn id="26" xr3:uid="{41773DF5-193A-445A-9AAA-479A43BEB2A9}" name="m_100" dataDxfId="14"/>
    <tableColumn id="27" xr3:uid="{EC86E464-A6D9-49E1-815D-8542C1228ABB}" name="m_101"/>
    <tableColumn id="28" xr3:uid="{4B38D253-C2CD-4576-9063-A543C71D8605}" name="m_102"/>
    <tableColumn id="29" xr3:uid="{6D0A127F-B800-48AF-9B8E-B9345289C8CF}" name="m_103"/>
    <tableColumn id="30" xr3:uid="{6CDF9D63-D2F3-41D6-AD0B-05A360DEF902}" name="m_104"/>
    <tableColumn id="31" xr3:uid="{CA369538-3236-43E6-964E-146A1B0485DD}" name="m_avg" dataDxfId="1">
      <calculatedColumnFormula>POWER(Table2[[#This Row],[m_100]]*Table2[[#This Row],[m_101]]*Table2[[#This Row],[m_102]]*Table2[[#This Row],[m_103]]*Table2[[#This Row],[m_104]], 0.2)</calculatedColumnFormula>
    </tableColumn>
    <tableColumn id="32" xr3:uid="{A3D2E1A3-B0A5-43A1-9059-ABDF52E991E1}" name="m_factor" dataDxfId="12">
      <calculatedColumnFormula>Table2[[#This Row],[m_avg]]/Table2[[#This Row],[m_error]]</calculatedColumnFormula>
    </tableColumn>
    <tableColumn id="33" xr3:uid="{699EA3B8-B29A-465D-BC9F-713CDF47A61D}" name="o_error"/>
    <tableColumn id="34" xr3:uid="{52F0A9B3-6F8A-4B6D-A01E-809E1C356E1F}" name="o_lr_prtr"/>
    <tableColumn id="35" xr3:uid="{42FD866E-B1F4-4BEA-B333-630797163D14}" name="o_lr"/>
    <tableColumn id="36" xr3:uid="{DE8F947C-B32E-4983-8A94-451BCC76AC5C}" name="o_alph1"/>
    <tableColumn id="37" xr3:uid="{C58B625D-9925-4C98-810B-CE4402697B7F}" name="o_iter1"/>
    <tableColumn id="38" xr3:uid="{0783DC29-BAF4-4ECF-BB08-ADE3795E7A5F}" name="o_alph2"/>
    <tableColumn id="39" xr3:uid="{6F70DDBA-5254-43A2-862E-9FE57565B5C3}" name="o_iter2"/>
    <tableColumn id="40" xr3:uid="{97C55CE7-1A9D-4D9B-89E6-D9D0E960508C}" name="o_100" dataDxfId="13"/>
    <tableColumn id="41" xr3:uid="{BC42833B-B81F-4AC7-9486-1DCCD6F5CAE6}" name="o_101"/>
    <tableColumn id="42" xr3:uid="{008D91E5-2435-4988-94E5-8ED001682B6E}" name="o_102"/>
    <tableColumn id="43" xr3:uid="{83388950-CA3A-4221-A19A-812286D2CDC2}" name="o_103"/>
    <tableColumn id="44" xr3:uid="{77EFE11E-00CC-46C0-BD0A-77FFCF8B643A}" name="o_104"/>
    <tableColumn id="45" xr3:uid="{5E4725B5-3BE3-49F5-B376-1E7691EDCAE4}" name="o_avg" dataDxfId="0">
      <calculatedColumnFormula>POWER(Table2[[#This Row],[o_100]]*Table2[[#This Row],[o_101]]*Table2[[#This Row],[o_102]]*Table2[[#This Row],[o_103]]*Table2[[#This Row],[o_104]], 0.2)</calculatedColumnFormula>
    </tableColumn>
    <tableColumn id="46" xr3:uid="{6AE610D8-3283-44D5-BEA3-CE564B0C3B9E}" name="o_factor" dataDxfId="2">
      <calculatedColumnFormula>Table2[[#This Row],[o_avg]]/Table2[[#This Row],[o_error]]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02"/>
  <sheetViews>
    <sheetView tabSelected="1" topLeftCell="Z32" workbookViewId="0">
      <selection activeCell="AR37" sqref="AR37"/>
    </sheetView>
  </sheetViews>
  <sheetFormatPr defaultRowHeight="14.4" x14ac:dyDescent="0.3"/>
  <cols>
    <col min="1" max="1" width="10.109375" bestFit="1" customWidth="1"/>
    <col min="2" max="2" width="16.109375" bestFit="1" customWidth="1"/>
    <col min="3" max="3" width="12.77734375" bestFit="1" customWidth="1"/>
    <col min="4" max="5" width="9.21875" bestFit="1" customWidth="1"/>
    <col min="6" max="6" width="8.44140625" bestFit="1" customWidth="1"/>
    <col min="7" max="7" width="8.77734375" bestFit="1" customWidth="1"/>
    <col min="8" max="8" width="8.44140625" bestFit="1" customWidth="1"/>
    <col min="9" max="9" width="8.77734375" bestFit="1" customWidth="1"/>
    <col min="10" max="10" width="8.44140625" bestFit="1" customWidth="1"/>
    <col min="11" max="11" width="8.77734375" bestFit="1" customWidth="1"/>
    <col min="12" max="12" width="8.44140625" bestFit="1" customWidth="1"/>
    <col min="13" max="13" width="8.77734375" bestFit="1" customWidth="1"/>
    <col min="14" max="14" width="8.44140625" bestFit="1" customWidth="1"/>
    <col min="15" max="15" width="8.77734375" bestFit="1" customWidth="1"/>
    <col min="16" max="16" width="8.44140625" bestFit="1" customWidth="1"/>
    <col min="17" max="17" width="8.77734375" bestFit="1" customWidth="1"/>
    <col min="18" max="18" width="8" bestFit="1" customWidth="1"/>
    <col min="19" max="19" width="8.44140625" customWidth="1"/>
    <col min="20" max="20" width="8.6640625" customWidth="1"/>
    <col min="21" max="21" width="8.5546875" customWidth="1"/>
    <col min="22" max="22" width="8" bestFit="1" customWidth="1"/>
    <col min="23" max="23" width="9.21875" customWidth="1"/>
    <col min="24" max="24" width="8.109375" customWidth="1"/>
    <col min="25" max="25" width="9" customWidth="1"/>
    <col min="26" max="26" width="8.44140625" customWidth="1"/>
    <col min="27" max="27" width="8.5546875" customWidth="1"/>
    <col min="28" max="28" width="8.21875" bestFit="1" customWidth="1"/>
  </cols>
  <sheetData>
    <row r="1" spans="1:62" x14ac:dyDescent="0.3">
      <c r="A1" s="8"/>
      <c r="B1" s="61" t="s">
        <v>0</v>
      </c>
      <c r="C1" s="61"/>
      <c r="D1" s="77" t="s">
        <v>18</v>
      </c>
      <c r="E1" s="78"/>
      <c r="F1" s="78"/>
      <c r="G1" s="78"/>
      <c r="H1" s="79"/>
      <c r="I1" s="86" t="s">
        <v>34</v>
      </c>
      <c r="J1" s="87"/>
      <c r="K1" s="87"/>
      <c r="L1" s="87"/>
      <c r="M1" s="87"/>
      <c r="N1" s="88" t="s">
        <v>41</v>
      </c>
      <c r="O1" s="89"/>
      <c r="P1" s="89"/>
      <c r="Q1" s="89"/>
      <c r="R1" s="89"/>
      <c r="S1" s="84" t="s">
        <v>47</v>
      </c>
      <c r="T1" s="85"/>
      <c r="U1" s="85"/>
      <c r="V1" s="85"/>
      <c r="W1" s="85"/>
      <c r="X1" s="85"/>
      <c r="Y1" s="85"/>
      <c r="Z1" s="85"/>
      <c r="AA1" s="85"/>
      <c r="AB1" s="85"/>
      <c r="AC1" s="62" t="s">
        <v>75</v>
      </c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4" t="s">
        <v>107</v>
      </c>
      <c r="AR1" s="65"/>
      <c r="AS1" s="65"/>
      <c r="AT1" s="65"/>
      <c r="AU1" s="65"/>
      <c r="AV1" s="66" t="s">
        <v>108</v>
      </c>
      <c r="AW1" s="67"/>
      <c r="AX1" s="67"/>
      <c r="AY1" s="67"/>
      <c r="AZ1" s="67"/>
      <c r="BA1" s="57" t="s">
        <v>115</v>
      </c>
      <c r="BB1" s="58"/>
      <c r="BC1" s="58"/>
      <c r="BD1" s="58"/>
      <c r="BE1" s="58"/>
      <c r="BF1" s="59" t="s">
        <v>121</v>
      </c>
      <c r="BG1" s="60"/>
      <c r="BH1" s="60"/>
      <c r="BI1" s="60"/>
      <c r="BJ1" s="60"/>
    </row>
    <row r="2" spans="1:62" ht="15" thickBot="1" x14ac:dyDescent="0.35">
      <c r="A2" s="7"/>
      <c r="B2" s="4" t="s">
        <v>2</v>
      </c>
      <c r="C2" s="4" t="s">
        <v>1</v>
      </c>
      <c r="D2" s="9" t="s">
        <v>19</v>
      </c>
      <c r="E2" s="5" t="s">
        <v>20</v>
      </c>
      <c r="F2" s="5" t="s">
        <v>21</v>
      </c>
      <c r="G2" s="5" t="s">
        <v>22</v>
      </c>
      <c r="H2" s="10" t="s">
        <v>23</v>
      </c>
      <c r="I2" s="11" t="s">
        <v>30</v>
      </c>
      <c r="J2" s="6" t="s">
        <v>31</v>
      </c>
      <c r="K2" s="6" t="s">
        <v>32</v>
      </c>
      <c r="L2" s="6" t="s">
        <v>33</v>
      </c>
      <c r="M2" s="6" t="s">
        <v>5</v>
      </c>
      <c r="N2" s="15" t="s">
        <v>36</v>
      </c>
      <c r="O2" s="16" t="s">
        <v>37</v>
      </c>
      <c r="P2" s="16" t="s">
        <v>38</v>
      </c>
      <c r="Q2" s="16" t="s">
        <v>39</v>
      </c>
      <c r="R2" s="16" t="s">
        <v>40</v>
      </c>
      <c r="S2" s="18" t="s">
        <v>42</v>
      </c>
      <c r="T2" s="17" t="s">
        <v>43</v>
      </c>
      <c r="U2" s="17" t="s">
        <v>44</v>
      </c>
      <c r="V2" s="17" t="s">
        <v>45</v>
      </c>
      <c r="W2" s="17" t="s">
        <v>46</v>
      </c>
      <c r="X2" s="17" t="s">
        <v>49</v>
      </c>
      <c r="Y2" s="17" t="s">
        <v>50</v>
      </c>
      <c r="Z2" s="17" t="s">
        <v>51</v>
      </c>
      <c r="AA2" s="17" t="s">
        <v>52</v>
      </c>
      <c r="AB2" s="17" t="s">
        <v>53</v>
      </c>
      <c r="AC2" s="29" t="s">
        <v>65</v>
      </c>
      <c r="AD2" s="28" t="s">
        <v>66</v>
      </c>
      <c r="AE2" s="28" t="s">
        <v>67</v>
      </c>
      <c r="AF2" s="28" t="s">
        <v>68</v>
      </c>
      <c r="AG2" s="28" t="s">
        <v>69</v>
      </c>
      <c r="AH2" s="28" t="s">
        <v>70</v>
      </c>
      <c r="AI2" s="28" t="s">
        <v>71</v>
      </c>
      <c r="AJ2" s="28" t="s">
        <v>72</v>
      </c>
      <c r="AK2" s="28" t="s">
        <v>73</v>
      </c>
      <c r="AL2" s="28" t="s">
        <v>74</v>
      </c>
      <c r="AM2" s="28" t="s">
        <v>76</v>
      </c>
      <c r="AN2" s="28" t="s">
        <v>77</v>
      </c>
      <c r="AO2" s="28" t="s">
        <v>78</v>
      </c>
      <c r="AP2" s="28" t="s">
        <v>79</v>
      </c>
      <c r="AQ2" s="31" t="s">
        <v>97</v>
      </c>
      <c r="AR2" s="32" t="s">
        <v>98</v>
      </c>
      <c r="AS2" s="32" t="s">
        <v>99</v>
      </c>
      <c r="AT2" s="32" t="s">
        <v>100</v>
      </c>
      <c r="AU2" s="32" t="s">
        <v>101</v>
      </c>
      <c r="AV2" s="33" t="s">
        <v>102</v>
      </c>
      <c r="AW2" s="34" t="s">
        <v>103</v>
      </c>
      <c r="AX2" s="34" t="s">
        <v>104</v>
      </c>
      <c r="AY2" s="34" t="s">
        <v>105</v>
      </c>
      <c r="AZ2" s="34" t="s">
        <v>106</v>
      </c>
      <c r="BA2" s="36" t="s">
        <v>110</v>
      </c>
      <c r="BB2" s="35" t="s">
        <v>111</v>
      </c>
      <c r="BC2" s="35" t="s">
        <v>112</v>
      </c>
      <c r="BD2" s="35" t="s">
        <v>113</v>
      </c>
      <c r="BE2" s="35" t="s">
        <v>114</v>
      </c>
      <c r="BF2" s="37" t="s">
        <v>122</v>
      </c>
      <c r="BG2" s="38" t="s">
        <v>123</v>
      </c>
      <c r="BH2" s="38" t="s">
        <v>124</v>
      </c>
      <c r="BI2" s="38" t="s">
        <v>125</v>
      </c>
      <c r="BJ2" s="38" t="s">
        <v>126</v>
      </c>
    </row>
    <row r="3" spans="1:62" x14ac:dyDescent="0.3">
      <c r="A3" s="70" t="s">
        <v>24</v>
      </c>
      <c r="B3" t="s">
        <v>3</v>
      </c>
      <c r="C3" t="s">
        <v>4</v>
      </c>
      <c r="D3" s="13">
        <f t="shared" ref="D3:Y3" si="0">POWER(10, D76)</f>
        <v>1.2019513775888363E-2</v>
      </c>
      <c r="E3" s="14">
        <f t="shared" si="0"/>
        <v>2.4040051645744117E-3</v>
      </c>
      <c r="F3" s="14">
        <f t="shared" si="0"/>
        <v>1.9297948602901255E-3</v>
      </c>
      <c r="G3" s="14">
        <f t="shared" si="0"/>
        <v>1.8499375625154729E-3</v>
      </c>
      <c r="H3" s="12">
        <f t="shared" si="0"/>
        <v>1.7733848584772303E-3</v>
      </c>
      <c r="I3" s="13">
        <f t="shared" si="0"/>
        <v>2.1894361906837991E-2</v>
      </c>
      <c r="J3" s="12">
        <f t="shared" si="0"/>
        <v>7.5160007485415986E-3</v>
      </c>
      <c r="K3" s="12">
        <f t="shared" si="0"/>
        <v>4.0152115664322278E-3</v>
      </c>
      <c r="L3" s="12">
        <f t="shared" si="0"/>
        <v>2.0700416992193785E-3</v>
      </c>
      <c r="M3" s="12">
        <f t="shared" si="0"/>
        <v>1.7532988861572178E-3</v>
      </c>
      <c r="N3" s="13">
        <f t="shared" si="0"/>
        <v>0.58437671942111069</v>
      </c>
      <c r="O3" s="12">
        <f t="shared" si="0"/>
        <v>0.33670888472741467</v>
      </c>
      <c r="P3" s="12">
        <f t="shared" si="0"/>
        <v>0.29718308207713628</v>
      </c>
      <c r="Q3" s="12">
        <f t="shared" si="0"/>
        <v>0.29525001142665808</v>
      </c>
      <c r="R3" s="12">
        <f t="shared" si="0"/>
        <v>0.29525001142665808</v>
      </c>
      <c r="S3" s="13">
        <f t="shared" si="0"/>
        <v>0.42909431127924902</v>
      </c>
      <c r="T3" s="12">
        <f t="shared" si="0"/>
        <v>0.34302764254635637</v>
      </c>
      <c r="U3" s="12">
        <f t="shared" si="0"/>
        <v>0.33673394398771056</v>
      </c>
      <c r="V3" s="12">
        <f t="shared" si="0"/>
        <v>0.33112481934741933</v>
      </c>
      <c r="W3" s="14">
        <f t="shared" si="0"/>
        <v>0.33112481934741933</v>
      </c>
      <c r="X3" s="24">
        <f t="shared" si="0"/>
        <v>0.32875135250697268</v>
      </c>
      <c r="Y3" s="20">
        <f t="shared" si="0"/>
        <v>0.32044582666625254</v>
      </c>
      <c r="Z3" s="20">
        <f t="shared" ref="Z3:AB3" si="1">POWER(10, Z76)</f>
        <v>0.31863528235079552</v>
      </c>
      <c r="AA3" s="20">
        <f t="shared" si="1"/>
        <v>0.3108231790092495</v>
      </c>
      <c r="AB3" s="20">
        <f t="shared" si="1"/>
        <v>0.30558584976637032</v>
      </c>
      <c r="AC3" s="30">
        <f t="shared" ref="AC3:AL3" si="2">POWER(10, AC76)</f>
        <v>0.43755326770660613</v>
      </c>
      <c r="AD3" s="20">
        <f t="shared" si="2"/>
        <v>0.4330338571167644</v>
      </c>
      <c r="AE3" s="20">
        <f t="shared" si="2"/>
        <v>0.42105673854560421</v>
      </c>
      <c r="AF3" s="20">
        <f t="shared" si="2"/>
        <v>0.35034068661810697</v>
      </c>
      <c r="AG3" s="20">
        <f t="shared" si="2"/>
        <v>0.34942718876822215</v>
      </c>
      <c r="AH3" s="20">
        <f t="shared" si="2"/>
        <v>0.32255765651256779</v>
      </c>
      <c r="AI3" s="20">
        <f t="shared" si="2"/>
        <v>0.2747219838582694</v>
      </c>
      <c r="AJ3" s="20">
        <f t="shared" si="2"/>
        <v>0.27202654785300812</v>
      </c>
      <c r="AK3" s="20">
        <f t="shared" si="2"/>
        <v>0.25175343074146977</v>
      </c>
      <c r="AL3" s="20">
        <f t="shared" si="2"/>
        <v>0.25175343074146977</v>
      </c>
      <c r="AM3" s="20">
        <f t="shared" ref="AM3:AP3" si="3">POWER(10, AM76)</f>
        <v>0.25014721707852855</v>
      </c>
      <c r="AN3" s="20">
        <f t="shared" si="3"/>
        <v>0.2491684462043782</v>
      </c>
      <c r="AO3" s="20">
        <f t="shared" si="3"/>
        <v>0.24887837737787855</v>
      </c>
      <c r="AP3" s="20">
        <f t="shared" si="3"/>
        <v>0.24215775187580363</v>
      </c>
      <c r="AQ3" s="19">
        <f t="shared" ref="AQ3:AQ6" si="4">POWER(10, AQ76)</f>
        <v>4.8716789601400932E-2</v>
      </c>
      <c r="AR3" s="20">
        <f t="shared" ref="AR3:AR6" si="5">POWER(10, AR76)</f>
        <v>5.2331217564564611E-3</v>
      </c>
      <c r="AS3" s="20">
        <f t="shared" ref="AS3:AS6" si="6">POWER(10, AS76)</f>
        <v>3.2034651587995234E-3</v>
      </c>
      <c r="AT3" s="20">
        <f t="shared" ref="AT3:AU6" si="7">POWER(10, AT76)</f>
        <v>3.1407572056065267E-3</v>
      </c>
      <c r="AU3" s="20">
        <f t="shared" si="7"/>
        <v>3.1407572056065267E-3</v>
      </c>
      <c r="AV3" s="19">
        <f t="shared" ref="AV3:AV6" si="8">POWER(10, AV76)</f>
        <v>0.20020264390346501</v>
      </c>
      <c r="AW3" s="20">
        <f t="shared" ref="AW3:AW6" si="9">POWER(10, AW76)</f>
        <v>0.14427522259092926</v>
      </c>
      <c r="AX3" s="20">
        <f t="shared" ref="AX3:AX6" si="10">POWER(10, AX76)</f>
        <v>0.11406826898847046</v>
      </c>
      <c r="AY3" s="20">
        <f t="shared" ref="AY3:BD6" si="11">POWER(10, AY76)</f>
        <v>0.1005881018669829</v>
      </c>
      <c r="AZ3" s="20">
        <f t="shared" si="11"/>
        <v>9.3322900639618123E-2</v>
      </c>
      <c r="BA3" s="19">
        <f t="shared" si="11"/>
        <v>2.0751072312064803E-2</v>
      </c>
      <c r="BB3" s="20">
        <f t="shared" si="11"/>
        <v>1.5438840287464676E-3</v>
      </c>
      <c r="BC3" s="20">
        <f t="shared" si="11"/>
        <v>1.4026828465851262E-3</v>
      </c>
      <c r="BD3" s="20">
        <f t="shared" si="11"/>
        <v>1.3294082580849094E-3</v>
      </c>
      <c r="BE3" s="20">
        <f t="shared" ref="BE3:BI3" si="12">POWER(10, BE76)</f>
        <v>1.1840338786016781E-3</v>
      </c>
      <c r="BF3" s="19">
        <f t="shared" si="12"/>
        <v>0.38916439609118098</v>
      </c>
      <c r="BG3" s="20">
        <f t="shared" si="12"/>
        <v>0.36783445957629218</v>
      </c>
      <c r="BH3" s="20">
        <f t="shared" si="12"/>
        <v>0.32121556097546017</v>
      </c>
      <c r="BI3" s="20">
        <f t="shared" si="12"/>
        <v>0.32016064213099127</v>
      </c>
      <c r="BJ3" s="20">
        <f t="shared" ref="BJ3" si="13">POWER(10, BJ76)</f>
        <v>0.31502904601666054</v>
      </c>
    </row>
    <row r="4" spans="1:62" x14ac:dyDescent="0.3">
      <c r="A4" s="71"/>
      <c r="B4" t="s">
        <v>6</v>
      </c>
      <c r="C4" t="s">
        <v>4</v>
      </c>
      <c r="D4" s="2">
        <f t="shared" ref="D4:Y4" si="14">POWER(10, D77)</f>
        <v>5.3576888201815692E-2</v>
      </c>
      <c r="E4" s="12">
        <f t="shared" si="14"/>
        <v>2.3845039052596391E-2</v>
      </c>
      <c r="F4" s="12">
        <f t="shared" si="14"/>
        <v>5.8682122680879696E-3</v>
      </c>
      <c r="G4" s="12">
        <f t="shared" si="14"/>
        <v>5.8682122680879696E-3</v>
      </c>
      <c r="H4" s="12">
        <f t="shared" si="14"/>
        <v>3.3624349448632867E-3</v>
      </c>
      <c r="I4" s="2">
        <f t="shared" si="14"/>
        <v>6.1812162545867751E-3</v>
      </c>
      <c r="J4" s="12">
        <f t="shared" si="14"/>
        <v>3.2209283742210045E-3</v>
      </c>
      <c r="K4" s="12">
        <f t="shared" si="14"/>
        <v>2.2432547563065821E-3</v>
      </c>
      <c r="L4" s="12">
        <f t="shared" si="14"/>
        <v>2.2432547563065821E-3</v>
      </c>
      <c r="M4" s="12">
        <f t="shared" si="14"/>
        <v>2.2432547563065821E-3</v>
      </c>
      <c r="N4" s="2">
        <f t="shared" si="14"/>
        <v>0.31637086227896777</v>
      </c>
      <c r="O4" s="12">
        <f t="shared" si="14"/>
        <v>0.2964452166690027</v>
      </c>
      <c r="P4" s="12">
        <f t="shared" si="14"/>
        <v>0.26202354524154436</v>
      </c>
      <c r="Q4" s="12">
        <f t="shared" si="14"/>
        <v>0.26202354524154436</v>
      </c>
      <c r="R4" s="12">
        <f t="shared" si="14"/>
        <v>0.26202354524154436</v>
      </c>
      <c r="S4" s="2">
        <f t="shared" si="14"/>
        <v>0.3731854993473217</v>
      </c>
      <c r="T4" s="12">
        <f t="shared" si="14"/>
        <v>0.34469788080530023</v>
      </c>
      <c r="U4" s="12">
        <f t="shared" si="14"/>
        <v>0.34172051339228343</v>
      </c>
      <c r="V4" s="12">
        <f t="shared" si="14"/>
        <v>0.33696384327295031</v>
      </c>
      <c r="W4" s="12">
        <f t="shared" si="14"/>
        <v>0.33696384327295031</v>
      </c>
      <c r="X4" s="20">
        <f t="shared" si="14"/>
        <v>0.33297518140635546</v>
      </c>
      <c r="Y4" s="20">
        <f t="shared" si="14"/>
        <v>0.3290402520042004</v>
      </c>
      <c r="Z4" s="20">
        <f t="shared" ref="Z4:AB4" si="15">POWER(10, Z77)</f>
        <v>0.3290402520042004</v>
      </c>
      <c r="AA4" s="20">
        <f t="shared" si="15"/>
        <v>0.32463978397978654</v>
      </c>
      <c r="AB4" s="20">
        <f t="shared" si="15"/>
        <v>0.32038755332912172</v>
      </c>
      <c r="AC4" s="19">
        <f t="shared" ref="AC4:AL4" si="16">POWER(10, AC77)</f>
        <v>0.42282583165095627</v>
      </c>
      <c r="AD4" s="20">
        <f t="shared" si="16"/>
        <v>0.41477200527731034</v>
      </c>
      <c r="AE4" s="20">
        <f t="shared" si="16"/>
        <v>0.36295758556817603</v>
      </c>
      <c r="AF4" s="20">
        <f t="shared" si="16"/>
        <v>0.35573222008362371</v>
      </c>
      <c r="AG4" s="20">
        <f t="shared" si="16"/>
        <v>0.35306635115742357</v>
      </c>
      <c r="AH4" s="20">
        <f t="shared" si="16"/>
        <v>0.34785848375464407</v>
      </c>
      <c r="AI4" s="20">
        <f t="shared" si="16"/>
        <v>0.33587614098565449</v>
      </c>
      <c r="AJ4" s="20">
        <f t="shared" si="16"/>
        <v>0.33587614098565449</v>
      </c>
      <c r="AK4" s="20">
        <f t="shared" si="16"/>
        <v>0.33587614098565449</v>
      </c>
      <c r="AL4" s="20">
        <f t="shared" si="16"/>
        <v>0.33347372541649717</v>
      </c>
      <c r="AM4" s="20">
        <f t="shared" ref="AM4:AP4" si="17">POWER(10, AM77)</f>
        <v>0.33347372541649717</v>
      </c>
      <c r="AN4" s="20">
        <f t="shared" si="17"/>
        <v>0.33347372541649717</v>
      </c>
      <c r="AO4" s="20">
        <f t="shared" si="17"/>
        <v>0.33347372541649717</v>
      </c>
      <c r="AP4" s="20">
        <f t="shared" si="17"/>
        <v>0.33347372541649717</v>
      </c>
      <c r="AQ4" s="19">
        <f t="shared" si="4"/>
        <v>3.7831793637707847E-2</v>
      </c>
      <c r="AR4" s="20">
        <f t="shared" si="5"/>
        <v>2.0646091315510567E-2</v>
      </c>
      <c r="AS4" s="20">
        <f t="shared" si="6"/>
        <v>1.9559130642586166E-2</v>
      </c>
      <c r="AT4" s="20">
        <f t="shared" si="7"/>
        <v>1.4060613333359543E-2</v>
      </c>
      <c r="AU4" s="20">
        <f t="shared" si="7"/>
        <v>8.6817035633681358E-3</v>
      </c>
      <c r="AV4" s="19">
        <f t="shared" si="8"/>
        <v>0.20651922434405215</v>
      </c>
      <c r="AW4" s="20">
        <f t="shared" si="9"/>
        <v>0.17366628359507985</v>
      </c>
      <c r="AX4" s="20">
        <f t="shared" si="10"/>
        <v>0.14182098232069129</v>
      </c>
      <c r="AY4" s="20">
        <f t="shared" si="11"/>
        <v>0.14182098232069129</v>
      </c>
      <c r="AZ4" s="20">
        <f t="shared" si="11"/>
        <v>0.14182098232069129</v>
      </c>
      <c r="BA4" s="19">
        <f t="shared" si="11"/>
        <v>1.3734664300137187E-2</v>
      </c>
      <c r="BB4" s="20">
        <f t="shared" si="11"/>
        <v>7.4369861906064044E-3</v>
      </c>
      <c r="BC4" s="20">
        <f t="shared" si="11"/>
        <v>4.0831397083392861E-3</v>
      </c>
      <c r="BD4" s="20">
        <f t="shared" si="11"/>
        <v>2.6688308635685345E-3</v>
      </c>
      <c r="BE4" s="20">
        <f t="shared" ref="BE4:BI4" si="18">POWER(10, BE77)</f>
        <v>2.6028522659784802E-3</v>
      </c>
      <c r="BF4" s="19">
        <f t="shared" si="18"/>
        <v>0.36546179345806656</v>
      </c>
      <c r="BG4" s="20">
        <f t="shared" si="18"/>
        <v>0.33105904218290039</v>
      </c>
      <c r="BH4" s="20">
        <f t="shared" si="18"/>
        <v>0.31861205681795951</v>
      </c>
      <c r="BI4" s="20">
        <f t="shared" si="18"/>
        <v>0.305391280909942</v>
      </c>
      <c r="BJ4" s="20">
        <f t="shared" ref="BJ4" si="19">POWER(10, BJ77)</f>
        <v>0.305391280909942</v>
      </c>
    </row>
    <row r="5" spans="1:62" x14ac:dyDescent="0.3">
      <c r="A5" s="71"/>
      <c r="B5" t="s">
        <v>7</v>
      </c>
      <c r="C5" t="s">
        <v>4</v>
      </c>
      <c r="D5" s="2">
        <f t="shared" ref="D5:Y5" si="20">POWER(10, D78)</f>
        <v>5.3576888201815692E-2</v>
      </c>
      <c r="E5" s="12">
        <f t="shared" si="20"/>
        <v>5.0141379711149663E-3</v>
      </c>
      <c r="F5" s="12">
        <f t="shared" si="20"/>
        <v>4.5308625129066712E-3</v>
      </c>
      <c r="G5" s="12">
        <f t="shared" si="20"/>
        <v>1.9088018279472684E-3</v>
      </c>
      <c r="H5" s="12">
        <f t="shared" si="20"/>
        <v>1.8289845277036489E-3</v>
      </c>
      <c r="I5" s="2">
        <f t="shared" si="20"/>
        <v>6.1812162545867751E-3</v>
      </c>
      <c r="J5" s="12">
        <f t="shared" si="20"/>
        <v>3.6498939897415248E-3</v>
      </c>
      <c r="K5" s="12">
        <f t="shared" si="20"/>
        <v>2.0130994030621674E-3</v>
      </c>
      <c r="L5" s="12">
        <f t="shared" si="20"/>
        <v>2.0130994030621674E-3</v>
      </c>
      <c r="M5" s="12">
        <f t="shared" si="20"/>
        <v>1.9297948602901255E-3</v>
      </c>
      <c r="N5" s="2">
        <f t="shared" si="20"/>
        <v>0.3162639595689003</v>
      </c>
      <c r="O5" s="12">
        <f t="shared" si="20"/>
        <v>0.28423395966964116</v>
      </c>
      <c r="P5" s="12">
        <f t="shared" si="20"/>
        <v>0.2555345156819242</v>
      </c>
      <c r="Q5" s="12">
        <f t="shared" si="20"/>
        <v>0.2395059890682493</v>
      </c>
      <c r="R5" s="12">
        <f t="shared" si="20"/>
        <v>0.23119318268723404</v>
      </c>
      <c r="S5" s="2">
        <f t="shared" si="20"/>
        <v>0.3731854993473217</v>
      </c>
      <c r="T5" s="12">
        <f t="shared" si="20"/>
        <v>0.33427941895363106</v>
      </c>
      <c r="U5" s="12">
        <f t="shared" si="20"/>
        <v>0.32413078474447432</v>
      </c>
      <c r="V5" s="12">
        <f t="shared" si="20"/>
        <v>0.31655279166173916</v>
      </c>
      <c r="W5" s="12">
        <f t="shared" si="20"/>
        <v>0.31018218097664257</v>
      </c>
      <c r="X5" s="20">
        <f t="shared" si="20"/>
        <v>0.31018218097664257</v>
      </c>
      <c r="Y5" s="20">
        <f t="shared" si="20"/>
        <v>0.308016503129869</v>
      </c>
      <c r="Z5" s="20">
        <f t="shared" ref="Z5:AB5" si="21">POWER(10, Z78)</f>
        <v>0.308016503129869</v>
      </c>
      <c r="AA5" s="20">
        <f t="shared" si="21"/>
        <v>0.308016503129869</v>
      </c>
      <c r="AB5" s="20">
        <f t="shared" si="21"/>
        <v>0.308016503129869</v>
      </c>
      <c r="AC5" s="19">
        <f t="shared" ref="AC5:AL5" si="22">POWER(10, AC78)</f>
        <v>0.42282583165095627</v>
      </c>
      <c r="AD5" s="20">
        <f t="shared" si="22"/>
        <v>0.41477200527731034</v>
      </c>
      <c r="AE5" s="20">
        <f t="shared" si="22"/>
        <v>0.36295758556817603</v>
      </c>
      <c r="AF5" s="20">
        <f t="shared" si="22"/>
        <v>0.35573222008362371</v>
      </c>
      <c r="AG5" s="20">
        <f t="shared" si="22"/>
        <v>0.35306635115742357</v>
      </c>
      <c r="AH5" s="20">
        <f t="shared" si="22"/>
        <v>0.32547045772092376</v>
      </c>
      <c r="AI5" s="20">
        <f t="shared" si="22"/>
        <v>0.28941629668012564</v>
      </c>
      <c r="AJ5" s="20">
        <f t="shared" si="22"/>
        <v>0.28790616202254643</v>
      </c>
      <c r="AK5" s="20">
        <f t="shared" si="22"/>
        <v>0.27138812902550724</v>
      </c>
      <c r="AL5" s="20">
        <f t="shared" si="22"/>
        <v>0.27138812902550724</v>
      </c>
      <c r="AM5" s="20">
        <f t="shared" ref="AM5:AP5" si="23">POWER(10, AM78)</f>
        <v>0.26364785514293115</v>
      </c>
      <c r="AN5" s="20">
        <f t="shared" si="23"/>
        <v>0.2627268048485436</v>
      </c>
      <c r="AO5" s="20">
        <f t="shared" si="23"/>
        <v>0.2627268048485436</v>
      </c>
      <c r="AP5" s="20">
        <f t="shared" si="23"/>
        <v>0.26117747708853584</v>
      </c>
      <c r="AQ5" s="19">
        <f t="shared" si="4"/>
        <v>3.7831793637707847E-2</v>
      </c>
      <c r="AR5" s="20">
        <f t="shared" si="5"/>
        <v>3.1374002341904718E-2</v>
      </c>
      <c r="AS5" s="20">
        <f t="shared" si="6"/>
        <v>2.2185390928700085E-2</v>
      </c>
      <c r="AT5" s="20">
        <f t="shared" si="7"/>
        <v>1.6692414969479149E-2</v>
      </c>
      <c r="AU5" s="20">
        <f t="shared" si="7"/>
        <v>1.2438345411662766E-2</v>
      </c>
      <c r="AV5" s="19">
        <f t="shared" si="8"/>
        <v>0.20651922434405215</v>
      </c>
      <c r="AW5" s="20">
        <f t="shared" si="9"/>
        <v>0.12193281679541852</v>
      </c>
      <c r="AX5" s="20">
        <f t="shared" si="10"/>
        <v>0.10762467049530408</v>
      </c>
      <c r="AY5" s="20">
        <f t="shared" si="11"/>
        <v>8.7777441938440726E-2</v>
      </c>
      <c r="AZ5" s="20">
        <f t="shared" si="11"/>
        <v>8.4205635920398106E-2</v>
      </c>
      <c r="BA5" s="19">
        <f t="shared" si="11"/>
        <v>1.3734664300137187E-2</v>
      </c>
      <c r="BB5" s="20">
        <f t="shared" si="11"/>
        <v>3.0526706659412613E-3</v>
      </c>
      <c r="BC5" s="20">
        <f t="shared" si="11"/>
        <v>2.0140115463469299E-3</v>
      </c>
      <c r="BD5" s="20">
        <f t="shared" si="11"/>
        <v>2.0140115463469299E-3</v>
      </c>
      <c r="BE5" s="20">
        <f t="shared" ref="BE5:BI5" si="24">POWER(10, BE78)</f>
        <v>1.8499375625154729E-3</v>
      </c>
      <c r="BF5" s="19">
        <f t="shared" si="24"/>
        <v>0.36546179345806656</v>
      </c>
      <c r="BG5" s="20">
        <f t="shared" si="24"/>
        <v>0.27669818014242664</v>
      </c>
      <c r="BH5" s="20">
        <f t="shared" si="24"/>
        <v>0.27375346033031844</v>
      </c>
      <c r="BI5" s="20">
        <f t="shared" si="24"/>
        <v>0.27375346033031844</v>
      </c>
      <c r="BJ5" s="20">
        <f t="shared" ref="BJ5" si="25">POWER(10, BJ78)</f>
        <v>0.25982071322571326</v>
      </c>
    </row>
    <row r="6" spans="1:62" x14ac:dyDescent="0.3">
      <c r="A6" s="72"/>
      <c r="B6" s="1" t="s">
        <v>8</v>
      </c>
      <c r="C6" s="1" t="s">
        <v>4</v>
      </c>
      <c r="D6" s="3">
        <f t="shared" ref="D6:Y6" si="26">POWER(10, D79)</f>
        <v>1.5696340497896432E-2</v>
      </c>
      <c r="E6" s="1">
        <f t="shared" si="26"/>
        <v>4.6277029715167525E-3</v>
      </c>
      <c r="F6" s="1">
        <f t="shared" si="26"/>
        <v>2.734929294585161E-3</v>
      </c>
      <c r="G6" s="1">
        <f t="shared" si="26"/>
        <v>2.734929294585161E-3</v>
      </c>
      <c r="H6" s="1">
        <f t="shared" si="26"/>
        <v>2.5623455979414847E-3</v>
      </c>
      <c r="I6" s="3">
        <f t="shared" si="26"/>
        <v>1.1696099942415003E-2</v>
      </c>
      <c r="J6" s="1">
        <f t="shared" si="26"/>
        <v>1.9306692579577711E-3</v>
      </c>
      <c r="K6" s="1">
        <f t="shared" si="26"/>
        <v>1.7733848584772303E-3</v>
      </c>
      <c r="L6" s="1">
        <f t="shared" si="26"/>
        <v>1.7733848584772303E-3</v>
      </c>
      <c r="M6" s="1">
        <f t="shared" si="26"/>
        <v>1.7733848584772303E-3</v>
      </c>
      <c r="N6" s="3">
        <f t="shared" si="26"/>
        <v>0.58629348701449646</v>
      </c>
      <c r="O6" s="1">
        <f t="shared" si="26"/>
        <v>0.44020522476040813</v>
      </c>
      <c r="P6" s="1">
        <f t="shared" si="26"/>
        <v>0.38774219688495298</v>
      </c>
      <c r="Q6" s="1">
        <f t="shared" si="26"/>
        <v>0.37248493142955685</v>
      </c>
      <c r="R6" s="1">
        <f t="shared" si="26"/>
        <v>0.37124396355131178</v>
      </c>
      <c r="S6" s="3">
        <f t="shared" si="26"/>
        <v>0.32592777793253108</v>
      </c>
      <c r="T6" s="1">
        <f t="shared" si="26"/>
        <v>0.29639623621561684</v>
      </c>
      <c r="U6" s="1">
        <f t="shared" si="26"/>
        <v>0.28686360459759491</v>
      </c>
      <c r="V6" s="1">
        <f t="shared" si="26"/>
        <v>0.25150829179203138</v>
      </c>
      <c r="W6" s="1">
        <f t="shared" si="26"/>
        <v>0.22643273643174286</v>
      </c>
      <c r="X6" s="22">
        <f t="shared" si="26"/>
        <v>0.22643273643174286</v>
      </c>
      <c r="Y6" s="22">
        <f t="shared" si="26"/>
        <v>0.22643273643174286</v>
      </c>
      <c r="Z6" s="22">
        <f t="shared" ref="Z6:AB6" si="27">POWER(10, Z79)</f>
        <v>0.22643273643174286</v>
      </c>
      <c r="AA6" s="22">
        <f t="shared" si="27"/>
        <v>0.22643273643174286</v>
      </c>
      <c r="AB6" s="22">
        <f t="shared" si="27"/>
        <v>0.22643273643174286</v>
      </c>
      <c r="AC6" s="21">
        <f t="shared" ref="AC6:AL6" si="28">POWER(10, AC79)</f>
        <v>0.35780127586918364</v>
      </c>
      <c r="AD6" s="22">
        <f t="shared" si="28"/>
        <v>0.35375958041117456</v>
      </c>
      <c r="AE6" s="22">
        <f t="shared" si="28"/>
        <v>0.31419429347745598</v>
      </c>
      <c r="AF6" s="22">
        <f t="shared" si="28"/>
        <v>0.31419429347745598</v>
      </c>
      <c r="AG6" s="22">
        <f t="shared" si="28"/>
        <v>0.3118397111357889</v>
      </c>
      <c r="AH6" s="22">
        <f t="shared" si="28"/>
        <v>0.25588853469510259</v>
      </c>
      <c r="AI6" s="22">
        <f t="shared" si="28"/>
        <v>0.24940973396181376</v>
      </c>
      <c r="AJ6" s="22">
        <f t="shared" si="28"/>
        <v>0.24914733492301114</v>
      </c>
      <c r="AK6" s="22">
        <f t="shared" si="28"/>
        <v>0.24871654777187296</v>
      </c>
      <c r="AL6" s="22">
        <f t="shared" si="28"/>
        <v>0.24871654777187296</v>
      </c>
      <c r="AM6" s="22">
        <f t="shared" ref="AM6:AP6" si="29">POWER(10, AM79)</f>
        <v>0.24871654777187296</v>
      </c>
      <c r="AN6" s="22">
        <f t="shared" si="29"/>
        <v>0.24871654777187296</v>
      </c>
      <c r="AO6" s="22">
        <f t="shared" si="29"/>
        <v>0.24515831482401798</v>
      </c>
      <c r="AP6" s="22">
        <f t="shared" si="29"/>
        <v>0.24366408708332957</v>
      </c>
      <c r="AQ6" s="21">
        <f t="shared" si="4"/>
        <v>3.7666763161927595E-2</v>
      </c>
      <c r="AR6" s="22">
        <f t="shared" si="5"/>
        <v>8.2369168228105579E-3</v>
      </c>
      <c r="AS6" s="22">
        <f t="shared" si="6"/>
        <v>4.2761619749425292E-3</v>
      </c>
      <c r="AT6" s="22">
        <f t="shared" si="7"/>
        <v>4.2370143133186279E-3</v>
      </c>
      <c r="AU6" s="22">
        <f t="shared" si="7"/>
        <v>3.4403323319567177E-3</v>
      </c>
      <c r="AV6" s="21">
        <f t="shared" si="8"/>
        <v>0.20664375148862243</v>
      </c>
      <c r="AW6" s="22">
        <f t="shared" si="9"/>
        <v>0.15335306555536773</v>
      </c>
      <c r="AX6" s="22">
        <f t="shared" si="10"/>
        <v>0.1310963413339164</v>
      </c>
      <c r="AY6" s="22">
        <f t="shared" si="11"/>
        <v>0.11328362908862963</v>
      </c>
      <c r="AZ6" s="22">
        <f t="shared" si="11"/>
        <v>0.11328362908862963</v>
      </c>
      <c r="BA6" s="21">
        <f t="shared" si="11"/>
        <v>6.0777298377372932E-3</v>
      </c>
      <c r="BB6" s="22">
        <f t="shared" si="11"/>
        <v>2.4551580001169197E-3</v>
      </c>
      <c r="BC6" s="22">
        <f t="shared" si="11"/>
        <v>2.326903282666317E-3</v>
      </c>
      <c r="BD6" s="22">
        <f t="shared" si="11"/>
        <v>2.3201191925836693E-3</v>
      </c>
      <c r="BE6" s="22">
        <f t="shared" ref="BE6:BI6" si="30">POWER(10, BE79)</f>
        <v>1.3874239364434012E-3</v>
      </c>
      <c r="BF6" s="21">
        <f t="shared" si="30"/>
        <v>0.34958387563412785</v>
      </c>
      <c r="BG6" s="22">
        <f t="shared" si="30"/>
        <v>0.28100069567675146</v>
      </c>
      <c r="BH6" s="22">
        <f t="shared" si="30"/>
        <v>0.27931031702658043</v>
      </c>
      <c r="BI6" s="22">
        <f t="shared" si="30"/>
        <v>0.26850615606687817</v>
      </c>
      <c r="BJ6" s="22">
        <f t="shared" ref="BJ6" si="31">POWER(10, BJ79)</f>
        <v>0.26222981757826369</v>
      </c>
    </row>
    <row r="7" spans="1:62" x14ac:dyDescent="0.3">
      <c r="A7" s="73" t="s">
        <v>25</v>
      </c>
      <c r="B7" t="str">
        <f>B3</f>
        <v>skopt.gp_min</v>
      </c>
      <c r="C7" t="str">
        <f>C3</f>
        <v>[]</v>
      </c>
      <c r="D7" s="2">
        <v>4.1700000000000001E-2</v>
      </c>
      <c r="E7">
        <v>2.0999999999999999E-3</v>
      </c>
      <c r="F7">
        <v>1.6999999999999999E-3</v>
      </c>
      <c r="G7">
        <v>1.6999999999999999E-3</v>
      </c>
      <c r="H7">
        <v>1.6999999999999999E-3</v>
      </c>
      <c r="I7" s="2">
        <v>3.5700000000000003E-2</v>
      </c>
      <c r="J7">
        <v>3.5700000000000003E-2</v>
      </c>
      <c r="K7">
        <v>2.8899999999999999E-2</v>
      </c>
      <c r="L7">
        <v>2.0999999999999999E-3</v>
      </c>
      <c r="M7">
        <v>1.6999999999999999E-3</v>
      </c>
      <c r="N7" s="2">
        <v>0.57010000000000005</v>
      </c>
      <c r="O7">
        <v>0.434</v>
      </c>
      <c r="P7">
        <v>0.42849999999999999</v>
      </c>
      <c r="Q7">
        <v>0.42849999999999999</v>
      </c>
      <c r="R7">
        <v>0.42849999999999999</v>
      </c>
      <c r="S7" s="19">
        <v>0.434</v>
      </c>
      <c r="T7" s="20">
        <v>0.32779999999999998</v>
      </c>
      <c r="U7" s="20">
        <v>0.32150000000000001</v>
      </c>
      <c r="V7" s="20">
        <v>0.32150000000000001</v>
      </c>
      <c r="W7" s="20">
        <v>0.32150000000000001</v>
      </c>
      <c r="X7" s="23">
        <v>0.32150000000000001</v>
      </c>
      <c r="Y7" s="23">
        <v>0.31740000000000002</v>
      </c>
      <c r="Z7" s="23">
        <v>0.31740000000000002</v>
      </c>
      <c r="AA7" s="23">
        <v>0.2979</v>
      </c>
      <c r="AB7" s="23">
        <v>0.28960000000000002</v>
      </c>
      <c r="AC7" s="19">
        <v>0.42499999999999999</v>
      </c>
      <c r="AD7" s="23">
        <v>0.40350000000000003</v>
      </c>
      <c r="AE7" s="23">
        <v>0.40350000000000003</v>
      </c>
      <c r="AF7" s="23">
        <v>0.40350000000000003</v>
      </c>
      <c r="AG7" s="23">
        <v>0.40350000000000003</v>
      </c>
      <c r="AH7" s="23">
        <v>0.33539999999999998</v>
      </c>
      <c r="AI7" s="23">
        <v>0.31869999999999998</v>
      </c>
      <c r="AJ7" s="23">
        <v>0.31869999999999998</v>
      </c>
      <c r="AK7" s="23">
        <v>0.2868</v>
      </c>
      <c r="AL7" s="23">
        <v>0.2868</v>
      </c>
      <c r="AM7" s="23">
        <v>0.2868</v>
      </c>
      <c r="AN7" s="23">
        <v>0.2868</v>
      </c>
      <c r="AO7" s="23">
        <v>0.2868</v>
      </c>
      <c r="AP7" s="23">
        <v>0.2868</v>
      </c>
      <c r="AQ7" s="19">
        <v>8.8499999999999995E-2</v>
      </c>
      <c r="AR7" s="20">
        <v>8.5000000000000006E-3</v>
      </c>
      <c r="AS7" s="20">
        <v>8.5000000000000006E-3</v>
      </c>
      <c r="AT7" s="20">
        <v>7.7000000000000002E-3</v>
      </c>
      <c r="AU7" s="20">
        <v>7.7000000000000002E-3</v>
      </c>
      <c r="AV7" s="19">
        <v>0.2319</v>
      </c>
      <c r="AW7" s="20">
        <v>0.14580000000000001</v>
      </c>
      <c r="AX7" s="20">
        <v>0.14580000000000001</v>
      </c>
      <c r="AY7" s="20">
        <v>0.14580000000000001</v>
      </c>
      <c r="AZ7" s="20">
        <v>0.14580000000000001</v>
      </c>
      <c r="BA7" s="19">
        <v>1.6199999999999999E-2</v>
      </c>
      <c r="BB7" s="20">
        <v>8.9999999999999998E-4</v>
      </c>
      <c r="BC7" s="20">
        <v>8.9999999999999998E-4</v>
      </c>
      <c r="BD7" s="20">
        <v>8.9999999999999998E-4</v>
      </c>
      <c r="BE7" s="20">
        <v>8.9999999999999998E-4</v>
      </c>
      <c r="BF7" s="19">
        <v>0.37359999999999999</v>
      </c>
      <c r="BG7" s="20">
        <v>0.37359999999999999</v>
      </c>
      <c r="BH7" s="20">
        <v>0.36180000000000001</v>
      </c>
      <c r="BI7" s="20">
        <v>0.3569</v>
      </c>
      <c r="BJ7" s="20">
        <v>0.32919999999999999</v>
      </c>
    </row>
    <row r="8" spans="1:62" x14ac:dyDescent="0.3">
      <c r="A8" s="71"/>
      <c r="B8" t="str">
        <f t="shared" ref="B8:C8" si="32">B4</f>
        <v>skopt.dummy_min</v>
      </c>
      <c r="C8" t="str">
        <f t="shared" si="32"/>
        <v>[]</v>
      </c>
      <c r="D8" s="2">
        <v>0.3387</v>
      </c>
      <c r="E8">
        <v>0.20810000000000001</v>
      </c>
      <c r="F8">
        <v>2.0999999999999999E-3</v>
      </c>
      <c r="G8">
        <v>2.0999999999999999E-3</v>
      </c>
      <c r="H8">
        <v>2.0999999999999999E-3</v>
      </c>
      <c r="I8" s="2">
        <v>2.0999999999999999E-3</v>
      </c>
      <c r="J8">
        <v>2.0999999999999999E-3</v>
      </c>
      <c r="K8">
        <v>2.0999999999999999E-3</v>
      </c>
      <c r="L8">
        <v>2.0999999999999999E-3</v>
      </c>
      <c r="M8">
        <v>2.0999999999999999E-3</v>
      </c>
      <c r="N8" s="2">
        <v>0.46600000000000003</v>
      </c>
      <c r="O8">
        <v>0.46600000000000003</v>
      </c>
      <c r="P8">
        <v>0.25140000000000001</v>
      </c>
      <c r="Q8">
        <v>0.25140000000000001</v>
      </c>
      <c r="R8">
        <v>0.25140000000000001</v>
      </c>
      <c r="S8" s="19">
        <v>0.4264</v>
      </c>
      <c r="T8" s="20">
        <v>0.4264</v>
      </c>
      <c r="U8" s="20">
        <v>0.4083</v>
      </c>
      <c r="V8" s="20">
        <v>0.4083</v>
      </c>
      <c r="W8" s="20">
        <v>0.4083</v>
      </c>
      <c r="X8" s="23">
        <v>0.38469999999999999</v>
      </c>
      <c r="Y8" s="23">
        <v>0.36249999999999999</v>
      </c>
      <c r="Z8" s="23">
        <v>0.36249999999999999</v>
      </c>
      <c r="AA8" s="23">
        <v>0.33889999999999998</v>
      </c>
      <c r="AB8" s="23">
        <v>0.33889999999999998</v>
      </c>
      <c r="AC8" s="19">
        <v>0.38119999999999998</v>
      </c>
      <c r="AD8" s="23">
        <v>0.38119999999999998</v>
      </c>
      <c r="AE8" s="23">
        <v>0.37569999999999998</v>
      </c>
      <c r="AF8" s="23">
        <v>0.37569999999999998</v>
      </c>
      <c r="AG8" s="23">
        <v>0.37569999999999998</v>
      </c>
      <c r="AH8" s="23">
        <v>0.37569999999999998</v>
      </c>
      <c r="AI8" s="23">
        <v>0.31530000000000002</v>
      </c>
      <c r="AJ8" s="23">
        <v>0.31530000000000002</v>
      </c>
      <c r="AK8" s="23">
        <v>0.31530000000000002</v>
      </c>
      <c r="AL8" s="23">
        <v>0.31530000000000002</v>
      </c>
      <c r="AM8" s="23">
        <v>0.31530000000000002</v>
      </c>
      <c r="AN8" s="23">
        <v>0.31530000000000002</v>
      </c>
      <c r="AO8" s="23">
        <v>0.31530000000000002</v>
      </c>
      <c r="AP8" s="23">
        <v>0.31530000000000002</v>
      </c>
      <c r="AQ8" s="19">
        <v>3.49E-2</v>
      </c>
      <c r="AR8" s="20">
        <v>2.1299999999999999E-2</v>
      </c>
      <c r="AS8" s="20">
        <v>2.1299999999999999E-2</v>
      </c>
      <c r="AT8" s="20">
        <v>2.1299999999999999E-2</v>
      </c>
      <c r="AU8" s="20">
        <v>2.1299999999999999E-2</v>
      </c>
      <c r="AV8" s="19">
        <v>0.22289999999999999</v>
      </c>
      <c r="AW8" s="20">
        <v>0.1472</v>
      </c>
      <c r="AX8" s="20">
        <v>0.1472</v>
      </c>
      <c r="AY8" s="20">
        <v>0.1472</v>
      </c>
      <c r="AZ8" s="20">
        <v>0.1472</v>
      </c>
      <c r="BA8" s="19">
        <v>3.4500000000000003E-2</v>
      </c>
      <c r="BB8" s="20">
        <v>2.5999999999999999E-3</v>
      </c>
      <c r="BC8" s="20">
        <v>2.0999999999999999E-3</v>
      </c>
      <c r="BD8" s="20">
        <v>2.0999999999999999E-3</v>
      </c>
      <c r="BE8" s="20">
        <v>2.0999999999999999E-3</v>
      </c>
      <c r="BF8" s="19">
        <v>0.18129999999999999</v>
      </c>
      <c r="BG8" s="20">
        <v>0.18129999999999999</v>
      </c>
      <c r="BH8" s="20">
        <v>0.18129999999999999</v>
      </c>
      <c r="BI8" s="20">
        <v>0.18129999999999999</v>
      </c>
      <c r="BJ8" s="20">
        <v>0.18129999999999999</v>
      </c>
    </row>
    <row r="9" spans="1:62" x14ac:dyDescent="0.3">
      <c r="A9" s="71"/>
      <c r="B9" t="str">
        <f t="shared" ref="B9:C9" si="33">B5</f>
        <v>skopt.forest_min</v>
      </c>
      <c r="C9" t="str">
        <f t="shared" si="33"/>
        <v>[]</v>
      </c>
      <c r="D9" s="2">
        <v>0.3387</v>
      </c>
      <c r="E9">
        <v>0.16259999999999999</v>
      </c>
      <c r="F9">
        <v>0.12809999999999999</v>
      </c>
      <c r="G9">
        <v>1.6999999999999999E-3</v>
      </c>
      <c r="H9">
        <v>1.6999999999999999E-3</v>
      </c>
      <c r="I9" s="2">
        <v>2.0999999999999999E-3</v>
      </c>
      <c r="J9">
        <v>2.0999999999999999E-3</v>
      </c>
      <c r="K9">
        <v>1.6999999999999999E-3</v>
      </c>
      <c r="L9">
        <v>1.6999999999999999E-3</v>
      </c>
      <c r="M9">
        <v>1.6999999999999999E-3</v>
      </c>
      <c r="N9" s="2">
        <v>0.46600000000000003</v>
      </c>
      <c r="O9">
        <v>0.46600000000000003</v>
      </c>
      <c r="P9">
        <v>0.46600000000000003</v>
      </c>
      <c r="Q9">
        <v>0.43540000000000001</v>
      </c>
      <c r="R9">
        <v>0.42430000000000001</v>
      </c>
      <c r="S9" s="19">
        <v>0.4264</v>
      </c>
      <c r="T9" s="20">
        <v>0.3236</v>
      </c>
      <c r="U9" s="20">
        <v>0.3236</v>
      </c>
      <c r="V9" s="20">
        <v>0.28749999999999998</v>
      </c>
      <c r="W9" s="20">
        <v>0.28749999999999998</v>
      </c>
      <c r="X9" s="23">
        <v>0.28749999999999998</v>
      </c>
      <c r="Y9" s="23">
        <v>0.28749999999999998</v>
      </c>
      <c r="Z9" s="23">
        <v>0.28749999999999998</v>
      </c>
      <c r="AA9" s="23">
        <v>0.28749999999999998</v>
      </c>
      <c r="AB9" s="23">
        <v>0.28749999999999998</v>
      </c>
      <c r="AC9" s="19">
        <v>0.38119999999999998</v>
      </c>
      <c r="AD9" s="23">
        <v>0.38119999999999998</v>
      </c>
      <c r="AE9" s="23">
        <v>0.37569999999999998</v>
      </c>
      <c r="AF9" s="23">
        <v>0.37569999999999998</v>
      </c>
      <c r="AG9" s="23">
        <v>0.37569999999999998</v>
      </c>
      <c r="AH9" s="23">
        <v>0.37569999999999998</v>
      </c>
      <c r="AI9" s="23">
        <v>0.37569999999999998</v>
      </c>
      <c r="AJ9" s="23">
        <v>0.36599999999999999</v>
      </c>
      <c r="AK9" s="23">
        <v>0.36599999999999999</v>
      </c>
      <c r="AL9" s="23">
        <v>0.36599999999999999</v>
      </c>
      <c r="AM9" s="23">
        <v>0.31669999999999998</v>
      </c>
      <c r="AN9" s="23">
        <v>0.31669999999999998</v>
      </c>
      <c r="AO9" s="23">
        <v>0.31669999999999998</v>
      </c>
      <c r="AP9" s="23">
        <v>0.31669999999999998</v>
      </c>
      <c r="AQ9" s="19">
        <v>3.49E-2</v>
      </c>
      <c r="AR9" s="20">
        <v>3.49E-2</v>
      </c>
      <c r="AS9" s="20">
        <v>2.9399999999999999E-2</v>
      </c>
      <c r="AT9" s="20">
        <v>8.5000000000000006E-3</v>
      </c>
      <c r="AU9" s="20">
        <v>8.5000000000000006E-3</v>
      </c>
      <c r="AV9" s="19">
        <v>0.22289999999999999</v>
      </c>
      <c r="AW9" s="20">
        <v>0.1472</v>
      </c>
      <c r="AX9" s="20">
        <v>0.1222</v>
      </c>
      <c r="AY9" s="20">
        <v>9.5799999999999996E-2</v>
      </c>
      <c r="AZ9" s="20">
        <v>8.6800000000000002E-2</v>
      </c>
      <c r="BA9" s="19">
        <v>3.4500000000000003E-2</v>
      </c>
      <c r="BB9" s="20">
        <v>2.0999999999999999E-3</v>
      </c>
      <c r="BC9" s="20">
        <v>2.0999999999999999E-3</v>
      </c>
      <c r="BD9" s="20">
        <v>2.0999999999999999E-3</v>
      </c>
      <c r="BE9" s="20">
        <v>2.0999999999999999E-3</v>
      </c>
      <c r="BF9" s="19">
        <v>0.18129999999999999</v>
      </c>
      <c r="BG9" s="20">
        <v>0.12920000000000001</v>
      </c>
      <c r="BH9" s="20">
        <v>0.12920000000000001</v>
      </c>
      <c r="BI9" s="20">
        <v>0.12920000000000001</v>
      </c>
      <c r="BJ9" s="20">
        <v>0.12920000000000001</v>
      </c>
    </row>
    <row r="10" spans="1:62" x14ac:dyDescent="0.3">
      <c r="A10" s="72"/>
      <c r="B10" s="1" t="str">
        <f t="shared" ref="B10:C10" si="34">B6</f>
        <v>skopt.gbrt_min</v>
      </c>
      <c r="C10" s="1" t="str">
        <f t="shared" si="34"/>
        <v>[]</v>
      </c>
      <c r="D10" s="3">
        <v>0.26</v>
      </c>
      <c r="E10" s="1">
        <v>7.4499999999999997E-2</v>
      </c>
      <c r="F10" s="1">
        <v>1.5699999999999999E-2</v>
      </c>
      <c r="G10" s="1">
        <v>1.5699999999999999E-2</v>
      </c>
      <c r="H10" s="1">
        <v>1.4E-2</v>
      </c>
      <c r="I10" s="3">
        <v>2.0999999999999999E-3</v>
      </c>
      <c r="J10" s="1">
        <v>1.6999999999999999E-3</v>
      </c>
      <c r="K10" s="1">
        <v>1.6999999999999999E-3</v>
      </c>
      <c r="L10" s="1">
        <v>1.6999999999999999E-3</v>
      </c>
      <c r="M10" s="1">
        <v>1.6999999999999999E-3</v>
      </c>
      <c r="N10" s="3">
        <v>0.36599999999999999</v>
      </c>
      <c r="O10" s="1">
        <v>0.34860000000000002</v>
      </c>
      <c r="P10" s="1">
        <v>0.30759999999999998</v>
      </c>
      <c r="Q10" s="1">
        <v>0.30759999999999998</v>
      </c>
      <c r="R10" s="1">
        <v>0.30759999999999998</v>
      </c>
      <c r="S10" s="21">
        <v>0.4264</v>
      </c>
      <c r="T10" s="22">
        <v>0.35139999999999999</v>
      </c>
      <c r="U10" s="22">
        <v>0.3125</v>
      </c>
      <c r="V10" s="22">
        <v>0.27289999999999998</v>
      </c>
      <c r="W10" s="22">
        <v>0.27289999999999998</v>
      </c>
      <c r="X10" s="22">
        <v>0.27289999999999998</v>
      </c>
      <c r="Y10" s="22">
        <v>0.27289999999999998</v>
      </c>
      <c r="Z10" s="22">
        <v>0.27289999999999998</v>
      </c>
      <c r="AA10" s="22">
        <v>0.27289999999999998</v>
      </c>
      <c r="AB10" s="22">
        <v>0.27289999999999998</v>
      </c>
      <c r="AC10" s="21">
        <v>0.38119999999999998</v>
      </c>
      <c r="AD10" s="22">
        <v>0.38119999999999998</v>
      </c>
      <c r="AE10" s="22">
        <v>0.37569999999999998</v>
      </c>
      <c r="AF10" s="22">
        <v>0.37569999999999998</v>
      </c>
      <c r="AG10" s="22">
        <v>0.37569999999999998</v>
      </c>
      <c r="AH10" s="22">
        <v>0.29509999999999997</v>
      </c>
      <c r="AI10" s="22">
        <v>0.29509999999999997</v>
      </c>
      <c r="AJ10" s="22">
        <v>0.29509999999999997</v>
      </c>
      <c r="AK10" s="22">
        <v>0.29509999999999997</v>
      </c>
      <c r="AL10" s="22">
        <v>0.29509999999999997</v>
      </c>
      <c r="AM10" s="22">
        <v>0.29509999999999997</v>
      </c>
      <c r="AN10" s="22">
        <v>0.29509999999999997</v>
      </c>
      <c r="AO10" s="22">
        <v>0.29509999999999997</v>
      </c>
      <c r="AP10" s="22">
        <v>0.29509999999999997</v>
      </c>
      <c r="AQ10" s="21">
        <v>3.49E-2</v>
      </c>
      <c r="AR10" s="22">
        <v>8.5000000000000006E-3</v>
      </c>
      <c r="AS10" s="22">
        <v>8.5000000000000006E-3</v>
      </c>
      <c r="AT10" s="22">
        <v>8.5000000000000006E-3</v>
      </c>
      <c r="AU10" s="22">
        <v>8.5000000000000006E-3</v>
      </c>
      <c r="AV10" s="21">
        <v>0.22289999999999999</v>
      </c>
      <c r="AW10" s="22">
        <v>0.1472</v>
      </c>
      <c r="AX10" s="22">
        <v>0.1222</v>
      </c>
      <c r="AY10" s="22">
        <v>9.5799999999999996E-2</v>
      </c>
      <c r="AZ10" s="22">
        <v>9.5799999999999996E-2</v>
      </c>
      <c r="BA10" s="21">
        <v>2.0999999999999999E-3</v>
      </c>
      <c r="BB10" s="22">
        <v>8.9999999999999998E-4</v>
      </c>
      <c r="BC10" s="22">
        <v>8.9999999999999998E-4</v>
      </c>
      <c r="BD10" s="22">
        <v>8.9999999999999998E-4</v>
      </c>
      <c r="BE10" s="22">
        <v>8.9999999999999998E-4</v>
      </c>
      <c r="BF10" s="21">
        <v>0.18129999999999999</v>
      </c>
      <c r="BG10" s="22">
        <v>0.18129999999999999</v>
      </c>
      <c r="BH10" s="22">
        <v>0.18129999999999999</v>
      </c>
      <c r="BI10" s="22">
        <v>0.18129999999999999</v>
      </c>
      <c r="BJ10" s="22">
        <v>0.1694</v>
      </c>
    </row>
    <row r="11" spans="1:62" x14ac:dyDescent="0.3">
      <c r="A11" s="73" t="s">
        <v>26</v>
      </c>
      <c r="B11" t="str">
        <f>B3</f>
        <v>skopt.gp_min</v>
      </c>
      <c r="C11" t="str">
        <f>C3</f>
        <v>[]</v>
      </c>
      <c r="D11" s="2">
        <v>3.0000000000000001E-3</v>
      </c>
      <c r="E11">
        <v>2.0999999999999999E-3</v>
      </c>
      <c r="F11">
        <v>2.0999999999999999E-3</v>
      </c>
      <c r="G11">
        <v>1.6999999999999999E-3</v>
      </c>
      <c r="H11">
        <v>1.6999999999999999E-3</v>
      </c>
      <c r="I11" s="2">
        <v>3.3999999999999998E-3</v>
      </c>
      <c r="J11">
        <v>3.3999999999999998E-3</v>
      </c>
      <c r="K11">
        <v>1.6999999999999999E-3</v>
      </c>
      <c r="L11">
        <v>1.6999999999999999E-3</v>
      </c>
      <c r="M11">
        <v>1.6999999999999999E-3</v>
      </c>
      <c r="N11" s="2">
        <v>0.69720000000000004</v>
      </c>
      <c r="O11">
        <v>0.46389999999999998</v>
      </c>
      <c r="P11">
        <v>0.31459999999999999</v>
      </c>
      <c r="Q11">
        <v>0.31459999999999999</v>
      </c>
      <c r="R11">
        <v>0.31459999999999999</v>
      </c>
      <c r="S11" s="19">
        <v>0.67290000000000005</v>
      </c>
      <c r="T11" s="20">
        <v>0.33400000000000002</v>
      </c>
      <c r="U11" s="20">
        <v>0.33400000000000002</v>
      </c>
      <c r="V11" s="20">
        <v>0.33400000000000002</v>
      </c>
      <c r="W11" s="20">
        <v>0.33400000000000002</v>
      </c>
      <c r="X11" s="23">
        <v>0.32219999999999999</v>
      </c>
      <c r="Y11" s="23">
        <v>0.32219999999999999</v>
      </c>
      <c r="Z11" s="23">
        <v>0.31319999999999998</v>
      </c>
      <c r="AA11" s="23">
        <v>0.31319999999999998</v>
      </c>
      <c r="AB11" s="23">
        <v>0.31319999999999998</v>
      </c>
      <c r="AC11" s="19">
        <v>0.67290000000000005</v>
      </c>
      <c r="AD11" s="23">
        <v>0.67290000000000005</v>
      </c>
      <c r="AE11" s="23">
        <v>0.66039999999999999</v>
      </c>
      <c r="AF11" s="23">
        <v>0.39240000000000003</v>
      </c>
      <c r="AG11" s="23">
        <v>0.39240000000000003</v>
      </c>
      <c r="AH11" s="23">
        <v>0.375</v>
      </c>
      <c r="AI11" s="23">
        <v>0.35210000000000002</v>
      </c>
      <c r="AJ11" s="23">
        <v>0.3417</v>
      </c>
      <c r="AK11" s="23">
        <v>0.31940000000000002</v>
      </c>
      <c r="AL11" s="23">
        <v>0.31940000000000002</v>
      </c>
      <c r="AM11" s="23">
        <v>0.31940000000000002</v>
      </c>
      <c r="AN11" s="23">
        <v>0.31319999999999998</v>
      </c>
      <c r="AO11" s="23">
        <v>0.31319999999999998</v>
      </c>
      <c r="AP11" s="23">
        <v>0.31319999999999998</v>
      </c>
      <c r="AQ11" s="19">
        <v>4.0899999999999999E-2</v>
      </c>
      <c r="AR11" s="20">
        <v>3.49E-2</v>
      </c>
      <c r="AS11" s="20">
        <v>3.0000000000000001E-3</v>
      </c>
      <c r="AT11" s="20">
        <v>3.0000000000000001E-3</v>
      </c>
      <c r="AU11" s="20">
        <v>3.0000000000000001E-3</v>
      </c>
      <c r="AV11" s="19">
        <v>0.1222</v>
      </c>
      <c r="AW11" s="20">
        <v>0.1222</v>
      </c>
      <c r="AX11" s="20">
        <v>9.6500000000000002E-2</v>
      </c>
      <c r="AY11" s="20">
        <v>8.3299999999999999E-2</v>
      </c>
      <c r="AZ11" s="20">
        <v>8.3299999999999999E-2</v>
      </c>
      <c r="BA11" s="19">
        <v>2.47E-2</v>
      </c>
      <c r="BB11" s="20">
        <v>2.0999999999999999E-3</v>
      </c>
      <c r="BC11" s="20">
        <v>1.2999999999999999E-3</v>
      </c>
      <c r="BD11" s="20">
        <v>1.2999999999999999E-3</v>
      </c>
      <c r="BE11" s="20">
        <v>1.2999999999999999E-3</v>
      </c>
      <c r="BF11" s="19">
        <v>0.34789999999999999</v>
      </c>
      <c r="BG11" s="20">
        <v>0.34789999999999999</v>
      </c>
      <c r="BH11" s="20">
        <v>0.24929999999999999</v>
      </c>
      <c r="BI11" s="20">
        <v>0.24859999999999999</v>
      </c>
      <c r="BJ11" s="20">
        <v>0.24859999999999999</v>
      </c>
    </row>
    <row r="12" spans="1:62" x14ac:dyDescent="0.3">
      <c r="A12" s="71"/>
      <c r="B12" t="str">
        <f t="shared" ref="B12:C12" si="35">B4</f>
        <v>skopt.dummy_min</v>
      </c>
      <c r="C12" t="str">
        <f t="shared" si="35"/>
        <v>[]</v>
      </c>
      <c r="D12" s="2">
        <v>6.3399999999999998E-2</v>
      </c>
      <c r="E12">
        <v>2.2100000000000002E-2</v>
      </c>
      <c r="F12">
        <v>2.2100000000000002E-2</v>
      </c>
      <c r="G12">
        <v>2.2100000000000002E-2</v>
      </c>
      <c r="H12">
        <v>2.2100000000000002E-2</v>
      </c>
      <c r="I12" s="2">
        <v>6.7999999999999996E-3</v>
      </c>
      <c r="J12">
        <v>6.7999999999999996E-3</v>
      </c>
      <c r="K12">
        <v>6.7999999999999996E-3</v>
      </c>
      <c r="L12">
        <v>6.7999999999999996E-3</v>
      </c>
      <c r="M12">
        <v>6.7999999999999996E-3</v>
      </c>
      <c r="N12" s="2">
        <v>0.41460000000000002</v>
      </c>
      <c r="O12" s="12">
        <v>0.41460000000000002</v>
      </c>
      <c r="P12" s="12">
        <v>0.41460000000000002</v>
      </c>
      <c r="Q12" s="12">
        <v>0.41460000000000002</v>
      </c>
      <c r="R12" s="12">
        <v>0.41460000000000002</v>
      </c>
      <c r="S12" s="19">
        <v>0.35489999999999999</v>
      </c>
      <c r="T12" s="20">
        <v>0.35489999999999999</v>
      </c>
      <c r="U12" s="20">
        <v>0.35489999999999999</v>
      </c>
      <c r="V12" s="20">
        <v>0.35489999999999999</v>
      </c>
      <c r="W12" s="20">
        <v>0.35489999999999999</v>
      </c>
      <c r="X12" s="23">
        <v>0.35489999999999999</v>
      </c>
      <c r="Y12" s="23">
        <v>0.35489999999999999</v>
      </c>
      <c r="Z12" s="23">
        <v>0.35489999999999999</v>
      </c>
      <c r="AA12" s="23">
        <v>0.35489999999999999</v>
      </c>
      <c r="AB12" s="23">
        <v>0.34439999999999998</v>
      </c>
      <c r="AC12" s="19">
        <v>0.3347</v>
      </c>
      <c r="AD12" s="23">
        <v>0.3347</v>
      </c>
      <c r="AE12" s="23">
        <v>0.3347</v>
      </c>
      <c r="AF12" s="23">
        <v>0.3347</v>
      </c>
      <c r="AG12" s="23">
        <v>0.3347</v>
      </c>
      <c r="AH12" s="23">
        <v>0.3347</v>
      </c>
      <c r="AI12" s="23">
        <v>0.3347</v>
      </c>
      <c r="AJ12" s="23">
        <v>0.3347</v>
      </c>
      <c r="AK12" s="23">
        <v>0.3347</v>
      </c>
      <c r="AL12" s="23">
        <v>0.3347</v>
      </c>
      <c r="AM12" s="23">
        <v>0.3347</v>
      </c>
      <c r="AN12" s="23">
        <v>0.3347</v>
      </c>
      <c r="AO12" s="23">
        <v>0.3347</v>
      </c>
      <c r="AP12" s="23">
        <v>0.3347</v>
      </c>
      <c r="AQ12" s="19">
        <v>3.6999999999999998E-2</v>
      </c>
      <c r="AR12" s="20">
        <v>3.3999999999999998E-3</v>
      </c>
      <c r="AS12" s="20">
        <v>3.3999999999999998E-3</v>
      </c>
      <c r="AT12" s="20">
        <v>3.3999999999999998E-3</v>
      </c>
      <c r="AU12" s="20">
        <v>3.3999999999999998E-3</v>
      </c>
      <c r="AV12" s="19">
        <v>0.22289999999999999</v>
      </c>
      <c r="AW12" s="20">
        <v>0.22289999999999999</v>
      </c>
      <c r="AX12" s="20">
        <v>0.1472</v>
      </c>
      <c r="AY12" s="20">
        <v>0.1472</v>
      </c>
      <c r="AZ12" s="20">
        <v>0.1472</v>
      </c>
      <c r="BA12" s="19">
        <v>2.8500000000000001E-2</v>
      </c>
      <c r="BB12" s="20">
        <v>2.8500000000000001E-2</v>
      </c>
      <c r="BC12" s="20">
        <v>2.8500000000000001E-2</v>
      </c>
      <c r="BD12" s="20">
        <v>3.3999999999999998E-3</v>
      </c>
      <c r="BE12" s="20">
        <v>3.0000000000000001E-3</v>
      </c>
      <c r="BF12" s="19">
        <v>0.50139999999999996</v>
      </c>
      <c r="BG12" s="20">
        <v>0.40489999999999998</v>
      </c>
      <c r="BH12" s="20">
        <v>0.37709999999999999</v>
      </c>
      <c r="BI12" s="20">
        <v>0.37709999999999999</v>
      </c>
      <c r="BJ12" s="20">
        <v>0.37709999999999999</v>
      </c>
    </row>
    <row r="13" spans="1:62" x14ac:dyDescent="0.3">
      <c r="A13" s="71"/>
      <c r="B13" t="str">
        <f t="shared" ref="B13:C13" si="36">B5</f>
        <v>skopt.forest_min</v>
      </c>
      <c r="C13" t="str">
        <f t="shared" si="36"/>
        <v>[]</v>
      </c>
      <c r="D13" s="2">
        <v>6.3399999999999998E-2</v>
      </c>
      <c r="E13">
        <v>1.6999999999999999E-3</v>
      </c>
      <c r="F13">
        <v>1.2999999999999999E-3</v>
      </c>
      <c r="G13">
        <v>1.2999999999999999E-3</v>
      </c>
      <c r="H13">
        <v>1.2999999999999999E-3</v>
      </c>
      <c r="I13" s="2">
        <v>6.7999999999999996E-3</v>
      </c>
      <c r="J13">
        <v>6.7999999999999996E-3</v>
      </c>
      <c r="K13">
        <v>2.0999999999999999E-3</v>
      </c>
      <c r="L13">
        <v>2.0999999999999999E-3</v>
      </c>
      <c r="M13">
        <v>2.0999999999999999E-3</v>
      </c>
      <c r="N13" s="2">
        <v>0.41389999999999999</v>
      </c>
      <c r="O13">
        <v>0.41389999999999999</v>
      </c>
      <c r="P13">
        <v>0.41389999999999999</v>
      </c>
      <c r="Q13">
        <v>0.41389999999999999</v>
      </c>
      <c r="R13">
        <v>0.41389999999999999</v>
      </c>
      <c r="S13" s="19">
        <v>0.35489999999999999</v>
      </c>
      <c r="T13" s="20">
        <v>0.35489999999999999</v>
      </c>
      <c r="U13" s="20">
        <v>0.30420000000000003</v>
      </c>
      <c r="V13" s="20">
        <v>0.30420000000000003</v>
      </c>
      <c r="W13" s="20">
        <v>0.30420000000000003</v>
      </c>
      <c r="X13" s="23">
        <v>0.30420000000000003</v>
      </c>
      <c r="Y13" s="23">
        <v>0.30420000000000003</v>
      </c>
      <c r="Z13" s="23">
        <v>0.30420000000000003</v>
      </c>
      <c r="AA13" s="23">
        <v>0.30420000000000003</v>
      </c>
      <c r="AB13" s="23">
        <v>0.30420000000000003</v>
      </c>
      <c r="AC13" s="19">
        <v>0.3347</v>
      </c>
      <c r="AD13" s="23">
        <v>0.3347</v>
      </c>
      <c r="AE13" s="23">
        <v>0.3347</v>
      </c>
      <c r="AF13" s="23">
        <v>0.3347</v>
      </c>
      <c r="AG13" s="23">
        <v>0.3347</v>
      </c>
      <c r="AH13" s="23">
        <v>0.3347</v>
      </c>
      <c r="AI13" s="23">
        <v>0.3347</v>
      </c>
      <c r="AJ13" s="23">
        <v>0.3347</v>
      </c>
      <c r="AK13" s="23">
        <v>0.31740000000000002</v>
      </c>
      <c r="AL13" s="23">
        <v>0.31740000000000002</v>
      </c>
      <c r="AM13" s="23">
        <v>0.31740000000000002</v>
      </c>
      <c r="AN13" s="23">
        <v>0.31740000000000002</v>
      </c>
      <c r="AO13" s="23">
        <v>0.31740000000000002</v>
      </c>
      <c r="AP13" s="23">
        <v>0.31740000000000002</v>
      </c>
      <c r="AQ13" s="19">
        <v>3.6999999999999998E-2</v>
      </c>
      <c r="AR13" s="20">
        <v>3.6999999999999998E-2</v>
      </c>
      <c r="AS13" s="20">
        <v>3.6999999999999998E-2</v>
      </c>
      <c r="AT13" s="20">
        <v>3.6999999999999998E-2</v>
      </c>
      <c r="AU13" s="20">
        <v>8.5000000000000006E-3</v>
      </c>
      <c r="AV13" s="19">
        <v>0.22289999999999999</v>
      </c>
      <c r="AW13" s="20">
        <v>0.1472</v>
      </c>
      <c r="AX13" s="20">
        <v>0.1222</v>
      </c>
      <c r="AY13" s="20">
        <v>9.5799999999999996E-2</v>
      </c>
      <c r="AZ13" s="20">
        <v>9.5799999999999996E-2</v>
      </c>
      <c r="BA13" s="19">
        <v>2.8500000000000001E-2</v>
      </c>
      <c r="BB13" s="20">
        <v>2.0999999999999999E-3</v>
      </c>
      <c r="BC13" s="20">
        <v>1.6999999999999999E-3</v>
      </c>
      <c r="BD13" s="20">
        <v>1.6999999999999999E-3</v>
      </c>
      <c r="BE13" s="20">
        <v>1.6999999999999999E-3</v>
      </c>
      <c r="BF13" s="19">
        <v>0.50139999999999996</v>
      </c>
      <c r="BG13" s="20">
        <v>0.30280000000000001</v>
      </c>
      <c r="BH13" s="20">
        <v>0.30280000000000001</v>
      </c>
      <c r="BI13" s="20">
        <v>0.30280000000000001</v>
      </c>
      <c r="BJ13" s="20">
        <v>0.30280000000000001</v>
      </c>
    </row>
    <row r="14" spans="1:62" x14ac:dyDescent="0.3">
      <c r="A14" s="72"/>
      <c r="B14" s="1" t="str">
        <f t="shared" ref="B14:C14" si="37">B6</f>
        <v>skopt.gbrt_min</v>
      </c>
      <c r="C14" s="1" t="str">
        <f t="shared" si="37"/>
        <v>[]</v>
      </c>
      <c r="D14" s="3">
        <v>1.6999999999999999E-3</v>
      </c>
      <c r="E14" s="1">
        <v>1.6999999999999999E-3</v>
      </c>
      <c r="F14" s="1">
        <v>1.2999999999999999E-3</v>
      </c>
      <c r="G14" s="1">
        <v>1.2999999999999999E-3</v>
      </c>
      <c r="H14" s="1">
        <v>1.2999999999999999E-3</v>
      </c>
      <c r="I14" s="3">
        <v>0.2157</v>
      </c>
      <c r="J14" s="1">
        <v>1.6999999999999999E-3</v>
      </c>
      <c r="K14" s="1">
        <v>1.6999999999999999E-3</v>
      </c>
      <c r="L14" s="1">
        <v>1.6999999999999999E-3</v>
      </c>
      <c r="M14" s="1">
        <v>1.6999999999999999E-3</v>
      </c>
      <c r="N14" s="3">
        <v>0.57779999999999998</v>
      </c>
      <c r="O14" s="1">
        <v>0.4521</v>
      </c>
      <c r="P14" s="1">
        <v>0.3271</v>
      </c>
      <c r="Q14" s="1">
        <v>0.3271</v>
      </c>
      <c r="R14" s="1">
        <v>0.3271</v>
      </c>
      <c r="S14" s="21">
        <v>0.35489999999999999</v>
      </c>
      <c r="T14" s="22">
        <v>0.35489999999999999</v>
      </c>
      <c r="U14" s="22">
        <v>0.33889999999999998</v>
      </c>
      <c r="V14" s="22">
        <v>0.32150000000000001</v>
      </c>
      <c r="W14" s="22">
        <v>0.2271</v>
      </c>
      <c r="X14" s="22">
        <v>0.2271</v>
      </c>
      <c r="Y14" s="22">
        <v>0.2271</v>
      </c>
      <c r="Z14" s="22">
        <v>0.2271</v>
      </c>
      <c r="AA14" s="22">
        <v>0.2271</v>
      </c>
      <c r="AB14" s="22">
        <v>0.2271</v>
      </c>
      <c r="AC14" s="21">
        <v>0.3347</v>
      </c>
      <c r="AD14" s="22">
        <v>0.3347</v>
      </c>
      <c r="AE14" s="22">
        <v>0.3347</v>
      </c>
      <c r="AF14" s="22">
        <v>0.3347</v>
      </c>
      <c r="AG14" s="22">
        <v>0.3347</v>
      </c>
      <c r="AH14" s="22">
        <v>0.3347</v>
      </c>
      <c r="AI14" s="22">
        <v>0.32500000000000001</v>
      </c>
      <c r="AJ14" s="22">
        <v>0.32500000000000001</v>
      </c>
      <c r="AK14" s="22">
        <v>0.32219999999999999</v>
      </c>
      <c r="AL14" s="22">
        <v>0.32219999999999999</v>
      </c>
      <c r="AM14" s="22">
        <v>0.32219999999999999</v>
      </c>
      <c r="AN14" s="22">
        <v>0.32219999999999999</v>
      </c>
      <c r="AO14" s="22">
        <v>0.32219999999999999</v>
      </c>
      <c r="AP14" s="22">
        <v>0.3125</v>
      </c>
      <c r="AQ14" s="21">
        <v>3.6200000000000003E-2</v>
      </c>
      <c r="AR14" s="22">
        <v>8.5000000000000006E-3</v>
      </c>
      <c r="AS14" s="22">
        <v>3.0000000000000001E-3</v>
      </c>
      <c r="AT14" s="22">
        <v>3.0000000000000001E-3</v>
      </c>
      <c r="AU14" s="22">
        <v>3.0000000000000001E-3</v>
      </c>
      <c r="AV14" s="21">
        <v>0.22289999999999999</v>
      </c>
      <c r="AW14" s="22">
        <v>9.5799999999999996E-2</v>
      </c>
      <c r="AX14" s="22">
        <v>9.5799999999999996E-2</v>
      </c>
      <c r="AY14" s="22">
        <v>9.5799999999999996E-2</v>
      </c>
      <c r="AZ14" s="22">
        <v>9.5799999999999996E-2</v>
      </c>
      <c r="BA14" s="21">
        <v>2.5999999999999999E-3</v>
      </c>
      <c r="BB14" s="22">
        <v>1.6999999999999999E-3</v>
      </c>
      <c r="BC14" s="22">
        <v>1.2999999999999999E-3</v>
      </c>
      <c r="BD14" s="22">
        <v>1.2999999999999999E-3</v>
      </c>
      <c r="BE14" s="22">
        <v>1.2999999999999999E-3</v>
      </c>
      <c r="BF14" s="21">
        <v>0.50139999999999996</v>
      </c>
      <c r="BG14" s="22">
        <v>0.35899999999999999</v>
      </c>
      <c r="BH14" s="22">
        <v>0.35899999999999999</v>
      </c>
      <c r="BI14" s="22">
        <v>0.35420000000000001</v>
      </c>
      <c r="BJ14" s="22">
        <v>0.33679999999999999</v>
      </c>
    </row>
    <row r="15" spans="1:62" x14ac:dyDescent="0.3">
      <c r="A15" s="73" t="s">
        <v>27</v>
      </c>
      <c r="B15" t="str">
        <f>B3</f>
        <v>skopt.gp_min</v>
      </c>
      <c r="C15" t="str">
        <f>C3</f>
        <v>[]</v>
      </c>
      <c r="D15" s="2">
        <v>3.0000000000000001E-3</v>
      </c>
      <c r="E15">
        <v>2.0999999999999999E-3</v>
      </c>
      <c r="F15">
        <v>2.0999999999999999E-3</v>
      </c>
      <c r="G15">
        <v>2.0999999999999999E-3</v>
      </c>
      <c r="H15">
        <v>1.6999999999999999E-3</v>
      </c>
      <c r="I15" s="2">
        <v>3.8300000000000001E-2</v>
      </c>
      <c r="J15">
        <v>3.8E-3</v>
      </c>
      <c r="K15">
        <v>3.8E-3</v>
      </c>
      <c r="L15">
        <v>3.8999999999999998E-3</v>
      </c>
      <c r="M15">
        <v>2.0999999999999999E-3</v>
      </c>
      <c r="N15" s="2">
        <v>0.48470000000000002</v>
      </c>
      <c r="O15">
        <v>0.45629999999999998</v>
      </c>
      <c r="P15">
        <v>0.42080000000000001</v>
      </c>
      <c r="Q15">
        <v>0.41320000000000001</v>
      </c>
      <c r="R15">
        <v>0.41320000000000001</v>
      </c>
      <c r="S15" s="19">
        <v>0.3826</v>
      </c>
      <c r="T15" s="20">
        <v>0.34860000000000002</v>
      </c>
      <c r="U15" s="20">
        <v>0.34860000000000002</v>
      </c>
      <c r="V15" s="20">
        <v>0.32990000000000003</v>
      </c>
      <c r="W15" s="20">
        <v>0.32990000000000003</v>
      </c>
      <c r="X15" s="23">
        <v>0.32990000000000003</v>
      </c>
      <c r="Y15" s="23">
        <v>0.32990000000000003</v>
      </c>
      <c r="Z15" s="23">
        <v>0.32990000000000003</v>
      </c>
      <c r="AA15" s="23">
        <v>0.32990000000000003</v>
      </c>
      <c r="AB15" s="23">
        <v>0.32990000000000003</v>
      </c>
      <c r="AC15" s="19">
        <v>0.39240000000000003</v>
      </c>
      <c r="AD15" s="23">
        <v>0.39240000000000003</v>
      </c>
      <c r="AE15" s="23">
        <v>0.37009999999999998</v>
      </c>
      <c r="AF15" s="23">
        <v>0.37009999999999998</v>
      </c>
      <c r="AG15" s="23">
        <v>0.36530000000000001</v>
      </c>
      <c r="AH15" s="23">
        <v>0.32569999999999999</v>
      </c>
      <c r="AI15" s="23">
        <v>0.32569999999999999</v>
      </c>
      <c r="AJ15" s="23">
        <v>0.32569999999999999</v>
      </c>
      <c r="AK15" s="23">
        <v>0.31940000000000002</v>
      </c>
      <c r="AL15" s="23">
        <v>0.31940000000000002</v>
      </c>
      <c r="AM15" s="23">
        <v>0.31940000000000002</v>
      </c>
      <c r="AN15" s="23">
        <v>0.31940000000000002</v>
      </c>
      <c r="AO15" s="23">
        <v>0.31940000000000002</v>
      </c>
      <c r="AP15" s="23">
        <v>0.31940000000000002</v>
      </c>
      <c r="AQ15" s="19">
        <v>3.6999999999999998E-2</v>
      </c>
      <c r="AR15" s="20">
        <v>2.0999999999999999E-3</v>
      </c>
      <c r="AS15" s="20">
        <v>2.0999999999999999E-3</v>
      </c>
      <c r="AT15" s="20">
        <v>2.0999999999999999E-3</v>
      </c>
      <c r="AU15" s="20">
        <v>2.0999999999999999E-3</v>
      </c>
      <c r="AV15" s="19">
        <v>0.2215</v>
      </c>
      <c r="AW15" s="20">
        <v>0.14580000000000001</v>
      </c>
      <c r="AX15" s="20">
        <v>8.6099999999999996E-2</v>
      </c>
      <c r="AY15" s="20">
        <v>8.2600000000000007E-2</v>
      </c>
      <c r="AZ15" s="20">
        <v>8.2600000000000007E-2</v>
      </c>
      <c r="BA15" s="19">
        <v>1.2999999999999999E-3</v>
      </c>
      <c r="BB15" s="20">
        <v>1.2999999999999999E-3</v>
      </c>
      <c r="BC15" s="20">
        <v>1.2999999999999999E-3</v>
      </c>
      <c r="BD15" s="20">
        <v>1.2999999999999999E-3</v>
      </c>
      <c r="BE15" s="20">
        <v>8.9999999999999998E-4</v>
      </c>
      <c r="BF15" s="19">
        <v>0.4042</v>
      </c>
      <c r="BG15" s="20">
        <v>0.33889999999999998</v>
      </c>
      <c r="BH15" s="20">
        <v>0.33889999999999998</v>
      </c>
      <c r="BI15" s="20">
        <v>0.33889999999999998</v>
      </c>
      <c r="BJ15" s="20">
        <v>0.33889999999999998</v>
      </c>
    </row>
    <row r="16" spans="1:62" x14ac:dyDescent="0.3">
      <c r="A16" s="71"/>
      <c r="B16" t="str">
        <f t="shared" ref="B16:C16" si="38">B4</f>
        <v>skopt.dummy_min</v>
      </c>
      <c r="C16" t="str">
        <f t="shared" si="38"/>
        <v>[]</v>
      </c>
      <c r="D16" s="2">
        <v>4.1700000000000001E-2</v>
      </c>
      <c r="E16">
        <v>3.3999999999999998E-3</v>
      </c>
      <c r="F16">
        <v>2.0999999999999999E-3</v>
      </c>
      <c r="G16">
        <v>2.0999999999999999E-3</v>
      </c>
      <c r="H16">
        <v>2.0999999999999999E-3</v>
      </c>
      <c r="I16" s="2">
        <v>3.3999999999999998E-3</v>
      </c>
      <c r="J16">
        <v>3.3999999999999998E-3</v>
      </c>
      <c r="K16">
        <v>1.2999999999999999E-3</v>
      </c>
      <c r="L16">
        <v>1.2999999999999999E-3</v>
      </c>
      <c r="M16">
        <v>1.2999999999999999E-3</v>
      </c>
      <c r="N16" s="2">
        <v>0.67779999999999996</v>
      </c>
      <c r="O16">
        <v>0.48959999999999998</v>
      </c>
      <c r="P16">
        <v>0.48959999999999998</v>
      </c>
      <c r="Q16">
        <v>0.48959999999999998</v>
      </c>
      <c r="R16">
        <v>0.48959999999999998</v>
      </c>
      <c r="S16" s="19">
        <v>0.30209999999999998</v>
      </c>
      <c r="T16" s="20">
        <v>0.30209999999999998</v>
      </c>
      <c r="U16" s="20">
        <v>0.30209999999999998</v>
      </c>
      <c r="V16" s="20">
        <v>0.30209999999999998</v>
      </c>
      <c r="W16" s="20">
        <v>0.30209999999999998</v>
      </c>
      <c r="X16" s="23">
        <v>0.30209999999999998</v>
      </c>
      <c r="Y16" s="23">
        <v>0.30209999999999998</v>
      </c>
      <c r="Z16" s="23">
        <v>0.30209999999999998</v>
      </c>
      <c r="AA16" s="23">
        <v>0.30209999999999998</v>
      </c>
      <c r="AB16" s="23">
        <v>0.30209999999999998</v>
      </c>
      <c r="AC16" s="19">
        <v>0.67500000000000004</v>
      </c>
      <c r="AD16" s="23">
        <v>0.67500000000000004</v>
      </c>
      <c r="AE16" s="23">
        <v>0.3785</v>
      </c>
      <c r="AF16" s="23">
        <v>0.3785</v>
      </c>
      <c r="AG16" s="23">
        <v>0.3785</v>
      </c>
      <c r="AH16" s="23">
        <v>0.35489999999999999</v>
      </c>
      <c r="AI16" s="23">
        <v>0.35489999999999999</v>
      </c>
      <c r="AJ16" s="23">
        <v>0.35489999999999999</v>
      </c>
      <c r="AK16" s="23">
        <v>0.35489999999999999</v>
      </c>
      <c r="AL16" s="23">
        <v>0.35489999999999999</v>
      </c>
      <c r="AM16" s="23">
        <v>0.35489999999999999</v>
      </c>
      <c r="AN16" s="23">
        <v>0.35489999999999999</v>
      </c>
      <c r="AO16" s="23">
        <v>0.35489999999999999</v>
      </c>
      <c r="AP16" s="23">
        <v>0.35489999999999999</v>
      </c>
      <c r="AQ16" s="19">
        <v>2.3400000000000001E-2</v>
      </c>
      <c r="AR16" s="20">
        <v>2.3400000000000001E-2</v>
      </c>
      <c r="AS16" s="20">
        <v>2.3400000000000001E-2</v>
      </c>
      <c r="AT16" s="20">
        <v>2.3400000000000001E-2</v>
      </c>
      <c r="AU16" s="20">
        <v>2.0999999999999999E-3</v>
      </c>
      <c r="AV16" s="19">
        <v>0.2215</v>
      </c>
      <c r="AW16" s="20">
        <v>0.1472</v>
      </c>
      <c r="AX16" s="20">
        <v>0.1222</v>
      </c>
      <c r="AY16" s="20">
        <v>0.1222</v>
      </c>
      <c r="AZ16" s="20">
        <v>0.1222</v>
      </c>
      <c r="BA16" s="19">
        <v>3.4000000000000002E-2</v>
      </c>
      <c r="BB16" s="20">
        <v>3.4000000000000002E-2</v>
      </c>
      <c r="BC16" s="20">
        <v>2.0999999999999999E-3</v>
      </c>
      <c r="BD16" s="20">
        <v>2.0999999999999999E-3</v>
      </c>
      <c r="BE16" s="20">
        <v>2.0999999999999999E-3</v>
      </c>
      <c r="BF16" s="19">
        <v>0.35420000000000001</v>
      </c>
      <c r="BG16" s="20">
        <v>0.33189999999999997</v>
      </c>
      <c r="BH16" s="20">
        <v>0.33189999999999997</v>
      </c>
      <c r="BI16" s="20">
        <v>0.33189999999999997</v>
      </c>
      <c r="BJ16" s="20">
        <v>0.33189999999999997</v>
      </c>
    </row>
    <row r="17" spans="1:62" x14ac:dyDescent="0.3">
      <c r="A17" s="71"/>
      <c r="B17" t="str">
        <f t="shared" ref="B17:C17" si="39">B5</f>
        <v>skopt.forest_min</v>
      </c>
      <c r="C17" t="str">
        <f t="shared" si="39"/>
        <v>[]</v>
      </c>
      <c r="D17" s="2">
        <v>4.1700000000000001E-2</v>
      </c>
      <c r="E17">
        <v>2.0999999999999999E-3</v>
      </c>
      <c r="F17">
        <v>2.0999999999999999E-3</v>
      </c>
      <c r="G17">
        <v>2.0999999999999999E-3</v>
      </c>
      <c r="H17">
        <v>2.0999999999999999E-3</v>
      </c>
      <c r="I17" s="2">
        <v>3.3999999999999998E-3</v>
      </c>
      <c r="J17">
        <v>3.0000000000000001E-3</v>
      </c>
      <c r="K17">
        <v>2.0999999999999999E-3</v>
      </c>
      <c r="L17">
        <v>2.0999999999999999E-3</v>
      </c>
      <c r="M17">
        <v>2.0999999999999999E-3</v>
      </c>
      <c r="N17" s="2">
        <v>0.67779999999999996</v>
      </c>
      <c r="O17">
        <v>0.47289999999999999</v>
      </c>
      <c r="P17">
        <v>0.34649999999999997</v>
      </c>
      <c r="Q17">
        <v>0.34649999999999997</v>
      </c>
      <c r="R17">
        <v>0.34649999999999997</v>
      </c>
      <c r="S17" s="19">
        <v>0.30209999999999998</v>
      </c>
      <c r="T17" s="20">
        <v>0.30209999999999998</v>
      </c>
      <c r="U17" s="20">
        <v>0.30209999999999998</v>
      </c>
      <c r="V17" s="20">
        <v>0.30209999999999998</v>
      </c>
      <c r="W17" s="20">
        <v>0.30209999999999998</v>
      </c>
      <c r="X17" s="23">
        <v>0.30209999999999998</v>
      </c>
      <c r="Y17" s="23">
        <v>0.29170000000000001</v>
      </c>
      <c r="Z17" s="23">
        <v>0.29170000000000001</v>
      </c>
      <c r="AA17" s="23">
        <v>0.29170000000000001</v>
      </c>
      <c r="AB17" s="23">
        <v>0.29170000000000001</v>
      </c>
      <c r="AC17" s="19">
        <v>0.67500000000000004</v>
      </c>
      <c r="AD17" s="23">
        <v>0.67500000000000004</v>
      </c>
      <c r="AE17" s="23">
        <v>0.3785</v>
      </c>
      <c r="AF17" s="23">
        <v>0.3785</v>
      </c>
      <c r="AG17" s="23">
        <v>0.3785</v>
      </c>
      <c r="AH17" s="23">
        <v>0.3785</v>
      </c>
      <c r="AI17" s="23">
        <v>0.37709999999999999</v>
      </c>
      <c r="AJ17" s="23">
        <v>0.37709999999999999</v>
      </c>
      <c r="AK17" s="23">
        <v>0.36320000000000002</v>
      </c>
      <c r="AL17" s="23">
        <v>0.36320000000000002</v>
      </c>
      <c r="AM17" s="23">
        <v>0.36320000000000002</v>
      </c>
      <c r="AN17" s="23">
        <v>0.3569</v>
      </c>
      <c r="AO17" s="23">
        <v>0.3569</v>
      </c>
      <c r="AP17" s="23">
        <v>0.34649999999999997</v>
      </c>
      <c r="AQ17" s="19">
        <v>2.3400000000000001E-2</v>
      </c>
      <c r="AR17" s="20">
        <v>2.3400000000000001E-2</v>
      </c>
      <c r="AS17" s="20">
        <v>2.3400000000000001E-2</v>
      </c>
      <c r="AT17" s="20">
        <v>2.3400000000000001E-2</v>
      </c>
      <c r="AU17" s="20">
        <v>2.3400000000000001E-2</v>
      </c>
      <c r="AV17" s="19">
        <v>0.2215</v>
      </c>
      <c r="AW17" s="20">
        <v>0.1222</v>
      </c>
      <c r="AX17" s="20">
        <v>9.5799999999999996E-2</v>
      </c>
      <c r="AY17" s="20">
        <v>9.5799999999999996E-2</v>
      </c>
      <c r="AZ17" s="20">
        <v>9.5799999999999996E-2</v>
      </c>
      <c r="BA17" s="19">
        <v>3.4000000000000002E-2</v>
      </c>
      <c r="BB17" s="20">
        <v>1.3599999999999999E-2</v>
      </c>
      <c r="BC17" s="20">
        <v>2.5999999999999999E-3</v>
      </c>
      <c r="BD17" s="20">
        <v>2.5999999999999999E-3</v>
      </c>
      <c r="BE17" s="20">
        <v>1.6999999999999999E-3</v>
      </c>
      <c r="BF17" s="19">
        <v>0.35420000000000001</v>
      </c>
      <c r="BG17" s="20">
        <v>0.32640000000000002</v>
      </c>
      <c r="BH17" s="20">
        <v>0.32640000000000002</v>
      </c>
      <c r="BI17" s="20">
        <v>0.32640000000000002</v>
      </c>
      <c r="BJ17" s="20">
        <v>0.3201</v>
      </c>
    </row>
    <row r="18" spans="1:62" x14ac:dyDescent="0.3">
      <c r="A18" s="72"/>
      <c r="B18" s="1" t="str">
        <f t="shared" ref="B18:C18" si="40">B6</f>
        <v>skopt.gbrt_min</v>
      </c>
      <c r="C18" s="1" t="str">
        <f t="shared" si="40"/>
        <v>[]</v>
      </c>
      <c r="D18" s="3">
        <v>4.7000000000000002E-3</v>
      </c>
      <c r="E18" s="1">
        <v>2.0999999999999999E-3</v>
      </c>
      <c r="F18" s="1">
        <v>1.6999999999999999E-3</v>
      </c>
      <c r="G18" s="1">
        <v>1.6999999999999999E-3</v>
      </c>
      <c r="H18" s="1">
        <v>1.6999999999999999E-3</v>
      </c>
      <c r="I18" s="3">
        <v>2.5999999999999999E-3</v>
      </c>
      <c r="J18" s="1">
        <v>2.5999999999999999E-3</v>
      </c>
      <c r="K18" s="1">
        <v>2.0999999999999999E-3</v>
      </c>
      <c r="L18" s="1">
        <v>2.0999999999999999E-3</v>
      </c>
      <c r="M18" s="1">
        <v>2.0999999999999999E-3</v>
      </c>
      <c r="N18" s="3">
        <v>0.94930000000000003</v>
      </c>
      <c r="O18" s="1">
        <v>0.44929999999999998</v>
      </c>
      <c r="P18" s="1">
        <v>0.44650000000000001</v>
      </c>
      <c r="Q18" s="1">
        <v>0.36530000000000001</v>
      </c>
      <c r="R18" s="1">
        <v>0.36530000000000001</v>
      </c>
      <c r="S18" s="21">
        <v>0.30209999999999998</v>
      </c>
      <c r="T18" s="22">
        <v>0.30209999999999998</v>
      </c>
      <c r="U18" s="22">
        <v>0.30209999999999998</v>
      </c>
      <c r="V18" s="22">
        <v>0.30209999999999998</v>
      </c>
      <c r="W18" s="22">
        <v>0.30209999999999998</v>
      </c>
      <c r="X18" s="22">
        <v>0.30209999999999998</v>
      </c>
      <c r="Y18" s="22">
        <v>0.30209999999999998</v>
      </c>
      <c r="Z18" s="22">
        <v>0.30209999999999998</v>
      </c>
      <c r="AA18" s="22">
        <v>0.30209999999999998</v>
      </c>
      <c r="AB18" s="22">
        <v>0.30209999999999998</v>
      </c>
      <c r="AC18" s="21">
        <v>0.67500000000000004</v>
      </c>
      <c r="AD18" s="22">
        <v>0.67500000000000004</v>
      </c>
      <c r="AE18" s="22">
        <v>0.3785</v>
      </c>
      <c r="AF18" s="22">
        <v>0.3785</v>
      </c>
      <c r="AG18" s="22">
        <v>0.3785</v>
      </c>
      <c r="AH18" s="22">
        <v>0.316</v>
      </c>
      <c r="AI18" s="22">
        <v>0.316</v>
      </c>
      <c r="AJ18" s="22">
        <v>0.316</v>
      </c>
      <c r="AK18" s="22">
        <v>0.316</v>
      </c>
      <c r="AL18" s="22">
        <v>0.316</v>
      </c>
      <c r="AM18" s="22">
        <v>0.316</v>
      </c>
      <c r="AN18" s="22">
        <v>0.316</v>
      </c>
      <c r="AO18" s="22">
        <v>0.316</v>
      </c>
      <c r="AP18" s="22">
        <v>0.316</v>
      </c>
      <c r="AQ18" s="21">
        <v>2.3400000000000001E-2</v>
      </c>
      <c r="AR18" s="22">
        <v>2.0999999999999999E-3</v>
      </c>
      <c r="AS18" s="22">
        <v>2.0999999999999999E-3</v>
      </c>
      <c r="AT18" s="22">
        <v>2.0999999999999999E-3</v>
      </c>
      <c r="AU18" s="22">
        <v>2.0999999999999999E-3</v>
      </c>
      <c r="AV18" s="21">
        <v>0.2215</v>
      </c>
      <c r="AW18" s="22">
        <v>0.2215</v>
      </c>
      <c r="AX18" s="22">
        <v>0.1222</v>
      </c>
      <c r="AY18" s="22">
        <v>9.5799999999999996E-2</v>
      </c>
      <c r="AZ18" s="22">
        <v>9.5799999999999996E-2</v>
      </c>
      <c r="BA18" s="21">
        <v>1.2800000000000001E-2</v>
      </c>
      <c r="BB18" s="22">
        <v>1.2999999999999999E-3</v>
      </c>
      <c r="BC18" s="22">
        <v>1.2999999999999999E-3</v>
      </c>
      <c r="BD18" s="22">
        <v>1.2999999999999999E-3</v>
      </c>
      <c r="BE18" s="22">
        <v>1.2999999999999999E-3</v>
      </c>
      <c r="BF18" s="21">
        <v>0.35420000000000001</v>
      </c>
      <c r="BG18" s="22">
        <v>0.3493</v>
      </c>
      <c r="BH18" s="22">
        <v>0.3493</v>
      </c>
      <c r="BI18" s="22">
        <v>0.31940000000000002</v>
      </c>
      <c r="BJ18" s="22">
        <v>0.31940000000000002</v>
      </c>
    </row>
    <row r="19" spans="1:62" x14ac:dyDescent="0.3">
      <c r="A19" s="73" t="s">
        <v>28</v>
      </c>
      <c r="B19" t="str">
        <f>B3</f>
        <v>skopt.gp_min</v>
      </c>
      <c r="C19" t="str">
        <f>C3</f>
        <v>[]</v>
      </c>
      <c r="D19" s="2">
        <v>0.31830000000000003</v>
      </c>
      <c r="E19">
        <v>5.1000000000000004E-3</v>
      </c>
      <c r="F19">
        <v>2.0999999999999999E-3</v>
      </c>
      <c r="G19">
        <v>2.0999999999999999E-3</v>
      </c>
      <c r="H19">
        <v>2.0999999999999999E-3</v>
      </c>
      <c r="I19" s="2">
        <v>0.31830000000000003</v>
      </c>
      <c r="J19">
        <v>0.02</v>
      </c>
      <c r="K19">
        <v>4.3E-3</v>
      </c>
      <c r="L19">
        <v>2.0999999999999999E-3</v>
      </c>
      <c r="M19">
        <v>2.0999999999999999E-3</v>
      </c>
      <c r="N19" s="2">
        <v>0.5736</v>
      </c>
      <c r="O19">
        <v>9.7900000000000001E-2</v>
      </c>
      <c r="P19">
        <v>9.7900000000000001E-2</v>
      </c>
      <c r="Q19">
        <v>9.6500000000000002E-2</v>
      </c>
      <c r="R19">
        <v>9.6500000000000002E-2</v>
      </c>
      <c r="S19" s="19">
        <v>0.3306</v>
      </c>
      <c r="T19" s="20">
        <v>0.316</v>
      </c>
      <c r="U19" s="20">
        <v>0.29370000000000002</v>
      </c>
      <c r="V19" s="20">
        <v>0.29370000000000002</v>
      </c>
      <c r="W19" s="20">
        <v>0.29370000000000002</v>
      </c>
      <c r="X19" s="23">
        <v>0.29370000000000002</v>
      </c>
      <c r="Y19" s="23">
        <v>0.29370000000000002</v>
      </c>
      <c r="Z19" s="23">
        <v>0.29370000000000002</v>
      </c>
      <c r="AA19" s="23">
        <v>0.27639999999999998</v>
      </c>
      <c r="AB19" s="23">
        <v>0.27639999999999998</v>
      </c>
      <c r="AC19" s="19">
        <v>0.34239999999999998</v>
      </c>
      <c r="AD19" s="23">
        <v>0.34239999999999998</v>
      </c>
      <c r="AE19" s="23">
        <v>0.32150000000000001</v>
      </c>
      <c r="AF19" s="23">
        <v>0.22359999999999999</v>
      </c>
      <c r="AG19" s="23">
        <v>0.22359999999999999</v>
      </c>
      <c r="AH19" s="23">
        <v>0.22359999999999999</v>
      </c>
      <c r="AI19" s="23">
        <v>0.1188</v>
      </c>
      <c r="AJ19" s="23">
        <v>0.1181</v>
      </c>
      <c r="AK19" s="23">
        <v>9.7199999999999995E-2</v>
      </c>
      <c r="AL19" s="23">
        <v>9.7199999999999995E-2</v>
      </c>
      <c r="AM19" s="23">
        <v>9.7199999999999995E-2</v>
      </c>
      <c r="AN19" s="23">
        <v>9.7199999999999995E-2</v>
      </c>
      <c r="AO19" s="23">
        <v>9.7199999999999995E-2</v>
      </c>
      <c r="AP19" s="23">
        <v>9.7199999999999995E-2</v>
      </c>
      <c r="AQ19" s="19">
        <v>3.6200000000000003E-2</v>
      </c>
      <c r="AR19" s="20">
        <v>3.0000000000000001E-3</v>
      </c>
      <c r="AS19" s="20">
        <v>3.0000000000000001E-3</v>
      </c>
      <c r="AT19" s="20">
        <v>3.0000000000000001E-3</v>
      </c>
      <c r="AU19" s="20">
        <v>3.0000000000000001E-3</v>
      </c>
      <c r="AV19" s="19">
        <v>0.22220000000000001</v>
      </c>
      <c r="AW19" s="20">
        <v>0.22220000000000001</v>
      </c>
      <c r="AX19" s="20">
        <v>0.1472</v>
      </c>
      <c r="AY19" s="20">
        <v>0.1222</v>
      </c>
      <c r="AZ19" s="20">
        <v>8.4000000000000005E-2</v>
      </c>
      <c r="BA19" s="19">
        <v>0.2021</v>
      </c>
      <c r="BB19" s="20">
        <v>2.0999999999999999E-3</v>
      </c>
      <c r="BC19" s="20">
        <v>2.0999999999999999E-3</v>
      </c>
      <c r="BD19" s="20">
        <v>2.0999999999999999E-3</v>
      </c>
      <c r="BE19" s="20">
        <v>1.6999999999999999E-3</v>
      </c>
      <c r="BF19" s="19">
        <v>0.4778</v>
      </c>
      <c r="BG19" s="20">
        <v>0.4299</v>
      </c>
      <c r="BH19" s="20">
        <v>0.31459999999999999</v>
      </c>
      <c r="BI19" s="20">
        <v>0.31459999999999999</v>
      </c>
      <c r="BJ19" s="20">
        <v>0.31459999999999999</v>
      </c>
    </row>
    <row r="20" spans="1:62" x14ac:dyDescent="0.3">
      <c r="A20" s="71"/>
      <c r="B20" t="str">
        <f t="shared" ref="B20:C20" si="41">B4</f>
        <v>skopt.dummy_min</v>
      </c>
      <c r="C20" t="str">
        <f t="shared" si="41"/>
        <v>[]</v>
      </c>
      <c r="D20" s="2">
        <v>1.4500000000000001E-2</v>
      </c>
      <c r="E20">
        <v>1.4500000000000001E-2</v>
      </c>
      <c r="F20">
        <v>2.0999999999999999E-3</v>
      </c>
      <c r="G20">
        <v>2.0999999999999999E-3</v>
      </c>
      <c r="H20">
        <v>2.0999999999999999E-3</v>
      </c>
      <c r="I20" s="2">
        <v>8.8499999999999995E-2</v>
      </c>
      <c r="J20">
        <v>3.3999999999999998E-3</v>
      </c>
      <c r="K20">
        <v>3.3999999999999998E-3</v>
      </c>
      <c r="L20">
        <v>3.3999999999999998E-3</v>
      </c>
      <c r="M20">
        <v>3.3999999999999998E-3</v>
      </c>
      <c r="N20" s="2">
        <v>0.16600000000000001</v>
      </c>
      <c r="O20">
        <v>0.16600000000000001</v>
      </c>
      <c r="P20">
        <v>0.16600000000000001</v>
      </c>
      <c r="Q20">
        <v>0.16600000000000001</v>
      </c>
      <c r="R20">
        <v>0.16600000000000001</v>
      </c>
      <c r="S20" s="19">
        <v>0.39169999999999999</v>
      </c>
      <c r="T20" s="20">
        <v>0.29649999999999999</v>
      </c>
      <c r="U20" s="20">
        <v>0.29649999999999999</v>
      </c>
      <c r="V20" s="20">
        <v>0.29649999999999999</v>
      </c>
      <c r="W20" s="20">
        <v>0.29649999999999999</v>
      </c>
      <c r="X20" s="23">
        <v>0.29649999999999999</v>
      </c>
      <c r="Y20" s="23">
        <v>0.29649999999999999</v>
      </c>
      <c r="Z20" s="23">
        <v>0.29649999999999999</v>
      </c>
      <c r="AA20" s="23">
        <v>0.29649999999999999</v>
      </c>
      <c r="AB20" s="23">
        <v>0.29649999999999999</v>
      </c>
      <c r="AC20" s="19">
        <v>0.3785</v>
      </c>
      <c r="AD20" s="23">
        <v>0.35759999999999997</v>
      </c>
      <c r="AE20" s="23">
        <v>0.35759999999999997</v>
      </c>
      <c r="AF20" s="23">
        <v>0.35759999999999997</v>
      </c>
      <c r="AG20" s="23">
        <v>0.34439999999999998</v>
      </c>
      <c r="AH20" s="23">
        <v>0.34100000000000003</v>
      </c>
      <c r="AI20" s="23">
        <v>0.34100000000000003</v>
      </c>
      <c r="AJ20" s="23">
        <v>0.34100000000000003</v>
      </c>
      <c r="AK20" s="23">
        <v>0.34100000000000003</v>
      </c>
      <c r="AL20" s="23">
        <v>0.34100000000000003</v>
      </c>
      <c r="AM20" s="23">
        <v>0.34100000000000003</v>
      </c>
      <c r="AN20" s="23">
        <v>0.34100000000000003</v>
      </c>
      <c r="AO20" s="23">
        <v>0.34100000000000003</v>
      </c>
      <c r="AP20" s="23">
        <v>0.34100000000000003</v>
      </c>
      <c r="AQ20" s="19">
        <v>4.1300000000000003E-2</v>
      </c>
      <c r="AR20" s="20">
        <v>4.1300000000000003E-2</v>
      </c>
      <c r="AS20" s="20">
        <v>4.1300000000000003E-2</v>
      </c>
      <c r="AT20" s="20">
        <v>3.4500000000000003E-2</v>
      </c>
      <c r="AU20" s="20">
        <v>3.4500000000000003E-2</v>
      </c>
      <c r="AV20" s="19">
        <v>0.1472</v>
      </c>
      <c r="AW20" s="20">
        <v>0.1472</v>
      </c>
      <c r="AX20" s="20">
        <v>0.1472</v>
      </c>
      <c r="AY20" s="20">
        <v>0.1472</v>
      </c>
      <c r="AZ20" s="20">
        <v>0.1472</v>
      </c>
      <c r="BA20" s="19">
        <v>4.3E-3</v>
      </c>
      <c r="BB20" s="20">
        <v>4.3E-3</v>
      </c>
      <c r="BC20" s="20">
        <v>4.3E-3</v>
      </c>
      <c r="BD20" s="20">
        <v>4.3E-3</v>
      </c>
      <c r="BE20" s="20">
        <v>4.3E-3</v>
      </c>
      <c r="BF20" s="19">
        <v>0.56940000000000002</v>
      </c>
      <c r="BG20" s="20">
        <v>0.45900000000000002</v>
      </c>
      <c r="BH20" s="20">
        <v>0.40689999999999998</v>
      </c>
      <c r="BI20" s="20">
        <v>0.32919999999999999</v>
      </c>
      <c r="BJ20" s="20">
        <v>0.32919999999999999</v>
      </c>
    </row>
    <row r="21" spans="1:62" x14ac:dyDescent="0.3">
      <c r="A21" s="71"/>
      <c r="B21" t="str">
        <f t="shared" ref="B21:C21" si="42">B5</f>
        <v>skopt.forest_min</v>
      </c>
      <c r="C21" t="str">
        <f t="shared" si="42"/>
        <v>[]</v>
      </c>
      <c r="D21" s="2">
        <v>1.4500000000000001E-2</v>
      </c>
      <c r="E21">
        <v>2.0999999999999999E-3</v>
      </c>
      <c r="F21">
        <v>2.0999999999999999E-3</v>
      </c>
      <c r="G21">
        <v>2.0999999999999999E-3</v>
      </c>
      <c r="H21">
        <v>2.0999999999999999E-3</v>
      </c>
      <c r="I21" s="2">
        <v>8.8499999999999995E-2</v>
      </c>
      <c r="J21">
        <v>7.1999999999999998E-3</v>
      </c>
      <c r="K21">
        <v>2.0999999999999999E-3</v>
      </c>
      <c r="L21">
        <v>2.0999999999999999E-3</v>
      </c>
      <c r="M21">
        <v>2.0999999999999999E-3</v>
      </c>
      <c r="N21" s="2">
        <v>0.16600000000000001</v>
      </c>
      <c r="O21">
        <v>0.1542</v>
      </c>
      <c r="P21">
        <v>0.1236</v>
      </c>
      <c r="Q21">
        <v>9.9299999999999999E-2</v>
      </c>
      <c r="R21">
        <v>8.5400000000000004E-2</v>
      </c>
      <c r="S21" s="19">
        <v>0.39169999999999999</v>
      </c>
      <c r="T21" s="20">
        <v>0.34100000000000003</v>
      </c>
      <c r="U21" s="20">
        <v>0.34100000000000003</v>
      </c>
      <c r="V21" s="20">
        <v>0.34100000000000003</v>
      </c>
      <c r="W21">
        <v>0.31869999999999998</v>
      </c>
      <c r="X21" s="23">
        <v>0.31869999999999998</v>
      </c>
      <c r="Y21" s="23">
        <v>0.31869999999999998</v>
      </c>
      <c r="Z21" s="23">
        <v>0.31869999999999998</v>
      </c>
      <c r="AA21" s="23">
        <v>0.31869999999999998</v>
      </c>
      <c r="AB21" s="23">
        <v>0.31869999999999998</v>
      </c>
      <c r="AC21" s="19">
        <v>0.3785</v>
      </c>
      <c r="AD21" s="23">
        <v>0.35759999999999997</v>
      </c>
      <c r="AE21" s="23">
        <v>0.35759999999999997</v>
      </c>
      <c r="AF21" s="23">
        <v>0.35759999999999997</v>
      </c>
      <c r="AG21" s="23">
        <v>0.34439999999999998</v>
      </c>
      <c r="AH21" s="23">
        <v>0.33189999999999997</v>
      </c>
      <c r="AI21" s="23">
        <v>0.29370000000000002</v>
      </c>
      <c r="AJ21" s="23">
        <v>0.29370000000000002</v>
      </c>
      <c r="AK21" s="23">
        <v>0.29370000000000002</v>
      </c>
      <c r="AL21" s="23">
        <v>0.29370000000000002</v>
      </c>
      <c r="AM21" s="23">
        <v>0.29370000000000002</v>
      </c>
      <c r="AN21" s="23">
        <v>0.29370000000000002</v>
      </c>
      <c r="AO21" s="23">
        <v>0.29370000000000002</v>
      </c>
      <c r="AP21" s="23">
        <v>0.29370000000000002</v>
      </c>
      <c r="AQ21" s="19">
        <v>4.1300000000000003E-2</v>
      </c>
      <c r="AR21" s="20">
        <v>1.6199999999999999E-2</v>
      </c>
      <c r="AS21" s="20">
        <v>3.3999999999999998E-3</v>
      </c>
      <c r="AT21" s="20">
        <v>3.0000000000000001E-3</v>
      </c>
      <c r="AU21" s="20">
        <v>3.0000000000000001E-3</v>
      </c>
      <c r="AV21" s="19">
        <v>0.1472</v>
      </c>
      <c r="AW21" s="20">
        <v>0.1222</v>
      </c>
      <c r="AX21" s="20">
        <v>0.1222</v>
      </c>
      <c r="AY21" s="20">
        <v>7.2900000000000006E-2</v>
      </c>
      <c r="AZ21" s="20">
        <v>7.2900000000000006E-2</v>
      </c>
      <c r="BA21" s="19">
        <v>4.3E-3</v>
      </c>
      <c r="BB21" s="20">
        <v>2.5999999999999999E-3</v>
      </c>
      <c r="BC21" s="20">
        <v>2.0999999999999999E-3</v>
      </c>
      <c r="BD21" s="20">
        <v>2.0999999999999999E-3</v>
      </c>
      <c r="BE21" s="20">
        <v>2.0999999999999999E-3</v>
      </c>
      <c r="BF21" s="19">
        <v>0.56940000000000002</v>
      </c>
      <c r="BG21" s="20">
        <v>0.39929999999999999</v>
      </c>
      <c r="BH21" s="20">
        <v>0.3785</v>
      </c>
      <c r="BI21" s="20">
        <v>0.3785</v>
      </c>
      <c r="BJ21" s="20">
        <v>0.32569999999999999</v>
      </c>
    </row>
    <row r="22" spans="1:62" x14ac:dyDescent="0.3">
      <c r="A22" s="72"/>
      <c r="B22" s="1" t="str">
        <f t="shared" ref="B22:C22" si="43">B6</f>
        <v>skopt.gbrt_min</v>
      </c>
      <c r="C22" s="1" t="str">
        <f t="shared" si="43"/>
        <v>[]</v>
      </c>
      <c r="D22" s="3">
        <v>1.9599999999999999E-2</v>
      </c>
      <c r="E22" s="1">
        <v>2.0999999999999999E-3</v>
      </c>
      <c r="F22" s="1">
        <v>2.0999999999999999E-3</v>
      </c>
      <c r="G22" s="1">
        <v>2.0999999999999999E-3</v>
      </c>
      <c r="H22" s="1">
        <v>2.0999999999999999E-3</v>
      </c>
      <c r="I22" s="3">
        <v>8.8499999999999995E-2</v>
      </c>
      <c r="J22" s="1">
        <v>1.6999999999999999E-3</v>
      </c>
      <c r="K22" s="1">
        <v>1.6999999999999999E-3</v>
      </c>
      <c r="L22" s="1">
        <v>1.6999999999999999E-3</v>
      </c>
      <c r="M22" s="1">
        <v>1.6999999999999999E-3</v>
      </c>
      <c r="N22" s="3">
        <v>0.49099999999999999</v>
      </c>
      <c r="O22" s="1">
        <v>0.35759999999999997</v>
      </c>
      <c r="P22" s="1">
        <v>0.31040000000000001</v>
      </c>
      <c r="Q22" s="1">
        <v>0.31040000000000001</v>
      </c>
      <c r="R22" s="1">
        <v>0.31040000000000001</v>
      </c>
      <c r="S22" s="21">
        <v>0.44719999999999999</v>
      </c>
      <c r="T22" s="22">
        <v>0.33750000000000002</v>
      </c>
      <c r="U22" s="22">
        <v>0.33750000000000002</v>
      </c>
      <c r="V22" s="22">
        <v>0.33750000000000002</v>
      </c>
      <c r="W22" s="22">
        <v>0.28260000000000002</v>
      </c>
      <c r="X22" s="22">
        <v>0.28260000000000002</v>
      </c>
      <c r="Y22" s="22">
        <v>0.28260000000000002</v>
      </c>
      <c r="Z22" s="22">
        <v>0.28260000000000002</v>
      </c>
      <c r="AA22" s="22">
        <v>0.28260000000000002</v>
      </c>
      <c r="AB22" s="22">
        <v>0.28260000000000002</v>
      </c>
      <c r="AC22" s="21">
        <v>0.3785</v>
      </c>
      <c r="AD22" s="22">
        <v>0.35759999999999997</v>
      </c>
      <c r="AE22" s="22">
        <v>0.35759999999999997</v>
      </c>
      <c r="AF22" s="22">
        <v>0.35759999999999997</v>
      </c>
      <c r="AG22" s="22">
        <v>0.34439999999999998</v>
      </c>
      <c r="AH22" s="22">
        <v>0.2944</v>
      </c>
      <c r="AI22" s="22">
        <v>0.26669999999999999</v>
      </c>
      <c r="AJ22" s="22">
        <v>0.26529999999999998</v>
      </c>
      <c r="AK22" s="22">
        <v>0.26529999999999998</v>
      </c>
      <c r="AL22" s="22">
        <v>0.26529999999999998</v>
      </c>
      <c r="AM22" s="22">
        <v>0.26529999999999998</v>
      </c>
      <c r="AN22" s="22">
        <v>0.26529999999999998</v>
      </c>
      <c r="AO22" s="22">
        <v>0.26529999999999998</v>
      </c>
      <c r="AP22" s="22">
        <v>0.26529999999999998</v>
      </c>
      <c r="AQ22" s="21">
        <v>4.1300000000000003E-2</v>
      </c>
      <c r="AR22" s="22">
        <v>2.9399999999999999E-2</v>
      </c>
      <c r="AS22" s="22">
        <v>8.8999999999999999E-3</v>
      </c>
      <c r="AT22" s="22">
        <v>8.5000000000000006E-3</v>
      </c>
      <c r="AU22" s="22">
        <v>3.0000000000000001E-3</v>
      </c>
      <c r="AV22" s="21">
        <v>0.1472</v>
      </c>
      <c r="AW22" s="22">
        <v>0.1222</v>
      </c>
      <c r="AX22" s="22">
        <v>0.1222</v>
      </c>
      <c r="AY22" s="22">
        <v>9.5799999999999996E-2</v>
      </c>
      <c r="AZ22" s="22">
        <v>9.5799999999999996E-2</v>
      </c>
      <c r="BA22" s="21">
        <v>3.49E-2</v>
      </c>
      <c r="BB22" s="22">
        <v>3.4500000000000003E-2</v>
      </c>
      <c r="BC22" s="22">
        <v>3.4500000000000003E-2</v>
      </c>
      <c r="BD22" s="22">
        <v>3.4000000000000002E-2</v>
      </c>
      <c r="BE22" s="22">
        <v>2.5999999999999999E-3</v>
      </c>
      <c r="BF22" s="21">
        <v>0.68679999999999997</v>
      </c>
      <c r="BG22" s="22">
        <v>0.32640000000000002</v>
      </c>
      <c r="BH22" s="22">
        <v>0.31669999999999998</v>
      </c>
      <c r="BI22" s="22">
        <v>0.28820000000000001</v>
      </c>
      <c r="BJ22" s="22">
        <v>0.28820000000000001</v>
      </c>
    </row>
    <row r="23" spans="1:62" x14ac:dyDescent="0.3">
      <c r="A23" s="73" t="s">
        <v>29</v>
      </c>
      <c r="B23" t="str">
        <f>B3</f>
        <v>skopt.gp_min</v>
      </c>
      <c r="C23" t="str">
        <f>C3</f>
        <v>[]</v>
      </c>
      <c r="D23" s="2">
        <v>2.0999999999999999E-3</v>
      </c>
      <c r="E23">
        <v>1.6999999999999999E-3</v>
      </c>
      <c r="F23">
        <v>1.6999999999999999E-3</v>
      </c>
      <c r="G23">
        <v>1.6999999999999999E-3</v>
      </c>
      <c r="H23">
        <v>1.6999999999999999E-3</v>
      </c>
      <c r="I23" s="2">
        <v>3.3999999999999998E-3</v>
      </c>
      <c r="J23">
        <v>2.5999999999999999E-3</v>
      </c>
      <c r="K23">
        <v>1.2999999999999999E-3</v>
      </c>
      <c r="L23">
        <v>1.2999999999999999E-3</v>
      </c>
      <c r="M23">
        <v>1.2999999999999999E-3</v>
      </c>
      <c r="N23" s="2">
        <v>0.61670000000000003</v>
      </c>
      <c r="O23">
        <v>0.48120000000000002</v>
      </c>
      <c r="P23">
        <v>0.41739999999999999</v>
      </c>
      <c r="Q23">
        <v>0.41739999999999999</v>
      </c>
      <c r="R23">
        <v>0.41739999999999999</v>
      </c>
      <c r="S23" s="19">
        <v>0.39379999999999998</v>
      </c>
      <c r="T23" s="20">
        <v>0.39379999999999998</v>
      </c>
      <c r="U23" s="20">
        <v>0.39379999999999998</v>
      </c>
      <c r="V23" s="20">
        <v>0.3826</v>
      </c>
      <c r="W23" s="20">
        <v>0.3826</v>
      </c>
      <c r="X23" s="23">
        <v>0.3826</v>
      </c>
      <c r="Y23" s="23">
        <v>0.34100000000000003</v>
      </c>
      <c r="Z23" s="23">
        <v>0.34100000000000003</v>
      </c>
      <c r="AA23" s="23">
        <v>0.34100000000000003</v>
      </c>
      <c r="AB23" s="23">
        <v>0.32219999999999999</v>
      </c>
      <c r="AC23" s="19">
        <v>0.41739999999999999</v>
      </c>
      <c r="AD23" s="23">
        <v>0.41739999999999999</v>
      </c>
      <c r="AE23" s="23">
        <v>0.41739999999999999</v>
      </c>
      <c r="AF23" s="23">
        <v>0.40279999999999999</v>
      </c>
      <c r="AG23" s="23">
        <v>0.40279999999999999</v>
      </c>
      <c r="AH23" s="23">
        <v>0.38119999999999998</v>
      </c>
      <c r="AI23" s="23">
        <v>0.3604</v>
      </c>
      <c r="AJ23" s="23">
        <v>0.35560000000000003</v>
      </c>
      <c r="AK23" s="23">
        <v>0.35560000000000003</v>
      </c>
      <c r="AL23" s="23">
        <v>0.35560000000000003</v>
      </c>
      <c r="AM23" s="23">
        <v>0.34439999999999998</v>
      </c>
      <c r="AN23" s="23">
        <v>0.34439999999999998</v>
      </c>
      <c r="AO23" s="23">
        <v>0.34239999999999998</v>
      </c>
      <c r="AP23" s="23">
        <v>0.29859999999999998</v>
      </c>
      <c r="AQ23" s="19">
        <v>5.6599999999999998E-2</v>
      </c>
      <c r="AR23" s="20">
        <v>2.0999999999999999E-3</v>
      </c>
      <c r="AS23" s="20">
        <v>2.0999999999999999E-3</v>
      </c>
      <c r="AT23" s="20">
        <v>2.0999999999999999E-3</v>
      </c>
      <c r="AU23" s="20">
        <v>2.0999999999999999E-3</v>
      </c>
      <c r="AV23" s="19">
        <v>0.2306</v>
      </c>
      <c r="AW23" s="20">
        <v>0.10829999999999999</v>
      </c>
      <c r="AX23" s="20">
        <v>0.10829999999999999</v>
      </c>
      <c r="AY23" s="20">
        <v>8.4000000000000005E-2</v>
      </c>
      <c r="AZ23" s="20">
        <v>8.4000000000000005E-2</v>
      </c>
      <c r="BA23" s="19">
        <v>3.6600000000000001E-2</v>
      </c>
      <c r="BB23" s="20">
        <v>1.6999999999999999E-3</v>
      </c>
      <c r="BC23" s="20">
        <v>1.6999999999999999E-3</v>
      </c>
      <c r="BD23" s="20">
        <v>1.2999999999999999E-3</v>
      </c>
      <c r="BE23" s="20">
        <v>1.2999999999999999E-3</v>
      </c>
      <c r="BF23" s="19">
        <v>0.35560000000000003</v>
      </c>
      <c r="BG23" s="20">
        <v>0.35560000000000003</v>
      </c>
      <c r="BH23" s="20">
        <v>0.35560000000000003</v>
      </c>
      <c r="BI23" s="20">
        <v>0.35560000000000003</v>
      </c>
      <c r="BJ23" s="20">
        <v>0.35560000000000003</v>
      </c>
    </row>
    <row r="24" spans="1:62" x14ac:dyDescent="0.3">
      <c r="A24" s="71"/>
      <c r="B24" t="str">
        <f t="shared" ref="B24:C24" si="44">B4</f>
        <v>skopt.dummy_min</v>
      </c>
      <c r="C24" t="str">
        <f t="shared" si="44"/>
        <v>[]</v>
      </c>
      <c r="D24" s="2">
        <v>3.4000000000000002E-2</v>
      </c>
      <c r="E24">
        <v>3.4000000000000002E-2</v>
      </c>
      <c r="F24">
        <v>3.4000000000000002E-2</v>
      </c>
      <c r="G24">
        <v>3.4000000000000002E-2</v>
      </c>
      <c r="H24">
        <v>2.0999999999999999E-3</v>
      </c>
      <c r="I24" s="2">
        <v>2.0999999999999999E-3</v>
      </c>
      <c r="J24">
        <v>2.0999999999999999E-3</v>
      </c>
      <c r="K24">
        <v>8.9999999999999998E-4</v>
      </c>
      <c r="L24">
        <v>8.9999999999999998E-4</v>
      </c>
      <c r="M24">
        <v>8.9999999999999998E-4</v>
      </c>
      <c r="N24" s="2">
        <v>0.14580000000000001</v>
      </c>
      <c r="O24">
        <v>0.14580000000000001</v>
      </c>
      <c r="P24">
        <v>0.14580000000000001</v>
      </c>
      <c r="Q24">
        <v>0.14580000000000001</v>
      </c>
      <c r="R24">
        <v>0.14580000000000001</v>
      </c>
      <c r="S24" s="19">
        <v>0.4042</v>
      </c>
      <c r="T24" s="20">
        <v>0.35899999999999999</v>
      </c>
      <c r="U24" s="20">
        <v>0.35899999999999999</v>
      </c>
      <c r="V24" s="20">
        <v>0.3347</v>
      </c>
      <c r="W24" s="20">
        <v>0.3347</v>
      </c>
      <c r="X24" s="23">
        <v>0.3347</v>
      </c>
      <c r="Y24" s="23">
        <v>0.3347</v>
      </c>
      <c r="Z24" s="23">
        <v>0.3347</v>
      </c>
      <c r="AA24" s="23">
        <v>0.3347</v>
      </c>
      <c r="AB24" s="23">
        <v>0.32290000000000002</v>
      </c>
      <c r="AC24" s="19">
        <v>0.41460000000000002</v>
      </c>
      <c r="AD24" s="23">
        <v>0.39860000000000001</v>
      </c>
      <c r="AE24" s="23">
        <v>0.37009999999999998</v>
      </c>
      <c r="AF24" s="23">
        <v>0.3347</v>
      </c>
      <c r="AG24" s="23">
        <v>0.3347</v>
      </c>
      <c r="AH24" s="23">
        <v>0.3347</v>
      </c>
      <c r="AI24" s="23">
        <v>0.3347</v>
      </c>
      <c r="AJ24" s="23">
        <v>0.3347</v>
      </c>
      <c r="AK24" s="23">
        <v>0.3347</v>
      </c>
      <c r="AL24" s="23">
        <v>0.32290000000000002</v>
      </c>
      <c r="AM24" s="23">
        <v>0.32290000000000002</v>
      </c>
      <c r="AN24" s="23">
        <v>0.32290000000000002</v>
      </c>
      <c r="AO24" s="23">
        <v>0.32290000000000002</v>
      </c>
      <c r="AP24" s="23">
        <v>0.32290000000000002</v>
      </c>
      <c r="AQ24" s="19">
        <v>6.2100000000000002E-2</v>
      </c>
      <c r="AR24" s="20">
        <v>5.3600000000000002E-2</v>
      </c>
      <c r="AS24" s="20">
        <v>4.0899999999999999E-2</v>
      </c>
      <c r="AT24" s="20">
        <v>9.4000000000000004E-3</v>
      </c>
      <c r="AU24" s="20">
        <v>9.4000000000000004E-3</v>
      </c>
      <c r="AV24" s="19">
        <v>0.2319</v>
      </c>
      <c r="AW24" s="20">
        <v>0.22220000000000001</v>
      </c>
      <c r="AX24" s="20">
        <v>0.1472</v>
      </c>
      <c r="AY24" s="20">
        <v>0.1472</v>
      </c>
      <c r="AZ24" s="20">
        <v>0.1472</v>
      </c>
      <c r="BA24" s="19">
        <v>3.3999999999999998E-3</v>
      </c>
      <c r="BB24" s="20">
        <v>2.0999999999999999E-3</v>
      </c>
      <c r="BC24" s="20">
        <v>2.0999999999999999E-3</v>
      </c>
      <c r="BD24" s="20">
        <v>2.0999999999999999E-3</v>
      </c>
      <c r="BE24" s="20">
        <v>2.0999999999999999E-3</v>
      </c>
      <c r="BF24" s="19">
        <v>0.35560000000000003</v>
      </c>
      <c r="BG24" s="20">
        <v>0.35560000000000003</v>
      </c>
      <c r="BH24" s="20">
        <v>0.35560000000000003</v>
      </c>
      <c r="BI24" s="20">
        <v>0.35560000000000003</v>
      </c>
      <c r="BJ24" s="20">
        <v>0.35560000000000003</v>
      </c>
    </row>
    <row r="25" spans="1:62" x14ac:dyDescent="0.3">
      <c r="A25" s="71"/>
      <c r="B25" t="str">
        <f t="shared" ref="B25:C25" si="45">B5</f>
        <v>skopt.forest_min</v>
      </c>
      <c r="C25" t="str">
        <f t="shared" si="45"/>
        <v>[]</v>
      </c>
      <c r="D25" s="2">
        <v>3.4000000000000002E-2</v>
      </c>
      <c r="E25">
        <v>2.5999999999999999E-3</v>
      </c>
      <c r="F25">
        <v>2.5999999999999999E-3</v>
      </c>
      <c r="G25">
        <v>2.5999999999999999E-3</v>
      </c>
      <c r="H25">
        <v>2.0999999999999999E-3</v>
      </c>
      <c r="I25" s="2">
        <v>2.0999999999999999E-3</v>
      </c>
      <c r="J25">
        <v>2.0999999999999999E-3</v>
      </c>
      <c r="K25">
        <v>2.0999999999999999E-3</v>
      </c>
      <c r="L25">
        <v>2.0999999999999999E-3</v>
      </c>
      <c r="M25">
        <v>1.6999999999999999E-3</v>
      </c>
      <c r="N25" s="2">
        <v>0.14580000000000001</v>
      </c>
      <c r="O25">
        <v>0.13189999999999999</v>
      </c>
      <c r="P25">
        <v>0.13189999999999999</v>
      </c>
      <c r="Q25">
        <v>0.12709999999999999</v>
      </c>
      <c r="R25">
        <v>0.12709999999999999</v>
      </c>
      <c r="S25" s="19">
        <v>0.4042</v>
      </c>
      <c r="T25" s="20">
        <v>0.3528</v>
      </c>
      <c r="U25" s="20">
        <v>0.3528</v>
      </c>
      <c r="V25" s="20">
        <v>0.3528</v>
      </c>
      <c r="W25" s="20">
        <v>0.34100000000000003</v>
      </c>
      <c r="X25" s="23">
        <v>0.34100000000000003</v>
      </c>
      <c r="Y25" s="23">
        <v>0.34100000000000003</v>
      </c>
      <c r="Z25" s="23">
        <v>0.34100000000000003</v>
      </c>
      <c r="AA25" s="23">
        <v>0.34100000000000003</v>
      </c>
      <c r="AB25" s="23">
        <v>0.34100000000000003</v>
      </c>
      <c r="AC25" s="19">
        <v>0.41460000000000002</v>
      </c>
      <c r="AD25" s="23">
        <v>0.39860000000000001</v>
      </c>
      <c r="AE25" s="23">
        <v>0.37009999999999998</v>
      </c>
      <c r="AF25" s="23">
        <v>0.3347</v>
      </c>
      <c r="AG25" s="23">
        <v>0.3347</v>
      </c>
      <c r="AH25" s="23">
        <v>0.23119999999999999</v>
      </c>
      <c r="AI25" s="23">
        <v>0.14580000000000001</v>
      </c>
      <c r="AJ25" s="23">
        <v>0.14580000000000001</v>
      </c>
      <c r="AK25" s="23">
        <v>0.1188</v>
      </c>
      <c r="AL25" s="23">
        <v>0.1188</v>
      </c>
      <c r="AM25" s="23">
        <v>0.1188</v>
      </c>
      <c r="AN25" s="23">
        <v>0.1188</v>
      </c>
      <c r="AO25" s="23">
        <v>0.1188</v>
      </c>
      <c r="AP25" s="23">
        <v>0.1188</v>
      </c>
      <c r="AQ25" s="19">
        <v>6.2100000000000002E-2</v>
      </c>
      <c r="AR25" s="20">
        <v>6.2100000000000002E-2</v>
      </c>
      <c r="AS25" s="20">
        <v>6.2100000000000002E-2</v>
      </c>
      <c r="AT25" s="20">
        <v>5.8700000000000002E-2</v>
      </c>
      <c r="AU25" s="20">
        <v>5.8700000000000002E-2</v>
      </c>
      <c r="AV25" s="19">
        <v>0.2319</v>
      </c>
      <c r="AW25" s="20">
        <v>8.3299999999999999E-2</v>
      </c>
      <c r="AX25" s="20">
        <v>8.2600000000000007E-2</v>
      </c>
      <c r="AY25" s="20">
        <v>8.1299999999999997E-2</v>
      </c>
      <c r="AZ25" s="20">
        <v>7.2900000000000006E-2</v>
      </c>
      <c r="BA25" s="19">
        <v>3.3999999999999998E-3</v>
      </c>
      <c r="BB25" s="20">
        <v>1.6999999999999999E-3</v>
      </c>
      <c r="BC25" s="20">
        <v>1.6999999999999999E-3</v>
      </c>
      <c r="BD25" s="20">
        <v>1.6999999999999999E-3</v>
      </c>
      <c r="BE25" s="20">
        <v>1.6999999999999999E-3</v>
      </c>
      <c r="BF25" s="19">
        <v>0.35560000000000003</v>
      </c>
      <c r="BG25" s="20">
        <v>0.31809999999999999</v>
      </c>
      <c r="BH25" s="20">
        <v>0.31809999999999999</v>
      </c>
      <c r="BI25" s="20">
        <v>0.31809999999999999</v>
      </c>
      <c r="BJ25" s="20">
        <v>0.2903</v>
      </c>
    </row>
    <row r="26" spans="1:62" x14ac:dyDescent="0.3">
      <c r="A26" s="71"/>
      <c r="B26" t="str">
        <f t="shared" ref="B26:C26" si="46">B6</f>
        <v>skopt.gbrt_min</v>
      </c>
      <c r="C26" t="str">
        <f t="shared" si="46"/>
        <v>[]</v>
      </c>
      <c r="D26" s="2">
        <v>2.3400000000000001E-2</v>
      </c>
      <c r="E26">
        <v>3.8E-3</v>
      </c>
      <c r="F26">
        <v>2.0999999999999999E-3</v>
      </c>
      <c r="G26">
        <v>2.0999999999999999E-3</v>
      </c>
      <c r="H26">
        <v>1.6999999999999999E-3</v>
      </c>
      <c r="I26" s="2">
        <v>2.0999999999999999E-3</v>
      </c>
      <c r="J26">
        <v>2.0999999999999999E-3</v>
      </c>
      <c r="K26">
        <v>1.6999999999999999E-3</v>
      </c>
      <c r="L26">
        <v>1.6999999999999999E-3</v>
      </c>
      <c r="M26">
        <v>1.6999999999999999E-3</v>
      </c>
      <c r="N26" s="2">
        <v>0.70279999999999998</v>
      </c>
      <c r="O26">
        <v>0.65280000000000005</v>
      </c>
      <c r="P26">
        <v>0.62849999999999995</v>
      </c>
      <c r="Q26">
        <v>0.62849999999999995</v>
      </c>
      <c r="R26">
        <v>0.61809999999999998</v>
      </c>
      <c r="S26" s="19">
        <v>0.1799</v>
      </c>
      <c r="T26" s="20">
        <v>0.1799</v>
      </c>
      <c r="U26" s="20">
        <v>0.1799</v>
      </c>
      <c r="V26" s="20">
        <v>0.1125</v>
      </c>
      <c r="W26" s="25">
        <v>0.1125</v>
      </c>
      <c r="X26" s="23">
        <v>0.1125</v>
      </c>
      <c r="Y26" s="23">
        <v>0.1125</v>
      </c>
      <c r="Z26" s="23">
        <v>0.1125</v>
      </c>
      <c r="AA26" s="23">
        <v>0.1125</v>
      </c>
      <c r="AB26" s="23">
        <v>0.1125</v>
      </c>
      <c r="AC26" s="19">
        <v>0.1799</v>
      </c>
      <c r="AD26" s="20">
        <v>0.1799</v>
      </c>
      <c r="AE26" s="20">
        <v>0.1799</v>
      </c>
      <c r="AF26" s="20">
        <v>0.1799</v>
      </c>
      <c r="AG26" s="20">
        <v>0.1799</v>
      </c>
      <c r="AH26" s="20">
        <v>0.11940000000000001</v>
      </c>
      <c r="AI26" s="20">
        <v>0.11940000000000001</v>
      </c>
      <c r="AJ26" s="20">
        <v>0.11940000000000001</v>
      </c>
      <c r="AK26" s="20">
        <v>0.11940000000000001</v>
      </c>
      <c r="AL26" s="20">
        <v>0.11940000000000001</v>
      </c>
      <c r="AM26" s="20">
        <v>0.11940000000000001</v>
      </c>
      <c r="AN26" s="20">
        <v>0.11940000000000001</v>
      </c>
      <c r="AO26" s="20">
        <v>0.1111</v>
      </c>
      <c r="AP26" s="20">
        <v>0.1111</v>
      </c>
      <c r="AQ26" s="19">
        <v>6.2100000000000002E-2</v>
      </c>
      <c r="AR26" s="20">
        <v>8.5000000000000006E-3</v>
      </c>
      <c r="AS26" s="20">
        <v>3.0000000000000001E-3</v>
      </c>
      <c r="AT26" s="20">
        <v>3.0000000000000001E-3</v>
      </c>
      <c r="AU26" s="20">
        <v>3.0000000000000001E-3</v>
      </c>
      <c r="AV26" s="19">
        <v>0.2326</v>
      </c>
      <c r="AW26" s="20">
        <v>0.22220000000000001</v>
      </c>
      <c r="AX26" s="20">
        <v>0.2215</v>
      </c>
      <c r="AY26" s="20">
        <v>0.2215</v>
      </c>
      <c r="AZ26" s="20">
        <v>0.2215</v>
      </c>
      <c r="BA26" s="19">
        <v>3.3999999999999998E-3</v>
      </c>
      <c r="BB26" s="20">
        <v>1.2999999999999999E-3</v>
      </c>
      <c r="BC26" s="20">
        <v>1.2999999999999999E-3</v>
      </c>
      <c r="BD26" s="20">
        <v>1.2999999999999999E-3</v>
      </c>
      <c r="BE26" s="20">
        <v>1.2999999999999999E-3</v>
      </c>
      <c r="BF26" s="19">
        <v>0.2361</v>
      </c>
      <c r="BG26" s="20">
        <v>0.2361</v>
      </c>
      <c r="BH26" s="20">
        <v>0.2361</v>
      </c>
      <c r="BI26" s="20">
        <v>0.2361</v>
      </c>
      <c r="BJ26" s="20">
        <v>0.2361</v>
      </c>
    </row>
    <row r="27" spans="1:62" x14ac:dyDescent="0.3"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1:62" x14ac:dyDescent="0.3">
      <c r="D28" t="s">
        <v>93</v>
      </c>
      <c r="AC28" s="12" t="s">
        <v>96</v>
      </c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spans="1:62" x14ac:dyDescent="0.3">
      <c r="D29" t="s">
        <v>94</v>
      </c>
      <c r="AC29" s="12" t="s">
        <v>94</v>
      </c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</row>
    <row r="30" spans="1:62" x14ac:dyDescent="0.3">
      <c r="D30" t="s">
        <v>95</v>
      </c>
      <c r="AC30" s="12" t="s">
        <v>95</v>
      </c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</row>
    <row r="31" spans="1:62" x14ac:dyDescent="0.3"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 spans="1:62" x14ac:dyDescent="0.3">
      <c r="A32" s="41" t="s">
        <v>9</v>
      </c>
      <c r="B32" s="80" t="s">
        <v>11</v>
      </c>
      <c r="C32" s="80"/>
      <c r="D32" s="80"/>
      <c r="E32" s="80"/>
      <c r="F32" s="81"/>
      <c r="G32" s="74" t="s">
        <v>15</v>
      </c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91"/>
      <c r="S32" s="76" t="s">
        <v>128</v>
      </c>
      <c r="T32" s="76"/>
      <c r="U32" s="76"/>
      <c r="V32" s="76"/>
      <c r="W32" s="76"/>
      <c r="X32" s="76"/>
      <c r="Y32" s="76"/>
      <c r="Z32" s="68" t="s">
        <v>129</v>
      </c>
      <c r="AA32" s="69"/>
      <c r="AB32" s="69"/>
      <c r="AC32" s="69"/>
      <c r="AD32" s="69"/>
      <c r="AE32" s="69"/>
      <c r="AF32" s="94"/>
      <c r="AG32" s="95" t="s">
        <v>16</v>
      </c>
      <c r="AH32" s="95"/>
      <c r="AI32" s="95"/>
      <c r="AJ32" s="95"/>
      <c r="AK32" s="95"/>
      <c r="AL32" s="95"/>
      <c r="AM32" s="95"/>
      <c r="AN32" s="59" t="s">
        <v>144</v>
      </c>
      <c r="AO32" s="60"/>
      <c r="AP32" s="60"/>
      <c r="AQ32" s="60"/>
      <c r="AR32" s="60"/>
      <c r="AS32" s="60"/>
      <c r="AT32" s="60"/>
    </row>
    <row r="33" spans="1:46" ht="15" thickBot="1" x14ac:dyDescent="0.35">
      <c r="A33" s="7" t="s">
        <v>10</v>
      </c>
      <c r="B33" s="51" t="s">
        <v>63</v>
      </c>
      <c r="C33" s="51" t="s">
        <v>12</v>
      </c>
      <c r="D33" s="51" t="s">
        <v>48</v>
      </c>
      <c r="E33" s="51" t="s">
        <v>13</v>
      </c>
      <c r="F33" s="52" t="s">
        <v>14</v>
      </c>
      <c r="G33" s="53" t="s">
        <v>81</v>
      </c>
      <c r="H33" s="54" t="s">
        <v>82</v>
      </c>
      <c r="I33" s="54" t="s">
        <v>83</v>
      </c>
      <c r="J33" s="54" t="s">
        <v>84</v>
      </c>
      <c r="K33" s="54" t="s">
        <v>85</v>
      </c>
      <c r="L33" s="54" t="s">
        <v>86</v>
      </c>
      <c r="M33" s="54" t="s">
        <v>87</v>
      </c>
      <c r="N33" s="54" t="s">
        <v>88</v>
      </c>
      <c r="O33" s="54" t="s">
        <v>89</v>
      </c>
      <c r="P33" s="54" t="s">
        <v>90</v>
      </c>
      <c r="Q33" s="54" t="s">
        <v>91</v>
      </c>
      <c r="R33" s="90" t="s">
        <v>92</v>
      </c>
      <c r="S33" s="5" t="s">
        <v>130</v>
      </c>
      <c r="T33" s="5" t="s">
        <v>131</v>
      </c>
      <c r="U33" s="5" t="s">
        <v>132</v>
      </c>
      <c r="V33" s="5" t="s">
        <v>133</v>
      </c>
      <c r="W33" s="5" t="s">
        <v>134</v>
      </c>
      <c r="X33" s="5" t="s">
        <v>135</v>
      </c>
      <c r="Y33" s="5" t="s">
        <v>136</v>
      </c>
      <c r="Z33" s="55" t="s">
        <v>137</v>
      </c>
      <c r="AA33" s="56" t="s">
        <v>138</v>
      </c>
      <c r="AB33" s="56" t="s">
        <v>139</v>
      </c>
      <c r="AC33" s="56" t="s">
        <v>140</v>
      </c>
      <c r="AD33" s="56" t="s">
        <v>141</v>
      </c>
      <c r="AE33" s="56" t="s">
        <v>142</v>
      </c>
      <c r="AF33" s="92" t="s">
        <v>143</v>
      </c>
      <c r="AG33" s="96" t="s">
        <v>145</v>
      </c>
      <c r="AH33" s="96" t="s">
        <v>146</v>
      </c>
      <c r="AI33" s="96" t="s">
        <v>147</v>
      </c>
      <c r="AJ33" s="96" t="s">
        <v>148</v>
      </c>
      <c r="AK33" s="96" t="s">
        <v>149</v>
      </c>
      <c r="AL33" s="96" t="s">
        <v>150</v>
      </c>
      <c r="AM33" s="96" t="s">
        <v>151</v>
      </c>
      <c r="AN33" s="38" t="s">
        <v>152</v>
      </c>
      <c r="AO33" s="38" t="s">
        <v>153</v>
      </c>
      <c r="AP33" s="38" t="s">
        <v>154</v>
      </c>
      <c r="AQ33" s="38" t="s">
        <v>155</v>
      </c>
      <c r="AR33" s="38" t="s">
        <v>156</v>
      </c>
      <c r="AS33" s="38" t="s">
        <v>157</v>
      </c>
      <c r="AT33" s="38" t="s">
        <v>158</v>
      </c>
    </row>
    <row r="34" spans="1:46" x14ac:dyDescent="0.3">
      <c r="A34" s="42">
        <v>0</v>
      </c>
      <c r="B34" s="12" t="s">
        <v>64</v>
      </c>
      <c r="C34" s="12" t="s">
        <v>17</v>
      </c>
      <c r="D34" s="12">
        <v>10</v>
      </c>
      <c r="E34" s="12">
        <v>201</v>
      </c>
      <c r="F34" s="40">
        <v>101</v>
      </c>
      <c r="G34" s="2">
        <f>10^-2</f>
        <v>0.01</v>
      </c>
      <c r="H34" s="12">
        <f>10^0</f>
        <v>1</v>
      </c>
      <c r="I34" s="12">
        <f>10^-3</f>
        <v>1E-3</v>
      </c>
      <c r="J34" s="12">
        <f>10^-1</f>
        <v>0.1</v>
      </c>
      <c r="K34" s="12">
        <f>10^0</f>
        <v>1</v>
      </c>
      <c r="L34" s="12">
        <f>10^2</f>
        <v>100</v>
      </c>
      <c r="M34" s="12">
        <v>2</v>
      </c>
      <c r="N34" s="12">
        <v>32</v>
      </c>
      <c r="O34" s="12">
        <f>10^0</f>
        <v>1</v>
      </c>
      <c r="P34" s="12">
        <f>10^2</f>
        <v>100</v>
      </c>
      <c r="Q34" s="12">
        <v>2</v>
      </c>
      <c r="R34" s="8">
        <v>32</v>
      </c>
      <c r="S34" s="12">
        <v>1.2999999999999999E-3</v>
      </c>
      <c r="T34" s="12">
        <v>7.8104293049744797E-2</v>
      </c>
      <c r="U34" s="12">
        <v>1.58915619152023E-3</v>
      </c>
      <c r="V34" s="12">
        <v>21.383886468139199</v>
      </c>
      <c r="W34" s="12">
        <v>7</v>
      </c>
      <c r="X34" s="12">
        <v>10.283602902208001</v>
      </c>
      <c r="Y34" s="12">
        <v>30</v>
      </c>
      <c r="Z34" s="2">
        <v>4.12765957446809E-2</v>
      </c>
      <c r="AA34" s="12">
        <v>2.9787234042553102E-3</v>
      </c>
      <c r="AB34" s="12">
        <v>1.7021276595744401E-3</v>
      </c>
      <c r="AC34" s="12">
        <v>4.2127659574467999E-2</v>
      </c>
      <c r="AD34" s="12">
        <v>2.9787234042553102E-3</v>
      </c>
      <c r="AE34" s="12">
        <f>POWER(Table2[[#This Row],[m_100]]*Table2[[#This Row],[m_101]]*Table2[[#This Row],[m_102]]*Table2[[#This Row],[m_103]]*Table2[[#This Row],[m_104]], 0.2)</f>
        <v>7.6535819684136761E-3</v>
      </c>
      <c r="AF34" s="40">
        <f>Table2[[#This Row],[m_avg]]/Table2[[#This Row],[m_error]]</f>
        <v>5.8873707449335972</v>
      </c>
      <c r="AG34" s="12"/>
      <c r="AH34" s="12"/>
      <c r="AI34" s="12"/>
      <c r="AJ34" s="12"/>
      <c r="AK34" s="12"/>
      <c r="AL34" s="12"/>
      <c r="AM34" s="12"/>
      <c r="AN34" s="2"/>
      <c r="AO34" s="12"/>
      <c r="AP34" s="12"/>
      <c r="AQ34" s="12"/>
      <c r="AR34" s="12"/>
      <c r="AS34" s="12">
        <f>POWER(Table2[[#This Row],[o_100]]*Table2[[#This Row],[o_101]]*Table2[[#This Row],[o_102]]*Table2[[#This Row],[o_103]]*Table2[[#This Row],[o_104]], 0.2)</f>
        <v>0</v>
      </c>
      <c r="AT34" s="12" t="e">
        <f>Table2[[#This Row],[o_avg]]/Table2[[#This Row],[o_error]]</f>
        <v>#DIV/0!</v>
      </c>
    </row>
    <row r="35" spans="1:46" x14ac:dyDescent="0.3">
      <c r="A35" s="43">
        <v>1</v>
      </c>
      <c r="B35" s="12" t="s">
        <v>64</v>
      </c>
      <c r="C35" s="12" t="s">
        <v>17</v>
      </c>
      <c r="D35" s="12">
        <v>10</v>
      </c>
      <c r="E35" s="12">
        <v>201</v>
      </c>
      <c r="F35" s="40">
        <v>101</v>
      </c>
      <c r="G35" s="2">
        <f>10^-2</f>
        <v>0.01</v>
      </c>
      <c r="H35" s="12">
        <f>10^0</f>
        <v>1</v>
      </c>
      <c r="I35" s="12">
        <f>10^-3</f>
        <v>1E-3</v>
      </c>
      <c r="J35" s="12">
        <f>10^-1</f>
        <v>0.1</v>
      </c>
      <c r="K35" s="12">
        <f>10^0</f>
        <v>1</v>
      </c>
      <c r="L35" s="12">
        <f>10^2</f>
        <v>100</v>
      </c>
      <c r="M35" s="12">
        <v>10</v>
      </c>
      <c r="N35" s="12">
        <v>32</v>
      </c>
      <c r="O35" s="12">
        <f>10^0</f>
        <v>1</v>
      </c>
      <c r="P35" s="12">
        <f>10^2</f>
        <v>100</v>
      </c>
      <c r="Q35" s="12">
        <v>10</v>
      </c>
      <c r="R35" s="8">
        <v>32</v>
      </c>
      <c r="S35" s="12">
        <v>8.9999999999999998E-4</v>
      </c>
      <c r="T35" s="12">
        <v>0.20652340258472601</v>
      </c>
      <c r="U35" s="12">
        <v>1.17437068936225E-2</v>
      </c>
      <c r="V35" s="12">
        <v>21.53360747208</v>
      </c>
      <c r="W35" s="12">
        <v>27</v>
      </c>
      <c r="X35" s="12">
        <v>16.968321863245102</v>
      </c>
      <c r="Y35" s="12">
        <v>25</v>
      </c>
      <c r="Z35" s="2">
        <v>2.9787234042553102E-3</v>
      </c>
      <c r="AA35" s="12">
        <v>2.5531914893617202E-3</v>
      </c>
      <c r="AB35" s="12">
        <v>2.9787234042553102E-3</v>
      </c>
      <c r="AC35" s="12">
        <v>2.9787234042553102E-3</v>
      </c>
      <c r="AD35" s="12">
        <v>2.9787234042553102E-3</v>
      </c>
      <c r="AE35" s="12">
        <f>POWER(Table2[[#This Row],[m_100]]*Table2[[#This Row],[m_101]]*Table2[[#This Row],[m_102]]*Table2[[#This Row],[m_103]]*Table2[[#This Row],[m_104]], 0.2)</f>
        <v>2.8882901543272528E-3</v>
      </c>
      <c r="AF35" s="40">
        <f>Table2[[#This Row],[m_avg]]/Table2[[#This Row],[m_error]]</f>
        <v>3.2092112825858363</v>
      </c>
      <c r="AG35" s="12"/>
      <c r="AH35" s="12"/>
      <c r="AI35" s="12"/>
      <c r="AJ35" s="12"/>
      <c r="AK35" s="12"/>
      <c r="AL35" s="12"/>
      <c r="AM35" s="12"/>
      <c r="AN35" s="2"/>
      <c r="AO35" s="12"/>
      <c r="AP35" s="12"/>
      <c r="AQ35" s="12"/>
      <c r="AR35" s="12"/>
      <c r="AS35" s="12">
        <f>POWER(Table2[[#This Row],[o_100]]*Table2[[#This Row],[o_101]]*Table2[[#This Row],[o_102]]*Table2[[#This Row],[o_103]]*Table2[[#This Row],[o_104]], 0.2)</f>
        <v>0</v>
      </c>
      <c r="AT35" s="12" t="e">
        <f>Table2[[#This Row],[o_avg]]/Table2[[#This Row],[o_error]]</f>
        <v>#DIV/0!</v>
      </c>
    </row>
    <row r="36" spans="1:46" x14ac:dyDescent="0.3">
      <c r="A36" s="44">
        <v>2</v>
      </c>
      <c r="B36" s="12" t="s">
        <v>64</v>
      </c>
      <c r="C36" s="12" t="s">
        <v>35</v>
      </c>
      <c r="D36" s="12">
        <v>10</v>
      </c>
      <c r="E36" s="12">
        <v>201</v>
      </c>
      <c r="F36" s="40">
        <v>101</v>
      </c>
      <c r="G36" s="2">
        <f>10^-4</f>
        <v>1E-4</v>
      </c>
      <c r="H36" s="12">
        <f>10^0</f>
        <v>1</v>
      </c>
      <c r="I36" s="12">
        <f>10^-5</f>
        <v>1.0000000000000001E-5</v>
      </c>
      <c r="J36" s="12">
        <f>10^-1</f>
        <v>0.1</v>
      </c>
      <c r="K36" s="12">
        <f>10^-1</f>
        <v>0.1</v>
      </c>
      <c r="L36" s="12">
        <f>10^3</f>
        <v>1000</v>
      </c>
      <c r="M36" s="12">
        <v>10</v>
      </c>
      <c r="N36" s="12">
        <v>100</v>
      </c>
      <c r="O36" s="12">
        <f>10^-1</f>
        <v>0.1</v>
      </c>
      <c r="P36" s="12">
        <f>10^3</f>
        <v>1000</v>
      </c>
      <c r="Q36" s="12">
        <v>10</v>
      </c>
      <c r="R36" s="8">
        <v>100</v>
      </c>
      <c r="S36" s="12">
        <v>8.5400000000000004E-2</v>
      </c>
      <c r="T36" s="12">
        <v>3.6488256520773101E-4</v>
      </c>
      <c r="U36" s="39">
        <v>1.1395576042057601E-5</v>
      </c>
      <c r="V36" s="12">
        <v>534.41186237189197</v>
      </c>
      <c r="W36" s="12">
        <v>16</v>
      </c>
      <c r="X36" s="12">
        <v>5.3377586213430801</v>
      </c>
      <c r="Y36" s="12">
        <v>36</v>
      </c>
      <c r="Z36" s="2">
        <v>0.719444444444444</v>
      </c>
      <c r="AA36" s="12">
        <v>0.63958333333333295</v>
      </c>
      <c r="AB36" s="12">
        <v>0.70972222222222203</v>
      </c>
      <c r="AC36" s="12">
        <v>0.67847222222222203</v>
      </c>
      <c r="AD36" s="12">
        <v>0.70486111111111105</v>
      </c>
      <c r="AE36" s="12">
        <f>POWER(Table2[[#This Row],[m_100]]*Table2[[#This Row],[m_101]]*Table2[[#This Row],[m_102]]*Table2[[#This Row],[m_103]]*Table2[[#This Row],[m_104]], 0.2)</f>
        <v>0.68980078677305756</v>
      </c>
      <c r="AF36" s="40">
        <f>Table2[[#This Row],[m_avg]]/Table2[[#This Row],[m_error]]</f>
        <v>8.0772925851646082</v>
      </c>
      <c r="AG36" s="12"/>
      <c r="AH36" s="12"/>
      <c r="AI36" s="39"/>
      <c r="AJ36" s="12"/>
      <c r="AK36" s="12"/>
      <c r="AL36" s="12"/>
      <c r="AM36" s="12"/>
      <c r="AN36" s="2"/>
      <c r="AO36" s="12"/>
      <c r="AP36" s="12"/>
      <c r="AQ36" s="12"/>
      <c r="AR36" s="12"/>
      <c r="AS36" s="12">
        <f>POWER(Table2[[#This Row],[o_100]]*Table2[[#This Row],[o_101]]*Table2[[#This Row],[o_102]]*Table2[[#This Row],[o_103]]*Table2[[#This Row],[o_104]], 0.2)</f>
        <v>0</v>
      </c>
      <c r="AT36" s="12" t="e">
        <f>Table2[[#This Row],[o_avg]]/Table2[[#This Row],[o_error]]</f>
        <v>#DIV/0!</v>
      </c>
    </row>
    <row r="37" spans="1:46" x14ac:dyDescent="0.3">
      <c r="A37" s="45">
        <v>3</v>
      </c>
      <c r="B37" s="12" t="s">
        <v>64</v>
      </c>
      <c r="C37" s="12" t="s">
        <v>35</v>
      </c>
      <c r="D37" s="12">
        <v>10</v>
      </c>
      <c r="E37" s="12">
        <v>1001</v>
      </c>
      <c r="F37" s="40">
        <v>251</v>
      </c>
      <c r="G37" s="2">
        <f>10^-4</f>
        <v>1E-4</v>
      </c>
      <c r="H37" s="12">
        <f>10^0</f>
        <v>1</v>
      </c>
      <c r="I37" s="12">
        <f>10^-5</f>
        <v>1.0000000000000001E-5</v>
      </c>
      <c r="J37" s="12">
        <f>10^-1</f>
        <v>0.1</v>
      </c>
      <c r="K37" s="12">
        <f>10^-1</f>
        <v>0.1</v>
      </c>
      <c r="L37" s="12">
        <f>10^3</f>
        <v>1000</v>
      </c>
      <c r="M37" s="12">
        <v>10</v>
      </c>
      <c r="N37" s="12">
        <v>200</v>
      </c>
      <c r="O37" s="12">
        <f>10^-1</f>
        <v>0.1</v>
      </c>
      <c r="P37" s="12">
        <f>10^3</f>
        <v>1000</v>
      </c>
      <c r="Q37" s="12">
        <v>10</v>
      </c>
      <c r="R37" s="8">
        <v>200</v>
      </c>
      <c r="S37" s="12">
        <v>0.1125</v>
      </c>
      <c r="T37" s="12">
        <v>1.03347623075461E-4</v>
      </c>
      <c r="U37" s="39">
        <v>1.5415805242432599E-5</v>
      </c>
      <c r="V37" s="12">
        <v>14.519110660781701</v>
      </c>
      <c r="W37" s="12">
        <v>93</v>
      </c>
      <c r="X37" s="12">
        <v>6.1054043480560001</v>
      </c>
      <c r="Y37" s="12">
        <v>40</v>
      </c>
      <c r="Z37" s="2">
        <v>0.70902777777777704</v>
      </c>
      <c r="AA37" s="12">
        <v>0.66874999999999996</v>
      </c>
      <c r="AB37" s="12">
        <v>0.67083333333333295</v>
      </c>
      <c r="AC37" s="12">
        <v>0.61319444444444404</v>
      </c>
      <c r="AD37" s="12">
        <v>0.73402777777777695</v>
      </c>
      <c r="AE37" s="12">
        <f>POWER(Table2[[#This Row],[m_100]]*Table2[[#This Row],[m_101]]*Table2[[#This Row],[m_102]]*Table2[[#This Row],[m_103]]*Table2[[#This Row],[m_104]], 0.2)</f>
        <v>0.67790756005418307</v>
      </c>
      <c r="AF37" s="40">
        <f>Table2[[#This Row],[m_avg]]/Table2[[#This Row],[m_error]]</f>
        <v>6.0258449782594052</v>
      </c>
      <c r="AG37">
        <v>0.54849160991005597</v>
      </c>
      <c r="AH37" s="12">
        <v>1.0898482519426499E-3</v>
      </c>
      <c r="AI37" s="12">
        <v>3.9172298798781698E-3</v>
      </c>
      <c r="AJ37" s="20">
        <v>2.5476878828065201</v>
      </c>
      <c r="AK37" s="12">
        <v>24</v>
      </c>
      <c r="AL37" s="12">
        <v>506.27253684590698</v>
      </c>
      <c r="AM37" s="12">
        <v>174</v>
      </c>
      <c r="AN37" s="2">
        <v>0.75347222222222199</v>
      </c>
      <c r="AO37" s="12">
        <v>0.48124999999999901</v>
      </c>
      <c r="AP37" s="12">
        <v>0.44097222222222199</v>
      </c>
      <c r="AQ37" s="12">
        <v>0.78472222222222199</v>
      </c>
      <c r="AR37" s="12"/>
      <c r="AS37" s="12">
        <f>POWER(Table2[[#This Row],[o_100]]*Table2[[#This Row],[o_101]]*Table2[[#This Row],[o_102]]*Table2[[#This Row],[o_103]]*Table2[[#This Row],[o_104]], 0.2)</f>
        <v>0</v>
      </c>
      <c r="AT37" s="12">
        <f>Table2[[#This Row],[o_avg]]/Table2[[#This Row],[o_error]]</f>
        <v>0</v>
      </c>
    </row>
    <row r="38" spans="1:46" x14ac:dyDescent="0.3">
      <c r="A38" s="46">
        <v>4</v>
      </c>
      <c r="B38" s="27" t="s">
        <v>64</v>
      </c>
      <c r="C38" s="12" t="s">
        <v>35</v>
      </c>
      <c r="D38" s="12">
        <v>50</v>
      </c>
      <c r="E38" s="12">
        <v>1001</v>
      </c>
      <c r="F38" s="40">
        <v>251</v>
      </c>
      <c r="G38" s="2">
        <f>10^-4</f>
        <v>1E-4</v>
      </c>
      <c r="H38" s="12">
        <f>10^0</f>
        <v>1</v>
      </c>
      <c r="I38" s="12">
        <f>10^-5</f>
        <v>1.0000000000000001E-5</v>
      </c>
      <c r="J38" s="12">
        <f>10^-1</f>
        <v>0.1</v>
      </c>
      <c r="K38" s="12">
        <f>10^-1</f>
        <v>0.1</v>
      </c>
      <c r="L38" s="12">
        <f>10^3</f>
        <v>1000</v>
      </c>
      <c r="M38" s="12">
        <v>10</v>
      </c>
      <c r="N38" s="12">
        <v>200</v>
      </c>
      <c r="O38" s="12">
        <f>10^-1</f>
        <v>0.1</v>
      </c>
      <c r="P38" s="12">
        <f>10^3</f>
        <v>1000</v>
      </c>
      <c r="Q38" s="12">
        <v>10</v>
      </c>
      <c r="R38" s="8">
        <v>200</v>
      </c>
      <c r="S38" s="12">
        <v>9.7199999999999995E-2</v>
      </c>
      <c r="T38" s="12">
        <v>1E-4</v>
      </c>
      <c r="U38" s="39">
        <v>3.6158659871625801E-5</v>
      </c>
      <c r="V38" s="12">
        <v>10.332527106073499</v>
      </c>
      <c r="W38" s="12">
        <v>150</v>
      </c>
      <c r="X38" s="12">
        <v>4.3806532676252097</v>
      </c>
      <c r="Y38" s="12">
        <v>104</v>
      </c>
      <c r="Z38" s="2"/>
      <c r="AA38" s="12"/>
      <c r="AB38" s="12"/>
      <c r="AC38" s="12"/>
      <c r="AD38" s="12"/>
      <c r="AE38" s="12">
        <f>POWER(Table2[[#This Row],[m_100]]*Table2[[#This Row],[m_101]]*Table2[[#This Row],[m_102]]*Table2[[#This Row],[m_103]]*Table2[[#This Row],[m_104]], 0.2)</f>
        <v>0</v>
      </c>
      <c r="AF38" s="40">
        <f>Table2[[#This Row],[m_avg]]/Table2[[#This Row],[m_error]]</f>
        <v>0</v>
      </c>
      <c r="AG38" s="12"/>
      <c r="AH38" s="12"/>
      <c r="AI38" s="39"/>
      <c r="AJ38" s="12"/>
      <c r="AK38" s="12"/>
      <c r="AL38" s="12"/>
      <c r="AM38" s="12"/>
      <c r="AN38" s="2"/>
      <c r="AO38" s="12"/>
      <c r="AP38" s="12"/>
      <c r="AQ38" s="12"/>
      <c r="AR38" s="12"/>
      <c r="AS38" s="12">
        <f>POWER(Table2[[#This Row],[o_100]]*Table2[[#This Row],[o_101]]*Table2[[#This Row],[o_102]]*Table2[[#This Row],[o_103]]*Table2[[#This Row],[o_104]], 0.2)</f>
        <v>0</v>
      </c>
      <c r="AT38" s="12" t="e">
        <f>Table2[[#This Row],[o_avg]]/Table2[[#This Row],[o_error]]</f>
        <v>#DIV/0!</v>
      </c>
    </row>
    <row r="39" spans="1:46" x14ac:dyDescent="0.3">
      <c r="A39" s="47">
        <v>5</v>
      </c>
      <c r="B39" s="27" t="s">
        <v>80</v>
      </c>
      <c r="C39" s="12" t="s">
        <v>17</v>
      </c>
      <c r="D39" s="12">
        <v>10</v>
      </c>
      <c r="E39" s="12" t="s">
        <v>109</v>
      </c>
      <c r="F39" s="40" t="s">
        <v>109</v>
      </c>
      <c r="G39" s="2" t="s">
        <v>109</v>
      </c>
      <c r="H39" s="12" t="s">
        <v>109</v>
      </c>
      <c r="I39" s="12" t="s">
        <v>109</v>
      </c>
      <c r="J39" s="12" t="s">
        <v>109</v>
      </c>
      <c r="K39" s="12">
        <f>10^-1</f>
        <v>0.1</v>
      </c>
      <c r="L39" s="12">
        <f>10^3</f>
        <v>1000</v>
      </c>
      <c r="M39" s="12">
        <v>10</v>
      </c>
      <c r="N39" s="12">
        <v>200</v>
      </c>
      <c r="O39" s="12" t="s">
        <v>109</v>
      </c>
      <c r="P39" s="12" t="s">
        <v>109</v>
      </c>
      <c r="Q39" s="12" t="s">
        <v>109</v>
      </c>
      <c r="R39" s="8" t="s">
        <v>109</v>
      </c>
      <c r="S39" s="12">
        <v>2.0999999999999999E-3</v>
      </c>
      <c r="T39" s="12" t="s">
        <v>109</v>
      </c>
      <c r="U39" s="12" t="s">
        <v>109</v>
      </c>
      <c r="V39" s="12">
        <v>10.7984432942895</v>
      </c>
      <c r="W39" s="12">
        <v>200</v>
      </c>
      <c r="X39" s="12" t="s">
        <v>109</v>
      </c>
      <c r="Y39" s="12" t="s">
        <v>109</v>
      </c>
      <c r="Z39" s="2"/>
      <c r="AA39" s="12"/>
      <c r="AB39" s="12"/>
      <c r="AC39" s="12"/>
      <c r="AD39" s="12"/>
      <c r="AE39" s="12">
        <f>POWER(Table2[[#This Row],[m_100]]*Table2[[#This Row],[m_101]]*Table2[[#This Row],[m_102]]*Table2[[#This Row],[m_103]]*Table2[[#This Row],[m_104]], 0.2)</f>
        <v>0</v>
      </c>
      <c r="AF39" s="40">
        <f>Table2[[#This Row],[m_avg]]/Table2[[#This Row],[m_error]]</f>
        <v>0</v>
      </c>
      <c r="AG39" s="12"/>
      <c r="AH39" s="12"/>
      <c r="AI39" s="12"/>
      <c r="AJ39" s="12"/>
      <c r="AK39" s="12"/>
      <c r="AL39" s="12"/>
      <c r="AM39" s="12"/>
      <c r="AN39" s="2"/>
      <c r="AO39" s="12"/>
      <c r="AP39" s="12"/>
      <c r="AQ39" s="12"/>
      <c r="AR39" s="12"/>
      <c r="AS39" s="12">
        <f>POWER(Table2[[#This Row],[o_100]]*Table2[[#This Row],[o_101]]*Table2[[#This Row],[o_102]]*Table2[[#This Row],[o_103]]*Table2[[#This Row],[o_104]], 0.2)</f>
        <v>0</v>
      </c>
      <c r="AT39" s="12" t="e">
        <f>Table2[[#This Row],[o_avg]]/Table2[[#This Row],[o_error]]</f>
        <v>#DIV/0!</v>
      </c>
    </row>
    <row r="40" spans="1:46" x14ac:dyDescent="0.3">
      <c r="A40" s="48">
        <v>6</v>
      </c>
      <c r="B40" s="27" t="s">
        <v>80</v>
      </c>
      <c r="C40" s="12" t="s">
        <v>35</v>
      </c>
      <c r="D40" s="12">
        <v>10</v>
      </c>
      <c r="E40" s="12" t="s">
        <v>109</v>
      </c>
      <c r="F40" s="40" t="s">
        <v>109</v>
      </c>
      <c r="G40" s="2" t="s">
        <v>109</v>
      </c>
      <c r="H40" s="12" t="s">
        <v>109</v>
      </c>
      <c r="I40" s="12" t="s">
        <v>109</v>
      </c>
      <c r="J40" s="12" t="s">
        <v>109</v>
      </c>
      <c r="K40" s="12">
        <f>10^-1</f>
        <v>0.1</v>
      </c>
      <c r="L40" s="12">
        <f>10^3</f>
        <v>1000</v>
      </c>
      <c r="M40" s="12">
        <v>10</v>
      </c>
      <c r="N40" s="12">
        <v>200</v>
      </c>
      <c r="O40" s="12" t="s">
        <v>109</v>
      </c>
      <c r="P40" s="12" t="s">
        <v>109</v>
      </c>
      <c r="Q40" s="12" t="s">
        <v>109</v>
      </c>
      <c r="R40" s="8" t="s">
        <v>109</v>
      </c>
      <c r="S40" s="12">
        <v>7.2900000000000006E-2</v>
      </c>
      <c r="T40" s="12" t="s">
        <v>109</v>
      </c>
      <c r="U40" s="12" t="s">
        <v>109</v>
      </c>
      <c r="V40" s="12"/>
      <c r="W40" s="12"/>
      <c r="X40" s="12" t="s">
        <v>109</v>
      </c>
      <c r="Y40" s="12" t="s">
        <v>109</v>
      </c>
      <c r="Z40" s="2"/>
      <c r="AA40" s="12"/>
      <c r="AB40" s="12"/>
      <c r="AC40" s="12"/>
      <c r="AD40" s="12"/>
      <c r="AE40" s="12">
        <f>POWER(Table2[[#This Row],[m_100]]*Table2[[#This Row],[m_101]]*Table2[[#This Row],[m_102]]*Table2[[#This Row],[m_103]]*Table2[[#This Row],[m_104]], 0.2)</f>
        <v>0</v>
      </c>
      <c r="AF40" s="40">
        <f>Table2[[#This Row],[m_avg]]/Table2[[#This Row],[m_error]]</f>
        <v>0</v>
      </c>
      <c r="AG40" s="12"/>
      <c r="AH40" s="12"/>
      <c r="AI40" s="12"/>
      <c r="AJ40" s="12"/>
      <c r="AK40" s="12"/>
      <c r="AL40" s="12"/>
      <c r="AM40" s="12"/>
      <c r="AN40" s="2"/>
      <c r="AO40" s="12"/>
      <c r="AP40" s="12"/>
      <c r="AQ40" s="12"/>
      <c r="AR40" s="12"/>
      <c r="AS40" s="12">
        <f>POWER(Table2[[#This Row],[o_100]]*Table2[[#This Row],[o_101]]*Table2[[#This Row],[o_102]]*Table2[[#This Row],[o_103]]*Table2[[#This Row],[o_104]], 0.2)</f>
        <v>0</v>
      </c>
      <c r="AT40" s="12" t="e">
        <f>Table2[[#This Row],[o_avg]]/Table2[[#This Row],[o_error]]</f>
        <v>#DIV/0!</v>
      </c>
    </row>
    <row r="41" spans="1:46" x14ac:dyDescent="0.3">
      <c r="A41" s="49">
        <v>7</v>
      </c>
      <c r="B41" s="27" t="s">
        <v>116</v>
      </c>
      <c r="C41" s="12" t="s">
        <v>17</v>
      </c>
      <c r="D41" s="12">
        <v>10</v>
      </c>
      <c r="E41" s="12">
        <v>201</v>
      </c>
      <c r="F41" s="40">
        <v>101</v>
      </c>
      <c r="G41" s="2">
        <f>10^-2</f>
        <v>0.01</v>
      </c>
      <c r="H41" s="12">
        <f>10^0</f>
        <v>1</v>
      </c>
      <c r="I41" s="12">
        <f>10^-3</f>
        <v>1E-3</v>
      </c>
      <c r="J41" s="12">
        <f>10^-1</f>
        <v>0.1</v>
      </c>
      <c r="K41" s="12" t="s">
        <v>109</v>
      </c>
      <c r="L41" s="12" t="s">
        <v>109</v>
      </c>
      <c r="M41" s="12" t="s">
        <v>109</v>
      </c>
      <c r="N41" s="12" t="s">
        <v>109</v>
      </c>
      <c r="O41" s="12">
        <f>10^0</f>
        <v>1</v>
      </c>
      <c r="P41" s="12">
        <f>10^2</f>
        <v>100</v>
      </c>
      <c r="Q41" s="12">
        <v>10</v>
      </c>
      <c r="R41" s="8">
        <v>32</v>
      </c>
      <c r="S41" s="12">
        <v>8.9999999999999998E-4</v>
      </c>
      <c r="T41" s="12">
        <v>0.19122466482656</v>
      </c>
      <c r="U41" s="12">
        <v>1.65021934868993E-2</v>
      </c>
      <c r="V41" s="12" t="s">
        <v>109</v>
      </c>
      <c r="W41" s="12" t="s">
        <v>109</v>
      </c>
      <c r="X41" s="12">
        <v>19.077326469266001</v>
      </c>
      <c r="Y41" s="12">
        <v>16</v>
      </c>
      <c r="Z41" s="2"/>
      <c r="AA41" s="12"/>
      <c r="AB41" s="12"/>
      <c r="AC41" s="12"/>
      <c r="AD41" s="12"/>
      <c r="AE41" s="20">
        <f>POWER(Table2[[#This Row],[m_100]]*Table2[[#This Row],[m_101]]*Table2[[#This Row],[m_102]]*Table2[[#This Row],[m_103]]*Table2[[#This Row],[m_104]], 0.2)</f>
        <v>0</v>
      </c>
      <c r="AF41" s="93">
        <f>Table2[[#This Row],[m_avg]]/Table2[[#This Row],[m_error]]</f>
        <v>0</v>
      </c>
      <c r="AG41" s="12"/>
      <c r="AH41" s="12"/>
      <c r="AI41" s="12"/>
      <c r="AJ41" s="12"/>
      <c r="AK41" s="12"/>
      <c r="AL41" s="12"/>
      <c r="AM41" s="12"/>
      <c r="AN41" s="2"/>
      <c r="AO41" s="12"/>
      <c r="AP41" s="12"/>
      <c r="AQ41" s="12"/>
      <c r="AR41" s="12"/>
      <c r="AS41" s="20">
        <f>POWER(Table2[[#This Row],[o_100]]*Table2[[#This Row],[o_101]]*Table2[[#This Row],[o_102]]*Table2[[#This Row],[o_103]]*Table2[[#This Row],[o_104]], 0.2)</f>
        <v>0</v>
      </c>
      <c r="AT41" s="20" t="e">
        <f>Table2[[#This Row],[o_avg]]/Table2[[#This Row],[o_error]]</f>
        <v>#DIV/0!</v>
      </c>
    </row>
    <row r="42" spans="1:46" x14ac:dyDescent="0.3">
      <c r="A42" s="50">
        <v>8</v>
      </c>
      <c r="B42" s="27" t="s">
        <v>116</v>
      </c>
      <c r="C42" s="12" t="s">
        <v>35</v>
      </c>
      <c r="D42" s="12">
        <v>10</v>
      </c>
      <c r="E42" s="12">
        <v>1001</v>
      </c>
      <c r="F42" s="40">
        <v>251</v>
      </c>
      <c r="G42" s="2">
        <f>10^-4</f>
        <v>1E-4</v>
      </c>
      <c r="H42" s="12">
        <f>10^0</f>
        <v>1</v>
      </c>
      <c r="I42" s="12">
        <f>10^-5</f>
        <v>1.0000000000000001E-5</v>
      </c>
      <c r="J42" s="12">
        <f>10^-1</f>
        <v>0.1</v>
      </c>
      <c r="K42" s="12" t="s">
        <v>109</v>
      </c>
      <c r="L42" s="12" t="s">
        <v>109</v>
      </c>
      <c r="M42" s="12" t="s">
        <v>109</v>
      </c>
      <c r="N42" s="12" t="s">
        <v>109</v>
      </c>
      <c r="O42" s="12">
        <f>10^-1</f>
        <v>0.1</v>
      </c>
      <c r="P42" s="12">
        <f>10^3</f>
        <v>1000</v>
      </c>
      <c r="Q42" s="12">
        <v>10</v>
      </c>
      <c r="R42" s="8">
        <v>200</v>
      </c>
      <c r="S42" s="12">
        <v>0.12920000000000001</v>
      </c>
      <c r="T42" s="12">
        <v>1.90015753174995E-4</v>
      </c>
      <c r="U42" s="39">
        <v>9.4600703514308097E-5</v>
      </c>
      <c r="V42" s="12" t="s">
        <v>109</v>
      </c>
      <c r="W42" s="12" t="s">
        <v>109</v>
      </c>
      <c r="X42" s="12">
        <v>6.9041883127713701</v>
      </c>
      <c r="Y42" s="12">
        <v>90</v>
      </c>
      <c r="Z42" s="2"/>
      <c r="AA42" s="12"/>
      <c r="AB42" s="12"/>
      <c r="AC42" s="12"/>
      <c r="AD42" s="12"/>
      <c r="AE42" s="20">
        <f>POWER(Table2[[#This Row],[m_100]]*Table2[[#This Row],[m_101]]*Table2[[#This Row],[m_102]]*Table2[[#This Row],[m_103]]*Table2[[#This Row],[m_104]], 0.2)</f>
        <v>0</v>
      </c>
      <c r="AF42" s="93">
        <f>Table2[[#This Row],[m_avg]]/Table2[[#This Row],[m_error]]</f>
        <v>0</v>
      </c>
      <c r="AG42" s="12"/>
      <c r="AH42" s="12"/>
      <c r="AI42" s="39"/>
      <c r="AJ42" s="12"/>
      <c r="AK42" s="12"/>
      <c r="AL42" s="12"/>
      <c r="AM42" s="12"/>
      <c r="AN42" s="2"/>
      <c r="AO42" s="12"/>
      <c r="AP42" s="12"/>
      <c r="AQ42" s="12"/>
      <c r="AR42" s="12"/>
      <c r="AS42" s="20">
        <f>POWER(Table2[[#This Row],[o_100]]*Table2[[#This Row],[o_101]]*Table2[[#This Row],[o_102]]*Table2[[#This Row],[o_103]]*Table2[[#This Row],[o_104]], 0.2)</f>
        <v>0</v>
      </c>
      <c r="AT42" s="20" t="e">
        <f>Table2[[#This Row],[o_avg]]/Table2[[#This Row],[o_error]]</f>
        <v>#DIV/0!</v>
      </c>
    </row>
    <row r="76" spans="1:62" x14ac:dyDescent="0.3">
      <c r="A76" s="82" t="s">
        <v>59</v>
      </c>
      <c r="B76" s="26" t="s">
        <v>54</v>
      </c>
      <c r="D76">
        <f t="shared" ref="D76:Y76" si="47">AVERAGE(LOG10(D7),LOG10(D11),LOG10(D15),LOG10(D19),LOG10(D23))</f>
        <v>-1.9201131004463989</v>
      </c>
      <c r="E76">
        <f t="shared" si="47"/>
        <v>-2.6190646036644063</v>
      </c>
      <c r="F76">
        <f t="shared" si="47"/>
        <v>-2.7144888546083386</v>
      </c>
      <c r="G76">
        <f t="shared" si="47"/>
        <v>-2.7328429292794678</v>
      </c>
      <c r="H76">
        <f t="shared" si="47"/>
        <v>-2.7511970039505966</v>
      </c>
      <c r="I76">
        <f t="shared" si="47"/>
        <v>-1.659667707442734</v>
      </c>
      <c r="J76">
        <f t="shared" si="47"/>
        <v>-2.1240131853187885</v>
      </c>
      <c r="K76">
        <f t="shared" si="47"/>
        <v>-2.3962915662723887</v>
      </c>
      <c r="L76">
        <f t="shared" si="47"/>
        <v>-2.6840209059641102</v>
      </c>
      <c r="M76">
        <f t="shared" si="47"/>
        <v>-2.7561440430937552</v>
      </c>
      <c r="N76">
        <f t="shared" si="47"/>
        <v>-0.23330709394982091</v>
      </c>
      <c r="O76">
        <f t="shared" si="47"/>
        <v>-0.47274542374502476</v>
      </c>
      <c r="P76">
        <f t="shared" si="47"/>
        <v>-0.52697591755505191</v>
      </c>
      <c r="Q76">
        <f t="shared" si="47"/>
        <v>-0.52981007690654081</v>
      </c>
      <c r="R76">
        <f t="shared" si="47"/>
        <v>-0.52981007690654081</v>
      </c>
      <c r="S76">
        <f t="shared" si="47"/>
        <v>-0.36744724309121074</v>
      </c>
      <c r="T76">
        <f t="shared" si="47"/>
        <v>-0.46467088135189549</v>
      </c>
      <c r="U76">
        <f t="shared" si="47"/>
        <v>-0.47271310296586411</v>
      </c>
      <c r="V76">
        <f t="shared" si="47"/>
        <v>-0.48000826563375465</v>
      </c>
      <c r="W76">
        <f t="shared" si="47"/>
        <v>-0.48000826563375465</v>
      </c>
      <c r="X76">
        <f t="shared" si="47"/>
        <v>-0.48313245177942771</v>
      </c>
      <c r="Y76">
        <f t="shared" si="47"/>
        <v>-0.49424538008746594</v>
      </c>
      <c r="Z76">
        <f t="shared" ref="Z76:AB76" si="48">AVERAGE(LOG10(Z7),LOG10(Z11),LOG10(Z15),LOG10(Z19),LOG10(Z23))</f>
        <v>-0.49670613662692453</v>
      </c>
      <c r="AA76">
        <f t="shared" si="48"/>
        <v>-0.50748660203180962</v>
      </c>
      <c r="AB76">
        <f t="shared" si="48"/>
        <v>-0.51486675975165608</v>
      </c>
      <c r="AC76">
        <f t="shared" ref="AC76:AP76" si="49">AVERAGE(LOG10(AC7),LOG10(AC11),LOG10(AC15),LOG10(AC19),LOG10(AC23))</f>
        <v>-0.3589690684409193</v>
      </c>
      <c r="AD76">
        <f t="shared" si="49"/>
        <v>-0.36347814663936379</v>
      </c>
      <c r="AE76">
        <f t="shared" si="49"/>
        <v>-0.37565937785327341</v>
      </c>
      <c r="AF76">
        <f t="shared" si="49"/>
        <v>-0.45550942320858445</v>
      </c>
      <c r="AG76">
        <f t="shared" si="49"/>
        <v>-0.45664330578522339</v>
      </c>
      <c r="AH76">
        <f t="shared" si="49"/>
        <v>-0.49139264485133333</v>
      </c>
      <c r="AI76">
        <f t="shared" si="49"/>
        <v>-0.56110658598780194</v>
      </c>
      <c r="AJ76">
        <f t="shared" si="49"/>
        <v>-0.56538870985018808</v>
      </c>
      <c r="AK76">
        <f t="shared" si="49"/>
        <v>-0.59902460243497169</v>
      </c>
      <c r="AL76">
        <f t="shared" si="49"/>
        <v>-0.59902460243497169</v>
      </c>
      <c r="AM76">
        <f t="shared" si="49"/>
        <v>-0.60180432433828357</v>
      </c>
      <c r="AN76">
        <f t="shared" si="49"/>
        <v>-0.60350695602159521</v>
      </c>
      <c r="AO76">
        <f t="shared" si="49"/>
        <v>-0.60401283337689549</v>
      </c>
      <c r="AP76">
        <f t="shared" si="49"/>
        <v>-0.61590162390011727</v>
      </c>
      <c r="AQ76">
        <f t="shared" ref="AQ76:AZ76" si="50">AVERAGE(LOG10(AQ7),LOG10(AQ11),LOG10(AQ15),LOG10(AQ19),LOG10(AQ23))</f>
        <v>-1.31232133910128</v>
      </c>
      <c r="AR76">
        <f t="shared" si="50"/>
        <v>-2.2812391606278051</v>
      </c>
      <c r="AS76">
        <f t="shared" si="50"/>
        <v>-2.4943799950757084</v>
      </c>
      <c r="AT76">
        <f t="shared" si="50"/>
        <v>-2.5029656351840708</v>
      </c>
      <c r="AU76">
        <f t="shared" si="50"/>
        <v>-2.5029656351840708</v>
      </c>
      <c r="AV76">
        <f t="shared" si="50"/>
        <v>-0.69853019146657203</v>
      </c>
      <c r="AW76">
        <f t="shared" si="50"/>
        <v>-0.84080824697987677</v>
      </c>
      <c r="AX76">
        <f t="shared" si="50"/>
        <v>-0.94283514891875908</v>
      </c>
      <c r="AY76">
        <f t="shared" si="50"/>
        <v>-0.99745338706449149</v>
      </c>
      <c r="AZ76">
        <f t="shared" si="50"/>
        <v>-1.030011771033422</v>
      </c>
      <c r="BA76">
        <f t="shared" ref="BA76:BE76" si="51">AVERAGE(LOG10(BA7),LOG10(BA11),LOG10(BA15),LOG10(BA19),LOG10(BA23))</f>
        <v>-1.6829594561962302</v>
      </c>
      <c r="BB76">
        <f t="shared" si="51"/>
        <v>-2.8113853254815449</v>
      </c>
      <c r="BC76">
        <f t="shared" si="51"/>
        <v>-2.8530405139669615</v>
      </c>
      <c r="BD76">
        <f t="shared" si="51"/>
        <v>-2.8763416277812488</v>
      </c>
      <c r="BE76">
        <f t="shared" si="51"/>
        <v>-2.9266358710258804</v>
      </c>
      <c r="BF76">
        <f t="shared" ref="BF76:BJ76" si="52">AVERAGE(LOG10(BF7),LOG10(BF11),LOG10(BF15),LOG10(BF19),LOG10(BF23))</f>
        <v>-0.40986689936060694</v>
      </c>
      <c r="BG76">
        <f t="shared" si="52"/>
        <v>-0.43434758748835878</v>
      </c>
      <c r="BH76">
        <f t="shared" si="52"/>
        <v>-0.49320342390992178</v>
      </c>
      <c r="BI76">
        <f t="shared" si="52"/>
        <v>-0.49463205766317825</v>
      </c>
      <c r="BJ76">
        <f t="shared" si="52"/>
        <v>-0.50164940194626384</v>
      </c>
    </row>
    <row r="77" spans="1:62" x14ac:dyDescent="0.3">
      <c r="A77" s="82"/>
      <c r="B77" s="26" t="s">
        <v>56</v>
      </c>
      <c r="D77">
        <f t="shared" ref="D77:Y77" si="53">AVERAGE(LOG10(D8),LOG10(D12),LOG10(D16),LOG10(D20),LOG10(D24))</f>
        <v>-1.2710225142445299</v>
      </c>
      <c r="E77">
        <f t="shared" si="53"/>
        <v>-1.6226019619567555</v>
      </c>
      <c r="F77">
        <f t="shared" si="53"/>
        <v>-2.2314941850141752</v>
      </c>
      <c r="G77">
        <f t="shared" si="53"/>
        <v>-2.2314941850141752</v>
      </c>
      <c r="H77">
        <f t="shared" si="53"/>
        <v>-2.4733461094758424</v>
      </c>
      <c r="I77">
        <f t="shared" si="53"/>
        <v>-2.2089260620171691</v>
      </c>
      <c r="J77">
        <f t="shared" si="53"/>
        <v>-2.4920189327482829</v>
      </c>
      <c r="K77">
        <f t="shared" si="53"/>
        <v>-2.6491214027542855</v>
      </c>
      <c r="L77">
        <f t="shared" si="53"/>
        <v>-2.6491214027542855</v>
      </c>
      <c r="M77">
        <f t="shared" si="53"/>
        <v>-2.6491214027542855</v>
      </c>
      <c r="N77">
        <f t="shared" si="53"/>
        <v>-0.49980352180575743</v>
      </c>
      <c r="O77">
        <f t="shared" si="53"/>
        <v>-0.52805555287852834</v>
      </c>
      <c r="P77">
        <f t="shared" si="53"/>
        <v>-0.58165968154654057</v>
      </c>
      <c r="Q77">
        <f t="shared" si="53"/>
        <v>-0.58165968154654057</v>
      </c>
      <c r="R77">
        <f t="shared" si="53"/>
        <v>-0.58165968154654057</v>
      </c>
      <c r="S77">
        <f t="shared" si="53"/>
        <v>-0.42807523972669193</v>
      </c>
      <c r="T77">
        <f t="shared" si="53"/>
        <v>-0.462561386616402</v>
      </c>
      <c r="U77">
        <f t="shared" si="53"/>
        <v>-0.46632894983550577</v>
      </c>
      <c r="V77">
        <f t="shared" si="53"/>
        <v>-0.47241669707961415</v>
      </c>
      <c r="W77">
        <f t="shared" si="53"/>
        <v>-0.47241669707961415</v>
      </c>
      <c r="X77">
        <f t="shared" si="53"/>
        <v>-0.47758813580285053</v>
      </c>
      <c r="Y77">
        <f t="shared" si="53"/>
        <v>-0.4827509708828111</v>
      </c>
      <c r="Z77">
        <f t="shared" ref="Z77:AB77" si="54">AVERAGE(LOG10(Z8),LOG10(Z12),LOG10(Z16),LOG10(Z20),LOG10(Z24))</f>
        <v>-0.4827509708828111</v>
      </c>
      <c r="AA77">
        <f t="shared" si="54"/>
        <v>-0.48859825929673795</v>
      </c>
      <c r="AB77">
        <f t="shared" si="54"/>
        <v>-0.49432436407805624</v>
      </c>
      <c r="AC77">
        <f t="shared" ref="AC77:AP77" si="55">AVERAGE(LOG10(AC8),LOG10(AC12),LOG10(AC16),LOG10(AC20),LOG10(AC24))</f>
        <v>-0.37383848825019511</v>
      </c>
      <c r="AD77">
        <f t="shared" si="55"/>
        <v>-0.38219056367131204</v>
      </c>
      <c r="AE77">
        <f t="shared" si="55"/>
        <v>-0.44014412270475101</v>
      </c>
      <c r="AF77">
        <f t="shared" si="55"/>
        <v>-0.44887679725221785</v>
      </c>
      <c r="AG77">
        <f t="shared" si="55"/>
        <v>-0.45214367072067041</v>
      </c>
      <c r="AH77">
        <f t="shared" si="55"/>
        <v>-0.45859740037619412</v>
      </c>
      <c r="AI77">
        <f t="shared" si="55"/>
        <v>-0.47382084523929013</v>
      </c>
      <c r="AJ77">
        <f t="shared" si="55"/>
        <v>-0.47382084523929013</v>
      </c>
      <c r="AK77">
        <f t="shared" si="55"/>
        <v>-0.47382084523929013</v>
      </c>
      <c r="AL77">
        <f t="shared" si="55"/>
        <v>-0.47693837870741318</v>
      </c>
      <c r="AM77">
        <f t="shared" si="55"/>
        <v>-0.47693837870741318</v>
      </c>
      <c r="AN77">
        <f t="shared" si="55"/>
        <v>-0.47693837870741318</v>
      </c>
      <c r="AO77">
        <f t="shared" si="55"/>
        <v>-0.47693837870741318</v>
      </c>
      <c r="AP77">
        <f t="shared" si="55"/>
        <v>-0.47693837870741318</v>
      </c>
      <c r="AQ77">
        <f t="shared" ref="AQ77:AZ77" si="56">AVERAGE(LOG10(AQ8),LOG10(AQ12),LOG10(AQ16),LOG10(AQ20),LOG10(AQ24))</f>
        <v>-1.42214306794614</v>
      </c>
      <c r="AR77">
        <f t="shared" si="56"/>
        <v>-1.6851621561519383</v>
      </c>
      <c r="AS77">
        <f t="shared" si="56"/>
        <v>-1.708650452489024</v>
      </c>
      <c r="AT77">
        <f t="shared" si="56"/>
        <v>-1.851995734687178</v>
      </c>
      <c r="AU77">
        <f t="shared" si="56"/>
        <v>-2.0613950472224229</v>
      </c>
      <c r="AV77">
        <f t="shared" si="56"/>
        <v>-0.68503951476819369</v>
      </c>
      <c r="AW77">
        <f t="shared" si="56"/>
        <v>-0.76028448938209459</v>
      </c>
      <c r="AX77">
        <f t="shared" si="56"/>
        <v>-0.84825951081750883</v>
      </c>
      <c r="AY77">
        <f t="shared" si="56"/>
        <v>-0.84825951081750883</v>
      </c>
      <c r="AZ77">
        <f t="shared" si="56"/>
        <v>-0.84825951081750883</v>
      </c>
      <c r="BA77">
        <f t="shared" ref="BA77:BD78" si="57">AVERAGE(LOG10(BA8),LOG10(BA12),LOG10(BA16),LOG10(BA20),LOG10(BA24))</f>
        <v>-1.8621819510508235</v>
      </c>
      <c r="BB77">
        <f t="shared" si="57"/>
        <v>-2.1286030249329819</v>
      </c>
      <c r="BC77">
        <f t="shared" si="57"/>
        <v>-2.3890057600420289</v>
      </c>
      <c r="BD77">
        <f t="shared" si="57"/>
        <v>-2.5736789486352802</v>
      </c>
      <c r="BE77">
        <f t="shared" ref="BE77:BJ77" si="58">AVERAGE(LOG10(BE8),LOG10(BE12),LOG10(BE16),LOG10(BE20),LOG10(BE24))</f>
        <v>-2.5845504810997983</v>
      </c>
      <c r="BF77">
        <f t="shared" si="58"/>
        <v>-0.43715801886382505</v>
      </c>
      <c r="BG77">
        <f t="shared" si="58"/>
        <v>-0.48009454577840732</v>
      </c>
      <c r="BH77">
        <f t="shared" si="58"/>
        <v>-0.49673779378776117</v>
      </c>
      <c r="BI77">
        <f t="shared" si="58"/>
        <v>-0.51514336645037173</v>
      </c>
      <c r="BJ77">
        <f t="shared" si="58"/>
        <v>-0.51514336645037173</v>
      </c>
    </row>
    <row r="78" spans="1:62" x14ac:dyDescent="0.3">
      <c r="A78" s="82"/>
      <c r="B78" s="26" t="s">
        <v>57</v>
      </c>
      <c r="D78">
        <f t="shared" ref="D78:Y78" si="59">AVERAGE(LOG10(D9),LOG10(D13),LOG10(D17),LOG10(D21),LOG10(D25))</f>
        <v>-1.2710225142445299</v>
      </c>
      <c r="E78">
        <f t="shared" si="59"/>
        <v>-2.2998037199850039</v>
      </c>
      <c r="F78">
        <f t="shared" si="59"/>
        <v>-2.3438191161019644</v>
      </c>
      <c r="G78">
        <f t="shared" si="59"/>
        <v>-2.7192391577752462</v>
      </c>
      <c r="H78">
        <f t="shared" si="59"/>
        <v>-2.7377899684226259</v>
      </c>
      <c r="I78">
        <f t="shared" si="59"/>
        <v>-2.2089260620171691</v>
      </c>
      <c r="J78">
        <f t="shared" si="59"/>
        <v>-2.4377197493349989</v>
      </c>
      <c r="K78">
        <f t="shared" si="59"/>
        <v>-2.6961347799372097</v>
      </c>
      <c r="L78">
        <f t="shared" si="59"/>
        <v>-2.6961347799372097</v>
      </c>
      <c r="M78">
        <f t="shared" si="59"/>
        <v>-2.7144888546083386</v>
      </c>
      <c r="N78">
        <f t="shared" si="59"/>
        <v>-0.49995029607717389</v>
      </c>
      <c r="O78">
        <f t="shared" si="59"/>
        <v>-0.54632403472650204</v>
      </c>
      <c r="P78">
        <f t="shared" si="59"/>
        <v>-0.59255043033245047</v>
      </c>
      <c r="Q78">
        <f t="shared" si="59"/>
        <v>-0.62068362217938988</v>
      </c>
      <c r="R78">
        <f t="shared" si="59"/>
        <v>-0.63602497632835708</v>
      </c>
      <c r="S78">
        <f t="shared" si="59"/>
        <v>-0.42807523972669193</v>
      </c>
      <c r="T78">
        <f t="shared" si="59"/>
        <v>-0.47589036139732244</v>
      </c>
      <c r="U78">
        <f t="shared" si="59"/>
        <v>-0.48927971932344505</v>
      </c>
      <c r="V78">
        <f t="shared" si="59"/>
        <v>-0.49955385210636222</v>
      </c>
      <c r="W78">
        <f t="shared" si="59"/>
        <v>-0.50838315470357198</v>
      </c>
      <c r="X78">
        <f t="shared" si="59"/>
        <v>-0.50838315470357198</v>
      </c>
      <c r="Y78">
        <f t="shared" si="59"/>
        <v>-0.51142601393388154</v>
      </c>
      <c r="Z78">
        <f t="shared" ref="Z78:AB78" si="60">AVERAGE(LOG10(Z9),LOG10(Z13),LOG10(Z17),LOG10(Z21),LOG10(Z25))</f>
        <v>-0.51142601393388154</v>
      </c>
      <c r="AA78">
        <f t="shared" si="60"/>
        <v>-0.51142601393388154</v>
      </c>
      <c r="AB78">
        <f t="shared" si="60"/>
        <v>-0.51142601393388154</v>
      </c>
      <c r="AC78">
        <f t="shared" ref="AC78:AP78" si="61">AVERAGE(LOG10(AC9),LOG10(AC13),LOG10(AC17),LOG10(AC21),LOG10(AC25))</f>
        <v>-0.37383848825019511</v>
      </c>
      <c r="AD78">
        <f t="shared" si="61"/>
        <v>-0.38219056367131204</v>
      </c>
      <c r="AE78">
        <f t="shared" si="61"/>
        <v>-0.44014412270475101</v>
      </c>
      <c r="AF78">
        <f t="shared" si="61"/>
        <v>-0.44887679725221785</v>
      </c>
      <c r="AG78">
        <f t="shared" si="61"/>
        <v>-0.45214367072067041</v>
      </c>
      <c r="AH78">
        <f t="shared" si="61"/>
        <v>-0.48748842531713021</v>
      </c>
      <c r="AI78">
        <f t="shared" si="61"/>
        <v>-0.5384770179336924</v>
      </c>
      <c r="AJ78">
        <f t="shared" si="61"/>
        <v>-0.54074903986748724</v>
      </c>
      <c r="AK78">
        <f t="shared" si="61"/>
        <v>-0.56640915303394745</v>
      </c>
      <c r="AL78">
        <f t="shared" si="61"/>
        <v>-0.56640915303394745</v>
      </c>
      <c r="AM78">
        <f t="shared" si="61"/>
        <v>-0.5789757574384472</v>
      </c>
      <c r="AN78">
        <f t="shared" si="61"/>
        <v>-0.58049561581712461</v>
      </c>
      <c r="AO78">
        <f t="shared" si="61"/>
        <v>-0.58049561581712461</v>
      </c>
      <c r="AP78">
        <f t="shared" si="61"/>
        <v>-0.58306427761869162</v>
      </c>
      <c r="AQ78">
        <f t="shared" ref="AQ78:AZ78" si="62">AVERAGE(LOG10(AQ9),LOG10(AQ13),LOG10(AQ17),LOG10(AQ21),LOG10(AQ25))</f>
        <v>-1.42214306794614</v>
      </c>
      <c r="AR78">
        <f t="shared" si="62"/>
        <v>-1.5034300753688943</v>
      </c>
      <c r="AS78">
        <f t="shared" si="62"/>
        <v>-1.6539329141783738</v>
      </c>
      <c r="AT78">
        <f t="shared" si="62"/>
        <v>-1.7774808273682585</v>
      </c>
      <c r="AU78">
        <f t="shared" si="62"/>
        <v>-1.9052373870387989</v>
      </c>
      <c r="AV78">
        <f t="shared" si="62"/>
        <v>-0.68503951476819369</v>
      </c>
      <c r="AW78">
        <f t="shared" si="62"/>
        <v>-0.91387939335543644</v>
      </c>
      <c r="AX78">
        <f t="shared" si="62"/>
        <v>-0.96808816517629348</v>
      </c>
      <c r="AY78">
        <f t="shared" si="62"/>
        <v>-1.0566170797704646</v>
      </c>
      <c r="AZ78">
        <f t="shared" si="62"/>
        <v>-1.0746588400060939</v>
      </c>
      <c r="BA78">
        <f t="shared" si="57"/>
        <v>-1.8621819510508235</v>
      </c>
      <c r="BB78">
        <f t="shared" si="57"/>
        <v>-2.5153200465625707</v>
      </c>
      <c r="BC78">
        <f t="shared" si="57"/>
        <v>-2.6959380439609588</v>
      </c>
      <c r="BD78">
        <f t="shared" si="57"/>
        <v>-2.6959380439609588</v>
      </c>
      <c r="BE78">
        <f t="shared" ref="BE78:BJ78" si="63">AVERAGE(LOG10(BE9),LOG10(BE13),LOG10(BE17),LOG10(BE21),LOG10(BE25))</f>
        <v>-2.7328429292794678</v>
      </c>
      <c r="BF78">
        <f t="shared" si="63"/>
        <v>-0.43715801886382505</v>
      </c>
      <c r="BG78">
        <f t="shared" si="63"/>
        <v>-0.55799369722587511</v>
      </c>
      <c r="BH78">
        <f t="shared" si="63"/>
        <v>-0.56264038249752424</v>
      </c>
      <c r="BI78">
        <f t="shared" si="63"/>
        <v>-0.56264038249752424</v>
      </c>
      <c r="BJ78">
        <f t="shared" si="63"/>
        <v>-0.58532622939444412</v>
      </c>
    </row>
    <row r="79" spans="1:62" x14ac:dyDescent="0.3">
      <c r="A79" s="82"/>
      <c r="B79" s="26" t="s">
        <v>55</v>
      </c>
      <c r="D79">
        <f t="shared" ref="D79:Y79" si="64">AVERAGE(LOG10(D10),LOG10(D14),LOG10(D18),LOG10(D22),LOG10(D26))</f>
        <v>-1.804201588789714</v>
      </c>
      <c r="E79">
        <f t="shared" si="64"/>
        <v>-2.3346345239577571</v>
      </c>
      <c r="F79">
        <f t="shared" si="64"/>
        <v>-2.5630538968875634</v>
      </c>
      <c r="G79">
        <f t="shared" si="64"/>
        <v>-2.5630538968875634</v>
      </c>
      <c r="H79">
        <f t="shared" si="64"/>
        <v>-2.5913622949048913</v>
      </c>
      <c r="I79">
        <f t="shared" si="64"/>
        <v>-1.9319589293521946</v>
      </c>
      <c r="J79">
        <f t="shared" si="64"/>
        <v>-2.7142921186320881</v>
      </c>
      <c r="K79">
        <f t="shared" si="64"/>
        <v>-2.7511970039505966</v>
      </c>
      <c r="L79">
        <f t="shared" si="64"/>
        <v>-2.7511970039505966</v>
      </c>
      <c r="M79">
        <f t="shared" si="64"/>
        <v>-2.7511970039505966</v>
      </c>
      <c r="N79">
        <f t="shared" si="64"/>
        <v>-0.23188493025555013</v>
      </c>
      <c r="O79">
        <f t="shared" si="64"/>
        <v>-0.35634480714580419</v>
      </c>
      <c r="P79">
        <f t="shared" si="64"/>
        <v>-0.41145693338258643</v>
      </c>
      <c r="Q79">
        <f t="shared" si="64"/>
        <v>-0.42889129158511619</v>
      </c>
      <c r="R79">
        <f t="shared" si="64"/>
        <v>-0.43034059927114637</v>
      </c>
      <c r="S79">
        <f t="shared" si="64"/>
        <v>-0.48687862422733852</v>
      </c>
      <c r="T79">
        <f t="shared" si="64"/>
        <v>-0.52812731554145109</v>
      </c>
      <c r="U79">
        <f t="shared" si="64"/>
        <v>-0.54232454873933045</v>
      </c>
      <c r="V79">
        <f t="shared" si="64"/>
        <v>-0.59944769243643148</v>
      </c>
      <c r="W79">
        <f t="shared" si="64"/>
        <v>-0.64506078497543329</v>
      </c>
      <c r="X79">
        <f t="shared" si="64"/>
        <v>-0.64506078497543329</v>
      </c>
      <c r="Y79">
        <f t="shared" si="64"/>
        <v>-0.64506078497543329</v>
      </c>
      <c r="Z79">
        <f t="shared" ref="Z79:AB79" si="65">AVERAGE(LOG10(Z10),LOG10(Z14),LOG10(Z18),LOG10(Z22),LOG10(Z26))</f>
        <v>-0.64506078497543329</v>
      </c>
      <c r="AA79">
        <f t="shared" si="65"/>
        <v>-0.64506078497543329</v>
      </c>
      <c r="AB79">
        <f t="shared" si="65"/>
        <v>-0.64506078497543329</v>
      </c>
      <c r="AC79">
        <f t="shared" ref="AC79:AL79" si="66">AVERAGE(LOG10(AC10),LOG10(AC14),LOG10(AC18),LOG10(AC22),LOG10(AC26))</f>
        <v>-0.44635811513265322</v>
      </c>
      <c r="AD79">
        <f t="shared" si="66"/>
        <v>-0.45129178987509555</v>
      </c>
      <c r="AE79">
        <f t="shared" si="66"/>
        <v>-0.50280170705466298</v>
      </c>
      <c r="AF79">
        <f t="shared" si="66"/>
        <v>-0.50280170705466298</v>
      </c>
      <c r="AG79">
        <f t="shared" si="66"/>
        <v>-0.50606858052311554</v>
      </c>
      <c r="AH79">
        <f t="shared" si="66"/>
        <v>-0.59194917261300961</v>
      </c>
      <c r="AI79">
        <f t="shared" si="66"/>
        <v>-0.60308660088390709</v>
      </c>
      <c r="AJ79">
        <f t="shared" si="66"/>
        <v>-0.6035437540254166</v>
      </c>
      <c r="AK79">
        <f t="shared" si="66"/>
        <v>-0.60429531900455158</v>
      </c>
      <c r="AL79">
        <f t="shared" si="66"/>
        <v>-0.60429531900455158</v>
      </c>
      <c r="AM79">
        <f t="shared" ref="AM79:AP79" si="67">AVERAGE(LOG10(AM10),LOG10(AM14),LOG10(AM18),LOG10(AM22),LOG10(AM26))</f>
        <v>-0.60429531900455158</v>
      </c>
      <c r="AN79">
        <f t="shared" si="67"/>
        <v>-0.60429531900455158</v>
      </c>
      <c r="AO79">
        <f t="shared" si="67"/>
        <v>-0.61055337257504816</v>
      </c>
      <c r="AP79">
        <f t="shared" si="67"/>
        <v>-0.61320847545566914</v>
      </c>
      <c r="AQ79">
        <f t="shared" ref="AQ79:AZ79" si="68">AVERAGE(LOG10(AQ10),LOG10(AQ14),LOG10(AQ18),LOG10(AQ22),LOG10(AQ26))</f>
        <v>-1.4240416986529061</v>
      </c>
      <c r="AR79">
        <f t="shared" si="68"/>
        <v>-2.0842353195422088</v>
      </c>
      <c r="AS79">
        <f t="shared" si="68"/>
        <v>-2.3689458526935097</v>
      </c>
      <c r="AT79">
        <f t="shared" si="68"/>
        <v>-2.3729400688796338</v>
      </c>
      <c r="AU79">
        <f t="shared" si="68"/>
        <v>-2.4633996030785599</v>
      </c>
      <c r="AV79">
        <f t="shared" si="68"/>
        <v>-0.68477772241730528</v>
      </c>
      <c r="AW79">
        <f t="shared" si="68"/>
        <v>-0.81430753796990063</v>
      </c>
      <c r="AX79">
        <f t="shared" si="68"/>
        <v>-0.8824094285285522</v>
      </c>
      <c r="AY79">
        <f t="shared" si="68"/>
        <v>-0.94583284662534672</v>
      </c>
      <c r="AZ79">
        <f t="shared" si="68"/>
        <v>-0.94583284662534672</v>
      </c>
      <c r="BA79">
        <f t="shared" ref="BA79:BE79" si="69">AVERAGE(LOG10(BA10),LOG10(BA14),LOG10(BA18),LOG10(BA22),LOG10(BA26))</f>
        <v>-2.2162586087291922</v>
      </c>
      <c r="BB79">
        <f t="shared" si="69"/>
        <v>-2.6099205538990904</v>
      </c>
      <c r="BC79">
        <f t="shared" si="69"/>
        <v>-2.6332216677133777</v>
      </c>
      <c r="BD79">
        <f t="shared" si="69"/>
        <v>-2.6344897033195815</v>
      </c>
      <c r="BE79">
        <f t="shared" si="69"/>
        <v>-2.8577908171338691</v>
      </c>
      <c r="BF79">
        <f t="shared" ref="BF79:BJ79" si="70">AVERAGE(LOG10(BF10),LOG10(BF14),LOG10(BF18),LOG10(BF22),LOG10(BF26))</f>
        <v>-0.45644860717212643</v>
      </c>
      <c r="BG79">
        <f t="shared" si="70"/>
        <v>-0.55129260490559495</v>
      </c>
      <c r="BH79">
        <f t="shared" si="70"/>
        <v>-0.55391302224757744</v>
      </c>
      <c r="BI79">
        <f t="shared" si="70"/>
        <v>-0.57104575273825475</v>
      </c>
      <c r="BJ79">
        <f t="shared" si="70"/>
        <v>-0.58131792716370767</v>
      </c>
    </row>
    <row r="81" spans="1:62" x14ac:dyDescent="0.3">
      <c r="A81" s="82" t="s">
        <v>60</v>
      </c>
      <c r="B81" s="26" t="s">
        <v>54</v>
      </c>
      <c r="D81">
        <f t="shared" ref="D81:Y81" si="71">AVEDEV(LOG10(D7),LOG10(D11),LOG10(D15),LOG10(D19),LOG10(D23))</f>
        <v>0.78527955779502345</v>
      </c>
      <c r="E81">
        <f t="shared" si="71"/>
        <v>0.13065391190493719</v>
      </c>
      <c r="F81">
        <f t="shared" si="71"/>
        <v>4.4049779210709517E-2</v>
      </c>
      <c r="G81">
        <f t="shared" si="71"/>
        <v>4.4049779210709607E-2</v>
      </c>
      <c r="H81">
        <f t="shared" si="71"/>
        <v>2.936651947380655E-2</v>
      </c>
      <c r="I81">
        <f t="shared" si="71"/>
        <v>0.64708270041200866</v>
      </c>
      <c r="J81">
        <f t="shared" si="71"/>
        <v>0.44068983296550063</v>
      </c>
      <c r="K81">
        <f t="shared" si="71"/>
        <v>0.35477977235236491</v>
      </c>
      <c r="L81">
        <f t="shared" si="71"/>
        <v>0.11502636575466729</v>
      </c>
      <c r="M81">
        <f t="shared" si="71"/>
        <v>6.2690670262139564E-2</v>
      </c>
      <c r="N81">
        <f t="shared" si="71"/>
        <v>4.0018205905560891E-2</v>
      </c>
      <c r="O81">
        <f t="shared" si="71"/>
        <v>0.21458875378073489</v>
      </c>
      <c r="P81">
        <f t="shared" si="71"/>
        <v>0.19289655625672414</v>
      </c>
      <c r="Q81">
        <f t="shared" si="71"/>
        <v>0.1942650438998666</v>
      </c>
      <c r="R81">
        <f t="shared" si="71"/>
        <v>0.1942650438998666</v>
      </c>
      <c r="S81">
        <f t="shared" si="71"/>
        <v>8.013389759902502E-2</v>
      </c>
      <c r="T81">
        <f t="shared" si="71"/>
        <v>2.6777942911945952E-2</v>
      </c>
      <c r="U81">
        <f t="shared" si="71"/>
        <v>3.3211720203120798E-2</v>
      </c>
      <c r="V81">
        <f t="shared" si="71"/>
        <v>2.6603185508140358E-2</v>
      </c>
      <c r="W81">
        <f t="shared" si="71"/>
        <v>2.6603185508140358E-2</v>
      </c>
      <c r="X81">
        <f t="shared" si="71"/>
        <v>2.6956873918190571E-2</v>
      </c>
      <c r="Y81">
        <f t="shared" si="71"/>
        <v>1.6799348353375421E-2</v>
      </c>
      <c r="Z81">
        <f t="shared" ref="Z81:AB81" si="72">AVEDEV(LOG10(Z7),LOG10(Z11),LOG10(Z15),LOG10(Z19),LOG10(Z23))</f>
        <v>1.781958711667634E-2</v>
      </c>
      <c r="AA81">
        <f t="shared" si="72"/>
        <v>2.7767301607670526E-2</v>
      </c>
      <c r="AB81">
        <f t="shared" si="72"/>
        <v>2.6771953707766961E-2</v>
      </c>
      <c r="AC81">
        <f t="shared" ref="AC81:AP81" si="73">AVEDEV(LOG10(AC7),LOG10(AC11),LOG10(AC15),LOG10(AC19),LOG10(AC23))</f>
        <v>7.4767838697419806E-2</v>
      </c>
      <c r="AD81">
        <f t="shared" si="73"/>
        <v>7.6571469976797576E-2</v>
      </c>
      <c r="AE81">
        <f t="shared" si="73"/>
        <v>7.8186576977611735E-2</v>
      </c>
      <c r="AF81">
        <f t="shared" si="73"/>
        <v>7.8007511030812007E-2</v>
      </c>
      <c r="AG81">
        <f t="shared" si="73"/>
        <v>7.7553958000156353E-2</v>
      </c>
      <c r="AH81">
        <f t="shared" si="73"/>
        <v>6.3654222373712391E-2</v>
      </c>
      <c r="AI81">
        <f t="shared" si="73"/>
        <v>0.14563078934680926</v>
      </c>
      <c r="AJ81">
        <f t="shared" si="73"/>
        <v>0.14494455701451883</v>
      </c>
      <c r="AK81">
        <f t="shared" si="73"/>
        <v>0.16532365305550148</v>
      </c>
      <c r="AL81">
        <f t="shared" si="73"/>
        <v>0.16532365305550148</v>
      </c>
      <c r="AM81">
        <f t="shared" si="73"/>
        <v>0.1642117642941768</v>
      </c>
      <c r="AN81">
        <f t="shared" si="73"/>
        <v>0.16353071162085211</v>
      </c>
      <c r="AO81">
        <f t="shared" si="73"/>
        <v>0.16332836067873197</v>
      </c>
      <c r="AP81">
        <f t="shared" si="73"/>
        <v>0.15857284446944322</v>
      </c>
      <c r="AQ81">
        <f t="shared" ref="AQ81:AZ81" si="74">AVEDEV(LOG10(AQ7),LOG10(AQ11),LOG10(AQ15),LOG10(AQ19),LOG10(AQ23))</f>
        <v>0.12976095203546284</v>
      </c>
      <c r="AR81">
        <f t="shared" si="74"/>
        <v>0.41388906957163341</v>
      </c>
      <c r="AS81">
        <f t="shared" si="74"/>
        <v>0.16951956831600085</v>
      </c>
      <c r="AT81">
        <f t="shared" si="74"/>
        <v>0.15578254414262122</v>
      </c>
      <c r="AU81">
        <f t="shared" si="74"/>
        <v>0.15578254414262122</v>
      </c>
      <c r="AV81">
        <f t="shared" si="74"/>
        <v>8.5759441050757085E-2</v>
      </c>
      <c r="AW81">
        <f t="shared" si="74"/>
        <v>7.8673537403356322E-2</v>
      </c>
      <c r="AX81">
        <f t="shared" si="74"/>
        <v>8.6934252728381817E-2</v>
      </c>
      <c r="AY81">
        <f t="shared" si="74"/>
        <v>9.8294201606989692E-2</v>
      </c>
      <c r="AZ81">
        <f t="shared" si="74"/>
        <v>7.7507718006151388E-2</v>
      </c>
      <c r="BA81">
        <f t="shared" ref="BA81:BE81" si="75">AVEDEV(LOG10(BA7),LOG10(BA11),LOG10(BA15),LOG10(BA19),LOG10(BA23))</f>
        <v>0.52424908830322858</v>
      </c>
      <c r="BB81">
        <f t="shared" si="75"/>
        <v>0.12361739491629908</v>
      </c>
      <c r="BC81">
        <f t="shared" si="75"/>
        <v>0.10349969761844661</v>
      </c>
      <c r="BD81">
        <f t="shared" si="75"/>
        <v>7.9424369006067419E-2</v>
      </c>
      <c r="BE81">
        <f t="shared" si="75"/>
        <v>9.5297295627835774E-2</v>
      </c>
      <c r="BF81">
        <f t="shared" ref="BF81:BJ81" si="76">AVEDEV(LOG10(BF7),LOG10(BF11),LOG10(BF15),LOG10(BF19),LOG10(BF23))</f>
        <v>4.2230501325743311E-2</v>
      </c>
      <c r="BG81">
        <f t="shared" si="76"/>
        <v>2.9787795060712129E-2</v>
      </c>
      <c r="BH81">
        <f t="shared" si="76"/>
        <v>4.764486215564593E-2</v>
      </c>
      <c r="BI81">
        <f t="shared" si="76"/>
        <v>4.6990416832299819E-2</v>
      </c>
      <c r="BJ81">
        <f t="shared" si="76"/>
        <v>4.1376541405831288E-2</v>
      </c>
    </row>
    <row r="82" spans="1:62" x14ac:dyDescent="0.3">
      <c r="A82" s="82"/>
      <c r="B82" s="26" t="s">
        <v>56</v>
      </c>
      <c r="D82">
        <f t="shared" ref="D82:Y82" si="77">AVEDEV(LOG10(D8),LOG10(D12),LOG10(D16),LOG10(D20),LOG10(D24))</f>
        <v>0.34957979320616911</v>
      </c>
      <c r="E82">
        <f t="shared" si="77"/>
        <v>0.43798196846695719</v>
      </c>
      <c r="F82">
        <f t="shared" si="77"/>
        <v>0.53554382430228675</v>
      </c>
      <c r="G82">
        <f t="shared" si="77"/>
        <v>0.53554382430228675</v>
      </c>
      <c r="H82">
        <f t="shared" si="77"/>
        <v>0.32709535326438144</v>
      </c>
      <c r="I82">
        <f t="shared" si="77"/>
        <v>0.47892172297535984</v>
      </c>
      <c r="J82">
        <f t="shared" si="77"/>
        <v>0.14860941801423816</v>
      </c>
      <c r="K82">
        <f t="shared" si="77"/>
        <v>0.26489225410282496</v>
      </c>
      <c r="L82">
        <f t="shared" si="77"/>
        <v>0.26489225410282496</v>
      </c>
      <c r="M82">
        <f t="shared" si="77"/>
        <v>0.26489225410282496</v>
      </c>
      <c r="N82">
        <f t="shared" si="77"/>
        <v>0.24661093774658965</v>
      </c>
      <c r="O82">
        <f t="shared" si="77"/>
        <v>0.22400931288837289</v>
      </c>
      <c r="P82">
        <f t="shared" si="77"/>
        <v>0.18831602799537125</v>
      </c>
      <c r="Q82">
        <f t="shared" si="77"/>
        <v>0.18831602799537125</v>
      </c>
      <c r="R82">
        <f t="shared" si="77"/>
        <v>0.18831602799537125</v>
      </c>
      <c r="S82">
        <f t="shared" si="77"/>
        <v>4.5437118370297125E-2</v>
      </c>
      <c r="T82">
        <f t="shared" si="77"/>
        <v>4.9080721517453588E-2</v>
      </c>
      <c r="U82">
        <f t="shared" si="77"/>
        <v>4.6066670942170596E-2</v>
      </c>
      <c r="V82">
        <f t="shared" si="77"/>
        <v>4.2367509371927362E-2</v>
      </c>
      <c r="W82">
        <f t="shared" si="77"/>
        <v>4.2367509371927362E-2</v>
      </c>
      <c r="X82">
        <f t="shared" si="77"/>
        <v>3.7059322168294814E-2</v>
      </c>
      <c r="Y82">
        <f t="shared" si="77"/>
        <v>3.2929054104326339E-2</v>
      </c>
      <c r="Z82">
        <f t="shared" ref="Z82:AB82" si="78">AVEDEV(LOG10(Z8),LOG10(Z12),LOG10(Z16),LOG10(Z20),LOG10(Z24))</f>
        <v>3.2929054104326339E-2</v>
      </c>
      <c r="AA82">
        <f t="shared" si="78"/>
        <v>2.8251223373184853E-2</v>
      </c>
      <c r="AB82">
        <f t="shared" si="78"/>
        <v>2.3670339548130293E-2</v>
      </c>
      <c r="AC82">
        <f t="shared" ref="AC82:AP82" si="79">AVEDEV(LOG10(AC8),LOG10(AC12),LOG10(AC16),LOG10(AC20),LOG10(AC24))</f>
        <v>8.1256904432487995E-2</v>
      </c>
      <c r="AD82">
        <f t="shared" si="79"/>
        <v>8.459773460093481E-2</v>
      </c>
      <c r="AE82">
        <f t="shared" si="79"/>
        <v>1.6663412843536351E-2</v>
      </c>
      <c r="AF82">
        <f t="shared" si="79"/>
        <v>2.1173992312003963E-2</v>
      </c>
      <c r="AG82">
        <f t="shared" si="79"/>
        <v>2.287776813632687E-2</v>
      </c>
      <c r="AH82">
        <f t="shared" si="79"/>
        <v>1.6856798065346245E-2</v>
      </c>
      <c r="AI82">
        <f t="shared" si="79"/>
        <v>1.2200827527468306E-2</v>
      </c>
      <c r="AJ82">
        <f t="shared" si="79"/>
        <v>1.2200827527468306E-2</v>
      </c>
      <c r="AK82">
        <f t="shared" si="79"/>
        <v>1.2200827527468306E-2</v>
      </c>
      <c r="AL82">
        <f t="shared" si="79"/>
        <v>1.5332490728042913E-2</v>
      </c>
      <c r="AM82">
        <f t="shared" si="79"/>
        <v>1.5332490728042913E-2</v>
      </c>
      <c r="AN82">
        <f t="shared" si="79"/>
        <v>1.5332490728042913E-2</v>
      </c>
      <c r="AO82">
        <f t="shared" si="79"/>
        <v>1.5332490728042913E-2</v>
      </c>
      <c r="AP82">
        <f t="shared" si="79"/>
        <v>1.5332490728042913E-2</v>
      </c>
      <c r="AQ82">
        <f t="shared" ref="AQ82:AZ82" si="80">AVEDEV(LOG10(AQ8),LOG10(AQ12),LOG10(AQ16),LOG10(AQ20),LOG10(AQ24))</f>
        <v>0.1013311150901047</v>
      </c>
      <c r="AR82">
        <f t="shared" si="80"/>
        <v>0.31334357072232233</v>
      </c>
      <c r="AS82">
        <f t="shared" si="80"/>
        <v>0.30394825218748817</v>
      </c>
      <c r="AT82">
        <f t="shared" si="80"/>
        <v>0.3165607039934758</v>
      </c>
      <c r="AU82">
        <f t="shared" si="80"/>
        <v>0.40940467751159187</v>
      </c>
      <c r="AV82">
        <f t="shared" si="80"/>
        <v>5.8821070092130445E-2</v>
      </c>
      <c r="AW82">
        <f t="shared" si="80"/>
        <v>8.616924073971037E-2</v>
      </c>
      <c r="AX82">
        <f t="shared" si="80"/>
        <v>2.5867713310382245E-2</v>
      </c>
      <c r="AY82">
        <f t="shared" si="80"/>
        <v>2.5867713310382245E-2</v>
      </c>
      <c r="AZ82">
        <f t="shared" si="80"/>
        <v>2.5867713310382245E-2</v>
      </c>
      <c r="BA82">
        <f t="shared" ref="BA82:BD83" si="81">AVEDEV(LOG10(BA8),LOG10(BA12),LOG10(BA16),LOG10(BA20),LOG10(BA24))</f>
        <v>0.4442754901106043</v>
      </c>
      <c r="BB82">
        <f t="shared" si="81"/>
        <v>0.49741193076669193</v>
      </c>
      <c r="BC82">
        <f t="shared" si="81"/>
        <v>0.34652993426886214</v>
      </c>
      <c r="BD82">
        <f t="shared" si="81"/>
        <v>0.12492210795696082</v>
      </c>
      <c r="BE82">
        <f t="shared" ref="BE82:BJ82" si="82">AVEDEV(LOG10(BE8),LOG10(BE12),LOG10(BE16),LOG10(BE20),LOG10(BE24))</f>
        <v>0.11187626899953873</v>
      </c>
      <c r="BF82">
        <f t="shared" si="82"/>
        <v>0.13196713206431365</v>
      </c>
      <c r="BG82">
        <f t="shared" si="82"/>
        <v>0.1046030600504336</v>
      </c>
      <c r="BH82">
        <f t="shared" si="82"/>
        <v>9.794576084669207E-2</v>
      </c>
      <c r="BI82">
        <f t="shared" si="82"/>
        <v>9.0583531781647797E-2</v>
      </c>
      <c r="BJ82">
        <f t="shared" si="82"/>
        <v>9.0583531781647797E-2</v>
      </c>
    </row>
    <row r="83" spans="1:62" x14ac:dyDescent="0.3">
      <c r="A83" s="82"/>
      <c r="B83" s="26" t="s">
        <v>57</v>
      </c>
      <c r="D83">
        <f t="shared" ref="D83:Y83" si="83">AVEDEV(LOG10(D9),LOG10(D13),LOG10(D17),LOG10(D21),LOG10(D25))</f>
        <v>0.34957979320616911</v>
      </c>
      <c r="E83">
        <f t="shared" si="83"/>
        <v>0.60436970449722149</v>
      </c>
      <c r="F83">
        <f t="shared" si="83"/>
        <v>0.58054729833866003</v>
      </c>
      <c r="G83">
        <f t="shared" si="83"/>
        <v>8.6851764305758208E-2</v>
      </c>
      <c r="H83">
        <f t="shared" si="83"/>
        <v>7.2011115787854421E-2</v>
      </c>
      <c r="I83">
        <f t="shared" si="83"/>
        <v>0.47892172297535984</v>
      </c>
      <c r="J83">
        <f t="shared" si="83"/>
        <v>0.22611236312300101</v>
      </c>
      <c r="K83">
        <f t="shared" si="83"/>
        <v>2.9366519473806287E-2</v>
      </c>
      <c r="L83">
        <f t="shared" si="83"/>
        <v>2.9366519473806287E-2</v>
      </c>
      <c r="M83">
        <f t="shared" si="83"/>
        <v>4.4049779210709517E-2</v>
      </c>
      <c r="N83">
        <f t="shared" si="83"/>
        <v>0.24649351832945648</v>
      </c>
      <c r="O83">
        <f t="shared" si="83"/>
        <v>0.23960910451427703</v>
      </c>
      <c r="P83">
        <f t="shared" si="83"/>
        <v>0.24105434921437477</v>
      </c>
      <c r="Q83">
        <f t="shared" si="83"/>
        <v>0.26301518263673229</v>
      </c>
      <c r="R83">
        <f t="shared" si="83"/>
        <v>0.27693865044010907</v>
      </c>
      <c r="S83">
        <f t="shared" si="83"/>
        <v>4.5437118370297125E-2</v>
      </c>
      <c r="T83">
        <f t="shared" si="83"/>
        <v>2.3224015596736015E-2</v>
      </c>
      <c r="U83">
        <f t="shared" si="83"/>
        <v>2.3536957639668021E-2</v>
      </c>
      <c r="V83">
        <f t="shared" si="83"/>
        <v>3.1756263866001666E-2</v>
      </c>
      <c r="W83">
        <f t="shared" si="83"/>
        <v>2.1161100749349813E-2</v>
      </c>
      <c r="X83">
        <f t="shared" si="83"/>
        <v>2.1161100749349813E-2</v>
      </c>
      <c r="Y83">
        <f t="shared" si="83"/>
        <v>2.3595388133597441E-2</v>
      </c>
      <c r="Z83">
        <f t="shared" ref="Z83:AB83" si="84">AVEDEV(LOG10(Z9),LOG10(Z13),LOG10(Z17),LOG10(Z21),LOG10(Z25))</f>
        <v>2.3595388133597441E-2</v>
      </c>
      <c r="AA83">
        <f t="shared" si="84"/>
        <v>2.3595388133597441E-2</v>
      </c>
      <c r="AB83">
        <f t="shared" si="84"/>
        <v>2.3595388133597441E-2</v>
      </c>
      <c r="AC83">
        <f t="shared" ref="AC83:AP83" si="85">AVEDEV(LOG10(AC9),LOG10(AC13),LOG10(AC17),LOG10(AC21),LOG10(AC25))</f>
        <v>8.1256904432487995E-2</v>
      </c>
      <c r="AD83">
        <f t="shared" si="85"/>
        <v>8.459773460093481E-2</v>
      </c>
      <c r="AE83">
        <f t="shared" si="85"/>
        <v>1.6663412843536351E-2</v>
      </c>
      <c r="AF83">
        <f t="shared" si="85"/>
        <v>2.1173992312003963E-2</v>
      </c>
      <c r="AG83">
        <f t="shared" si="85"/>
        <v>2.287776813632687E-2</v>
      </c>
      <c r="AH83">
        <f t="shared" si="85"/>
        <v>5.9409497973751293E-2</v>
      </c>
      <c r="AI83">
        <f t="shared" si="85"/>
        <v>0.11910618323374071</v>
      </c>
      <c r="AJ83">
        <f t="shared" si="85"/>
        <v>0.11819737446022283</v>
      </c>
      <c r="AK83">
        <f t="shared" si="85"/>
        <v>0.1435097625283511</v>
      </c>
      <c r="AL83">
        <f t="shared" si="85"/>
        <v>0.1435097625283511</v>
      </c>
      <c r="AM83">
        <f t="shared" si="85"/>
        <v>0.1384831207665512</v>
      </c>
      <c r="AN83">
        <f t="shared" si="85"/>
        <v>0.13787517741508024</v>
      </c>
      <c r="AO83">
        <f t="shared" si="85"/>
        <v>0.13787517741508024</v>
      </c>
      <c r="AP83">
        <f t="shared" si="85"/>
        <v>0.13684771269445345</v>
      </c>
      <c r="AQ83">
        <f t="shared" ref="AQ83:AZ83" si="86">AVEDEV(LOG10(AQ9),LOG10(AQ13),LOG10(AQ17),LOG10(AQ21),LOG10(AQ25))</f>
        <v>0.1013311150901047</v>
      </c>
      <c r="AR83">
        <f t="shared" si="86"/>
        <v>0.16576359092377507</v>
      </c>
      <c r="AS83">
        <f t="shared" si="86"/>
        <v>0.32583526751174841</v>
      </c>
      <c r="AT83">
        <f t="shared" si="86"/>
        <v>0.41539926593181109</v>
      </c>
      <c r="AU83">
        <f t="shared" si="86"/>
        <v>0.37933149309414205</v>
      </c>
      <c r="AV83">
        <f t="shared" si="86"/>
        <v>5.8821070092130445E-2</v>
      </c>
      <c r="AW83">
        <f t="shared" si="86"/>
        <v>6.6190242095110527E-2</v>
      </c>
      <c r="AX83">
        <f t="shared" si="86"/>
        <v>6.6191245299394602E-2</v>
      </c>
      <c r="AY83">
        <f t="shared" si="86"/>
        <v>4.5579106618811017E-2</v>
      </c>
      <c r="AZ83">
        <f t="shared" si="86"/>
        <v>5.0090905340745048E-2</v>
      </c>
      <c r="BA83">
        <f t="shared" si="81"/>
        <v>0.4442754901106043</v>
      </c>
      <c r="BB83">
        <f t="shared" si="81"/>
        <v>0.25954358197311506</v>
      </c>
      <c r="BC83">
        <f t="shared" si="81"/>
        <v>5.8890427728613304E-2</v>
      </c>
      <c r="BD83">
        <f t="shared" si="81"/>
        <v>5.8890427728613304E-2</v>
      </c>
      <c r="BE83">
        <f t="shared" ref="BE83:BJ83" si="87">AVEDEV(LOG10(BE9),LOG10(BE13),LOG10(BE17),LOG10(BE21),LOG10(BE25))</f>
        <v>4.4049779210709607E-2</v>
      </c>
      <c r="BF83">
        <f t="shared" si="87"/>
        <v>0.13196713206431365</v>
      </c>
      <c r="BG83">
        <f t="shared" si="87"/>
        <v>0.13229751564602391</v>
      </c>
      <c r="BH83">
        <f t="shared" si="87"/>
        <v>0.13043884153736421</v>
      </c>
      <c r="BI83">
        <f t="shared" si="87"/>
        <v>0.13043884153736421</v>
      </c>
      <c r="BJ83">
        <f t="shared" si="87"/>
        <v>0.12136450277859627</v>
      </c>
    </row>
    <row r="84" spans="1:62" x14ac:dyDescent="0.3">
      <c r="A84" s="82"/>
      <c r="B84" s="26" t="s">
        <v>55</v>
      </c>
      <c r="D84">
        <f t="shared" ref="D84:Y84" si="88">AVEDEV(LOG10(D10),LOG10(D14),LOG10(D18),LOG10(D22),LOG10(D26))</f>
        <v>0.59562001724263192</v>
      </c>
      <c r="E84">
        <f t="shared" si="88"/>
        <v>0.48271631868241982</v>
      </c>
      <c r="F84">
        <f t="shared" si="88"/>
        <v>0.30358141971871888</v>
      </c>
      <c r="G84">
        <f t="shared" si="88"/>
        <v>0.30358141971871888</v>
      </c>
      <c r="H84">
        <f t="shared" si="88"/>
        <v>0.29499613223325194</v>
      </c>
      <c r="I84">
        <f t="shared" si="88"/>
        <v>0.85788450980190389</v>
      </c>
      <c r="J84">
        <f t="shared" si="88"/>
        <v>6.6310751987565281E-2</v>
      </c>
      <c r="K84">
        <f t="shared" si="88"/>
        <v>2.936651947380655E-2</v>
      </c>
      <c r="L84">
        <f t="shared" si="88"/>
        <v>2.936651947380655E-2</v>
      </c>
      <c r="M84">
        <f t="shared" si="88"/>
        <v>2.936651947380655E-2</v>
      </c>
      <c r="N84">
        <f t="shared" si="88"/>
        <v>0.11520203768311692</v>
      </c>
      <c r="O84">
        <f t="shared" si="88"/>
        <v>7.663419712421482E-2</v>
      </c>
      <c r="P84">
        <f t="shared" si="88"/>
        <v>0.1084162448046859</v>
      </c>
      <c r="Q84">
        <f t="shared" si="88"/>
        <v>9.0878629442837089E-2</v>
      </c>
      <c r="R84">
        <f t="shared" si="88"/>
        <v>8.8559737145188749E-2</v>
      </c>
      <c r="S84">
        <f t="shared" si="88"/>
        <v>0.11642434517059644</v>
      </c>
      <c r="T84">
        <f t="shared" si="88"/>
        <v>8.6736608445198995E-2</v>
      </c>
      <c r="U84">
        <f t="shared" si="88"/>
        <v>8.1057715166047276E-2</v>
      </c>
      <c r="V84">
        <f t="shared" si="88"/>
        <v>0.13975991404647492</v>
      </c>
      <c r="W84">
        <f t="shared" si="88"/>
        <v>0.12151467703087408</v>
      </c>
      <c r="X84">
        <f t="shared" si="88"/>
        <v>0.12151467703087408</v>
      </c>
      <c r="Y84">
        <f t="shared" si="88"/>
        <v>0.12151467703087408</v>
      </c>
      <c r="Z84">
        <f t="shared" ref="Z84:AB84" si="89">AVEDEV(LOG10(Z10),LOG10(Z14),LOG10(Z18),LOG10(Z22),LOG10(Z26))</f>
        <v>0.12151467703087408</v>
      </c>
      <c r="AA84">
        <f t="shared" si="89"/>
        <v>0.12151467703087408</v>
      </c>
      <c r="AB84">
        <f t="shared" si="89"/>
        <v>0.12151467703087408</v>
      </c>
      <c r="AC84">
        <f t="shared" ref="AC84:AL84" si="90">AVEDEV(LOG10(AC10),LOG10(AC14),LOG10(AC18),LOG10(AC22),LOG10(AC26))</f>
        <v>0.13103875761254599</v>
      </c>
      <c r="AD84">
        <f t="shared" si="90"/>
        <v>0.12709181781859216</v>
      </c>
      <c r="AE84">
        <f t="shared" si="90"/>
        <v>9.6866851839914184E-2</v>
      </c>
      <c r="AF84">
        <f t="shared" si="90"/>
        <v>9.6866851839914184E-2</v>
      </c>
      <c r="AG84">
        <f t="shared" si="90"/>
        <v>9.556010245253313E-2</v>
      </c>
      <c r="AH84">
        <f t="shared" si="90"/>
        <v>0.13241860023745602</v>
      </c>
      <c r="AI84">
        <f t="shared" si="90"/>
        <v>0.12796362892909693</v>
      </c>
      <c r="AJ84">
        <f t="shared" si="90"/>
        <v>0.12778076767249322</v>
      </c>
      <c r="AK84">
        <f t="shared" si="90"/>
        <v>0.12748014168083918</v>
      </c>
      <c r="AL84">
        <f t="shared" si="90"/>
        <v>0.12748014168083918</v>
      </c>
      <c r="AM84">
        <f t="shared" ref="AM84:AP84" si="91">AVEDEV(LOG10(AM10),LOG10(AM14),LOG10(AM18),LOG10(AM22),LOG10(AM26))</f>
        <v>0.12748014168083918</v>
      </c>
      <c r="AN84">
        <f t="shared" si="91"/>
        <v>0.12748014168083918</v>
      </c>
      <c r="AO84">
        <f t="shared" si="91"/>
        <v>0.13749302739363367</v>
      </c>
      <c r="AP84">
        <f t="shared" si="91"/>
        <v>0.13643098624138522</v>
      </c>
      <c r="AQ84">
        <f t="shared" ref="AQ84:AZ84" si="92">AVEDEV(LOG10(AQ10),LOG10(AQ14),LOG10(AQ18),LOG10(AQ22),LOG10(AQ26))</f>
        <v>0.10285001965551732</v>
      </c>
      <c r="AR84">
        <f t="shared" si="92"/>
        <v>0.2374181542895486</v>
      </c>
      <c r="AS84">
        <f t="shared" si="92"/>
        <v>0.24668025509849034</v>
      </c>
      <c r="AT84">
        <f t="shared" si="92"/>
        <v>0.24188719567514153</v>
      </c>
      <c r="AU84">
        <f t="shared" si="92"/>
        <v>0.15712741151714127</v>
      </c>
      <c r="AV84">
        <f t="shared" si="92"/>
        <v>5.8925787032485855E-2</v>
      </c>
      <c r="AW84">
        <f t="shared" si="92"/>
        <v>0.12829314444149534</v>
      </c>
      <c r="AX84">
        <f t="shared" si="92"/>
        <v>9.111326363505623E-2</v>
      </c>
      <c r="AY84">
        <f t="shared" si="92"/>
        <v>0.11648263087377406</v>
      </c>
      <c r="AZ84">
        <f t="shared" si="92"/>
        <v>0.11648263087377406</v>
      </c>
      <c r="BA84">
        <f t="shared" ref="BA84:BE84" si="93">AVEDEV(LOG10(BA10),LOG10(BA14),LOG10(BA18),LOG10(BA22),LOG10(BA26))</f>
        <v>0.43302104562617283</v>
      </c>
      <c r="BB84">
        <f t="shared" si="93"/>
        <v>0.459095859588946</v>
      </c>
      <c r="BC84">
        <f t="shared" si="93"/>
        <v>0.46841630511466104</v>
      </c>
      <c r="BD84">
        <f t="shared" si="93"/>
        <v>0.46638744814473493</v>
      </c>
      <c r="BE84">
        <f t="shared" si="93"/>
        <v>0.10910566604187499</v>
      </c>
      <c r="BF84">
        <f t="shared" ref="BF84:BJ84" si="94">AVEDEV(LOG10(BF10),LOG10(BF14),LOG10(BF18),LOG10(BF22),LOG10(BF26))</f>
        <v>0.18224359779260463</v>
      </c>
      <c r="BG84">
        <f t="shared" si="94"/>
        <v>0.10636839960582974</v>
      </c>
      <c r="BH84">
        <f t="shared" si="94"/>
        <v>0.10427206573224393</v>
      </c>
      <c r="BI84">
        <f t="shared" si="94"/>
        <v>9.0565881339701934E-2</v>
      </c>
      <c r="BJ84">
        <f t="shared" si="94"/>
        <v>9.4141901039667811E-2</v>
      </c>
    </row>
    <row r="85" spans="1:62" x14ac:dyDescent="0.3">
      <c r="B85" s="12"/>
    </row>
    <row r="86" spans="1:62" x14ac:dyDescent="0.3">
      <c r="A86" s="82" t="s">
        <v>61</v>
      </c>
      <c r="B86" s="83" t="s">
        <v>54</v>
      </c>
      <c r="D86">
        <f t="shared" ref="D86:G86" si="95">POWER(10, D76-D81)</f>
        <v>1.9706402174274155E-3</v>
      </c>
      <c r="E86">
        <f t="shared" si="95"/>
        <v>1.7794323609500772E-3</v>
      </c>
      <c r="F86">
        <f t="shared" si="95"/>
        <v>1.7436582388169583E-3</v>
      </c>
      <c r="G86">
        <f t="shared" si="95"/>
        <v>1.6715035046223098E-3</v>
      </c>
      <c r="H86">
        <f>POWER(10, H76-H81)</f>
        <v>1.6574348892824419E-3</v>
      </c>
      <c r="I86">
        <f t="shared" ref="I86:AB86" si="96">POWER(10, I76-I81)</f>
        <v>4.9345731592811606E-3</v>
      </c>
      <c r="J86">
        <f t="shared" si="96"/>
        <v>2.7245637978647562E-3</v>
      </c>
      <c r="K86">
        <f t="shared" si="96"/>
        <v>1.773898070687626E-3</v>
      </c>
      <c r="L86">
        <f t="shared" si="96"/>
        <v>1.588373849213618E-3</v>
      </c>
      <c r="M86">
        <f t="shared" si="96"/>
        <v>1.517627846327642E-3</v>
      </c>
      <c r="N86">
        <f t="shared" si="96"/>
        <v>0.53293556090763006</v>
      </c>
      <c r="O86">
        <f t="shared" si="96"/>
        <v>0.2054309253823868</v>
      </c>
      <c r="P86">
        <f t="shared" si="96"/>
        <v>0.19060203194145037</v>
      </c>
      <c r="Q86">
        <f t="shared" si="96"/>
        <v>0.18876648076062211</v>
      </c>
      <c r="R86">
        <f t="shared" si="96"/>
        <v>0.18876648076062211</v>
      </c>
      <c r="S86">
        <f t="shared" si="96"/>
        <v>0.35679508183764297</v>
      </c>
      <c r="T86">
        <f t="shared" si="96"/>
        <v>0.32251593383729804</v>
      </c>
      <c r="U86">
        <f t="shared" si="96"/>
        <v>0.31194295138869893</v>
      </c>
      <c r="V86">
        <f t="shared" si="96"/>
        <v>0.31145015321555231</v>
      </c>
      <c r="W86">
        <f t="shared" si="96"/>
        <v>0.31145015321555231</v>
      </c>
      <c r="X86">
        <f t="shared" si="96"/>
        <v>0.30896598858498414</v>
      </c>
      <c r="Y86">
        <f t="shared" si="96"/>
        <v>0.30828704258637707</v>
      </c>
      <c r="Z86">
        <f t="shared" si="96"/>
        <v>0.30582590970692053</v>
      </c>
      <c r="AA86">
        <f t="shared" si="96"/>
        <v>0.29157218833188892</v>
      </c>
      <c r="AB86">
        <f t="shared" si="96"/>
        <v>0.28731697579345444</v>
      </c>
      <c r="AC86">
        <f t="shared" ref="AC86:AL86" si="97">POWER(10, AC76-AC81)</f>
        <v>0.36835205141877608</v>
      </c>
      <c r="AD86">
        <f t="shared" si="97"/>
        <v>0.36303657674951473</v>
      </c>
      <c r="AE86">
        <f t="shared" si="97"/>
        <v>0.35168516187651921</v>
      </c>
      <c r="AF86">
        <f t="shared" si="97"/>
        <v>0.29274067221577466</v>
      </c>
      <c r="AG86">
        <f t="shared" si="97"/>
        <v>0.29228244807408121</v>
      </c>
      <c r="AH86">
        <f t="shared" si="97"/>
        <v>0.27858205184308649</v>
      </c>
      <c r="AI86">
        <f t="shared" si="97"/>
        <v>0.19645479105557237</v>
      </c>
      <c r="AJ86">
        <f t="shared" si="97"/>
        <v>0.19483489110954372</v>
      </c>
      <c r="AK86">
        <f t="shared" si="97"/>
        <v>0.17204883828623968</v>
      </c>
      <c r="AL86">
        <f t="shared" si="97"/>
        <v>0.17204883828623968</v>
      </c>
      <c r="AM86">
        <f t="shared" ref="AM86:AP86" si="98">POWER(10, AM76-AM81)</f>
        <v>0.17138938143728677</v>
      </c>
      <c r="AN86">
        <f t="shared" si="98"/>
        <v>0.1709867006845765</v>
      </c>
      <c r="AO86">
        <f t="shared" si="98"/>
        <v>0.17086724061688643</v>
      </c>
      <c r="AP86">
        <f t="shared" si="98"/>
        <v>0.16808367370977101</v>
      </c>
      <c r="AQ86">
        <f t="shared" ref="AQ86:AZ86" si="99">POWER(10, AQ76-AQ81)</f>
        <v>3.6134138833896504E-2</v>
      </c>
      <c r="AR86">
        <f t="shared" si="99"/>
        <v>2.0177705068912016E-3</v>
      </c>
      <c r="AS86">
        <f t="shared" si="99"/>
        <v>2.1682054743606322E-3</v>
      </c>
      <c r="AT86">
        <f t="shared" si="99"/>
        <v>2.1940767768330897E-3</v>
      </c>
      <c r="AU86">
        <f t="shared" si="99"/>
        <v>2.1940767768330897E-3</v>
      </c>
      <c r="AV86">
        <f t="shared" si="99"/>
        <v>0.16432754515240677</v>
      </c>
      <c r="AW86">
        <f t="shared" si="99"/>
        <v>0.12036998755255042</v>
      </c>
      <c r="AX86">
        <f t="shared" si="99"/>
        <v>9.3374996458757964E-2</v>
      </c>
      <c r="AY86">
        <f t="shared" si="99"/>
        <v>8.0214413295194839E-2</v>
      </c>
      <c r="AZ86">
        <f t="shared" si="99"/>
        <v>7.8069340560096762E-2</v>
      </c>
      <c r="BA86">
        <f t="shared" ref="BA86:BE86" si="100">POWER(10, BA76-BA81)</f>
        <v>6.2057096979445496E-3</v>
      </c>
      <c r="BB86">
        <f t="shared" si="100"/>
        <v>1.1614413386099611E-3</v>
      </c>
      <c r="BC86">
        <f t="shared" si="100"/>
        <v>1.1052481290607969E-3</v>
      </c>
      <c r="BD86">
        <f t="shared" si="100"/>
        <v>1.107220207159815E-3</v>
      </c>
      <c r="BE86">
        <f t="shared" si="100"/>
        <v>9.507510929778522E-4</v>
      </c>
      <c r="BF86">
        <f t="shared" ref="BF86:BJ86" si="101">POWER(10, BF76-BF81)</f>
        <v>0.35310396909442793</v>
      </c>
      <c r="BG86">
        <f t="shared" si="101"/>
        <v>0.34345086732694308</v>
      </c>
      <c r="BH86">
        <f t="shared" si="101"/>
        <v>0.28784037641263194</v>
      </c>
      <c r="BI86">
        <f t="shared" si="101"/>
        <v>0.28732771923468092</v>
      </c>
      <c r="BJ86">
        <f t="shared" si="101"/>
        <v>0.2864006878259634</v>
      </c>
    </row>
    <row r="87" spans="1:62" x14ac:dyDescent="0.3">
      <c r="A87" s="82"/>
      <c r="B87" s="83"/>
      <c r="D87">
        <f t="shared" ref="D87:G87" si="102">POWER(10, D76+D81)</f>
        <v>7.3310546557995085E-2</v>
      </c>
      <c r="E87">
        <f t="shared" si="102"/>
        <v>3.2478002300771846E-3</v>
      </c>
      <c r="F87">
        <f t="shared" si="102"/>
        <v>2.1358016840094351E-3</v>
      </c>
      <c r="G87">
        <f t="shared" si="102"/>
        <v>2.0474195691136034E-3</v>
      </c>
      <c r="H87">
        <f>POWER(10, H76+H81)</f>
        <v>1.8974463953982724E-3</v>
      </c>
      <c r="I87">
        <f t="shared" ref="I87:AB87" si="103">POWER(10, I76+I81)</f>
        <v>9.7143778769596623E-2</v>
      </c>
      <c r="J87">
        <f t="shared" si="103"/>
        <v>2.073369223225727E-2</v>
      </c>
      <c r="K87">
        <f t="shared" si="103"/>
        <v>9.0884161776903644E-3</v>
      </c>
      <c r="L87">
        <f t="shared" si="103"/>
        <v>2.6977733476464174E-3</v>
      </c>
      <c r="M87">
        <f t="shared" si="103"/>
        <v>2.0255670661544251E-3</v>
      </c>
      <c r="N87">
        <f t="shared" si="103"/>
        <v>0.64078319266176442</v>
      </c>
      <c r="O87">
        <f t="shared" si="103"/>
        <v>0.55187831551334543</v>
      </c>
      <c r="P87">
        <f t="shared" si="103"/>
        <v>0.4633622389712802</v>
      </c>
      <c r="Q87">
        <f t="shared" si="103"/>
        <v>0.4618011041800727</v>
      </c>
      <c r="R87">
        <f t="shared" si="103"/>
        <v>0.4618011041800727</v>
      </c>
      <c r="S87">
        <f t="shared" si="103"/>
        <v>0.51604390683836943</v>
      </c>
      <c r="T87">
        <f t="shared" si="103"/>
        <v>0.36484387655176026</v>
      </c>
      <c r="U87">
        <f t="shared" si="103"/>
        <v>0.36349514720154197</v>
      </c>
      <c r="V87">
        <f t="shared" si="103"/>
        <v>0.35204235687749863</v>
      </c>
      <c r="W87">
        <f t="shared" si="103"/>
        <v>0.35204235687749863</v>
      </c>
      <c r="X87">
        <f t="shared" si="103"/>
        <v>0.34980371875280392</v>
      </c>
      <c r="Y87">
        <f t="shared" si="103"/>
        <v>0.33308415094691213</v>
      </c>
      <c r="Z87">
        <f t="shared" si="103"/>
        <v>0.33198116947013423</v>
      </c>
      <c r="AA87">
        <f t="shared" si="103"/>
        <v>0.33134521218274138</v>
      </c>
      <c r="AB87">
        <f t="shared" si="103"/>
        <v>0.32501633890426773</v>
      </c>
      <c r="AC87">
        <f t="shared" ref="AC87:AL87" si="104">POWER(10, AC76+AC81)</f>
        <v>0.51975511292339149</v>
      </c>
      <c r="AD87">
        <f t="shared" si="104"/>
        <v>0.51652735128891658</v>
      </c>
      <c r="AE87">
        <f t="shared" si="104"/>
        <v>0.50411218980262085</v>
      </c>
      <c r="AF87">
        <f t="shared" si="104"/>
        <v>0.41927415063656703</v>
      </c>
      <c r="AG87">
        <f t="shared" si="104"/>
        <v>0.41774441488021108</v>
      </c>
      <c r="AH87">
        <f t="shared" si="104"/>
        <v>0.37347503576247254</v>
      </c>
      <c r="AI87">
        <f t="shared" si="104"/>
        <v>0.3841706685263479</v>
      </c>
      <c r="AJ87">
        <f t="shared" si="104"/>
        <v>0.37980077549467323</v>
      </c>
      <c r="AK87">
        <f t="shared" si="104"/>
        <v>0.36838255068397691</v>
      </c>
      <c r="AL87">
        <f t="shared" si="104"/>
        <v>0.36838255068397691</v>
      </c>
      <c r="AM87">
        <f t="shared" ref="AM87:AP87" si="105">POWER(10, AM76+AM81)</f>
        <v>0.36509630694378153</v>
      </c>
      <c r="AN87">
        <f t="shared" si="105"/>
        <v>0.36309791542462544</v>
      </c>
      <c r="AO87">
        <f t="shared" si="105"/>
        <v>0.36250627389206097</v>
      </c>
      <c r="AP87">
        <f t="shared" si="105"/>
        <v>0.34887610140409731</v>
      </c>
      <c r="AQ87">
        <f t="shared" ref="AQ87:AZ87" si="106">POWER(10, AQ76+AQ81)</f>
        <v>6.5680978311867533E-2</v>
      </c>
      <c r="AR87">
        <f t="shared" si="106"/>
        <v>1.3572189317055269E-2</v>
      </c>
      <c r="AS87">
        <f t="shared" si="106"/>
        <v>4.7330334440136984E-3</v>
      </c>
      <c r="AT87">
        <f t="shared" si="106"/>
        <v>4.4959027545095516E-3</v>
      </c>
      <c r="AU87">
        <f t="shared" si="106"/>
        <v>4.4959027545095516E-3</v>
      </c>
      <c r="AV87">
        <f t="shared" si="106"/>
        <v>0.24390979971595206</v>
      </c>
      <c r="AW87">
        <f t="shared" si="106"/>
        <v>0.17292798875280055</v>
      </c>
      <c r="AX87">
        <f t="shared" si="106"/>
        <v>0.13934747505744785</v>
      </c>
      <c r="AY87">
        <f t="shared" si="106"/>
        <v>0.12613651115252425</v>
      </c>
      <c r="AZ87">
        <f t="shared" si="106"/>
        <v>0.11155677403330742</v>
      </c>
      <c r="BA87">
        <f t="shared" ref="BA87:BE87" si="107">POWER(10, BA76+BA81)</f>
        <v>6.9388840770809479E-2</v>
      </c>
      <c r="BB87">
        <f t="shared" si="107"/>
        <v>2.052258529966862E-3</v>
      </c>
      <c r="BC87">
        <f t="shared" si="107"/>
        <v>1.780160595952409E-3</v>
      </c>
      <c r="BD87">
        <f t="shared" si="107"/>
        <v>1.5961832210394794E-3</v>
      </c>
      <c r="BE87">
        <f t="shared" si="107"/>
        <v>1.4745565227650918E-3</v>
      </c>
      <c r="BF87">
        <f t="shared" ref="BF87:BJ87" si="108">POWER(10, BF76+BF81)</f>
        <v>0.42890746193938356</v>
      </c>
      <c r="BG87">
        <f t="shared" si="108"/>
        <v>0.39394918610871904</v>
      </c>
      <c r="BH87">
        <f t="shared" si="108"/>
        <v>0.35846060896219539</v>
      </c>
      <c r="BI87">
        <f t="shared" si="108"/>
        <v>0.35674538134626455</v>
      </c>
      <c r="BJ87">
        <f t="shared" si="108"/>
        <v>0.34651906944607019</v>
      </c>
    </row>
    <row r="88" spans="1:62" x14ac:dyDescent="0.3">
      <c r="A88" s="82"/>
      <c r="B88" s="83" t="s">
        <v>56</v>
      </c>
      <c r="D88">
        <f t="shared" ref="D88:G88" si="109">POWER(10, D77-D82)</f>
        <v>2.3955083695067082E-2</v>
      </c>
      <c r="E88">
        <f t="shared" si="109"/>
        <v>8.697933232233496E-3</v>
      </c>
      <c r="F88">
        <f t="shared" si="109"/>
        <v>1.7098656616366522E-3</v>
      </c>
      <c r="G88">
        <f t="shared" si="109"/>
        <v>1.7098656616366522E-3</v>
      </c>
      <c r="H88">
        <f>POWER(10, H77-H82)</f>
        <v>1.5832829583194369E-3</v>
      </c>
      <c r="I88">
        <f t="shared" ref="I88:AB88" si="110">POWER(10, I77-I82)</f>
        <v>2.051881212568918E-3</v>
      </c>
      <c r="J88">
        <f t="shared" si="110"/>
        <v>2.2875555508079957E-3</v>
      </c>
      <c r="K88">
        <f t="shared" si="110"/>
        <v>1.2189512670884779E-3</v>
      </c>
      <c r="L88">
        <f t="shared" si="110"/>
        <v>1.2189512670884779E-3</v>
      </c>
      <c r="M88">
        <f t="shared" si="110"/>
        <v>1.2189512670884779E-3</v>
      </c>
      <c r="N88">
        <f t="shared" si="110"/>
        <v>0.17930216785958741</v>
      </c>
      <c r="O88">
        <f t="shared" si="110"/>
        <v>0.17698445964486129</v>
      </c>
      <c r="P88">
        <f t="shared" si="110"/>
        <v>0.16983386393234451</v>
      </c>
      <c r="Q88">
        <f t="shared" si="110"/>
        <v>0.16983386393234451</v>
      </c>
      <c r="R88">
        <f t="shared" si="110"/>
        <v>0.16983386393234451</v>
      </c>
      <c r="S88">
        <f t="shared" si="110"/>
        <v>0.3361148045726553</v>
      </c>
      <c r="T88">
        <f t="shared" si="110"/>
        <v>0.30786327985420703</v>
      </c>
      <c r="U88">
        <f t="shared" si="110"/>
        <v>0.30732959187259196</v>
      </c>
      <c r="V88">
        <f t="shared" si="110"/>
        <v>0.30564394287883417</v>
      </c>
      <c r="W88">
        <f t="shared" si="110"/>
        <v>0.30564394287883417</v>
      </c>
      <c r="X88">
        <f t="shared" si="110"/>
        <v>0.30574019767247285</v>
      </c>
      <c r="Y88">
        <f t="shared" si="110"/>
        <v>0.30501414137360988</v>
      </c>
      <c r="Z88">
        <f t="shared" si="110"/>
        <v>0.30501414137360988</v>
      </c>
      <c r="AA88">
        <f t="shared" si="110"/>
        <v>0.30419391150994524</v>
      </c>
      <c r="AB88">
        <f t="shared" si="110"/>
        <v>0.30339281837889509</v>
      </c>
      <c r="AC88">
        <f t="shared" ref="AC88:AL88" si="111">POWER(10, AC77-AC82)</f>
        <v>0.35067483984500514</v>
      </c>
      <c r="AD88">
        <f t="shared" si="111"/>
        <v>0.34135927048601006</v>
      </c>
      <c r="AE88">
        <f t="shared" si="111"/>
        <v>0.34929507680786204</v>
      </c>
      <c r="AF88">
        <f t="shared" si="111"/>
        <v>0.33880453154927781</v>
      </c>
      <c r="AG88">
        <f t="shared" si="111"/>
        <v>0.33494890406654693</v>
      </c>
      <c r="AH88">
        <f t="shared" si="111"/>
        <v>0.33461530518707772</v>
      </c>
      <c r="AI88">
        <f t="shared" si="111"/>
        <v>0.32657153473913997</v>
      </c>
      <c r="AJ88">
        <f t="shared" si="111"/>
        <v>0.32657153473913997</v>
      </c>
      <c r="AK88">
        <f t="shared" si="111"/>
        <v>0.32657153473913997</v>
      </c>
      <c r="AL88">
        <f t="shared" si="111"/>
        <v>0.32190604372925946</v>
      </c>
      <c r="AM88">
        <f t="shared" ref="AM88:AP88" si="112">POWER(10, AM77-AM82)</f>
        <v>0.32190604372925946</v>
      </c>
      <c r="AN88">
        <f t="shared" si="112"/>
        <v>0.32190604372925946</v>
      </c>
      <c r="AO88">
        <f t="shared" si="112"/>
        <v>0.32190604372925946</v>
      </c>
      <c r="AP88">
        <f t="shared" si="112"/>
        <v>0.32190604372925946</v>
      </c>
      <c r="AQ88">
        <f t="shared" ref="AQ88:AZ88" si="113">POWER(10, AQ77-AQ82)</f>
        <v>2.9958896800612599E-2</v>
      </c>
      <c r="AR88">
        <f t="shared" si="113"/>
        <v>1.0034466169960812E-2</v>
      </c>
      <c r="AS88">
        <f t="shared" si="113"/>
        <v>9.7140714903617541E-3</v>
      </c>
      <c r="AT88">
        <f t="shared" si="113"/>
        <v>6.7833396197179187E-3</v>
      </c>
      <c r="AU88">
        <f t="shared" si="113"/>
        <v>3.3822077104180928E-3</v>
      </c>
      <c r="AV88">
        <f t="shared" si="113"/>
        <v>0.1803596629911689</v>
      </c>
      <c r="AW88">
        <f t="shared" si="113"/>
        <v>0.14241189646710545</v>
      </c>
      <c r="AX88">
        <f t="shared" si="113"/>
        <v>0.13362040257463817</v>
      </c>
      <c r="AY88">
        <f t="shared" si="113"/>
        <v>0.13362040257463817</v>
      </c>
      <c r="AZ88">
        <f t="shared" si="113"/>
        <v>0.13362040257463817</v>
      </c>
      <c r="BA88">
        <f t="shared" ref="BA88:BE88" si="114">POWER(10, BA77-BA82)</f>
        <v>4.9379030503122383E-3</v>
      </c>
      <c r="BB88">
        <f t="shared" si="114"/>
        <v>2.3658382242534833E-3</v>
      </c>
      <c r="BC88">
        <f t="shared" si="114"/>
        <v>1.8385028425981869E-3</v>
      </c>
      <c r="BD88">
        <f t="shared" si="114"/>
        <v>2.0016997890615414E-3</v>
      </c>
      <c r="BE88">
        <f t="shared" si="114"/>
        <v>2.0117464790561702E-3</v>
      </c>
      <c r="BF88">
        <f t="shared" ref="BF88:BJ88" si="115">POWER(10, BF77-BF82)</f>
        <v>0.26969621350906248</v>
      </c>
      <c r="BG88">
        <f t="shared" si="115"/>
        <v>0.26019706543227389</v>
      </c>
      <c r="BH88">
        <f t="shared" si="115"/>
        <v>0.25428248406428061</v>
      </c>
      <c r="BI88">
        <f t="shared" si="115"/>
        <v>0.24789804498065712</v>
      </c>
      <c r="BJ88">
        <f t="shared" si="115"/>
        <v>0.24789804498065712</v>
      </c>
    </row>
    <row r="89" spans="1:62" x14ac:dyDescent="0.3">
      <c r="A89" s="82"/>
      <c r="B89" s="83"/>
      <c r="D89">
        <f t="shared" ref="D89:G89" si="116">POWER(10, D77+D82)</f>
        <v>0.11982771531626747</v>
      </c>
      <c r="E89">
        <f t="shared" si="116"/>
        <v>6.5370229023227769E-2</v>
      </c>
      <c r="F89">
        <f t="shared" si="116"/>
        <v>2.0139544290501011E-2</v>
      </c>
      <c r="G89">
        <f t="shared" si="116"/>
        <v>2.0139544290501011E-2</v>
      </c>
      <c r="H89">
        <f>POWER(10, H77+H82)</f>
        <v>7.1408390389285838E-3</v>
      </c>
      <c r="I89">
        <f t="shared" ref="I89:AB89" si="117">POWER(10, I77+I82)</f>
        <v>1.8620685326190364E-2</v>
      </c>
      <c r="J89">
        <f t="shared" si="117"/>
        <v>4.5351377754291478E-3</v>
      </c>
      <c r="K89">
        <f t="shared" si="117"/>
        <v>4.1282962145908634E-3</v>
      </c>
      <c r="L89">
        <f t="shared" si="117"/>
        <v>4.1282962145908634E-3</v>
      </c>
      <c r="M89">
        <f t="shared" si="117"/>
        <v>4.1282962145908634E-3</v>
      </c>
      <c r="N89">
        <f t="shared" si="117"/>
        <v>0.55822260095326381</v>
      </c>
      <c r="O89">
        <f t="shared" si="117"/>
        <v>0.4965394513296385</v>
      </c>
      <c r="P89">
        <f t="shared" si="117"/>
        <v>0.40425588084304437</v>
      </c>
      <c r="Q89">
        <f t="shared" si="117"/>
        <v>0.40425588084304437</v>
      </c>
      <c r="R89">
        <f t="shared" si="117"/>
        <v>0.40425588084304437</v>
      </c>
      <c r="S89">
        <f t="shared" si="117"/>
        <v>0.41434478644931438</v>
      </c>
      <c r="T89">
        <f t="shared" si="117"/>
        <v>0.38593959334134381</v>
      </c>
      <c r="U89">
        <f t="shared" si="117"/>
        <v>0.37995986185897695</v>
      </c>
      <c r="V89">
        <f t="shared" si="117"/>
        <v>0.37149315181518167</v>
      </c>
      <c r="W89">
        <f t="shared" si="117"/>
        <v>0.37149315181518167</v>
      </c>
      <c r="X89">
        <f t="shared" si="117"/>
        <v>0.36263622603975876</v>
      </c>
      <c r="Y89">
        <f t="shared" si="117"/>
        <v>0.35495891092594151</v>
      </c>
      <c r="Z89">
        <f t="shared" si="117"/>
        <v>0.35495891092594151</v>
      </c>
      <c r="AA89">
        <f t="shared" si="117"/>
        <v>0.34645989072991967</v>
      </c>
      <c r="AB89">
        <f t="shared" si="117"/>
        <v>0.33833425878930207</v>
      </c>
      <c r="AC89">
        <f t="shared" ref="AC89:AL89" si="118">POWER(10, AC77+AC82)</f>
        <v>0.50982181667308257</v>
      </c>
      <c r="AD89">
        <f t="shared" si="118"/>
        <v>0.50397288498075721</v>
      </c>
      <c r="AE89">
        <f t="shared" si="118"/>
        <v>0.37715449678079921</v>
      </c>
      <c r="AF89">
        <f t="shared" si="118"/>
        <v>0.37350566660652279</v>
      </c>
      <c r="AG89">
        <f t="shared" si="118"/>
        <v>0.37216377425391067</v>
      </c>
      <c r="AH89">
        <f t="shared" si="118"/>
        <v>0.36162579189982902</v>
      </c>
      <c r="AI89">
        <f t="shared" si="118"/>
        <v>0.34544585208116269</v>
      </c>
      <c r="AJ89">
        <f t="shared" si="118"/>
        <v>0.34544585208116269</v>
      </c>
      <c r="AK89">
        <f t="shared" si="118"/>
        <v>0.34544585208116269</v>
      </c>
      <c r="AL89">
        <f t="shared" si="118"/>
        <v>0.34545709131415564</v>
      </c>
      <c r="AM89">
        <f t="shared" ref="AM89:AP89" si="119">POWER(10, AM77+AM82)</f>
        <v>0.34545709131415564</v>
      </c>
      <c r="AN89">
        <f t="shared" si="119"/>
        <v>0.34545709131415564</v>
      </c>
      <c r="AO89">
        <f t="shared" si="119"/>
        <v>0.34545709131415564</v>
      </c>
      <c r="AP89">
        <f t="shared" si="119"/>
        <v>0.34545709131415564</v>
      </c>
      <c r="AQ89">
        <f t="shared" ref="AQ89:AZ89" si="120">POWER(10, AQ77+AQ82)</f>
        <v>4.7773608600195382E-2</v>
      </c>
      <c r="AR89">
        <f t="shared" si="120"/>
        <v>4.2479697413745472E-2</v>
      </c>
      <c r="AS89">
        <f t="shared" si="120"/>
        <v>3.9382002888626706E-2</v>
      </c>
      <c r="AT89">
        <f t="shared" si="120"/>
        <v>2.9145061045678496E-2</v>
      </c>
      <c r="AU89">
        <f t="shared" si="120"/>
        <v>2.228484564387731E-2</v>
      </c>
      <c r="AV89">
        <f t="shared" si="120"/>
        <v>0.23647299687933696</v>
      </c>
      <c r="AW89">
        <f t="shared" si="120"/>
        <v>0.2117799060747225</v>
      </c>
      <c r="AX89">
        <f t="shared" si="120"/>
        <v>0.15052484978984351</v>
      </c>
      <c r="AY89">
        <f t="shared" si="120"/>
        <v>0.15052484978984351</v>
      </c>
      <c r="AZ89">
        <f t="shared" si="120"/>
        <v>0.15052484978984351</v>
      </c>
      <c r="BA89">
        <f t="shared" ref="BA89:BE89" si="121">POWER(10, BA77+BA82)</f>
        <v>3.8202654348496068E-2</v>
      </c>
      <c r="BB89">
        <f t="shared" si="121"/>
        <v>2.3378083519097138E-2</v>
      </c>
      <c r="BC89">
        <f t="shared" si="121"/>
        <v>9.0682644005358037E-3</v>
      </c>
      <c r="BD89">
        <f t="shared" si="121"/>
        <v>3.5583049052901601E-3</v>
      </c>
      <c r="BE89">
        <f t="shared" si="121"/>
        <v>3.3676409970344722E-3</v>
      </c>
      <c r="BF89">
        <f t="shared" ref="BF89:BJ89" si="122">POWER(10, BF77+BF82)</f>
        <v>0.49523247189786151</v>
      </c>
      <c r="BG89">
        <f t="shared" si="122"/>
        <v>0.42121954461314637</v>
      </c>
      <c r="BH89">
        <f t="shared" si="122"/>
        <v>0.39921602592221334</v>
      </c>
      <c r="BI89">
        <f t="shared" si="122"/>
        <v>0.37621851541060847</v>
      </c>
      <c r="BJ89">
        <f t="shared" si="122"/>
        <v>0.37621851541060847</v>
      </c>
    </row>
    <row r="90" spans="1:62" x14ac:dyDescent="0.3">
      <c r="A90" s="82"/>
      <c r="B90" s="83" t="s">
        <v>57</v>
      </c>
      <c r="D90">
        <f t="shared" ref="D90:G90" si="123">POWER(10, D78-D83)</f>
        <v>2.3955083695067082E-2</v>
      </c>
      <c r="E90">
        <f t="shared" si="123"/>
        <v>1.246885502726476E-3</v>
      </c>
      <c r="F90">
        <f t="shared" si="123"/>
        <v>1.1902373804962823E-3</v>
      </c>
      <c r="G90">
        <f t="shared" si="123"/>
        <v>1.5628204228252862E-3</v>
      </c>
      <c r="H90">
        <f>POWER(10, H78-H83)</f>
        <v>1.5495261712061507E-3</v>
      </c>
      <c r="I90">
        <f t="shared" ref="I90:AB90" si="124">POWER(10, I78-I83)</f>
        <v>2.051881212568918E-3</v>
      </c>
      <c r="J90">
        <f t="shared" si="124"/>
        <v>2.1685422477882494E-3</v>
      </c>
      <c r="K90">
        <f t="shared" si="124"/>
        <v>1.8814760768251703E-3</v>
      </c>
      <c r="L90">
        <f t="shared" si="124"/>
        <v>1.8814760768251703E-3</v>
      </c>
      <c r="M90">
        <f t="shared" si="124"/>
        <v>1.7436582388169583E-3</v>
      </c>
      <c r="N90">
        <f t="shared" si="124"/>
        <v>0.17929004886809224</v>
      </c>
      <c r="O90">
        <f t="shared" si="124"/>
        <v>0.16370685329649418</v>
      </c>
      <c r="P90">
        <f t="shared" si="124"/>
        <v>0.14668821386199865</v>
      </c>
      <c r="Q90">
        <f t="shared" si="124"/>
        <v>0.13070770678092922</v>
      </c>
      <c r="R90">
        <f t="shared" si="124"/>
        <v>0.12219019931781708</v>
      </c>
      <c r="S90">
        <f t="shared" si="124"/>
        <v>0.3361148045726553</v>
      </c>
      <c r="T90">
        <f t="shared" si="124"/>
        <v>0.31687328269145237</v>
      </c>
      <c r="U90">
        <f t="shared" si="124"/>
        <v>0.30703177478759303</v>
      </c>
      <c r="V90">
        <f t="shared" si="124"/>
        <v>0.29423198658018107</v>
      </c>
      <c r="W90">
        <f t="shared" si="124"/>
        <v>0.29543078234232156</v>
      </c>
      <c r="X90">
        <f t="shared" si="124"/>
        <v>0.29543078234232156</v>
      </c>
      <c r="Y90">
        <f t="shared" si="124"/>
        <v>0.29172832465025067</v>
      </c>
      <c r="Z90">
        <f t="shared" si="124"/>
        <v>0.29172832465025067</v>
      </c>
      <c r="AA90">
        <f t="shared" si="124"/>
        <v>0.29172832465025067</v>
      </c>
      <c r="AB90">
        <f t="shared" si="124"/>
        <v>0.29172832465025067</v>
      </c>
      <c r="AC90">
        <f t="shared" ref="AC90:AL90" si="125">POWER(10, AC78-AC83)</f>
        <v>0.35067483984500514</v>
      </c>
      <c r="AD90">
        <f t="shared" si="125"/>
        <v>0.34135927048601006</v>
      </c>
      <c r="AE90">
        <f t="shared" si="125"/>
        <v>0.34929507680786204</v>
      </c>
      <c r="AF90">
        <f t="shared" si="125"/>
        <v>0.33880453154927781</v>
      </c>
      <c r="AG90">
        <f t="shared" si="125"/>
        <v>0.33494890406654693</v>
      </c>
      <c r="AH90">
        <f t="shared" si="125"/>
        <v>0.28385861322012973</v>
      </c>
      <c r="AI90">
        <f t="shared" si="125"/>
        <v>0.21999702038821226</v>
      </c>
      <c r="AJ90">
        <f t="shared" si="125"/>
        <v>0.21930755125300783</v>
      </c>
      <c r="AK90">
        <f t="shared" si="125"/>
        <v>0.19502086771746646</v>
      </c>
      <c r="AL90">
        <f t="shared" si="125"/>
        <v>0.19502086771746646</v>
      </c>
      <c r="AM90">
        <f t="shared" ref="AM90:AP90" si="126">POWER(10, AM78-AM83)</f>
        <v>0.19166425341871113</v>
      </c>
      <c r="AN90">
        <f t="shared" si="126"/>
        <v>0.19126222634093523</v>
      </c>
      <c r="AO90">
        <f t="shared" si="126"/>
        <v>0.19126222634093523</v>
      </c>
      <c r="AP90">
        <f t="shared" si="126"/>
        <v>0.19058468983116578</v>
      </c>
      <c r="AQ90">
        <f t="shared" ref="AQ90:AZ90" si="127">POWER(10, AQ78-AQ83)</f>
        <v>2.9958896800612599E-2</v>
      </c>
      <c r="AR90">
        <f t="shared" si="127"/>
        <v>2.1419352282636916E-2</v>
      </c>
      <c r="AS90">
        <f t="shared" si="127"/>
        <v>1.0476876349789622E-2</v>
      </c>
      <c r="AT90">
        <f t="shared" si="127"/>
        <v>6.4138663602826872E-3</v>
      </c>
      <c r="AU90">
        <f t="shared" si="127"/>
        <v>5.193153023387161E-3</v>
      </c>
      <c r="AV90">
        <f t="shared" si="127"/>
        <v>0.1803596629911689</v>
      </c>
      <c r="AW90">
        <f t="shared" si="127"/>
        <v>0.10469606632958753</v>
      </c>
      <c r="AX90">
        <f t="shared" si="127"/>
        <v>9.2410344554118007E-2</v>
      </c>
      <c r="AY90">
        <f t="shared" si="127"/>
        <v>7.9032153077634587E-2</v>
      </c>
      <c r="AZ90">
        <f t="shared" si="127"/>
        <v>7.5032644737065793E-2</v>
      </c>
      <c r="BA90">
        <f t="shared" ref="BA90:BE90" si="128">POWER(10, BA78-BA83)</f>
        <v>4.9379030503122383E-3</v>
      </c>
      <c r="BB90">
        <f t="shared" si="128"/>
        <v>1.6793312569433894E-3</v>
      </c>
      <c r="BC90">
        <f t="shared" si="128"/>
        <v>1.7586180580154739E-3</v>
      </c>
      <c r="BD90">
        <f t="shared" si="128"/>
        <v>1.7586180580154739E-3</v>
      </c>
      <c r="BE90">
        <f t="shared" si="128"/>
        <v>1.6715035046223098E-3</v>
      </c>
      <c r="BF90">
        <f t="shared" ref="BF90:BJ90" si="129">POWER(10, BF78-BF83)</f>
        <v>0.26969621350906248</v>
      </c>
      <c r="BG90">
        <f t="shared" si="129"/>
        <v>0.20403693316795665</v>
      </c>
      <c r="BH90">
        <f t="shared" si="129"/>
        <v>0.20273128632094772</v>
      </c>
      <c r="BI90">
        <f t="shared" si="129"/>
        <v>0.20273128632094772</v>
      </c>
      <c r="BJ90">
        <f t="shared" si="129"/>
        <v>0.19647589140344021</v>
      </c>
    </row>
    <row r="91" spans="1:62" x14ac:dyDescent="0.3">
      <c r="A91" s="82"/>
      <c r="B91" s="83"/>
      <c r="D91">
        <f t="shared" ref="D91:G91" si="130">POWER(10, D78+D83)</f>
        <v>0.11982771531626747</v>
      </c>
      <c r="E91">
        <f t="shared" si="130"/>
        <v>2.0163503014833023E-2</v>
      </c>
      <c r="F91">
        <f t="shared" si="130"/>
        <v>1.724758056439403E-2</v>
      </c>
      <c r="G91">
        <f t="shared" si="130"/>
        <v>2.3313775307517571E-3</v>
      </c>
      <c r="H91">
        <f>POWER(10, H78+H83)</f>
        <v>2.1588434353292979E-3</v>
      </c>
      <c r="I91">
        <f t="shared" ref="I91:AB91" si="131">POWER(10, I78+I83)</f>
        <v>1.8620685326190364E-2</v>
      </c>
      <c r="J91">
        <f t="shared" si="131"/>
        <v>6.1431711325608124E-3</v>
      </c>
      <c r="K91">
        <f t="shared" si="131"/>
        <v>2.1539307655974141E-3</v>
      </c>
      <c r="L91">
        <f t="shared" si="131"/>
        <v>2.1539307655974141E-3</v>
      </c>
      <c r="M91">
        <f t="shared" si="131"/>
        <v>2.1358016840094351E-3</v>
      </c>
      <c r="N91">
        <f t="shared" si="131"/>
        <v>0.55788312153223918</v>
      </c>
      <c r="O91">
        <f t="shared" si="131"/>
        <v>0.49349762824628957</v>
      </c>
      <c r="P91">
        <f t="shared" si="131"/>
        <v>0.44514747971658131</v>
      </c>
      <c r="Q91">
        <f t="shared" si="131"/>
        <v>0.43886562018644387</v>
      </c>
      <c r="R91">
        <f t="shared" si="131"/>
        <v>0.43743514634940905</v>
      </c>
      <c r="S91">
        <f t="shared" si="131"/>
        <v>0.41434478644931438</v>
      </c>
      <c r="T91">
        <f t="shared" si="131"/>
        <v>0.35264169003728835</v>
      </c>
      <c r="U91">
        <f t="shared" si="131"/>
        <v>0.34218206142263496</v>
      </c>
      <c r="V91">
        <f t="shared" si="131"/>
        <v>0.34056688082596842</v>
      </c>
      <c r="W91">
        <f t="shared" si="131"/>
        <v>0.3256701438915825</v>
      </c>
      <c r="X91">
        <f t="shared" si="131"/>
        <v>0.3256701438915825</v>
      </c>
      <c r="Y91">
        <f t="shared" si="131"/>
        <v>0.32521410567210451</v>
      </c>
      <c r="Z91">
        <f t="shared" si="131"/>
        <v>0.32521410567210451</v>
      </c>
      <c r="AA91">
        <f t="shared" si="131"/>
        <v>0.32521410567210451</v>
      </c>
      <c r="AB91">
        <f t="shared" si="131"/>
        <v>0.32521410567210451</v>
      </c>
      <c r="AC91">
        <f t="shared" ref="AC91:AL91" si="132">POWER(10, AC78+AC83)</f>
        <v>0.50982181667308257</v>
      </c>
      <c r="AD91">
        <f t="shared" si="132"/>
        <v>0.50397288498075721</v>
      </c>
      <c r="AE91">
        <f t="shared" si="132"/>
        <v>0.37715449678079921</v>
      </c>
      <c r="AF91">
        <f t="shared" si="132"/>
        <v>0.37350566660652279</v>
      </c>
      <c r="AG91">
        <f t="shared" si="132"/>
        <v>0.37216377425391067</v>
      </c>
      <c r="AH91">
        <f t="shared" si="132"/>
        <v>0.37318233062358802</v>
      </c>
      <c r="AI91">
        <f t="shared" si="132"/>
        <v>0.38074057837797226</v>
      </c>
      <c r="AJ91">
        <f t="shared" si="132"/>
        <v>0.37796217073677213</v>
      </c>
      <c r="AK91">
        <f t="shared" si="132"/>
        <v>0.37765967015728219</v>
      </c>
      <c r="AL91">
        <f t="shared" si="132"/>
        <v>0.37765967015728219</v>
      </c>
      <c r="AM91">
        <f t="shared" ref="AM91:AP91" si="133">POWER(10, AM78+AM83)</f>
        <v>0.36266643508957042</v>
      </c>
      <c r="AN91">
        <f t="shared" si="133"/>
        <v>0.36089391672605153</v>
      </c>
      <c r="AO91">
        <f t="shared" si="133"/>
        <v>0.36089391672605153</v>
      </c>
      <c r="AP91">
        <f t="shared" si="133"/>
        <v>0.35791791354678842</v>
      </c>
      <c r="AQ91">
        <f t="shared" ref="AQ91:AZ91" si="134">POWER(10, AQ78+AQ83)</f>
        <v>4.7773608600195382E-2</v>
      </c>
      <c r="AR91">
        <f t="shared" si="134"/>
        <v>4.5955078844646668E-2</v>
      </c>
      <c r="AS91">
        <f t="shared" si="134"/>
        <v>4.6978846960347237E-2</v>
      </c>
      <c r="AT91">
        <f t="shared" si="134"/>
        <v>4.3442862988029407E-2</v>
      </c>
      <c r="AU91">
        <f t="shared" si="134"/>
        <v>2.9791619057457149E-2</v>
      </c>
      <c r="AV91">
        <f t="shared" si="134"/>
        <v>0.23647299687933696</v>
      </c>
      <c r="AW91">
        <f t="shared" si="134"/>
        <v>0.14200735837448983</v>
      </c>
      <c r="AX91">
        <f t="shared" si="134"/>
        <v>0.12534386442460901</v>
      </c>
      <c r="AY91">
        <f t="shared" si="134"/>
        <v>9.7490439184766978E-2</v>
      </c>
      <c r="AZ91">
        <f t="shared" si="134"/>
        <v>9.4500055883754833E-2</v>
      </c>
      <c r="BA91">
        <f t="shared" ref="BA91:BE91" si="135">POWER(10, BA78+BA83)</f>
        <v>3.8202654348496068E-2</v>
      </c>
      <c r="BB91">
        <f t="shared" si="135"/>
        <v>5.5491125745254916E-3</v>
      </c>
      <c r="BC91">
        <f t="shared" si="135"/>
        <v>2.3064942898380391E-3</v>
      </c>
      <c r="BD91">
        <f t="shared" si="135"/>
        <v>2.3064942898380391E-3</v>
      </c>
      <c r="BE91">
        <f t="shared" si="135"/>
        <v>2.0474195691136034E-3</v>
      </c>
      <c r="BF91">
        <f t="shared" ref="BF91:BJ91" si="136">POWER(10, BF78+BF83)</f>
        <v>0.49523247189786151</v>
      </c>
      <c r="BG91">
        <f t="shared" si="136"/>
        <v>0.37523541304704611</v>
      </c>
      <c r="BH91">
        <f t="shared" si="136"/>
        <v>0.36965659520446592</v>
      </c>
      <c r="BI91">
        <f t="shared" si="136"/>
        <v>0.36965659520446592</v>
      </c>
      <c r="BJ91">
        <f t="shared" si="136"/>
        <v>0.34358822621397878</v>
      </c>
    </row>
    <row r="92" spans="1:62" x14ac:dyDescent="0.3">
      <c r="A92" s="82"/>
      <c r="B92" s="83" t="s">
        <v>55</v>
      </c>
      <c r="D92">
        <f t="shared" ref="D92:G92" si="137">POWER(10, D79-D84)</f>
        <v>3.9827073354817832E-3</v>
      </c>
      <c r="E92">
        <f t="shared" si="137"/>
        <v>1.5228220525245982E-3</v>
      </c>
      <c r="F92">
        <f t="shared" si="137"/>
        <v>1.359454521167743E-3</v>
      </c>
      <c r="G92">
        <f t="shared" si="137"/>
        <v>1.359454521167743E-3</v>
      </c>
      <c r="H92">
        <f>POWER(10, H79-H84)</f>
        <v>1.299096979071901E-3</v>
      </c>
      <c r="I92">
        <f t="shared" ref="I92:AB92" si="138">POWER(10, I79-I84)</f>
        <v>1.6223948566496196E-3</v>
      </c>
      <c r="J92">
        <f t="shared" si="138"/>
        <v>1.65728473204411E-3</v>
      </c>
      <c r="K92">
        <f t="shared" si="138"/>
        <v>1.6574348892824419E-3</v>
      </c>
      <c r="L92">
        <f t="shared" si="138"/>
        <v>1.6574348892824419E-3</v>
      </c>
      <c r="M92">
        <f t="shared" si="138"/>
        <v>1.6574348892824419E-3</v>
      </c>
      <c r="N92">
        <f t="shared" si="138"/>
        <v>0.44968979500956408</v>
      </c>
      <c r="O92">
        <f t="shared" si="138"/>
        <v>0.36899543702220433</v>
      </c>
      <c r="P92">
        <f t="shared" si="138"/>
        <v>0.30208337294851756</v>
      </c>
      <c r="Q92">
        <f t="shared" si="138"/>
        <v>0.30215520434558601</v>
      </c>
      <c r="R92">
        <f t="shared" si="138"/>
        <v>0.30276081356544932</v>
      </c>
      <c r="S92">
        <f t="shared" si="138"/>
        <v>0.24928550725555881</v>
      </c>
      <c r="T92">
        <f t="shared" si="138"/>
        <v>0.24273705356995925</v>
      </c>
      <c r="U92">
        <f t="shared" si="138"/>
        <v>0.23802234858407004</v>
      </c>
      <c r="V92">
        <f t="shared" si="138"/>
        <v>0.18230240309118842</v>
      </c>
      <c r="W92">
        <f t="shared" si="138"/>
        <v>0.17116877319542578</v>
      </c>
      <c r="X92">
        <f t="shared" si="138"/>
        <v>0.17116877319542578</v>
      </c>
      <c r="Y92">
        <f t="shared" si="138"/>
        <v>0.17116877319542578</v>
      </c>
      <c r="Z92">
        <f t="shared" si="138"/>
        <v>0.17116877319542578</v>
      </c>
      <c r="AA92">
        <f t="shared" si="138"/>
        <v>0.17116877319542578</v>
      </c>
      <c r="AB92">
        <f t="shared" si="138"/>
        <v>0.17116877319542578</v>
      </c>
      <c r="AC92">
        <f t="shared" ref="AC92:AL92" si="139">POWER(10, AC79-AC84)</f>
        <v>0.2646080956605471</v>
      </c>
      <c r="AD92">
        <f t="shared" si="139"/>
        <v>0.26400757762899874</v>
      </c>
      <c r="AE92">
        <f t="shared" si="139"/>
        <v>0.25138041629506908</v>
      </c>
      <c r="AF92">
        <f t="shared" si="139"/>
        <v>0.25138041629506908</v>
      </c>
      <c r="AG92">
        <f t="shared" si="139"/>
        <v>0.25024840437340873</v>
      </c>
      <c r="AH92">
        <f t="shared" si="139"/>
        <v>0.18863932213890242</v>
      </c>
      <c r="AI92">
        <f t="shared" si="139"/>
        <v>0.1857589596791592</v>
      </c>
      <c r="AJ92">
        <f t="shared" si="139"/>
        <v>0.1856416750013653</v>
      </c>
      <c r="AK92">
        <f t="shared" si="139"/>
        <v>0.18544901857402959</v>
      </c>
      <c r="AL92">
        <f t="shared" si="139"/>
        <v>0.18544901857402959</v>
      </c>
      <c r="AM92">
        <f t="shared" ref="AM92:AP92" si="140">POWER(10, AM79-AM84)</f>
        <v>0.18544901857402959</v>
      </c>
      <c r="AN92">
        <f t="shared" si="140"/>
        <v>0.18544901857402959</v>
      </c>
      <c r="AO92">
        <f t="shared" si="140"/>
        <v>0.1786296716936516</v>
      </c>
      <c r="AP92">
        <f t="shared" si="140"/>
        <v>0.17797562974224468</v>
      </c>
      <c r="AQ92">
        <f t="shared" ref="AQ92:AZ92" si="141">POWER(10, AQ79-AQ84)</f>
        <v>2.9724070430919368E-2</v>
      </c>
      <c r="AR92">
        <f t="shared" si="141"/>
        <v>4.7681128564447282E-3</v>
      </c>
      <c r="AS92">
        <f t="shared" si="141"/>
        <v>2.4231142532007825E-3</v>
      </c>
      <c r="AT92">
        <f t="shared" si="141"/>
        <v>2.4275754422418629E-3</v>
      </c>
      <c r="AU92">
        <f t="shared" si="141"/>
        <v>2.395923710496474E-3</v>
      </c>
      <c r="AV92">
        <f t="shared" si="141"/>
        <v>0.18042490718170956</v>
      </c>
      <c r="AW92">
        <f t="shared" si="141"/>
        <v>0.11412986868781926</v>
      </c>
      <c r="AX92">
        <f t="shared" si="141"/>
        <v>0.1062863046552867</v>
      </c>
      <c r="AY92">
        <f t="shared" si="141"/>
        <v>8.6633233138170562E-2</v>
      </c>
      <c r="AZ92">
        <f t="shared" si="141"/>
        <v>8.6633233138170562E-2</v>
      </c>
      <c r="BA92">
        <f t="shared" ref="BA92:BE92" si="142">POWER(10, BA79-BA84)</f>
        <v>2.2424374906012279E-3</v>
      </c>
      <c r="BB92">
        <f t="shared" si="142"/>
        <v>8.5306787302788414E-4</v>
      </c>
      <c r="BC92">
        <f t="shared" si="142"/>
        <v>7.9133801120705811E-4</v>
      </c>
      <c r="BD92">
        <f t="shared" si="142"/>
        <v>7.927255364123221E-4</v>
      </c>
      <c r="BE92">
        <f t="shared" si="142"/>
        <v>1.0792039266264842E-3</v>
      </c>
      <c r="BF92">
        <f t="shared" ref="BF92:BJ92" si="143">POWER(10, BF79-BF84)</f>
        <v>0.22977765611662307</v>
      </c>
      <c r="BG92">
        <f t="shared" si="143"/>
        <v>0.21995761171170727</v>
      </c>
      <c r="BH92">
        <f t="shared" si="143"/>
        <v>0.21969233866252949</v>
      </c>
      <c r="BI92">
        <f t="shared" si="143"/>
        <v>0.21796580506873545</v>
      </c>
      <c r="BJ92">
        <f t="shared" si="143"/>
        <v>0.21112524754774636</v>
      </c>
    </row>
    <row r="93" spans="1:62" x14ac:dyDescent="0.3">
      <c r="A93" s="82"/>
      <c r="B93" s="83"/>
      <c r="D93">
        <f t="shared" ref="D93:G93" si="144">POWER(10, D79+D84)</f>
        <v>6.1861212555328234E-2</v>
      </c>
      <c r="E93">
        <f t="shared" si="144"/>
        <v>1.4063123630946407E-2</v>
      </c>
      <c r="F93">
        <f t="shared" si="144"/>
        <v>5.5020878815093197E-3</v>
      </c>
      <c r="G93">
        <f t="shared" si="144"/>
        <v>5.5020878815093197E-3</v>
      </c>
      <c r="H93">
        <f>POWER(10, H79+H84)</f>
        <v>5.053983704881449E-3</v>
      </c>
      <c r="I93">
        <f t="shared" ref="I93:AB93" si="145">POWER(10, I79+I84)</f>
        <v>8.431902585383004E-2</v>
      </c>
      <c r="J93">
        <f t="shared" si="145"/>
        <v>2.2491511033385903E-3</v>
      </c>
      <c r="K93">
        <f t="shared" si="145"/>
        <v>1.8974463953982724E-3</v>
      </c>
      <c r="L93">
        <f t="shared" si="145"/>
        <v>1.8974463953982724E-3</v>
      </c>
      <c r="M93">
        <f t="shared" si="145"/>
        <v>1.8974463953982724E-3</v>
      </c>
      <c r="N93">
        <f t="shared" si="145"/>
        <v>0.7643937148013481</v>
      </c>
      <c r="O93">
        <f t="shared" si="145"/>
        <v>0.52515727964056291</v>
      </c>
      <c r="P93">
        <f t="shared" si="145"/>
        <v>0.49769045471692319</v>
      </c>
      <c r="Q93">
        <f t="shared" si="145"/>
        <v>0.45918462481087668</v>
      </c>
      <c r="R93">
        <f t="shared" si="145"/>
        <v>0.45521769759511499</v>
      </c>
      <c r="S93">
        <f t="shared" si="145"/>
        <v>0.42613354301072592</v>
      </c>
      <c r="T93">
        <f t="shared" si="145"/>
        <v>0.36191725799894936</v>
      </c>
      <c r="U93">
        <f t="shared" si="145"/>
        <v>0.34572689552997993</v>
      </c>
      <c r="V93">
        <f t="shared" si="145"/>
        <v>0.34698621503362459</v>
      </c>
      <c r="W93">
        <f t="shared" si="145"/>
        <v>0.29953935622024591</v>
      </c>
      <c r="X93">
        <f t="shared" si="145"/>
        <v>0.29953935622024591</v>
      </c>
      <c r="Y93">
        <f t="shared" si="145"/>
        <v>0.29953935622024591</v>
      </c>
      <c r="Z93">
        <f t="shared" si="145"/>
        <v>0.29953935622024591</v>
      </c>
      <c r="AA93">
        <f t="shared" si="145"/>
        <v>0.29953935622024591</v>
      </c>
      <c r="AB93">
        <f t="shared" si="145"/>
        <v>0.29953935622024591</v>
      </c>
      <c r="AC93">
        <f t="shared" ref="AC93:AL93" si="146">POWER(10, AC79+AC84)</f>
        <v>0.48381646333998984</v>
      </c>
      <c r="AD93">
        <f t="shared" si="146"/>
        <v>0.47402366953479541</v>
      </c>
      <c r="AE93">
        <f t="shared" si="146"/>
        <v>0.39270383711165052</v>
      </c>
      <c r="AF93">
        <f t="shared" si="146"/>
        <v>0.39270383711165052</v>
      </c>
      <c r="AG93">
        <f t="shared" si="146"/>
        <v>0.38858991203056531</v>
      </c>
      <c r="AH93">
        <f t="shared" si="146"/>
        <v>0.34711183991740624</v>
      </c>
      <c r="AI93">
        <f t="shared" si="146"/>
        <v>0.33487060598499735</v>
      </c>
      <c r="AJ93">
        <f t="shared" si="146"/>
        <v>0.33437747477112861</v>
      </c>
      <c r="AK93">
        <f t="shared" si="146"/>
        <v>0.3335683392191392</v>
      </c>
      <c r="AL93">
        <f t="shared" si="146"/>
        <v>0.3335683392191392</v>
      </c>
      <c r="AM93">
        <f t="shared" ref="AM93:AP93" si="147">POWER(10, AM79+AM84)</f>
        <v>0.3335683392191392</v>
      </c>
      <c r="AN93">
        <f t="shared" si="147"/>
        <v>0.3335683392191392</v>
      </c>
      <c r="AO93">
        <f t="shared" si="147"/>
        <v>0.33646481436985315</v>
      </c>
      <c r="AP93">
        <f t="shared" si="147"/>
        <v>0.33359728756200446</v>
      </c>
      <c r="AQ93">
        <f t="shared" ref="AQ93:AZ93" si="148">POWER(10, AQ79+AQ84)</f>
        <v>4.7731855917718044E-2</v>
      </c>
      <c r="AR93">
        <f t="shared" si="148"/>
        <v>1.4229277030260678E-2</v>
      </c>
      <c r="AS93">
        <f t="shared" si="148"/>
        <v>7.5463058383608301E-3</v>
      </c>
      <c r="AT93">
        <f t="shared" si="148"/>
        <v>7.3951523725614907E-3</v>
      </c>
      <c r="AU93">
        <f t="shared" si="148"/>
        <v>4.9400097767946715E-3</v>
      </c>
      <c r="AV93">
        <f t="shared" si="148"/>
        <v>0.23667264512590744</v>
      </c>
      <c r="AW93">
        <f t="shared" si="148"/>
        <v>0.20605616203375901</v>
      </c>
      <c r="AX93">
        <f t="shared" si="148"/>
        <v>0.16169769724216174</v>
      </c>
      <c r="AY93">
        <f t="shared" si="148"/>
        <v>0.14813230621351386</v>
      </c>
      <c r="AZ93">
        <f t="shared" si="148"/>
        <v>0.14813230621351386</v>
      </c>
      <c r="BA93">
        <f t="shared" ref="BA93:BE93" si="149">POWER(10, BA79+BA84)</f>
        <v>1.6472610779718275E-2</v>
      </c>
      <c r="BB93">
        <f t="shared" si="149"/>
        <v>7.0660272132192729E-3</v>
      </c>
      <c r="BC93">
        <f t="shared" si="149"/>
        <v>6.8421822409672631E-3</v>
      </c>
      <c r="BD93">
        <f t="shared" si="149"/>
        <v>6.7904373210392575E-3</v>
      </c>
      <c r="BE93">
        <f t="shared" si="149"/>
        <v>1.7836714006715544E-3</v>
      </c>
      <c r="BF93">
        <f t="shared" ref="BF93:BJ93" si="150">POWER(10, BF79+BF84)</f>
        <v>0.53185713601913753</v>
      </c>
      <c r="BG93">
        <f t="shared" si="150"/>
        <v>0.35898458051231663</v>
      </c>
      <c r="BH93">
        <f t="shared" si="150"/>
        <v>0.35510684474676624</v>
      </c>
      <c r="BI93">
        <f t="shared" si="150"/>
        <v>0.33076544196038188</v>
      </c>
      <c r="BJ93">
        <f t="shared" si="150"/>
        <v>0.32570466121811531</v>
      </c>
    </row>
    <row r="95" spans="1:62" x14ac:dyDescent="0.3">
      <c r="A95" s="82" t="s">
        <v>62</v>
      </c>
      <c r="B95" t="s">
        <v>58</v>
      </c>
      <c r="D95">
        <f t="shared" ref="D95:G95" si="151">D86</f>
        <v>1.9706402174274155E-3</v>
      </c>
      <c r="E95">
        <f t="shared" si="151"/>
        <v>1.7794323609500772E-3</v>
      </c>
      <c r="F95">
        <f t="shared" si="151"/>
        <v>1.7436582388169583E-3</v>
      </c>
      <c r="G95">
        <f t="shared" si="151"/>
        <v>1.6715035046223098E-3</v>
      </c>
      <c r="H95">
        <f>H86</f>
        <v>1.6574348892824419E-3</v>
      </c>
      <c r="I95">
        <f t="shared" ref="I95:AB95" si="152">I86</f>
        <v>4.9345731592811606E-3</v>
      </c>
      <c r="J95">
        <f t="shared" si="152"/>
        <v>2.7245637978647562E-3</v>
      </c>
      <c r="K95">
        <f t="shared" si="152"/>
        <v>1.773898070687626E-3</v>
      </c>
      <c r="L95">
        <f t="shared" si="152"/>
        <v>1.588373849213618E-3</v>
      </c>
      <c r="M95">
        <f t="shared" si="152"/>
        <v>1.517627846327642E-3</v>
      </c>
      <c r="N95">
        <f t="shared" si="152"/>
        <v>0.53293556090763006</v>
      </c>
      <c r="O95">
        <f t="shared" si="152"/>
        <v>0.2054309253823868</v>
      </c>
      <c r="P95">
        <f t="shared" si="152"/>
        <v>0.19060203194145037</v>
      </c>
      <c r="Q95">
        <f t="shared" si="152"/>
        <v>0.18876648076062211</v>
      </c>
      <c r="R95">
        <f t="shared" si="152"/>
        <v>0.18876648076062211</v>
      </c>
      <c r="S95">
        <f t="shared" si="152"/>
        <v>0.35679508183764297</v>
      </c>
      <c r="T95">
        <f t="shared" si="152"/>
        <v>0.32251593383729804</v>
      </c>
      <c r="U95">
        <f t="shared" si="152"/>
        <v>0.31194295138869893</v>
      </c>
      <c r="V95">
        <f t="shared" si="152"/>
        <v>0.31145015321555231</v>
      </c>
      <c r="W95">
        <f t="shared" si="152"/>
        <v>0.31145015321555231</v>
      </c>
      <c r="X95">
        <f t="shared" si="152"/>
        <v>0.30896598858498414</v>
      </c>
      <c r="Y95">
        <f t="shared" si="152"/>
        <v>0.30828704258637707</v>
      </c>
      <c r="Z95">
        <f t="shared" si="152"/>
        <v>0.30582590970692053</v>
      </c>
      <c r="AA95">
        <f t="shared" si="152"/>
        <v>0.29157218833188892</v>
      </c>
      <c r="AB95">
        <f t="shared" si="152"/>
        <v>0.28731697579345444</v>
      </c>
      <c r="AC95">
        <f t="shared" ref="AC95:AL95" si="153">AC86</f>
        <v>0.36835205141877608</v>
      </c>
      <c r="AD95">
        <f t="shared" si="153"/>
        <v>0.36303657674951473</v>
      </c>
      <c r="AE95">
        <f t="shared" si="153"/>
        <v>0.35168516187651921</v>
      </c>
      <c r="AF95">
        <f t="shared" si="153"/>
        <v>0.29274067221577466</v>
      </c>
      <c r="AG95">
        <f t="shared" si="153"/>
        <v>0.29228244807408121</v>
      </c>
      <c r="AH95">
        <f t="shared" si="153"/>
        <v>0.27858205184308649</v>
      </c>
      <c r="AI95">
        <f t="shared" si="153"/>
        <v>0.19645479105557237</v>
      </c>
      <c r="AJ95">
        <f t="shared" si="153"/>
        <v>0.19483489110954372</v>
      </c>
      <c r="AK95">
        <f t="shared" si="153"/>
        <v>0.17204883828623968</v>
      </c>
      <c r="AL95">
        <f t="shared" si="153"/>
        <v>0.17204883828623968</v>
      </c>
      <c r="AM95">
        <f t="shared" ref="AM95:AP95" si="154">AM86</f>
        <v>0.17138938143728677</v>
      </c>
      <c r="AN95">
        <f t="shared" si="154"/>
        <v>0.1709867006845765</v>
      </c>
      <c r="AO95">
        <f t="shared" si="154"/>
        <v>0.17086724061688643</v>
      </c>
      <c r="AP95">
        <f t="shared" si="154"/>
        <v>0.16808367370977101</v>
      </c>
      <c r="AQ95">
        <f t="shared" ref="AQ95:AZ95" si="155">AQ86</f>
        <v>3.6134138833896504E-2</v>
      </c>
      <c r="AR95">
        <f t="shared" si="155"/>
        <v>2.0177705068912016E-3</v>
      </c>
      <c r="AS95">
        <f t="shared" si="155"/>
        <v>2.1682054743606322E-3</v>
      </c>
      <c r="AT95">
        <f t="shared" si="155"/>
        <v>2.1940767768330897E-3</v>
      </c>
      <c r="AU95">
        <f t="shared" si="155"/>
        <v>2.1940767768330897E-3</v>
      </c>
      <c r="AV95">
        <f t="shared" si="155"/>
        <v>0.16432754515240677</v>
      </c>
      <c r="AW95">
        <f t="shared" si="155"/>
        <v>0.12036998755255042</v>
      </c>
      <c r="AX95">
        <f t="shared" si="155"/>
        <v>9.3374996458757964E-2</v>
      </c>
      <c r="AY95">
        <f t="shared" si="155"/>
        <v>8.0214413295194839E-2</v>
      </c>
      <c r="AZ95">
        <f t="shared" si="155"/>
        <v>7.8069340560096762E-2</v>
      </c>
      <c r="BA95">
        <f t="shared" ref="BA95:BE95" si="156">BA86</f>
        <v>6.2057096979445496E-3</v>
      </c>
      <c r="BB95">
        <f t="shared" si="156"/>
        <v>1.1614413386099611E-3</v>
      </c>
      <c r="BC95">
        <f t="shared" si="156"/>
        <v>1.1052481290607969E-3</v>
      </c>
      <c r="BD95">
        <f t="shared" si="156"/>
        <v>1.107220207159815E-3</v>
      </c>
      <c r="BE95">
        <f t="shared" si="156"/>
        <v>9.507510929778522E-4</v>
      </c>
      <c r="BF95">
        <f t="shared" ref="BF95:BJ95" si="157">BF86</f>
        <v>0.35310396909442793</v>
      </c>
      <c r="BG95">
        <f t="shared" si="157"/>
        <v>0.34345086732694308</v>
      </c>
      <c r="BH95">
        <f t="shared" si="157"/>
        <v>0.28784037641263194</v>
      </c>
      <c r="BI95">
        <f t="shared" si="157"/>
        <v>0.28732771923468092</v>
      </c>
      <c r="BJ95">
        <f t="shared" si="157"/>
        <v>0.2864006878259634</v>
      </c>
    </row>
    <row r="96" spans="1:62" x14ac:dyDescent="0.3">
      <c r="A96" s="82"/>
      <c r="B96" t="s">
        <v>54</v>
      </c>
      <c r="D96">
        <f t="shared" ref="D96:G96" si="158">D87-D86</f>
        <v>7.1339906340567666E-2</v>
      </c>
      <c r="E96">
        <f t="shared" si="158"/>
        <v>1.4683678691271075E-3</v>
      </c>
      <c r="F96">
        <f t="shared" si="158"/>
        <v>3.9214344519247681E-4</v>
      </c>
      <c r="G96">
        <f t="shared" si="158"/>
        <v>3.7591606449129361E-4</v>
      </c>
      <c r="H96">
        <f>H87-H86</f>
        <v>2.400115061158305E-4</v>
      </c>
      <c r="I96">
        <f t="shared" ref="I96:AB96" si="159">I87-I86</f>
        <v>9.2209205610315467E-2</v>
      </c>
      <c r="J96">
        <f t="shared" si="159"/>
        <v>1.8009128434392514E-2</v>
      </c>
      <c r="K96">
        <f t="shared" si="159"/>
        <v>7.3145181070027382E-3</v>
      </c>
      <c r="L96">
        <f t="shared" si="159"/>
        <v>1.1093994984327994E-3</v>
      </c>
      <c r="M96">
        <f t="shared" si="159"/>
        <v>5.0793921982678308E-4</v>
      </c>
      <c r="N96">
        <f t="shared" si="159"/>
        <v>0.10784763175413437</v>
      </c>
      <c r="O96">
        <f t="shared" si="159"/>
        <v>0.3464473901309586</v>
      </c>
      <c r="P96">
        <f t="shared" si="159"/>
        <v>0.27276020702982984</v>
      </c>
      <c r="Q96">
        <f t="shared" si="159"/>
        <v>0.27303462341945062</v>
      </c>
      <c r="R96">
        <f t="shared" si="159"/>
        <v>0.27303462341945062</v>
      </c>
      <c r="S96">
        <f t="shared" si="159"/>
        <v>0.15924882500072646</v>
      </c>
      <c r="T96">
        <f t="shared" si="159"/>
        <v>4.2327942714462219E-2</v>
      </c>
      <c r="U96">
        <f t="shared" si="159"/>
        <v>5.1552195812843038E-2</v>
      </c>
      <c r="V96">
        <f t="shared" si="159"/>
        <v>4.0592203661946324E-2</v>
      </c>
      <c r="W96">
        <f t="shared" si="159"/>
        <v>4.0592203661946324E-2</v>
      </c>
      <c r="X96">
        <f t="shared" si="159"/>
        <v>4.0837730167819775E-2</v>
      </c>
      <c r="Y96">
        <f t="shared" si="159"/>
        <v>2.4797108360535058E-2</v>
      </c>
      <c r="Z96">
        <f t="shared" si="159"/>
        <v>2.6155259763213701E-2</v>
      </c>
      <c r="AA96">
        <f t="shared" si="159"/>
        <v>3.9773023850852463E-2</v>
      </c>
      <c r="AB96">
        <f t="shared" si="159"/>
        <v>3.7699363110813289E-2</v>
      </c>
      <c r="AC96">
        <f t="shared" ref="AC96:AL96" si="160">AC87-AC86</f>
        <v>0.15140306150461541</v>
      </c>
      <c r="AD96">
        <f t="shared" si="160"/>
        <v>0.15349077453940185</v>
      </c>
      <c r="AE96">
        <f t="shared" si="160"/>
        <v>0.15242702792610163</v>
      </c>
      <c r="AF96">
        <f t="shared" si="160"/>
        <v>0.12653347842079238</v>
      </c>
      <c r="AG96">
        <f t="shared" si="160"/>
        <v>0.12546196680612987</v>
      </c>
      <c r="AH96">
        <f t="shared" si="160"/>
        <v>9.4892983919386054E-2</v>
      </c>
      <c r="AI96">
        <f t="shared" si="160"/>
        <v>0.18771587747077553</v>
      </c>
      <c r="AJ96">
        <f t="shared" si="160"/>
        <v>0.18496588438512951</v>
      </c>
      <c r="AK96">
        <f t="shared" si="160"/>
        <v>0.19633371239773723</v>
      </c>
      <c r="AL96">
        <f t="shared" si="160"/>
        <v>0.19633371239773723</v>
      </c>
      <c r="AM96">
        <f t="shared" ref="AM96:AP96" si="161">AM87-AM86</f>
        <v>0.19370692550649476</v>
      </c>
      <c r="AN96">
        <f t="shared" si="161"/>
        <v>0.19211121474004894</v>
      </c>
      <c r="AO96">
        <f t="shared" si="161"/>
        <v>0.19163903327517454</v>
      </c>
      <c r="AP96">
        <f t="shared" si="161"/>
        <v>0.1807924276943263</v>
      </c>
      <c r="AQ96">
        <f t="shared" ref="AQ96:AZ96" si="162">AQ87-AQ86</f>
        <v>2.9546839477971029E-2</v>
      </c>
      <c r="AR96">
        <f t="shared" si="162"/>
        <v>1.1554418810164068E-2</v>
      </c>
      <c r="AS96">
        <f t="shared" si="162"/>
        <v>2.5648279696530662E-3</v>
      </c>
      <c r="AT96">
        <f t="shared" si="162"/>
        <v>2.3018259776764619E-3</v>
      </c>
      <c r="AU96">
        <f t="shared" si="162"/>
        <v>2.3018259776764619E-3</v>
      </c>
      <c r="AV96">
        <f t="shared" si="162"/>
        <v>7.9582254563545285E-2</v>
      </c>
      <c r="AW96">
        <f t="shared" si="162"/>
        <v>5.2558001200250129E-2</v>
      </c>
      <c r="AX96">
        <f t="shared" si="162"/>
        <v>4.5972478598689887E-2</v>
      </c>
      <c r="AY96">
        <f t="shared" si="162"/>
        <v>4.5922097857329411E-2</v>
      </c>
      <c r="AZ96">
        <f t="shared" si="162"/>
        <v>3.3487433473210662E-2</v>
      </c>
      <c r="BA96">
        <f t="shared" ref="BA96:BE96" si="163">BA87-BA86</f>
        <v>6.3183131072864926E-2</v>
      </c>
      <c r="BB96">
        <f t="shared" si="163"/>
        <v>8.9081719135690094E-4</v>
      </c>
      <c r="BC96">
        <f t="shared" si="163"/>
        <v>6.7491246689161213E-4</v>
      </c>
      <c r="BD96">
        <f t="shared" si="163"/>
        <v>4.8896301387966437E-4</v>
      </c>
      <c r="BE96">
        <f t="shared" si="163"/>
        <v>5.2380542978723956E-4</v>
      </c>
      <c r="BF96">
        <f t="shared" ref="BF96:BJ96" si="164">BF87-BF86</f>
        <v>7.5803492844955633E-2</v>
      </c>
      <c r="BG96">
        <f t="shared" si="164"/>
        <v>5.0498318781775964E-2</v>
      </c>
      <c r="BH96">
        <f t="shared" si="164"/>
        <v>7.0620232549563455E-2</v>
      </c>
      <c r="BI96">
        <f t="shared" si="164"/>
        <v>6.9417662111583622E-2</v>
      </c>
      <c r="BJ96">
        <f t="shared" si="164"/>
        <v>6.0118381620106798E-2</v>
      </c>
    </row>
    <row r="97" spans="1:62" x14ac:dyDescent="0.3">
      <c r="A97" s="82"/>
      <c r="B97" t="s">
        <v>58</v>
      </c>
      <c r="D97">
        <f t="shared" ref="D97:G102" si="165">D88-D87</f>
        <v>-4.9355462862928003E-2</v>
      </c>
      <c r="E97">
        <f t="shared" si="165"/>
        <v>5.450133002156311E-3</v>
      </c>
      <c r="F97">
        <f t="shared" si="165"/>
        <v>-4.259360223727829E-4</v>
      </c>
      <c r="G97">
        <f t="shared" si="165"/>
        <v>-3.3755390747695121E-4</v>
      </c>
      <c r="H97">
        <f>H88-H87</f>
        <v>-3.1416343707883548E-4</v>
      </c>
      <c r="I97">
        <f t="shared" ref="I97:AB102" si="166">I88-I87</f>
        <v>-9.509189755702771E-2</v>
      </c>
      <c r="J97">
        <f t="shared" si="166"/>
        <v>-1.8446136681449274E-2</v>
      </c>
      <c r="K97">
        <f t="shared" si="166"/>
        <v>-7.8694649106018869E-3</v>
      </c>
      <c r="L97">
        <f t="shared" si="166"/>
        <v>-1.4788220805579395E-3</v>
      </c>
      <c r="M97">
        <f t="shared" si="166"/>
        <v>-8.066157990659472E-4</v>
      </c>
      <c r="N97">
        <f t="shared" si="166"/>
        <v>-0.46148102480217701</v>
      </c>
      <c r="O97">
        <f t="shared" si="166"/>
        <v>-0.37489385586848412</v>
      </c>
      <c r="P97">
        <f t="shared" si="166"/>
        <v>-0.2935283750389357</v>
      </c>
      <c r="Q97">
        <f t="shared" si="166"/>
        <v>-0.29196724024772819</v>
      </c>
      <c r="R97">
        <f t="shared" si="166"/>
        <v>-0.29196724024772819</v>
      </c>
      <c r="S97">
        <f t="shared" si="166"/>
        <v>-0.17992910226571412</v>
      </c>
      <c r="T97">
        <f t="shared" si="166"/>
        <v>-5.6980596697553232E-2</v>
      </c>
      <c r="U97">
        <f t="shared" si="166"/>
        <v>-5.6165555328950012E-2</v>
      </c>
      <c r="V97">
        <f t="shared" si="166"/>
        <v>-4.6398413998664456E-2</v>
      </c>
      <c r="W97">
        <f t="shared" si="166"/>
        <v>-4.6398413998664456E-2</v>
      </c>
      <c r="X97">
        <f t="shared" si="166"/>
        <v>-4.406352108033107E-2</v>
      </c>
      <c r="Y97">
        <f t="shared" si="166"/>
        <v>-2.8070009573302246E-2</v>
      </c>
      <c r="Z97">
        <f t="shared" si="166"/>
        <v>-2.6967028096524348E-2</v>
      </c>
      <c r="AA97">
        <f t="shared" si="166"/>
        <v>-2.7151300672796141E-2</v>
      </c>
      <c r="AB97">
        <f t="shared" si="166"/>
        <v>-2.1623520525372641E-2</v>
      </c>
      <c r="AC97">
        <f t="shared" ref="AC97:AL97" si="167">AC88-AC87</f>
        <v>-0.16908027307838636</v>
      </c>
      <c r="AD97">
        <f t="shared" si="167"/>
        <v>-0.17516808080290652</v>
      </c>
      <c r="AE97">
        <f t="shared" si="167"/>
        <v>-0.15481711299475881</v>
      </c>
      <c r="AF97">
        <f t="shared" si="167"/>
        <v>-8.0469619087289224E-2</v>
      </c>
      <c r="AG97">
        <f t="shared" si="167"/>
        <v>-8.2795510813664153E-2</v>
      </c>
      <c r="AH97">
        <f t="shared" si="167"/>
        <v>-3.8859730575394824E-2</v>
      </c>
      <c r="AI97">
        <f t="shared" si="167"/>
        <v>-5.7599133787207935E-2</v>
      </c>
      <c r="AJ97">
        <f t="shared" si="167"/>
        <v>-5.3229240755533258E-2</v>
      </c>
      <c r="AK97">
        <f t="shared" si="167"/>
        <v>-4.1811015944836938E-2</v>
      </c>
      <c r="AL97">
        <f t="shared" si="167"/>
        <v>-4.6476506954717445E-2</v>
      </c>
      <c r="AM97">
        <f t="shared" ref="AM97:AP97" si="168">AM88-AM87</f>
        <v>-4.3190263214522073E-2</v>
      </c>
      <c r="AN97">
        <f t="shared" si="168"/>
        <v>-4.1191871695365978E-2</v>
      </c>
      <c r="AO97">
        <f t="shared" si="168"/>
        <v>-4.0600230162801509E-2</v>
      </c>
      <c r="AP97">
        <f t="shared" si="168"/>
        <v>-2.6970057674837844E-2</v>
      </c>
      <c r="AQ97">
        <f t="shared" ref="AQ97:AZ97" si="169">AQ88-AQ87</f>
        <v>-3.572208151125493E-2</v>
      </c>
      <c r="AR97">
        <f t="shared" si="169"/>
        <v>-3.5377231470944577E-3</v>
      </c>
      <c r="AS97">
        <f t="shared" si="169"/>
        <v>4.9810380463480557E-3</v>
      </c>
      <c r="AT97">
        <f t="shared" si="169"/>
        <v>2.2874368652083671E-3</v>
      </c>
      <c r="AU97">
        <f t="shared" si="169"/>
        <v>-1.1136950440914588E-3</v>
      </c>
      <c r="AV97">
        <f t="shared" si="169"/>
        <v>-6.3550136724783157E-2</v>
      </c>
      <c r="AW97">
        <f t="shared" si="169"/>
        <v>-3.0516092285695101E-2</v>
      </c>
      <c r="AX97">
        <f t="shared" si="169"/>
        <v>-5.7270724828096808E-3</v>
      </c>
      <c r="AY97">
        <f t="shared" si="169"/>
        <v>7.4838914221139197E-3</v>
      </c>
      <c r="AZ97">
        <f t="shared" si="169"/>
        <v>2.2063628541330746E-2</v>
      </c>
      <c r="BA97">
        <f t="shared" ref="BA97:BE97" si="170">BA88-BA87</f>
        <v>-6.4450937720497245E-2</v>
      </c>
      <c r="BB97">
        <f t="shared" si="170"/>
        <v>3.1357969428662128E-4</v>
      </c>
      <c r="BC97">
        <f t="shared" si="170"/>
        <v>5.8342246645777876E-5</v>
      </c>
      <c r="BD97">
        <f t="shared" si="170"/>
        <v>4.0551656802206197E-4</v>
      </c>
      <c r="BE97">
        <f t="shared" si="170"/>
        <v>5.3718995629107842E-4</v>
      </c>
      <c r="BF97">
        <f t="shared" ref="BF97:BJ97" si="171">BF88-BF87</f>
        <v>-0.15921124843032108</v>
      </c>
      <c r="BG97">
        <f t="shared" si="171"/>
        <v>-0.13375212067644515</v>
      </c>
      <c r="BH97">
        <f t="shared" si="171"/>
        <v>-0.10417812489791478</v>
      </c>
      <c r="BI97">
        <f t="shared" si="171"/>
        <v>-0.10884733636560742</v>
      </c>
      <c r="BJ97">
        <f t="shared" si="171"/>
        <v>-9.8621024465413071E-2</v>
      </c>
    </row>
    <row r="98" spans="1:62" x14ac:dyDescent="0.3">
      <c r="A98" s="82"/>
      <c r="B98" t="s">
        <v>56</v>
      </c>
      <c r="D98">
        <f t="shared" si="165"/>
        <v>9.5872631621200383E-2</v>
      </c>
      <c r="E98">
        <f t="shared" si="165"/>
        <v>5.6672295790994275E-2</v>
      </c>
      <c r="F98">
        <f t="shared" si="165"/>
        <v>1.8429678628864358E-2</v>
      </c>
      <c r="G98">
        <f t="shared" si="165"/>
        <v>1.8429678628864358E-2</v>
      </c>
      <c r="H98">
        <f t="shared" ref="H98:W102" si="172">H89-H88</f>
        <v>5.5575560806091469E-3</v>
      </c>
      <c r="I98">
        <f t="shared" si="172"/>
        <v>1.6568804113621445E-2</v>
      </c>
      <c r="J98">
        <f t="shared" si="172"/>
        <v>2.2475822246211521E-3</v>
      </c>
      <c r="K98">
        <f t="shared" si="172"/>
        <v>2.9093449475023855E-3</v>
      </c>
      <c r="L98">
        <f t="shared" si="172"/>
        <v>2.9093449475023855E-3</v>
      </c>
      <c r="M98">
        <f t="shared" si="172"/>
        <v>2.9093449475023855E-3</v>
      </c>
      <c r="N98">
        <f t="shared" si="172"/>
        <v>0.3789204330936764</v>
      </c>
      <c r="O98">
        <f t="shared" si="172"/>
        <v>0.31955499168477719</v>
      </c>
      <c r="P98">
        <f t="shared" si="172"/>
        <v>0.23442201691069986</v>
      </c>
      <c r="Q98">
        <f t="shared" si="172"/>
        <v>0.23442201691069986</v>
      </c>
      <c r="R98">
        <f t="shared" si="172"/>
        <v>0.23442201691069986</v>
      </c>
      <c r="S98">
        <f t="shared" si="172"/>
        <v>7.8229981876659083E-2</v>
      </c>
      <c r="T98">
        <f t="shared" si="172"/>
        <v>7.8076313487136784E-2</v>
      </c>
      <c r="U98">
        <f t="shared" si="172"/>
        <v>7.2630269986384999E-2</v>
      </c>
      <c r="V98">
        <f t="shared" si="172"/>
        <v>6.5849208936347492E-2</v>
      </c>
      <c r="W98">
        <f t="shared" si="172"/>
        <v>6.5849208936347492E-2</v>
      </c>
      <c r="X98">
        <f t="shared" si="166"/>
        <v>5.6896028367285911E-2</v>
      </c>
      <c r="Y98">
        <f t="shared" si="166"/>
        <v>4.9944769552331625E-2</v>
      </c>
      <c r="Z98">
        <f t="shared" si="166"/>
        <v>4.9944769552331625E-2</v>
      </c>
      <c r="AA98">
        <f t="shared" si="166"/>
        <v>4.2265979219974437E-2</v>
      </c>
      <c r="AB98">
        <f t="shared" si="166"/>
        <v>3.4941440410406976E-2</v>
      </c>
      <c r="AC98">
        <f t="shared" ref="AC98:AL98" si="173">AC89-AC88</f>
        <v>0.15914697682807744</v>
      </c>
      <c r="AD98">
        <f t="shared" si="173"/>
        <v>0.16261361449474715</v>
      </c>
      <c r="AE98">
        <f t="shared" si="173"/>
        <v>2.7859419972937172E-2</v>
      </c>
      <c r="AF98">
        <f t="shared" si="173"/>
        <v>3.4701135057244981E-2</v>
      </c>
      <c r="AG98">
        <f t="shared" si="173"/>
        <v>3.7214870187363747E-2</v>
      </c>
      <c r="AH98">
        <f t="shared" si="173"/>
        <v>2.7010486712751303E-2</v>
      </c>
      <c r="AI98">
        <f t="shared" si="173"/>
        <v>1.8874317342022717E-2</v>
      </c>
      <c r="AJ98">
        <f t="shared" si="173"/>
        <v>1.8874317342022717E-2</v>
      </c>
      <c r="AK98">
        <f t="shared" si="173"/>
        <v>1.8874317342022717E-2</v>
      </c>
      <c r="AL98">
        <f t="shared" si="173"/>
        <v>2.3551047584896179E-2</v>
      </c>
      <c r="AM98">
        <f t="shared" ref="AM98:AP98" si="174">AM89-AM88</f>
        <v>2.3551047584896179E-2</v>
      </c>
      <c r="AN98">
        <f t="shared" si="174"/>
        <v>2.3551047584896179E-2</v>
      </c>
      <c r="AO98">
        <f t="shared" si="174"/>
        <v>2.3551047584896179E-2</v>
      </c>
      <c r="AP98">
        <f t="shared" si="174"/>
        <v>2.3551047584896179E-2</v>
      </c>
      <c r="AQ98">
        <f t="shared" ref="AQ98:AZ98" si="175">AQ89-AQ88</f>
        <v>1.7814711799582782E-2</v>
      </c>
      <c r="AR98">
        <f t="shared" si="175"/>
        <v>3.2445231243784664E-2</v>
      </c>
      <c r="AS98">
        <f t="shared" si="175"/>
        <v>2.966793139826495E-2</v>
      </c>
      <c r="AT98">
        <f t="shared" si="175"/>
        <v>2.2361721425960577E-2</v>
      </c>
      <c r="AU98">
        <f t="shared" si="175"/>
        <v>1.8902637933459216E-2</v>
      </c>
      <c r="AV98">
        <f t="shared" si="175"/>
        <v>5.6113333888168054E-2</v>
      </c>
      <c r="AW98">
        <f t="shared" si="175"/>
        <v>6.9368009607617048E-2</v>
      </c>
      <c r="AX98">
        <f t="shared" si="175"/>
        <v>1.6904447215205343E-2</v>
      </c>
      <c r="AY98">
        <f t="shared" si="175"/>
        <v>1.6904447215205343E-2</v>
      </c>
      <c r="AZ98">
        <f t="shared" si="175"/>
        <v>1.6904447215205343E-2</v>
      </c>
      <c r="BA98">
        <f t="shared" ref="BA98:BE98" si="176">BA89-BA88</f>
        <v>3.3264751298183827E-2</v>
      </c>
      <c r="BB98">
        <f t="shared" si="176"/>
        <v>2.1012245294843655E-2</v>
      </c>
      <c r="BC98">
        <f t="shared" si="176"/>
        <v>7.2297615579376166E-3</v>
      </c>
      <c r="BD98">
        <f t="shared" si="176"/>
        <v>1.5566051162286187E-3</v>
      </c>
      <c r="BE98">
        <f t="shared" si="176"/>
        <v>1.355894517978302E-3</v>
      </c>
      <c r="BF98">
        <f t="shared" ref="BF98:BJ98" si="177">BF89-BF88</f>
        <v>0.22553625838879904</v>
      </c>
      <c r="BG98">
        <f t="shared" si="177"/>
        <v>0.16102247918087248</v>
      </c>
      <c r="BH98">
        <f t="shared" si="177"/>
        <v>0.14493354185793272</v>
      </c>
      <c r="BI98">
        <f t="shared" si="177"/>
        <v>0.12832047042995134</v>
      </c>
      <c r="BJ98">
        <f t="shared" si="177"/>
        <v>0.12832047042995134</v>
      </c>
    </row>
    <row r="99" spans="1:62" x14ac:dyDescent="0.3">
      <c r="A99" s="82"/>
      <c r="B99" t="s">
        <v>58</v>
      </c>
      <c r="D99">
        <f t="shared" si="165"/>
        <v>-9.5872631621200383E-2</v>
      </c>
      <c r="E99">
        <f t="shared" si="165"/>
        <v>-6.4123343520501294E-2</v>
      </c>
      <c r="F99">
        <f t="shared" si="165"/>
        <v>-1.894930691000473E-2</v>
      </c>
      <c r="G99">
        <f t="shared" si="165"/>
        <v>-1.8576723867675726E-2</v>
      </c>
      <c r="H99">
        <f t="shared" si="172"/>
        <v>-5.5913128677224332E-3</v>
      </c>
      <c r="I99">
        <f t="shared" si="166"/>
        <v>-1.6568804113621445E-2</v>
      </c>
      <c r="J99">
        <f t="shared" si="166"/>
        <v>-2.3665955276408984E-3</v>
      </c>
      <c r="K99">
        <f t="shared" si="166"/>
        <v>-2.246820137765693E-3</v>
      </c>
      <c r="L99">
        <f t="shared" si="166"/>
        <v>-2.246820137765693E-3</v>
      </c>
      <c r="M99">
        <f t="shared" si="166"/>
        <v>-2.384637975773905E-3</v>
      </c>
      <c r="N99">
        <f t="shared" si="166"/>
        <v>-0.37893255208517157</v>
      </c>
      <c r="O99">
        <f t="shared" si="166"/>
        <v>-0.33283259803314436</v>
      </c>
      <c r="P99">
        <f t="shared" si="166"/>
        <v>-0.25756766698104572</v>
      </c>
      <c r="Q99">
        <f t="shared" si="166"/>
        <v>-0.27354817406211518</v>
      </c>
      <c r="R99">
        <f t="shared" si="166"/>
        <v>-0.28206568152522726</v>
      </c>
      <c r="S99">
        <f t="shared" si="166"/>
        <v>-7.8229981876659083E-2</v>
      </c>
      <c r="T99">
        <f t="shared" si="166"/>
        <v>-6.9066310649891438E-2</v>
      </c>
      <c r="U99">
        <f t="shared" si="166"/>
        <v>-7.2928087071383929E-2</v>
      </c>
      <c r="V99">
        <f t="shared" si="166"/>
        <v>-7.7261165235000595E-2</v>
      </c>
      <c r="W99">
        <f t="shared" si="166"/>
        <v>-7.6062369472860103E-2</v>
      </c>
      <c r="X99">
        <f t="shared" si="166"/>
        <v>-6.7205443697437195E-2</v>
      </c>
      <c r="Y99">
        <f t="shared" si="166"/>
        <v>-6.3230586275690837E-2</v>
      </c>
      <c r="Z99">
        <f t="shared" si="166"/>
        <v>-6.3230586275690837E-2</v>
      </c>
      <c r="AA99">
        <f t="shared" si="166"/>
        <v>-5.4731566079669003E-2</v>
      </c>
      <c r="AB99">
        <f t="shared" si="166"/>
        <v>-4.6605934139051397E-2</v>
      </c>
      <c r="AC99">
        <f t="shared" ref="AC99:AL99" si="178">AC90-AC89</f>
        <v>-0.15914697682807744</v>
      </c>
      <c r="AD99">
        <f t="shared" si="178"/>
        <v>-0.16261361449474715</v>
      </c>
      <c r="AE99">
        <f t="shared" si="178"/>
        <v>-2.7859419972937172E-2</v>
      </c>
      <c r="AF99">
        <f t="shared" si="178"/>
        <v>-3.4701135057244981E-2</v>
      </c>
      <c r="AG99">
        <f t="shared" si="178"/>
        <v>-3.7214870187363747E-2</v>
      </c>
      <c r="AH99">
        <f t="shared" si="178"/>
        <v>-7.7767178679699289E-2</v>
      </c>
      <c r="AI99">
        <f t="shared" si="178"/>
        <v>-0.12544883169295043</v>
      </c>
      <c r="AJ99">
        <f t="shared" si="178"/>
        <v>-0.12613830082815486</v>
      </c>
      <c r="AK99">
        <f t="shared" si="178"/>
        <v>-0.15042498436369622</v>
      </c>
      <c r="AL99">
        <f t="shared" si="178"/>
        <v>-0.15043622359668918</v>
      </c>
      <c r="AM99">
        <f t="shared" ref="AM99:AP99" si="179">AM90-AM89</f>
        <v>-0.15379283789544451</v>
      </c>
      <c r="AN99">
        <f t="shared" si="179"/>
        <v>-0.15419486497322041</v>
      </c>
      <c r="AO99">
        <f t="shared" si="179"/>
        <v>-0.15419486497322041</v>
      </c>
      <c r="AP99">
        <f t="shared" si="179"/>
        <v>-0.15487240148298986</v>
      </c>
      <c r="AQ99">
        <f t="shared" ref="AQ99:AZ99" si="180">AQ90-AQ89</f>
        <v>-1.7814711799582782E-2</v>
      </c>
      <c r="AR99">
        <f t="shared" si="180"/>
        <v>-2.1060345131108556E-2</v>
      </c>
      <c r="AS99">
        <f t="shared" si="180"/>
        <v>-2.8905126538837082E-2</v>
      </c>
      <c r="AT99">
        <f t="shared" si="180"/>
        <v>-2.2731194685395809E-2</v>
      </c>
      <c r="AU99">
        <f t="shared" si="180"/>
        <v>-1.7091692620490151E-2</v>
      </c>
      <c r="AV99">
        <f t="shared" si="180"/>
        <v>-5.6113333888168054E-2</v>
      </c>
      <c r="AW99">
        <f t="shared" si="180"/>
        <v>-0.10708383974513497</v>
      </c>
      <c r="AX99">
        <f t="shared" si="180"/>
        <v>-5.8114505235725505E-2</v>
      </c>
      <c r="AY99">
        <f t="shared" si="180"/>
        <v>-7.1492696712208925E-2</v>
      </c>
      <c r="AZ99">
        <f t="shared" si="180"/>
        <v>-7.5492205052777719E-2</v>
      </c>
      <c r="BA99">
        <f t="shared" ref="BA99:BE99" si="181">BA90-BA89</f>
        <v>-3.3264751298183827E-2</v>
      </c>
      <c r="BB99">
        <f t="shared" si="181"/>
        <v>-2.1698752262153748E-2</v>
      </c>
      <c r="BC99">
        <f t="shared" si="181"/>
        <v>-7.3096463425203293E-3</v>
      </c>
      <c r="BD99">
        <f t="shared" si="181"/>
        <v>-1.7996868472746862E-3</v>
      </c>
      <c r="BE99">
        <f t="shared" si="181"/>
        <v>-1.6961374924121624E-3</v>
      </c>
      <c r="BF99">
        <f t="shared" ref="BF99:BJ99" si="182">BF90-BF89</f>
        <v>-0.22553625838879904</v>
      </c>
      <c r="BG99">
        <f t="shared" si="182"/>
        <v>-0.21718261144518972</v>
      </c>
      <c r="BH99">
        <f t="shared" si="182"/>
        <v>-0.19648473960126561</v>
      </c>
      <c r="BI99">
        <f t="shared" si="182"/>
        <v>-0.17348722908966074</v>
      </c>
      <c r="BJ99">
        <f t="shared" si="182"/>
        <v>-0.17974262400716826</v>
      </c>
    </row>
    <row r="100" spans="1:62" x14ac:dyDescent="0.3">
      <c r="A100" s="82"/>
      <c r="B100" t="s">
        <v>57</v>
      </c>
      <c r="D100">
        <f t="shared" si="165"/>
        <v>9.5872631621200383E-2</v>
      </c>
      <c r="E100">
        <f t="shared" si="165"/>
        <v>1.8916617512106548E-2</v>
      </c>
      <c r="F100">
        <f t="shared" si="165"/>
        <v>1.6057343183897746E-2</v>
      </c>
      <c r="G100">
        <f t="shared" si="165"/>
        <v>7.6855710792647094E-4</v>
      </c>
      <c r="H100">
        <f t="shared" si="172"/>
        <v>6.0931726412314724E-4</v>
      </c>
      <c r="I100">
        <f t="shared" si="166"/>
        <v>1.6568804113621445E-2</v>
      </c>
      <c r="J100">
        <f t="shared" si="166"/>
        <v>3.9746288847725634E-3</v>
      </c>
      <c r="K100">
        <f t="shared" si="166"/>
        <v>2.7245468877224377E-4</v>
      </c>
      <c r="L100">
        <f t="shared" si="166"/>
        <v>2.7245468877224377E-4</v>
      </c>
      <c r="M100">
        <f t="shared" si="166"/>
        <v>3.9214344519247681E-4</v>
      </c>
      <c r="N100">
        <f t="shared" si="166"/>
        <v>0.37859307266414693</v>
      </c>
      <c r="O100">
        <f t="shared" si="166"/>
        <v>0.32979077494979536</v>
      </c>
      <c r="P100">
        <f t="shared" si="166"/>
        <v>0.29845926585458266</v>
      </c>
      <c r="Q100">
        <f t="shared" si="166"/>
        <v>0.30815791340551468</v>
      </c>
      <c r="R100">
        <f t="shared" si="166"/>
        <v>0.315244947031592</v>
      </c>
      <c r="S100">
        <f t="shared" si="166"/>
        <v>7.8229981876659083E-2</v>
      </c>
      <c r="T100">
        <f t="shared" si="166"/>
        <v>3.5768407345835973E-2</v>
      </c>
      <c r="U100">
        <f t="shared" si="166"/>
        <v>3.5150286635041939E-2</v>
      </c>
      <c r="V100">
        <f t="shared" si="166"/>
        <v>4.633489424578735E-2</v>
      </c>
      <c r="W100">
        <f t="shared" si="166"/>
        <v>3.0239361549260935E-2</v>
      </c>
      <c r="X100">
        <f t="shared" si="166"/>
        <v>3.0239361549260935E-2</v>
      </c>
      <c r="Y100">
        <f t="shared" si="166"/>
        <v>3.3485781021853844E-2</v>
      </c>
      <c r="Z100">
        <f t="shared" si="166"/>
        <v>3.3485781021853844E-2</v>
      </c>
      <c r="AA100">
        <f t="shared" si="166"/>
        <v>3.3485781021853844E-2</v>
      </c>
      <c r="AB100">
        <f t="shared" si="166"/>
        <v>3.3485781021853844E-2</v>
      </c>
      <c r="AC100">
        <f t="shared" ref="AC100:AL100" si="183">AC91-AC90</f>
        <v>0.15914697682807744</v>
      </c>
      <c r="AD100">
        <f t="shared" si="183"/>
        <v>0.16261361449474715</v>
      </c>
      <c r="AE100">
        <f t="shared" si="183"/>
        <v>2.7859419972937172E-2</v>
      </c>
      <c r="AF100">
        <f t="shared" si="183"/>
        <v>3.4701135057244981E-2</v>
      </c>
      <c r="AG100">
        <f t="shared" si="183"/>
        <v>3.7214870187363747E-2</v>
      </c>
      <c r="AH100">
        <f t="shared" si="183"/>
        <v>8.9323717403458291E-2</v>
      </c>
      <c r="AI100">
        <f t="shared" si="183"/>
        <v>0.16074355798976001</v>
      </c>
      <c r="AJ100">
        <f t="shared" si="183"/>
        <v>0.1586546194837643</v>
      </c>
      <c r="AK100">
        <f t="shared" si="183"/>
        <v>0.18263880243981573</v>
      </c>
      <c r="AL100">
        <f t="shared" si="183"/>
        <v>0.18263880243981573</v>
      </c>
      <c r="AM100">
        <f t="shared" ref="AM100:AP100" si="184">AM91-AM90</f>
        <v>0.17100218167085929</v>
      </c>
      <c r="AN100">
        <f t="shared" si="184"/>
        <v>0.1696316903851163</v>
      </c>
      <c r="AO100">
        <f t="shared" si="184"/>
        <v>0.1696316903851163</v>
      </c>
      <c r="AP100">
        <f t="shared" si="184"/>
        <v>0.16733322371562265</v>
      </c>
      <c r="AQ100">
        <f t="shared" ref="AQ100:AZ100" si="185">AQ91-AQ90</f>
        <v>1.7814711799582782E-2</v>
      </c>
      <c r="AR100">
        <f t="shared" si="185"/>
        <v>2.4535726562009752E-2</v>
      </c>
      <c r="AS100">
        <f t="shared" si="185"/>
        <v>3.6501970610557613E-2</v>
      </c>
      <c r="AT100">
        <f t="shared" si="185"/>
        <v>3.7028996627746717E-2</v>
      </c>
      <c r="AU100">
        <f t="shared" si="185"/>
        <v>2.4598466034069989E-2</v>
      </c>
      <c r="AV100">
        <f t="shared" si="185"/>
        <v>5.6113333888168054E-2</v>
      </c>
      <c r="AW100">
        <f t="shared" si="185"/>
        <v>3.73112920449023E-2</v>
      </c>
      <c r="AX100">
        <f t="shared" si="185"/>
        <v>3.2933519870491007E-2</v>
      </c>
      <c r="AY100">
        <f t="shared" si="185"/>
        <v>1.8458286107132391E-2</v>
      </c>
      <c r="AZ100">
        <f t="shared" si="185"/>
        <v>1.946741114668904E-2</v>
      </c>
      <c r="BA100">
        <f t="shared" ref="BA100:BE100" si="186">BA91-BA90</f>
        <v>3.3264751298183827E-2</v>
      </c>
      <c r="BB100">
        <f t="shared" si="186"/>
        <v>3.8697813175821022E-3</v>
      </c>
      <c r="BC100">
        <f t="shared" si="186"/>
        <v>5.4787623182256514E-4</v>
      </c>
      <c r="BD100">
        <f t="shared" si="186"/>
        <v>5.4787623182256514E-4</v>
      </c>
      <c r="BE100">
        <f t="shared" si="186"/>
        <v>3.7591606449129361E-4</v>
      </c>
      <c r="BF100">
        <f t="shared" ref="BF100:BJ100" si="187">BF91-BF90</f>
        <v>0.22553625838879904</v>
      </c>
      <c r="BG100">
        <f t="shared" si="187"/>
        <v>0.17119847987908945</v>
      </c>
      <c r="BH100">
        <f t="shared" si="187"/>
        <v>0.1669253088835182</v>
      </c>
      <c r="BI100">
        <f t="shared" si="187"/>
        <v>0.1669253088835182</v>
      </c>
      <c r="BJ100">
        <f t="shared" si="187"/>
        <v>0.14711233481053856</v>
      </c>
    </row>
    <row r="101" spans="1:62" x14ac:dyDescent="0.3">
      <c r="A101" s="82"/>
      <c r="B101" t="s">
        <v>58</v>
      </c>
      <c r="D101">
        <f t="shared" si="165"/>
        <v>-0.11584500798078569</v>
      </c>
      <c r="E101">
        <f t="shared" si="165"/>
        <v>-1.8640680962308424E-2</v>
      </c>
      <c r="F101">
        <f t="shared" si="165"/>
        <v>-1.5888126043226286E-2</v>
      </c>
      <c r="G101">
        <f t="shared" si="165"/>
        <v>-9.7192300958401411E-4</v>
      </c>
      <c r="H101">
        <f t="shared" si="172"/>
        <v>-8.5974645625739687E-4</v>
      </c>
      <c r="I101">
        <f t="shared" si="166"/>
        <v>-1.6998290469540746E-2</v>
      </c>
      <c r="J101">
        <f t="shared" si="166"/>
        <v>-4.4858864005167028E-3</v>
      </c>
      <c r="K101">
        <f t="shared" si="166"/>
        <v>-4.964958763149722E-4</v>
      </c>
      <c r="L101">
        <f t="shared" si="166"/>
        <v>-4.964958763149722E-4</v>
      </c>
      <c r="M101">
        <f t="shared" si="166"/>
        <v>-4.7836679472699323E-4</v>
      </c>
      <c r="N101">
        <f t="shared" si="166"/>
        <v>-0.1081933265226751</v>
      </c>
      <c r="O101">
        <f t="shared" si="166"/>
        <v>-0.12450219122408523</v>
      </c>
      <c r="P101">
        <f t="shared" si="166"/>
        <v>-0.14306410676806375</v>
      </c>
      <c r="Q101">
        <f t="shared" si="166"/>
        <v>-0.13671041584085786</v>
      </c>
      <c r="R101">
        <f t="shared" si="166"/>
        <v>-0.13467433278395974</v>
      </c>
      <c r="S101">
        <f t="shared" si="166"/>
        <v>-0.16505927919375557</v>
      </c>
      <c r="T101">
        <f t="shared" si="166"/>
        <v>-0.10990463646732909</v>
      </c>
      <c r="U101">
        <f t="shared" si="166"/>
        <v>-0.10415971283856493</v>
      </c>
      <c r="V101">
        <f t="shared" si="166"/>
        <v>-0.15826447773478</v>
      </c>
      <c r="W101">
        <f t="shared" si="166"/>
        <v>-0.15450137069615671</v>
      </c>
      <c r="X101">
        <f t="shared" si="166"/>
        <v>-0.15450137069615671</v>
      </c>
      <c r="Y101">
        <f t="shared" si="166"/>
        <v>-0.15404533247667873</v>
      </c>
      <c r="Z101">
        <f t="shared" si="166"/>
        <v>-0.15404533247667873</v>
      </c>
      <c r="AA101">
        <f t="shared" si="166"/>
        <v>-0.15404533247667873</v>
      </c>
      <c r="AB101">
        <f t="shared" si="166"/>
        <v>-0.15404533247667873</v>
      </c>
      <c r="AC101">
        <f t="shared" ref="AC101:AL101" si="188">AC92-AC91</f>
        <v>-0.24521372101253547</v>
      </c>
      <c r="AD101">
        <f t="shared" si="188"/>
        <v>-0.23996530735175847</v>
      </c>
      <c r="AE101">
        <f t="shared" si="188"/>
        <v>-0.12577408048573013</v>
      </c>
      <c r="AF101">
        <f t="shared" si="188"/>
        <v>-0.12212525031145371</v>
      </c>
      <c r="AG101">
        <f t="shared" si="188"/>
        <v>-0.12191536988050194</v>
      </c>
      <c r="AH101">
        <f t="shared" si="188"/>
        <v>-0.18454300848468561</v>
      </c>
      <c r="AI101">
        <f t="shared" si="188"/>
        <v>-0.19498161869881306</v>
      </c>
      <c r="AJ101">
        <f t="shared" si="188"/>
        <v>-0.19232049573540683</v>
      </c>
      <c r="AK101">
        <f t="shared" si="188"/>
        <v>-0.1922106515832526</v>
      </c>
      <c r="AL101">
        <f t="shared" si="188"/>
        <v>-0.1922106515832526</v>
      </c>
      <c r="AM101">
        <f t="shared" ref="AM101:AP101" si="189">AM92-AM91</f>
        <v>-0.17721741651554082</v>
      </c>
      <c r="AN101">
        <f t="shared" si="189"/>
        <v>-0.17544489815202194</v>
      </c>
      <c r="AO101">
        <f t="shared" si="189"/>
        <v>-0.18226424503239994</v>
      </c>
      <c r="AP101">
        <f t="shared" si="189"/>
        <v>-0.17994228380454375</v>
      </c>
      <c r="AQ101">
        <f t="shared" ref="AQ101:AZ101" si="190">AQ92-AQ91</f>
        <v>-1.8049538169276014E-2</v>
      </c>
      <c r="AR101">
        <f t="shared" si="190"/>
        <v>-4.1186965988201943E-2</v>
      </c>
      <c r="AS101">
        <f t="shared" si="190"/>
        <v>-4.4555732707146453E-2</v>
      </c>
      <c r="AT101">
        <f t="shared" si="190"/>
        <v>-4.1015287545787545E-2</v>
      </c>
      <c r="AU101">
        <f t="shared" si="190"/>
        <v>-2.7395695346960673E-2</v>
      </c>
      <c r="AV101">
        <f t="shared" si="190"/>
        <v>-5.6048089697627396E-2</v>
      </c>
      <c r="AW101">
        <f t="shared" si="190"/>
        <v>-2.7877489686670573E-2</v>
      </c>
      <c r="AX101">
        <f t="shared" si="190"/>
        <v>-1.9057559769322316E-2</v>
      </c>
      <c r="AY101">
        <f t="shared" si="190"/>
        <v>-1.0857206046596415E-2</v>
      </c>
      <c r="AZ101">
        <f t="shared" si="190"/>
        <v>-7.8668227455842704E-3</v>
      </c>
      <c r="BA101">
        <f t="shared" ref="BA101:BE101" si="191">BA92-BA91</f>
        <v>-3.5960216857894842E-2</v>
      </c>
      <c r="BB101">
        <f t="shared" si="191"/>
        <v>-4.6960447014976073E-3</v>
      </c>
      <c r="BC101">
        <f t="shared" si="191"/>
        <v>-1.5151562786309808E-3</v>
      </c>
      <c r="BD101">
        <f t="shared" si="191"/>
        <v>-1.513768753425717E-3</v>
      </c>
      <c r="BE101">
        <f t="shared" si="191"/>
        <v>-9.682156424871192E-4</v>
      </c>
      <c r="BF101">
        <f t="shared" ref="BF101:BJ101" si="192">BF92-BF91</f>
        <v>-0.26545481578123842</v>
      </c>
      <c r="BG101">
        <f t="shared" si="192"/>
        <v>-0.15527780133533883</v>
      </c>
      <c r="BH101">
        <f t="shared" si="192"/>
        <v>-0.14996425654193643</v>
      </c>
      <c r="BI101">
        <f t="shared" si="192"/>
        <v>-0.15169079013573047</v>
      </c>
      <c r="BJ101">
        <f t="shared" si="192"/>
        <v>-0.13246297866623241</v>
      </c>
    </row>
    <row r="102" spans="1:62" x14ac:dyDescent="0.3">
      <c r="A102" s="82"/>
      <c r="B102" t="s">
        <v>55</v>
      </c>
      <c r="D102">
        <f t="shared" si="165"/>
        <v>5.787850521984645E-2</v>
      </c>
      <c r="E102">
        <f t="shared" si="165"/>
        <v>1.2540301578421809E-2</v>
      </c>
      <c r="F102">
        <f t="shared" si="165"/>
        <v>4.1426333603415766E-3</v>
      </c>
      <c r="G102">
        <f t="shared" si="165"/>
        <v>4.1426333603415766E-3</v>
      </c>
      <c r="H102">
        <f t="shared" si="172"/>
        <v>3.7548867258095477E-3</v>
      </c>
      <c r="I102">
        <f t="shared" si="166"/>
        <v>8.2696630997180415E-2</v>
      </c>
      <c r="J102">
        <f t="shared" si="166"/>
        <v>5.9186637129448032E-4</v>
      </c>
      <c r="K102">
        <f t="shared" si="166"/>
        <v>2.400115061158305E-4</v>
      </c>
      <c r="L102">
        <f t="shared" si="166"/>
        <v>2.400115061158305E-4</v>
      </c>
      <c r="M102">
        <f t="shared" si="166"/>
        <v>2.400115061158305E-4</v>
      </c>
      <c r="N102">
        <f t="shared" si="166"/>
        <v>0.31470391979178403</v>
      </c>
      <c r="O102">
        <f t="shared" si="166"/>
        <v>0.15616184261835858</v>
      </c>
      <c r="P102">
        <f t="shared" si="166"/>
        <v>0.19560708176840563</v>
      </c>
      <c r="Q102">
        <f t="shared" si="166"/>
        <v>0.15702942046529067</v>
      </c>
      <c r="R102">
        <f t="shared" si="166"/>
        <v>0.15245688402966567</v>
      </c>
      <c r="S102">
        <f t="shared" si="166"/>
        <v>0.17684803575516711</v>
      </c>
      <c r="T102">
        <f t="shared" si="166"/>
        <v>0.11918020442899011</v>
      </c>
      <c r="U102">
        <f t="shared" si="166"/>
        <v>0.10770454694590989</v>
      </c>
      <c r="V102">
        <f t="shared" si="166"/>
        <v>0.16468381194243617</v>
      </c>
      <c r="W102">
        <f t="shared" si="166"/>
        <v>0.12837058302482013</v>
      </c>
      <c r="X102">
        <f t="shared" si="166"/>
        <v>0.12837058302482013</v>
      </c>
      <c r="Y102">
        <f t="shared" si="166"/>
        <v>0.12837058302482013</v>
      </c>
      <c r="Z102">
        <f t="shared" si="166"/>
        <v>0.12837058302482013</v>
      </c>
      <c r="AA102">
        <f t="shared" si="166"/>
        <v>0.12837058302482013</v>
      </c>
      <c r="AB102">
        <f t="shared" si="166"/>
        <v>0.12837058302482013</v>
      </c>
      <c r="AC102">
        <f t="shared" ref="AC102:AL102" si="193">AC93-AC92</f>
        <v>0.21920836767944274</v>
      </c>
      <c r="AD102">
        <f t="shared" si="193"/>
        <v>0.21001609190579668</v>
      </c>
      <c r="AE102">
        <f t="shared" si="193"/>
        <v>0.14132342081658145</v>
      </c>
      <c r="AF102">
        <f t="shared" si="193"/>
        <v>0.14132342081658145</v>
      </c>
      <c r="AG102">
        <f t="shared" si="193"/>
        <v>0.13834150765715658</v>
      </c>
      <c r="AH102">
        <f t="shared" si="193"/>
        <v>0.15847251777850382</v>
      </c>
      <c r="AI102">
        <f t="shared" si="193"/>
        <v>0.14911164630583815</v>
      </c>
      <c r="AJ102">
        <f t="shared" si="193"/>
        <v>0.14873579976976331</v>
      </c>
      <c r="AK102">
        <f t="shared" si="193"/>
        <v>0.1481193206451096</v>
      </c>
      <c r="AL102">
        <f t="shared" si="193"/>
        <v>0.1481193206451096</v>
      </c>
      <c r="AM102">
        <f t="shared" ref="AM102:AP102" si="194">AM93-AM92</f>
        <v>0.1481193206451096</v>
      </c>
      <c r="AN102">
        <f t="shared" si="194"/>
        <v>0.1481193206451096</v>
      </c>
      <c r="AO102">
        <f t="shared" si="194"/>
        <v>0.15783514267620155</v>
      </c>
      <c r="AP102">
        <f t="shared" si="194"/>
        <v>0.15562165781975978</v>
      </c>
      <c r="AQ102">
        <f t="shared" ref="AQ102:AZ102" si="195">AQ93-AQ92</f>
        <v>1.8007785486798676E-2</v>
      </c>
      <c r="AR102">
        <f t="shared" si="195"/>
        <v>9.4611641738159488E-3</v>
      </c>
      <c r="AS102">
        <f t="shared" si="195"/>
        <v>5.1231915851600481E-3</v>
      </c>
      <c r="AT102">
        <f t="shared" si="195"/>
        <v>4.9675769303196282E-3</v>
      </c>
      <c r="AU102">
        <f t="shared" si="195"/>
        <v>2.5440860662981975E-3</v>
      </c>
      <c r="AV102">
        <f t="shared" si="195"/>
        <v>5.6247737944197879E-2</v>
      </c>
      <c r="AW102">
        <f t="shared" si="195"/>
        <v>9.1926293345939755E-2</v>
      </c>
      <c r="AX102">
        <f t="shared" si="195"/>
        <v>5.5411392586875038E-2</v>
      </c>
      <c r="AY102">
        <f t="shared" si="195"/>
        <v>6.1499073075343302E-2</v>
      </c>
      <c r="AZ102">
        <f t="shared" si="195"/>
        <v>6.1499073075343302E-2</v>
      </c>
      <c r="BA102">
        <f t="shared" ref="BA102:BE102" si="196">BA93-BA92</f>
        <v>1.4230173289117047E-2</v>
      </c>
      <c r="BB102">
        <f t="shared" si="196"/>
        <v>6.2129593401913886E-3</v>
      </c>
      <c r="BC102">
        <f t="shared" si="196"/>
        <v>6.0508442297602053E-3</v>
      </c>
      <c r="BD102">
        <f t="shared" si="196"/>
        <v>5.9977117846269357E-3</v>
      </c>
      <c r="BE102">
        <f t="shared" si="196"/>
        <v>7.044674740450702E-4</v>
      </c>
      <c r="BF102">
        <f t="shared" ref="BF102:BJ102" si="197">BF93-BF92</f>
        <v>0.30207947990251449</v>
      </c>
      <c r="BG102">
        <f t="shared" si="197"/>
        <v>0.13902696880060936</v>
      </c>
      <c r="BH102">
        <f t="shared" si="197"/>
        <v>0.13541450608423675</v>
      </c>
      <c r="BI102">
        <f t="shared" si="197"/>
        <v>0.11279963689164643</v>
      </c>
      <c r="BJ102">
        <f t="shared" si="197"/>
        <v>0.11457941367036895</v>
      </c>
    </row>
  </sheetData>
  <mergeCells count="30">
    <mergeCell ref="A95:A102"/>
    <mergeCell ref="A76:A79"/>
    <mergeCell ref="A81:A84"/>
    <mergeCell ref="B86:B87"/>
    <mergeCell ref="B88:B89"/>
    <mergeCell ref="B90:B91"/>
    <mergeCell ref="B92:B93"/>
    <mergeCell ref="A86:A93"/>
    <mergeCell ref="Z32:AF32"/>
    <mergeCell ref="A3:A6"/>
    <mergeCell ref="A7:A10"/>
    <mergeCell ref="A11:A14"/>
    <mergeCell ref="A15:A18"/>
    <mergeCell ref="A19:A22"/>
    <mergeCell ref="G32:R32"/>
    <mergeCell ref="S32:Y32"/>
    <mergeCell ref="B32:F32"/>
    <mergeCell ref="A23:A26"/>
    <mergeCell ref="AG32:AM32"/>
    <mergeCell ref="AN32:AT32"/>
    <mergeCell ref="BA1:BE1"/>
    <mergeCell ref="BF1:BJ1"/>
    <mergeCell ref="B1:C1"/>
    <mergeCell ref="AC1:AP1"/>
    <mergeCell ref="AQ1:AU1"/>
    <mergeCell ref="AV1:AZ1"/>
    <mergeCell ref="D1:H1"/>
    <mergeCell ref="S1:AB1"/>
    <mergeCell ref="I1:M1"/>
    <mergeCell ref="N1:R1"/>
  </mergeCells>
  <conditionalFormatting sqref="D3:D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:H26">
    <cfRule type="top10" dxfId="11" priority="78" bottom="1" rank="1"/>
  </conditionalFormatting>
  <conditionalFormatting sqref="M7:M26">
    <cfRule type="top10" dxfId="10" priority="72" bottom="1" rank="1"/>
  </conditionalFormatting>
  <conditionalFormatting sqref="N3:N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6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6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6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6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:R26">
    <cfRule type="top10" dxfId="9" priority="66" bottom="1" rank="1"/>
  </conditionalFormatting>
  <conditionalFormatting sqref="S3:S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6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6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V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:W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:AB26">
    <cfRule type="top10" dxfId="8" priority="55" bottom="1" rank="1"/>
  </conditionalFormatting>
  <conditionalFormatting sqref="X3:X6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Y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Z6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A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:AB6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:AC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:AD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:AE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:AF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:AG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:AH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:AK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:AP26">
    <cfRule type="top10" dxfId="7" priority="31" bottom="1" rank="1"/>
  </conditionalFormatting>
  <conditionalFormatting sqref="AL3:AL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:AM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3:AN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O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3:AP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3:AQ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3:AR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3:AS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3:AT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3:AV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3:AW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3:AX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:AY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3:AU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3:AZ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7:AU26">
    <cfRule type="top10" dxfId="6" priority="20" bottom="1" rank="1"/>
  </conditionalFormatting>
  <conditionalFormatting sqref="AZ7:AZ26">
    <cfRule type="top10" dxfId="5" priority="13" bottom="1" rank="1"/>
  </conditionalFormatting>
  <conditionalFormatting sqref="BA3:BA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3:BB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3:BC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:BD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:BE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7:BE26">
    <cfRule type="top10" dxfId="4" priority="7" bottom="1" rank="1"/>
  </conditionalFormatting>
  <conditionalFormatting sqref="BF3:BF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3:BG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3:BH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:BI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:BJ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7:BJ26">
    <cfRule type="top10" dxfId="3" priority="1" bottom="1" rank="1"/>
  </conditionalFormatting>
  <pageMargins left="0.7" right="0.7" top="0.75" bottom="0.75" header="0.3" footer="0.3"/>
  <pageSetup orientation="portrait" horizontalDpi="4294967293" verticalDpi="4294967293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C129E-8964-4ABA-B14B-658331754078}">
  <dimension ref="A1:AT29"/>
  <sheetViews>
    <sheetView topLeftCell="A19" workbookViewId="0">
      <selection activeCell="B47" sqref="B47"/>
    </sheetView>
  </sheetViews>
  <sheetFormatPr defaultRowHeight="14.4" x14ac:dyDescent="0.3"/>
  <sheetData>
    <row r="1" spans="1:46" x14ac:dyDescent="0.3">
      <c r="A1" t="s">
        <v>117</v>
      </c>
      <c r="E1" t="s">
        <v>119</v>
      </c>
      <c r="F1" s="2">
        <v>-1</v>
      </c>
      <c r="G1" s="12">
        <v>-0.95</v>
      </c>
      <c r="H1" s="12">
        <v>-0.9</v>
      </c>
      <c r="I1" s="12">
        <v>-0.85</v>
      </c>
      <c r="J1" s="12">
        <v>-0.8</v>
      </c>
      <c r="K1" s="12">
        <v>-0.75</v>
      </c>
      <c r="L1" s="12">
        <v>-0.7</v>
      </c>
      <c r="M1" s="12">
        <v>-0.65</v>
      </c>
      <c r="N1" s="12">
        <v>-0.6</v>
      </c>
      <c r="O1" s="12">
        <v>-0.55000000000000104</v>
      </c>
      <c r="P1" s="12">
        <v>-0.500000000000001</v>
      </c>
      <c r="Q1" s="12">
        <v>-0.45000000000000101</v>
      </c>
      <c r="R1" s="12">
        <v>-0.40000000000000102</v>
      </c>
      <c r="S1" s="12">
        <v>-0.35000000000000098</v>
      </c>
      <c r="T1" s="12">
        <v>-0.30000000000000099</v>
      </c>
      <c r="U1" s="12">
        <v>-0.250000000000001</v>
      </c>
      <c r="V1" s="12">
        <v>-0.20000000000000101</v>
      </c>
      <c r="W1" s="12">
        <v>-0.15000000000000099</v>
      </c>
      <c r="X1" s="12">
        <v>-0.100000000000001</v>
      </c>
      <c r="Y1" s="12">
        <v>-5.0000000000000898E-2</v>
      </c>
      <c r="Z1" s="12">
        <v>0</v>
      </c>
      <c r="AA1" s="12">
        <v>5.0000000000001099E-2</v>
      </c>
      <c r="AB1" s="12">
        <v>0.100000000000002</v>
      </c>
      <c r="AC1" s="12">
        <v>0.15000000000000299</v>
      </c>
      <c r="AD1" s="12">
        <v>0.20000000000000301</v>
      </c>
      <c r="AE1" s="12">
        <v>0.250000000000004</v>
      </c>
      <c r="AF1" s="12">
        <v>0.30000000000000498</v>
      </c>
      <c r="AG1" s="12">
        <v>0.35000000000000597</v>
      </c>
      <c r="AH1" s="12">
        <v>0.40000000000000702</v>
      </c>
      <c r="AI1" s="12">
        <v>0.450000000000008</v>
      </c>
      <c r="AJ1" s="12">
        <v>0.50000000000000899</v>
      </c>
      <c r="AK1" s="12">
        <v>0.55000000000001004</v>
      </c>
      <c r="AL1" s="12">
        <v>0.60000000000001097</v>
      </c>
      <c r="AM1" s="12">
        <v>0.65000000000001201</v>
      </c>
      <c r="AN1" s="12">
        <v>0.70000000000001295</v>
      </c>
      <c r="AO1" s="12">
        <v>0.75000000000001399</v>
      </c>
      <c r="AP1" s="12">
        <v>0.80000000000001503</v>
      </c>
      <c r="AQ1" s="12">
        <v>0.85000000000001597</v>
      </c>
      <c r="AR1" s="12">
        <v>0.90000000000001701</v>
      </c>
      <c r="AS1" s="12">
        <v>0.95000000000001805</v>
      </c>
      <c r="AT1" s="12">
        <v>1.00000000000002</v>
      </c>
    </row>
    <row r="2" spans="1:46" x14ac:dyDescent="0.3">
      <c r="A2" t="s">
        <v>127</v>
      </c>
      <c r="D2" s="1" t="s">
        <v>120</v>
      </c>
      <c r="E2" s="1"/>
      <c r="F2" s="3">
        <f>10^F1</f>
        <v>0.1</v>
      </c>
      <c r="G2" s="1">
        <f t="shared" ref="G2:Z2" si="0">10^G1</f>
        <v>0.11220184543019632</v>
      </c>
      <c r="H2" s="1">
        <f t="shared" si="0"/>
        <v>0.12589254117941667</v>
      </c>
      <c r="I2" s="1">
        <f t="shared" si="0"/>
        <v>0.14125375446227542</v>
      </c>
      <c r="J2" s="1">
        <f t="shared" si="0"/>
        <v>0.15848931924611132</v>
      </c>
      <c r="K2" s="1">
        <f t="shared" si="0"/>
        <v>0.17782794100389224</v>
      </c>
      <c r="L2" s="1">
        <f t="shared" si="0"/>
        <v>0.19952623149688795</v>
      </c>
      <c r="M2" s="1">
        <f t="shared" si="0"/>
        <v>0.22387211385683392</v>
      </c>
      <c r="N2" s="1">
        <f t="shared" si="0"/>
        <v>0.25118864315095801</v>
      </c>
      <c r="O2" s="1">
        <f t="shared" si="0"/>
        <v>0.28183829312644465</v>
      </c>
      <c r="P2" s="1">
        <f t="shared" si="0"/>
        <v>0.31622776601683722</v>
      </c>
      <c r="Q2" s="1">
        <f t="shared" si="0"/>
        <v>0.35481338923357464</v>
      </c>
      <c r="R2" s="1">
        <f t="shared" si="0"/>
        <v>0.39810717055349626</v>
      </c>
      <c r="S2" s="1">
        <f t="shared" si="0"/>
        <v>0.44668359215096209</v>
      </c>
      <c r="T2" s="1">
        <f t="shared" si="0"/>
        <v>0.50118723362727113</v>
      </c>
      <c r="U2" s="1">
        <f t="shared" si="0"/>
        <v>0.56234132519034774</v>
      </c>
      <c r="V2" s="1">
        <f t="shared" si="0"/>
        <v>0.63095734448019181</v>
      </c>
      <c r="W2" s="1">
        <f t="shared" si="0"/>
        <v>0.70794578438413625</v>
      </c>
      <c r="X2" s="1">
        <f t="shared" si="0"/>
        <v>0.7943282347242796</v>
      </c>
      <c r="Y2" s="1">
        <f t="shared" si="0"/>
        <v>0.89125093813374368</v>
      </c>
      <c r="Z2" s="1">
        <f t="shared" si="0"/>
        <v>1</v>
      </c>
      <c r="AA2" s="1">
        <f t="shared" ref="AA2" si="1">10^AA1</f>
        <v>1.1220184543019662</v>
      </c>
      <c r="AB2" s="1">
        <f t="shared" ref="AB2" si="2">10^AB1</f>
        <v>1.2589254117941731</v>
      </c>
      <c r="AC2" s="1">
        <f t="shared" ref="AC2" si="3">10^AC1</f>
        <v>1.4125375446227642</v>
      </c>
      <c r="AD2" s="1">
        <f t="shared" ref="AD2" si="4">10^AD1</f>
        <v>1.5848931924611245</v>
      </c>
      <c r="AE2" s="1">
        <f t="shared" ref="AE2" si="5">10^AE1</f>
        <v>1.7782794100389392</v>
      </c>
      <c r="AF2" s="1">
        <f t="shared" ref="AF2" si="6">10^AF1</f>
        <v>1.9952623149689026</v>
      </c>
      <c r="AG2" s="1">
        <f t="shared" ref="AG2" si="7">10^AG1</f>
        <v>2.2387211385683705</v>
      </c>
      <c r="AH2" s="1">
        <f t="shared" ref="AH2" si="8">10^AH1</f>
        <v>2.511886431509621</v>
      </c>
      <c r="AI2" s="1">
        <f t="shared" ref="AI2" si="9">10^AI1</f>
        <v>2.8183829312645061</v>
      </c>
      <c r="AJ2" s="1">
        <f t="shared" ref="AJ2" si="10">10^AJ1</f>
        <v>3.1622776601684448</v>
      </c>
      <c r="AK2" s="1">
        <f t="shared" ref="AK2" si="11">10^AK1</f>
        <v>3.5481338923358368</v>
      </c>
      <c r="AL2" s="1">
        <f t="shared" ref="AL2" si="12">10^AL1</f>
        <v>3.9810717055350735</v>
      </c>
      <c r="AM2" s="1">
        <f t="shared" ref="AM2" si="13">10^AM1</f>
        <v>4.4668359215097553</v>
      </c>
      <c r="AN2" s="1">
        <f t="shared" ref="AN2" si="14">10^AN1</f>
        <v>5.011872336272873</v>
      </c>
      <c r="AO2" s="1">
        <f t="shared" ref="AO2" si="15">10^AO1</f>
        <v>5.6234132519036724</v>
      </c>
      <c r="AP2" s="1">
        <f t="shared" ref="AP2" si="16">10^AP1</f>
        <v>6.3095734448021519</v>
      </c>
      <c r="AQ2" s="1">
        <f t="shared" ref="AQ2" si="17">10^AQ1</f>
        <v>7.0794578438416407</v>
      </c>
      <c r="AR2" s="1">
        <f t="shared" ref="AR2" si="18">10^AR1</f>
        <v>7.9432823472431275</v>
      </c>
      <c r="AS2" s="1">
        <f t="shared" ref="AS2" si="19">10^AS1</f>
        <v>8.9125093813378253</v>
      </c>
      <c r="AT2" s="1">
        <f t="shared" ref="AT2" si="20">10^AT1</f>
        <v>10.000000000000464</v>
      </c>
    </row>
    <row r="3" spans="1:46" x14ac:dyDescent="0.3">
      <c r="A3" t="s">
        <v>57</v>
      </c>
      <c r="D3">
        <v>1</v>
      </c>
      <c r="E3">
        <f>10^D3</f>
        <v>10</v>
      </c>
      <c r="F3" s="2">
        <v>0.51682779982745097</v>
      </c>
      <c r="G3">
        <v>0.51682779982745097</v>
      </c>
      <c r="H3">
        <v>0.51391946649411802</v>
      </c>
      <c r="I3">
        <v>0.50789168871634005</v>
      </c>
      <c r="J3">
        <v>0.50510465167930296</v>
      </c>
      <c r="K3">
        <v>0.49706761464226601</v>
      </c>
      <c r="L3">
        <v>0.491956503531155</v>
      </c>
      <c r="M3">
        <v>0.48452421186448802</v>
      </c>
      <c r="N3">
        <v>0.46905488316078497</v>
      </c>
      <c r="O3">
        <v>0.453140531308933</v>
      </c>
      <c r="P3">
        <v>0.429793887790414</v>
      </c>
      <c r="Q3">
        <v>0.42040685075337703</v>
      </c>
      <c r="R3">
        <v>0.42040685075337703</v>
      </c>
      <c r="S3">
        <v>0.41780036927189601</v>
      </c>
      <c r="T3">
        <v>0.40731657297559998</v>
      </c>
      <c r="U3">
        <v>0.40220546186448802</v>
      </c>
      <c r="V3">
        <v>0.371973897711049</v>
      </c>
      <c r="W3">
        <v>0.34964268308695701</v>
      </c>
      <c r="X3">
        <v>0.31213188061782099</v>
      </c>
      <c r="Y3">
        <v>0.22885016702688499</v>
      </c>
      <c r="Z3">
        <v>0.20328733192988299</v>
      </c>
      <c r="AA3">
        <v>0.20706973933729</v>
      </c>
      <c r="AB3">
        <v>0.238522223071024</v>
      </c>
      <c r="AC3">
        <v>0.238522223071024</v>
      </c>
      <c r="AD3">
        <v>0.238522223071024</v>
      </c>
      <c r="AE3">
        <v>0.238522223071024</v>
      </c>
      <c r="AF3">
        <v>0.238522223071024</v>
      </c>
      <c r="AG3">
        <v>0.238522223071024</v>
      </c>
      <c r="AH3">
        <v>0.238522223071024</v>
      </c>
      <c r="AI3">
        <v>0.238522223071024</v>
      </c>
      <c r="AJ3">
        <v>0.238522223071024</v>
      </c>
      <c r="AK3">
        <v>0.238522223071024</v>
      </c>
      <c r="AL3">
        <v>0.238522223071024</v>
      </c>
      <c r="AM3">
        <v>0.238522223071024</v>
      </c>
      <c r="AN3">
        <v>0.238522223071024</v>
      </c>
      <c r="AO3">
        <v>0.238522223071024</v>
      </c>
      <c r="AP3">
        <v>0.238522223071024</v>
      </c>
      <c r="AQ3">
        <v>0.238522223071024</v>
      </c>
      <c r="AR3">
        <v>0.238522223071024</v>
      </c>
      <c r="AS3">
        <v>0.238522223071024</v>
      </c>
      <c r="AT3">
        <v>0.238522223071024</v>
      </c>
    </row>
    <row r="4" spans="1:46" x14ac:dyDescent="0.3">
      <c r="A4" t="s">
        <v>118</v>
      </c>
      <c r="D4">
        <v>1.05</v>
      </c>
      <c r="E4">
        <f t="shared" ref="E4:E29" si="21">10^D4</f>
        <v>11.220184543019636</v>
      </c>
      <c r="F4" s="2">
        <v>0.51682779982745097</v>
      </c>
      <c r="G4">
        <v>0.51682779982745097</v>
      </c>
      <c r="H4">
        <v>0.51391946649411802</v>
      </c>
      <c r="I4">
        <v>0.50789168871634005</v>
      </c>
      <c r="J4">
        <v>0.50510465167930296</v>
      </c>
      <c r="K4">
        <v>0.49706761464226601</v>
      </c>
      <c r="L4">
        <v>0.491956503531155</v>
      </c>
      <c r="M4">
        <v>0.48452421186448802</v>
      </c>
      <c r="N4">
        <v>0.46905488316078497</v>
      </c>
      <c r="O4">
        <v>0.453140531308933</v>
      </c>
      <c r="P4">
        <v>0.429793887790414</v>
      </c>
      <c r="Q4">
        <v>0.42040685075337703</v>
      </c>
      <c r="R4">
        <v>0.42040685075337703</v>
      </c>
      <c r="S4">
        <v>0.41780036927189601</v>
      </c>
      <c r="T4">
        <v>0.40731657297559998</v>
      </c>
      <c r="U4">
        <v>0.40220546186448802</v>
      </c>
      <c r="V4">
        <v>0.371973897711049</v>
      </c>
      <c r="W4">
        <v>0.34964268308695701</v>
      </c>
      <c r="X4">
        <v>0.31213188061782099</v>
      </c>
      <c r="Y4">
        <v>0.22885016702688499</v>
      </c>
      <c r="Z4">
        <v>0.20328733192988299</v>
      </c>
      <c r="AA4">
        <v>0.20706973933729</v>
      </c>
      <c r="AB4">
        <v>0.238522223071024</v>
      </c>
      <c r="AC4">
        <v>0.238522223071024</v>
      </c>
      <c r="AD4">
        <v>0.238522223071024</v>
      </c>
      <c r="AE4">
        <v>0.238522223071024</v>
      </c>
      <c r="AF4">
        <v>0.238522223071024</v>
      </c>
      <c r="AG4">
        <v>0.238522223071024</v>
      </c>
      <c r="AH4">
        <v>0.238522223071024</v>
      </c>
      <c r="AI4">
        <v>0.238522223071024</v>
      </c>
      <c r="AJ4">
        <v>0.238522223071024</v>
      </c>
      <c r="AK4">
        <v>0.238522223071024</v>
      </c>
      <c r="AL4">
        <v>0.238522223071024</v>
      </c>
      <c r="AM4">
        <v>0.238522223071024</v>
      </c>
      <c r="AN4">
        <v>0.238522223071024</v>
      </c>
      <c r="AO4">
        <v>0.238522223071024</v>
      </c>
      <c r="AP4">
        <v>0.238522223071024</v>
      </c>
      <c r="AQ4">
        <v>0.238522223071024</v>
      </c>
      <c r="AR4">
        <v>0.238522223071024</v>
      </c>
      <c r="AS4">
        <v>0.238522223071024</v>
      </c>
      <c r="AT4">
        <v>0.238522223071024</v>
      </c>
    </row>
    <row r="5" spans="1:46" x14ac:dyDescent="0.3">
      <c r="D5">
        <v>1.1000000000000001</v>
      </c>
      <c r="E5">
        <f t="shared" si="21"/>
        <v>12.58925411794168</v>
      </c>
      <c r="F5" s="2">
        <v>0.51682779982745097</v>
      </c>
      <c r="G5">
        <v>0.51682779982745097</v>
      </c>
      <c r="H5">
        <v>0.51391946649411802</v>
      </c>
      <c r="I5">
        <v>0.50789168871634005</v>
      </c>
      <c r="J5">
        <v>0.50510465167930296</v>
      </c>
      <c r="K5">
        <v>0.49706761464226601</v>
      </c>
      <c r="L5">
        <v>0.491956503531155</v>
      </c>
      <c r="M5">
        <v>0.48452421186448802</v>
      </c>
      <c r="N5">
        <v>0.46905488316078497</v>
      </c>
      <c r="O5">
        <v>0.453140531308933</v>
      </c>
      <c r="P5">
        <v>0.429793887790414</v>
      </c>
      <c r="Q5">
        <v>0.42040685075337703</v>
      </c>
      <c r="R5">
        <v>0.42040685075337703</v>
      </c>
      <c r="S5">
        <v>0.41780036927189601</v>
      </c>
      <c r="T5">
        <v>0.40731657297559998</v>
      </c>
      <c r="U5">
        <v>0.40220546186448802</v>
      </c>
      <c r="V5">
        <v>0.371973897711049</v>
      </c>
      <c r="W5">
        <v>0.34964268308695701</v>
      </c>
      <c r="X5">
        <v>0.31213188061782099</v>
      </c>
      <c r="Y5">
        <v>0.22885016702688499</v>
      </c>
      <c r="Z5">
        <v>0.20328733192988299</v>
      </c>
      <c r="AA5">
        <v>0.20706973933729</v>
      </c>
      <c r="AB5">
        <v>0.238522223071024</v>
      </c>
      <c r="AC5">
        <v>0.238522223071024</v>
      </c>
      <c r="AD5">
        <v>0.238522223071024</v>
      </c>
      <c r="AE5">
        <v>0.238522223071024</v>
      </c>
      <c r="AF5">
        <v>0.238522223071024</v>
      </c>
      <c r="AG5">
        <v>0.238522223071024</v>
      </c>
      <c r="AH5">
        <v>0.238522223071024</v>
      </c>
      <c r="AI5">
        <v>0.238522223071024</v>
      </c>
      <c r="AJ5">
        <v>0.238522223071024</v>
      </c>
      <c r="AK5">
        <v>0.238522223071024</v>
      </c>
      <c r="AL5">
        <v>0.238522223071024</v>
      </c>
      <c r="AM5">
        <v>0.238522223071024</v>
      </c>
      <c r="AN5">
        <v>0.238522223071024</v>
      </c>
      <c r="AO5">
        <v>0.238522223071024</v>
      </c>
      <c r="AP5">
        <v>0.238522223071024</v>
      </c>
      <c r="AQ5">
        <v>0.238522223071024</v>
      </c>
      <c r="AR5">
        <v>0.238522223071024</v>
      </c>
      <c r="AS5">
        <v>0.238522223071024</v>
      </c>
      <c r="AT5">
        <v>0.238522223071024</v>
      </c>
    </row>
    <row r="6" spans="1:46" x14ac:dyDescent="0.3">
      <c r="D6">
        <v>1.1499999999999999</v>
      </c>
      <c r="E6">
        <f t="shared" si="21"/>
        <v>14.125375446227544</v>
      </c>
      <c r="F6" s="2">
        <v>0.50843104056819199</v>
      </c>
      <c r="G6">
        <v>0.50843104056819199</v>
      </c>
      <c r="H6">
        <v>0.50552270723485904</v>
      </c>
      <c r="I6">
        <v>0.49811529982745101</v>
      </c>
      <c r="J6">
        <v>0.49532826279041398</v>
      </c>
      <c r="K6">
        <v>0.48750418871633999</v>
      </c>
      <c r="L6">
        <v>0.48239307760522898</v>
      </c>
      <c r="M6">
        <v>0.474960785938562</v>
      </c>
      <c r="N6">
        <v>0.45970442019782198</v>
      </c>
      <c r="O6">
        <v>0.44471182760522898</v>
      </c>
      <c r="P6">
        <v>0.42266958223485901</v>
      </c>
      <c r="Q6">
        <v>0.41328254519782198</v>
      </c>
      <c r="R6">
        <v>0.41328254519782198</v>
      </c>
      <c r="S6">
        <v>0.41067606371634002</v>
      </c>
      <c r="T6">
        <v>0.40019226742004399</v>
      </c>
      <c r="U6">
        <v>0.39508115630893298</v>
      </c>
      <c r="V6">
        <v>0.36484959215549401</v>
      </c>
      <c r="W6">
        <v>0.34251837753140102</v>
      </c>
      <c r="X6">
        <v>0.30368350098819102</v>
      </c>
      <c r="Y6">
        <v>0.219139634619477</v>
      </c>
      <c r="Z6">
        <v>0.190462563411365</v>
      </c>
      <c r="AA6">
        <v>0.19424497081877201</v>
      </c>
      <c r="AB6">
        <v>0.22943460733028301</v>
      </c>
      <c r="AC6">
        <v>0.22943460733028301</v>
      </c>
      <c r="AD6">
        <v>0.22943460733028301</v>
      </c>
      <c r="AE6">
        <v>0.22943460733028301</v>
      </c>
      <c r="AF6">
        <v>0.22943460733028301</v>
      </c>
      <c r="AG6">
        <v>0.22943460733028301</v>
      </c>
      <c r="AH6">
        <v>0.22943460733028301</v>
      </c>
      <c r="AI6">
        <v>0.22943460733028301</v>
      </c>
      <c r="AJ6">
        <v>0.22943460733028301</v>
      </c>
      <c r="AK6">
        <v>0.22943460733028301</v>
      </c>
      <c r="AL6">
        <v>0.22943460733028301</v>
      </c>
      <c r="AM6">
        <v>0.22943460733028301</v>
      </c>
      <c r="AN6">
        <v>0.22943460733028301</v>
      </c>
      <c r="AO6">
        <v>0.22943460733028301</v>
      </c>
      <c r="AP6">
        <v>0.22943460733028301</v>
      </c>
      <c r="AQ6">
        <v>0.22943460733028301</v>
      </c>
      <c r="AR6">
        <v>0.22943460733028301</v>
      </c>
      <c r="AS6">
        <v>0.22943460733028301</v>
      </c>
      <c r="AT6">
        <v>0.22943460733028301</v>
      </c>
    </row>
    <row r="7" spans="1:46" x14ac:dyDescent="0.3">
      <c r="D7">
        <v>1.2</v>
      </c>
      <c r="E7">
        <f t="shared" si="21"/>
        <v>15.848931924611136</v>
      </c>
      <c r="F7" s="2">
        <v>0.49157259149411803</v>
      </c>
      <c r="G7">
        <v>0.49157259149411803</v>
      </c>
      <c r="H7">
        <v>0.48866425816078501</v>
      </c>
      <c r="I7">
        <v>0.48125685075337699</v>
      </c>
      <c r="J7">
        <v>0.47846981371634001</v>
      </c>
      <c r="K7">
        <v>0.47064573964226603</v>
      </c>
      <c r="L7">
        <v>0.46553462853115501</v>
      </c>
      <c r="M7">
        <v>0.45810233686448798</v>
      </c>
      <c r="N7">
        <v>0.44284597112374802</v>
      </c>
      <c r="O7">
        <v>0.42625858686448798</v>
      </c>
      <c r="P7">
        <v>0.404216341494118</v>
      </c>
      <c r="Q7">
        <v>0.39482930445708098</v>
      </c>
      <c r="R7">
        <v>0.39482930445708098</v>
      </c>
      <c r="S7">
        <v>0.39222282297560002</v>
      </c>
      <c r="T7">
        <v>0.38173902667930298</v>
      </c>
      <c r="U7">
        <v>0.37662791556819197</v>
      </c>
      <c r="V7">
        <v>0.346396351414753</v>
      </c>
      <c r="W7">
        <v>0.32406513679066101</v>
      </c>
      <c r="X7">
        <v>0.28500456580300598</v>
      </c>
      <c r="Y7">
        <v>0.20046069943429201</v>
      </c>
      <c r="Z7">
        <v>0.17784960044840201</v>
      </c>
      <c r="AA7">
        <v>0.18163200785580899</v>
      </c>
      <c r="AB7">
        <v>0.21704733881176499</v>
      </c>
      <c r="AC7">
        <v>0.21704733881176499</v>
      </c>
      <c r="AD7">
        <v>0.21704733881176499</v>
      </c>
      <c r="AE7">
        <v>0.21704733881176499</v>
      </c>
      <c r="AF7">
        <v>0.21704733881176499</v>
      </c>
      <c r="AG7">
        <v>0.21704733881176499</v>
      </c>
      <c r="AH7">
        <v>0.21704733881176499</v>
      </c>
      <c r="AI7">
        <v>0.21704733881176499</v>
      </c>
      <c r="AJ7">
        <v>0.21704733881176499</v>
      </c>
      <c r="AK7">
        <v>0.21704733881176499</v>
      </c>
      <c r="AL7">
        <v>0.21704733881176499</v>
      </c>
      <c r="AM7">
        <v>0.21704733881176499</v>
      </c>
      <c r="AN7">
        <v>0.21704733881176499</v>
      </c>
      <c r="AO7">
        <v>0.21704733881176499</v>
      </c>
      <c r="AP7">
        <v>0.21704733881176499</v>
      </c>
      <c r="AQ7">
        <v>0.21704733881176499</v>
      </c>
      <c r="AR7">
        <v>0.21704733881176499</v>
      </c>
      <c r="AS7">
        <v>0.21704733881176499</v>
      </c>
      <c r="AT7">
        <v>0.21704733881176499</v>
      </c>
    </row>
    <row r="8" spans="1:46" x14ac:dyDescent="0.3">
      <c r="D8">
        <v>1.25</v>
      </c>
      <c r="E8">
        <f t="shared" si="21"/>
        <v>17.782794100389236</v>
      </c>
      <c r="F8" s="2">
        <v>0.48849286215709697</v>
      </c>
      <c r="G8">
        <v>0.48849286215709697</v>
      </c>
      <c r="H8">
        <v>0.48558452882376402</v>
      </c>
      <c r="I8">
        <v>0.47817712141635599</v>
      </c>
      <c r="J8">
        <v>0.47539008437931901</v>
      </c>
      <c r="K8">
        <v>0.46756601030524497</v>
      </c>
      <c r="L8">
        <v>0.46245489919413402</v>
      </c>
      <c r="M8">
        <v>0.45502260752746698</v>
      </c>
      <c r="N8">
        <v>0.43976624178672702</v>
      </c>
      <c r="O8">
        <v>0.42317885752746798</v>
      </c>
      <c r="P8">
        <v>0.40113661215709701</v>
      </c>
      <c r="Q8">
        <v>0.39174957512005998</v>
      </c>
      <c r="R8">
        <v>0.39174957512005998</v>
      </c>
      <c r="S8">
        <v>0.38914309363857902</v>
      </c>
      <c r="T8">
        <v>0.37865929734228199</v>
      </c>
      <c r="U8">
        <v>0.37354818623117098</v>
      </c>
      <c r="V8">
        <v>0.343316622077732</v>
      </c>
      <c r="W8">
        <v>0.32098540745364001</v>
      </c>
      <c r="X8">
        <v>0.28171928091043003</v>
      </c>
      <c r="Y8">
        <v>0.197175414541716</v>
      </c>
      <c r="Z8">
        <v>0.178773541746301</v>
      </c>
      <c r="AA8">
        <v>0.18255594915370901</v>
      </c>
      <c r="AB8">
        <v>0.21757941503029901</v>
      </c>
      <c r="AC8">
        <v>0.21757941503029901</v>
      </c>
      <c r="AD8">
        <v>0.21757941503029901</v>
      </c>
      <c r="AE8">
        <v>0.21757941503029901</v>
      </c>
      <c r="AF8">
        <v>0.21757941503029901</v>
      </c>
      <c r="AG8">
        <v>0.21757941503029901</v>
      </c>
      <c r="AH8">
        <v>0.21757941503029901</v>
      </c>
      <c r="AI8">
        <v>0.21757941503029901</v>
      </c>
      <c r="AJ8">
        <v>0.21757941503029901</v>
      </c>
      <c r="AK8">
        <v>0.21757941503029901</v>
      </c>
      <c r="AL8">
        <v>0.21757941503029901</v>
      </c>
      <c r="AM8">
        <v>0.21757941503029901</v>
      </c>
      <c r="AN8">
        <v>0.21757941503029901</v>
      </c>
      <c r="AO8">
        <v>0.21757941503029901</v>
      </c>
      <c r="AP8">
        <v>0.21757941503029901</v>
      </c>
      <c r="AQ8">
        <v>0.21757941503029901</v>
      </c>
      <c r="AR8">
        <v>0.21757941503029901</v>
      </c>
      <c r="AS8">
        <v>0.21757941503029901</v>
      </c>
      <c r="AT8">
        <v>0.21757941503029901</v>
      </c>
    </row>
    <row r="9" spans="1:46" x14ac:dyDescent="0.3">
      <c r="D9">
        <v>1.3</v>
      </c>
      <c r="E9">
        <f t="shared" si="21"/>
        <v>19.952623149688804</v>
      </c>
      <c r="F9" s="2">
        <v>0.48923545232156201</v>
      </c>
      <c r="G9">
        <v>0.48923545232156201</v>
      </c>
      <c r="H9">
        <v>0.486327118988229</v>
      </c>
      <c r="I9">
        <v>0.47891971158082097</v>
      </c>
      <c r="J9">
        <v>0.476132674543784</v>
      </c>
      <c r="K9">
        <v>0.46830860046971001</v>
      </c>
      <c r="L9">
        <v>0.463197489358599</v>
      </c>
      <c r="M9">
        <v>0.45576519769193302</v>
      </c>
      <c r="N9">
        <v>0.440508831951192</v>
      </c>
      <c r="O9">
        <v>0.42392144769193302</v>
      </c>
      <c r="P9">
        <v>0.40187920232156199</v>
      </c>
      <c r="Q9">
        <v>0.39249216528452502</v>
      </c>
      <c r="R9">
        <v>0.39249216528452502</v>
      </c>
      <c r="S9">
        <v>0.389885683803044</v>
      </c>
      <c r="T9">
        <v>0.37940188750674703</v>
      </c>
      <c r="U9">
        <v>0.37429077639563602</v>
      </c>
      <c r="V9">
        <v>0.34405921224219699</v>
      </c>
      <c r="W9">
        <v>0.321727997618105</v>
      </c>
      <c r="X9">
        <v>0.283357073095097</v>
      </c>
      <c r="Y9">
        <v>0.200283692837494</v>
      </c>
      <c r="Z9">
        <v>0.18241769967170901</v>
      </c>
      <c r="AA9">
        <v>0.18620010707911699</v>
      </c>
      <c r="AB9">
        <v>0.22122357295570699</v>
      </c>
      <c r="AC9">
        <v>0.22122357295570699</v>
      </c>
      <c r="AD9">
        <v>0.22122357295570699</v>
      </c>
      <c r="AE9">
        <v>0.22122357295570699</v>
      </c>
      <c r="AF9">
        <v>0.22122357295570699</v>
      </c>
      <c r="AG9">
        <v>0.22122357295570699</v>
      </c>
      <c r="AH9">
        <v>0.22122357295570699</v>
      </c>
      <c r="AI9">
        <v>0.22122357295570699</v>
      </c>
      <c r="AJ9">
        <v>0.22122357295570699</v>
      </c>
      <c r="AK9">
        <v>0.22122357295570699</v>
      </c>
      <c r="AL9">
        <v>0.22122357295570699</v>
      </c>
      <c r="AM9">
        <v>0.22122357295570699</v>
      </c>
      <c r="AN9">
        <v>0.22122357295570699</v>
      </c>
      <c r="AO9">
        <v>0.22122357295570699</v>
      </c>
      <c r="AP9">
        <v>0.22122357295570699</v>
      </c>
      <c r="AQ9">
        <v>0.22122357295570699</v>
      </c>
      <c r="AR9">
        <v>0.22122357295570699</v>
      </c>
      <c r="AS9">
        <v>0.22122357295570699</v>
      </c>
      <c r="AT9">
        <v>0.22122357295570699</v>
      </c>
    </row>
    <row r="10" spans="1:46" x14ac:dyDescent="0.3">
      <c r="D10">
        <v>1.35</v>
      </c>
      <c r="E10">
        <f t="shared" si="21"/>
        <v>22.387211385683404</v>
      </c>
      <c r="F10" s="2">
        <v>0.48883837254948198</v>
      </c>
      <c r="G10">
        <v>0.48883837254948198</v>
      </c>
      <c r="H10">
        <v>0.48593003921614902</v>
      </c>
      <c r="I10">
        <v>0.47852263180874199</v>
      </c>
      <c r="J10">
        <v>0.47573559477170502</v>
      </c>
      <c r="K10">
        <v>0.46791152069763098</v>
      </c>
      <c r="L10">
        <v>0.46280040958651902</v>
      </c>
      <c r="M10">
        <v>0.45536811791985299</v>
      </c>
      <c r="N10">
        <v>0.44011175217911203</v>
      </c>
      <c r="O10">
        <v>0.42352436791985298</v>
      </c>
      <c r="P10">
        <v>0.40148212254948301</v>
      </c>
      <c r="Q10">
        <v>0.39128767810503801</v>
      </c>
      <c r="R10">
        <v>0.39128767810503801</v>
      </c>
      <c r="S10">
        <v>0.38868119662355699</v>
      </c>
      <c r="T10">
        <v>0.37819740032726001</v>
      </c>
      <c r="U10">
        <v>0.373086289216149</v>
      </c>
      <c r="V10">
        <v>0.343144076914562</v>
      </c>
      <c r="W10">
        <v>0.32081286229046901</v>
      </c>
      <c r="X10">
        <v>0.28244193776746201</v>
      </c>
      <c r="Y10">
        <v>0.20120362695430299</v>
      </c>
      <c r="Z10">
        <v>0.18548445918534401</v>
      </c>
      <c r="AA10">
        <v>0.18926686659275099</v>
      </c>
      <c r="AB10">
        <v>0.22429033246934199</v>
      </c>
      <c r="AC10">
        <v>0.22429033246934199</v>
      </c>
      <c r="AD10">
        <v>0.22429033246934199</v>
      </c>
      <c r="AE10">
        <v>0.22429033246934199</v>
      </c>
      <c r="AF10">
        <v>0.22429033246934199</v>
      </c>
      <c r="AG10">
        <v>0.22429033246934199</v>
      </c>
      <c r="AH10">
        <v>0.22429033246934199</v>
      </c>
      <c r="AI10">
        <v>0.22429033246934199</v>
      </c>
      <c r="AJ10">
        <v>0.22429033246934199</v>
      </c>
      <c r="AK10">
        <v>0.22429033246934199</v>
      </c>
      <c r="AL10">
        <v>0.22429033246934199</v>
      </c>
      <c r="AM10">
        <v>0.22429033246934199</v>
      </c>
      <c r="AN10">
        <v>0.22429033246934199</v>
      </c>
      <c r="AO10">
        <v>0.22429033246934199</v>
      </c>
      <c r="AP10">
        <v>0.22429033246934199</v>
      </c>
      <c r="AQ10">
        <v>0.22429033246934199</v>
      </c>
      <c r="AR10">
        <v>0.22429033246934199</v>
      </c>
      <c r="AS10">
        <v>0.22429033246934199</v>
      </c>
      <c r="AT10">
        <v>0.22429033246934199</v>
      </c>
    </row>
    <row r="11" spans="1:46" x14ac:dyDescent="0.3">
      <c r="D11">
        <v>1.4</v>
      </c>
      <c r="E11">
        <f t="shared" si="21"/>
        <v>25.118864315095799</v>
      </c>
      <c r="F11" s="2">
        <v>0.48909808127340498</v>
      </c>
      <c r="G11">
        <v>0.48909808127340498</v>
      </c>
      <c r="H11">
        <v>0.48618974794007103</v>
      </c>
      <c r="I11">
        <v>0.48089634516229401</v>
      </c>
      <c r="J11">
        <v>0.47810930812525698</v>
      </c>
      <c r="K11">
        <v>0.470285234051183</v>
      </c>
      <c r="L11">
        <v>0.46517412294007099</v>
      </c>
      <c r="M11">
        <v>0.45774183127340501</v>
      </c>
      <c r="N11">
        <v>0.44368870627340501</v>
      </c>
      <c r="O11">
        <v>0.42710132201414602</v>
      </c>
      <c r="P11">
        <v>0.405059076643775</v>
      </c>
      <c r="Q11">
        <v>0.39486463219933099</v>
      </c>
      <c r="R11">
        <v>0.39486463219933099</v>
      </c>
      <c r="S11">
        <v>0.39225815071784897</v>
      </c>
      <c r="T11">
        <v>0.38206370627340502</v>
      </c>
      <c r="U11">
        <v>0.37695259516229401</v>
      </c>
      <c r="V11">
        <v>0.34701038286070601</v>
      </c>
      <c r="W11">
        <v>0.32467916823661402</v>
      </c>
      <c r="X11">
        <v>0.28699157704694001</v>
      </c>
      <c r="Y11">
        <v>0.20486090512267</v>
      </c>
      <c r="Z11">
        <v>0.19207427703624999</v>
      </c>
      <c r="AA11">
        <v>0.195567332591806</v>
      </c>
      <c r="AB11">
        <v>0.23227947827723799</v>
      </c>
      <c r="AC11">
        <v>0.23227947827723799</v>
      </c>
      <c r="AD11">
        <v>0.23227947827723799</v>
      </c>
      <c r="AE11">
        <v>0.23227947827723799</v>
      </c>
      <c r="AF11">
        <v>0.23227947827723799</v>
      </c>
      <c r="AG11">
        <v>0.23227947827723799</v>
      </c>
      <c r="AH11">
        <v>0.23227947827723799</v>
      </c>
      <c r="AI11">
        <v>0.23227947827723799</v>
      </c>
      <c r="AJ11">
        <v>0.23227947827723799</v>
      </c>
      <c r="AK11">
        <v>0.23227947827723799</v>
      </c>
      <c r="AL11">
        <v>0.23227947827723799</v>
      </c>
      <c r="AM11">
        <v>0.23227947827723799</v>
      </c>
      <c r="AN11">
        <v>0.23227947827723799</v>
      </c>
      <c r="AO11">
        <v>0.23227947827723799</v>
      </c>
      <c r="AP11">
        <v>0.23227947827723799</v>
      </c>
      <c r="AQ11">
        <v>0.23227947827723799</v>
      </c>
      <c r="AR11">
        <v>0.23227947827723799</v>
      </c>
      <c r="AS11">
        <v>0.23227947827723799</v>
      </c>
      <c r="AT11">
        <v>0.23227947827723799</v>
      </c>
    </row>
    <row r="12" spans="1:46" x14ac:dyDescent="0.3">
      <c r="D12">
        <v>1.45</v>
      </c>
      <c r="E12">
        <f t="shared" si="21"/>
        <v>28.183829312644548</v>
      </c>
      <c r="F12" s="2">
        <v>0.49766387543294899</v>
      </c>
      <c r="G12">
        <v>0.49766387543294899</v>
      </c>
      <c r="H12">
        <v>0.49475554209961597</v>
      </c>
      <c r="I12">
        <v>0.48946213932183802</v>
      </c>
      <c r="J12">
        <v>0.48667510228480099</v>
      </c>
      <c r="K12">
        <v>0.479087139321838</v>
      </c>
      <c r="L12">
        <v>0.47397602821072699</v>
      </c>
      <c r="M12">
        <v>0.46654373654406001</v>
      </c>
      <c r="N12">
        <v>0.45249061154406001</v>
      </c>
      <c r="O12">
        <v>0.43590322728480102</v>
      </c>
      <c r="P12">
        <v>0.41386098191443099</v>
      </c>
      <c r="Q12">
        <v>0.40366653746998599</v>
      </c>
      <c r="R12">
        <v>0.40366653746998599</v>
      </c>
      <c r="S12">
        <v>0.40106005598850503</v>
      </c>
      <c r="T12">
        <v>0.39086561154406002</v>
      </c>
      <c r="U12">
        <v>0.37816653746998602</v>
      </c>
      <c r="V12">
        <v>0.34822432516839902</v>
      </c>
      <c r="W12">
        <v>0.32589311054430598</v>
      </c>
      <c r="X12">
        <v>0.28820551935463201</v>
      </c>
      <c r="Y12">
        <v>0.20741999850248699</v>
      </c>
      <c r="Z12">
        <v>0.19414470082542401</v>
      </c>
      <c r="AA12">
        <v>0.20113081193653501</v>
      </c>
      <c r="AB12">
        <v>0.237842957621967</v>
      </c>
      <c r="AC12">
        <v>0.237842957621967</v>
      </c>
      <c r="AD12">
        <v>0.237842957621967</v>
      </c>
      <c r="AE12">
        <v>0.237842957621967</v>
      </c>
      <c r="AF12">
        <v>0.237842957621967</v>
      </c>
      <c r="AG12">
        <v>0.237842957621967</v>
      </c>
      <c r="AH12">
        <v>0.237842957621967</v>
      </c>
      <c r="AI12">
        <v>0.237842957621967</v>
      </c>
      <c r="AJ12">
        <v>0.237842957621967</v>
      </c>
      <c r="AK12">
        <v>0.237842957621967</v>
      </c>
      <c r="AL12">
        <v>0.237842957621967</v>
      </c>
      <c r="AM12">
        <v>0.237842957621967</v>
      </c>
      <c r="AN12">
        <v>0.237842957621967</v>
      </c>
      <c r="AO12">
        <v>0.237842957621967</v>
      </c>
      <c r="AP12">
        <v>0.237842957621967</v>
      </c>
      <c r="AQ12">
        <v>0.237842957621967</v>
      </c>
      <c r="AR12">
        <v>0.237842957621967</v>
      </c>
      <c r="AS12">
        <v>0.237842957621967</v>
      </c>
      <c r="AT12">
        <v>0.237842957621967</v>
      </c>
    </row>
    <row r="13" spans="1:46" x14ac:dyDescent="0.3">
      <c r="D13">
        <v>1.5</v>
      </c>
      <c r="E13">
        <f t="shared" si="21"/>
        <v>31.622776601683803</v>
      </c>
      <c r="F13" s="2">
        <v>0.49932651545496398</v>
      </c>
      <c r="G13">
        <v>0.49932651545496398</v>
      </c>
      <c r="H13">
        <v>0.49641818212163102</v>
      </c>
      <c r="I13">
        <v>0.49112477934385301</v>
      </c>
      <c r="J13">
        <v>0.48833774230681598</v>
      </c>
      <c r="K13">
        <v>0.48074977934385299</v>
      </c>
      <c r="L13">
        <v>0.47563866823274198</v>
      </c>
      <c r="M13">
        <v>0.468206376566075</v>
      </c>
      <c r="N13">
        <v>0.454153251566075</v>
      </c>
      <c r="O13">
        <v>0.43785521915866799</v>
      </c>
      <c r="P13">
        <v>0.41699607564014901</v>
      </c>
      <c r="Q13">
        <v>0.406801631195705</v>
      </c>
      <c r="R13">
        <v>0.406801631195705</v>
      </c>
      <c r="S13">
        <v>0.40419514971422299</v>
      </c>
      <c r="T13">
        <v>0.39400070526977898</v>
      </c>
      <c r="U13">
        <v>0.38130163119570498</v>
      </c>
      <c r="V13">
        <v>0.35135941889411698</v>
      </c>
      <c r="W13">
        <v>0.32902820427002499</v>
      </c>
      <c r="X13">
        <v>0.295408437154424</v>
      </c>
      <c r="Y13">
        <v>0.215463772783761</v>
      </c>
      <c r="Z13">
        <v>0.20369750288447599</v>
      </c>
      <c r="AA13">
        <v>0.21460953992151299</v>
      </c>
      <c r="AB13">
        <v>0.248666708755093</v>
      </c>
      <c r="AC13">
        <v>0.248666708755093</v>
      </c>
      <c r="AD13">
        <v>0.248666708755093</v>
      </c>
      <c r="AE13">
        <v>0.248666708755093</v>
      </c>
      <c r="AF13">
        <v>0.248666708755093</v>
      </c>
      <c r="AG13">
        <v>0.248666708755093</v>
      </c>
      <c r="AH13">
        <v>0.248666708755093</v>
      </c>
      <c r="AI13">
        <v>0.248666708755093</v>
      </c>
      <c r="AJ13">
        <v>0.248666708755093</v>
      </c>
      <c r="AK13">
        <v>0.248666708755093</v>
      </c>
      <c r="AL13">
        <v>0.248666708755093</v>
      </c>
      <c r="AM13">
        <v>0.248666708755093</v>
      </c>
      <c r="AN13">
        <v>0.248666708755093</v>
      </c>
      <c r="AO13">
        <v>0.248666708755093</v>
      </c>
      <c r="AP13">
        <v>0.248666708755093</v>
      </c>
      <c r="AQ13">
        <v>0.248666708755093</v>
      </c>
      <c r="AR13">
        <v>0.248666708755093</v>
      </c>
      <c r="AS13">
        <v>0.248666708755093</v>
      </c>
      <c r="AT13">
        <v>0.248666708755093</v>
      </c>
    </row>
    <row r="14" spans="1:46" x14ac:dyDescent="0.3">
      <c r="D14">
        <v>1.55</v>
      </c>
      <c r="E14">
        <f t="shared" si="21"/>
        <v>35.481338923357555</v>
      </c>
      <c r="F14" s="2">
        <v>0.500454622648696</v>
      </c>
      <c r="G14">
        <v>0.500454622648696</v>
      </c>
      <c r="H14">
        <v>0.49754628931536299</v>
      </c>
      <c r="I14">
        <v>0.49225288653758498</v>
      </c>
      <c r="J14">
        <v>0.489465849500548</v>
      </c>
      <c r="K14">
        <v>0.48187788653758501</v>
      </c>
      <c r="L14">
        <v>0.476766775426474</v>
      </c>
      <c r="M14">
        <v>0.46933448375980702</v>
      </c>
      <c r="N14">
        <v>0.45528135875980702</v>
      </c>
      <c r="O14">
        <v>0.44107256246351101</v>
      </c>
      <c r="P14">
        <v>0.42021341894499198</v>
      </c>
      <c r="Q14">
        <v>0.41001897450054797</v>
      </c>
      <c r="R14">
        <v>0.41001897450054797</v>
      </c>
      <c r="S14">
        <v>0.40741249301906601</v>
      </c>
      <c r="T14">
        <v>0.39721804857462201</v>
      </c>
      <c r="U14">
        <v>0.38451897450054801</v>
      </c>
      <c r="V14">
        <v>0.354576762198961</v>
      </c>
      <c r="W14">
        <v>0.33224554757486802</v>
      </c>
      <c r="X14">
        <v>0.29862578045926802</v>
      </c>
      <c r="Y14">
        <v>0.22058215775527101</v>
      </c>
      <c r="Z14">
        <v>0.207988920263393</v>
      </c>
      <c r="AA14">
        <v>0.21890095730042999</v>
      </c>
      <c r="AB14">
        <v>0.25295812613401097</v>
      </c>
      <c r="AC14">
        <v>0.25295812613401097</v>
      </c>
      <c r="AD14">
        <v>0.25295812613401097</v>
      </c>
      <c r="AE14">
        <v>0.25295812613401097</v>
      </c>
      <c r="AF14">
        <v>0.25295812613401097</v>
      </c>
      <c r="AG14">
        <v>0.25295812613401097</v>
      </c>
      <c r="AH14">
        <v>0.25295812613401097</v>
      </c>
      <c r="AI14">
        <v>0.25295812613401097</v>
      </c>
      <c r="AJ14">
        <v>0.25295812613401097</v>
      </c>
      <c r="AK14">
        <v>0.25295812613401097</v>
      </c>
      <c r="AL14">
        <v>0.25295812613401097</v>
      </c>
      <c r="AM14">
        <v>0.25295812613401097</v>
      </c>
      <c r="AN14">
        <v>0.25295812613401097</v>
      </c>
      <c r="AO14">
        <v>0.25295812613401097</v>
      </c>
      <c r="AP14">
        <v>0.25295812613401097</v>
      </c>
      <c r="AQ14">
        <v>0.25295812613401097</v>
      </c>
      <c r="AR14">
        <v>0.25295812613401097</v>
      </c>
      <c r="AS14">
        <v>0.25295812613401097</v>
      </c>
      <c r="AT14">
        <v>0.25295812613401097</v>
      </c>
    </row>
    <row r="15" spans="1:46" x14ac:dyDescent="0.3">
      <c r="D15">
        <v>1.6</v>
      </c>
      <c r="E15">
        <f t="shared" si="21"/>
        <v>39.810717055349755</v>
      </c>
      <c r="F15" s="2">
        <v>0.50150242357462205</v>
      </c>
      <c r="G15">
        <v>0.50150242357462205</v>
      </c>
      <c r="H15">
        <v>0.49859409024128898</v>
      </c>
      <c r="I15">
        <v>0.49330068746351102</v>
      </c>
      <c r="J15">
        <v>0.49051365042647399</v>
      </c>
      <c r="K15">
        <v>0.482925687463511</v>
      </c>
      <c r="L15">
        <v>0.47781457635239999</v>
      </c>
      <c r="M15">
        <v>0.47038228468573301</v>
      </c>
      <c r="N15">
        <v>0.45632915968573301</v>
      </c>
      <c r="O15">
        <v>0.442120363389437</v>
      </c>
      <c r="P15">
        <v>0.42126121987091802</v>
      </c>
      <c r="Q15">
        <v>0.41134657866721502</v>
      </c>
      <c r="R15">
        <v>0.41134657866721502</v>
      </c>
      <c r="S15">
        <v>0.40874009718573301</v>
      </c>
      <c r="T15">
        <v>0.401316486074622</v>
      </c>
      <c r="U15">
        <v>0.388617412000548</v>
      </c>
      <c r="V15">
        <v>0.35938260710636799</v>
      </c>
      <c r="W15">
        <v>0.337051392482276</v>
      </c>
      <c r="X15">
        <v>0.30343162536667501</v>
      </c>
      <c r="Y15">
        <v>0.22777653542621101</v>
      </c>
      <c r="Z15">
        <v>0.21749927015655601</v>
      </c>
      <c r="AA15">
        <v>0.228844177563963</v>
      </c>
      <c r="AB15">
        <v>0.26290134639754298</v>
      </c>
      <c r="AC15">
        <v>0.26290134639754298</v>
      </c>
      <c r="AD15">
        <v>0.26290134639754298</v>
      </c>
      <c r="AE15">
        <v>0.26290134639754298</v>
      </c>
      <c r="AF15">
        <v>0.26290134639754298</v>
      </c>
      <c r="AG15">
        <v>0.26290134639754298</v>
      </c>
      <c r="AH15">
        <v>0.26290134639754298</v>
      </c>
      <c r="AI15">
        <v>0.26290134639754298</v>
      </c>
      <c r="AJ15">
        <v>0.26290134639754298</v>
      </c>
      <c r="AK15">
        <v>0.26290134639754298</v>
      </c>
      <c r="AL15">
        <v>0.26290134639754298</v>
      </c>
      <c r="AM15">
        <v>0.26290134639754298</v>
      </c>
      <c r="AN15">
        <v>0.26290134639754298</v>
      </c>
      <c r="AO15">
        <v>0.26290134639754298</v>
      </c>
      <c r="AP15">
        <v>0.26290134639754298</v>
      </c>
      <c r="AQ15">
        <v>0.26290134639754298</v>
      </c>
      <c r="AR15">
        <v>0.26290134639754298</v>
      </c>
      <c r="AS15">
        <v>0.26290134639754298</v>
      </c>
      <c r="AT15">
        <v>0.26290134639754298</v>
      </c>
    </row>
    <row r="16" spans="1:46" x14ac:dyDescent="0.3">
      <c r="D16">
        <v>1.65</v>
      </c>
      <c r="E16" s="40">
        <f t="shared" si="21"/>
        <v>44.668359215096324</v>
      </c>
      <c r="F16" s="12">
        <v>0.50381087264869595</v>
      </c>
      <c r="G16">
        <v>0.50381087264869595</v>
      </c>
      <c r="H16">
        <v>0.50090253931536299</v>
      </c>
      <c r="I16">
        <v>0.49560913653758498</v>
      </c>
      <c r="J16">
        <v>0.48901365042647399</v>
      </c>
      <c r="K16">
        <v>0.48155261647585601</v>
      </c>
      <c r="L16">
        <v>0.476441505364745</v>
      </c>
      <c r="M16">
        <v>0.46900921369807902</v>
      </c>
      <c r="N16">
        <v>0.45495608869807902</v>
      </c>
      <c r="O16">
        <v>0.44074729240178201</v>
      </c>
      <c r="P16">
        <v>0.41945527851289399</v>
      </c>
      <c r="Q16">
        <v>0.40954063730918999</v>
      </c>
      <c r="R16">
        <v>0.40954063730918999</v>
      </c>
      <c r="S16">
        <v>0.40693415582770898</v>
      </c>
      <c r="T16">
        <v>0.39951054471659703</v>
      </c>
      <c r="U16">
        <v>0.38681147064252303</v>
      </c>
      <c r="V16">
        <v>0.35757666574834301</v>
      </c>
      <c r="W16">
        <v>0.33524545112425103</v>
      </c>
      <c r="X16">
        <v>0.30119281363827999</v>
      </c>
      <c r="Y16">
        <v>0.23360456397559401</v>
      </c>
      <c r="Z16">
        <v>0.22466526166890199</v>
      </c>
      <c r="AA16">
        <v>0.23601016907630901</v>
      </c>
      <c r="AB16">
        <v>0.270500208280259</v>
      </c>
      <c r="AC16">
        <v>0.270500208280259</v>
      </c>
      <c r="AD16">
        <v>0.270500208280259</v>
      </c>
      <c r="AE16">
        <v>0.270500208280259</v>
      </c>
      <c r="AF16">
        <v>0.270500208280259</v>
      </c>
      <c r="AG16">
        <v>0.270500208280259</v>
      </c>
      <c r="AH16">
        <v>0.270500208280259</v>
      </c>
      <c r="AI16">
        <v>0.270500208280259</v>
      </c>
      <c r="AJ16">
        <v>0.270500208280259</v>
      </c>
      <c r="AK16">
        <v>0.270500208280259</v>
      </c>
      <c r="AL16">
        <v>0.270500208280259</v>
      </c>
      <c r="AM16">
        <v>0.270500208280259</v>
      </c>
      <c r="AN16">
        <v>0.270500208280259</v>
      </c>
      <c r="AO16">
        <v>0.270500208280259</v>
      </c>
      <c r="AP16">
        <v>0.270500208280259</v>
      </c>
      <c r="AQ16">
        <v>0.270500208280259</v>
      </c>
      <c r="AR16">
        <v>0.270500208280259</v>
      </c>
      <c r="AS16">
        <v>0.270500208280259</v>
      </c>
      <c r="AT16">
        <v>0.270500208280259</v>
      </c>
    </row>
    <row r="17" spans="4:46" x14ac:dyDescent="0.3">
      <c r="D17">
        <v>1.7</v>
      </c>
      <c r="E17" s="40">
        <f t="shared" si="21"/>
        <v>50.118723362727238</v>
      </c>
      <c r="F17">
        <v>0.506315540858573</v>
      </c>
      <c r="G17">
        <v>0.506315540858573</v>
      </c>
      <c r="H17">
        <v>0.50340720752523904</v>
      </c>
      <c r="I17">
        <v>0.49811380474746197</v>
      </c>
      <c r="J17">
        <v>0.49151831863634998</v>
      </c>
      <c r="K17">
        <v>0.484057284685733</v>
      </c>
      <c r="L17">
        <v>0.47894617357462199</v>
      </c>
      <c r="M17">
        <v>0.47151388190795501</v>
      </c>
      <c r="N17">
        <v>0.45746075690795501</v>
      </c>
      <c r="O17">
        <v>0.443251960611659</v>
      </c>
      <c r="P17">
        <v>0.42195994672276999</v>
      </c>
      <c r="Q17">
        <v>0.41204530551906698</v>
      </c>
      <c r="R17">
        <v>0.41204530551906698</v>
      </c>
      <c r="S17">
        <v>0.40943882403758503</v>
      </c>
      <c r="T17">
        <v>0.40201521292647402</v>
      </c>
      <c r="U17">
        <v>0.38702858741207102</v>
      </c>
      <c r="V17">
        <v>0.35779378251789101</v>
      </c>
      <c r="W17">
        <v>0.33546256789379802</v>
      </c>
      <c r="X17">
        <v>0.300977060037457</v>
      </c>
      <c r="Y17">
        <v>0.242920109342008</v>
      </c>
      <c r="Z17">
        <v>0.237358650950659</v>
      </c>
      <c r="AA17">
        <v>0.24870355835806601</v>
      </c>
      <c r="AB17">
        <v>0.28362646793238699</v>
      </c>
      <c r="AC17">
        <v>0.28362646793238699</v>
      </c>
      <c r="AD17">
        <v>0.28362646793238699</v>
      </c>
      <c r="AE17">
        <v>0.28362646793238699</v>
      </c>
      <c r="AF17">
        <v>0.28362646793238699</v>
      </c>
      <c r="AG17">
        <v>0.28362646793238699</v>
      </c>
      <c r="AH17">
        <v>0.28362646793238699</v>
      </c>
      <c r="AI17">
        <v>0.28362646793238699</v>
      </c>
      <c r="AJ17">
        <v>0.28362646793238699</v>
      </c>
      <c r="AK17">
        <v>0.28362646793238699</v>
      </c>
      <c r="AL17">
        <v>0.28362646793238699</v>
      </c>
      <c r="AM17">
        <v>0.28362646793238699</v>
      </c>
      <c r="AN17">
        <v>0.28362646793238699</v>
      </c>
      <c r="AO17">
        <v>0.28362646793238699</v>
      </c>
      <c r="AP17">
        <v>0.28362646793238699</v>
      </c>
      <c r="AQ17">
        <v>0.28362646793238699</v>
      </c>
      <c r="AR17">
        <v>0.28362646793238699</v>
      </c>
      <c r="AS17">
        <v>0.28362646793238699</v>
      </c>
      <c r="AT17">
        <v>0.28362646793238699</v>
      </c>
    </row>
    <row r="18" spans="4:46" x14ac:dyDescent="0.3">
      <c r="D18">
        <v>1.75</v>
      </c>
      <c r="E18" s="40">
        <f t="shared" si="21"/>
        <v>56.234132519034915</v>
      </c>
      <c r="F18">
        <v>0.51464382248979601</v>
      </c>
      <c r="G18">
        <v>0.51464382248979601</v>
      </c>
      <c r="H18">
        <v>0.51173548915646205</v>
      </c>
      <c r="I18">
        <v>0.50644208637868404</v>
      </c>
      <c r="J18">
        <v>0.49984660026757299</v>
      </c>
      <c r="K18">
        <v>0.49238556631695601</v>
      </c>
      <c r="L18">
        <v>0.48756843668732602</v>
      </c>
      <c r="M18">
        <v>0.48013614502065999</v>
      </c>
      <c r="N18">
        <v>0.46708579779843701</v>
      </c>
      <c r="O18">
        <v>0.45386947835399299</v>
      </c>
      <c r="P18">
        <v>0.43257746446510398</v>
      </c>
      <c r="Q18">
        <v>0.42266282326140098</v>
      </c>
      <c r="R18">
        <v>0.42266282326140098</v>
      </c>
      <c r="S18">
        <v>0.42005634177991902</v>
      </c>
      <c r="T18">
        <v>0.41263273066880801</v>
      </c>
      <c r="U18">
        <v>0.39721323478403398</v>
      </c>
      <c r="V18">
        <v>0.36787542063059497</v>
      </c>
      <c r="W18">
        <v>0.34554420600650299</v>
      </c>
      <c r="X18">
        <v>0.311440179631643</v>
      </c>
      <c r="Y18">
        <v>0.24486911040297801</v>
      </c>
      <c r="Z18">
        <v>0.237086587196814</v>
      </c>
      <c r="AA18">
        <v>0.248864364974592</v>
      </c>
      <c r="AB18">
        <v>0.283311580104468</v>
      </c>
      <c r="AC18">
        <v>0.283311580104468</v>
      </c>
      <c r="AD18">
        <v>0.283311580104468</v>
      </c>
      <c r="AE18">
        <v>0.283311580104468</v>
      </c>
      <c r="AF18">
        <v>0.283311580104468</v>
      </c>
      <c r="AG18">
        <v>0.283311580104468</v>
      </c>
      <c r="AH18">
        <v>0.283311580104468</v>
      </c>
      <c r="AI18">
        <v>0.283311580104468</v>
      </c>
      <c r="AJ18">
        <v>0.283311580104468</v>
      </c>
      <c r="AK18">
        <v>0.283311580104468</v>
      </c>
      <c r="AL18">
        <v>0.283311580104468</v>
      </c>
      <c r="AM18">
        <v>0.283311580104468</v>
      </c>
      <c r="AN18">
        <v>0.283311580104468</v>
      </c>
      <c r="AO18">
        <v>0.283311580104468</v>
      </c>
      <c r="AP18">
        <v>0.283311580104468</v>
      </c>
      <c r="AQ18">
        <v>0.283311580104468</v>
      </c>
      <c r="AR18">
        <v>0.283311580104468</v>
      </c>
      <c r="AS18">
        <v>0.283311580104468</v>
      </c>
      <c r="AT18">
        <v>0.283311580104468</v>
      </c>
    </row>
    <row r="19" spans="4:46" x14ac:dyDescent="0.3">
      <c r="D19">
        <v>1.8</v>
      </c>
      <c r="E19" s="40">
        <f t="shared" si="21"/>
        <v>63.095734448019364</v>
      </c>
      <c r="F19">
        <v>0.48849686778554902</v>
      </c>
      <c r="G19">
        <v>0.48849686778554902</v>
      </c>
      <c r="H19">
        <v>0.485588534452216</v>
      </c>
      <c r="I19">
        <v>0.48029513167443799</v>
      </c>
      <c r="J19">
        <v>0.47227429834110501</v>
      </c>
      <c r="K19">
        <v>0.46481326439048798</v>
      </c>
      <c r="L19">
        <v>0.45999613476085799</v>
      </c>
      <c r="M19">
        <v>0.45256384309419101</v>
      </c>
      <c r="N19">
        <v>0.43951349587196897</v>
      </c>
      <c r="O19">
        <v>0.42347182920530202</v>
      </c>
      <c r="P19">
        <v>0.402179815316414</v>
      </c>
      <c r="Q19">
        <v>0.39226517411271</v>
      </c>
      <c r="R19">
        <v>0.39226517411271</v>
      </c>
      <c r="S19">
        <v>0.38965869263122799</v>
      </c>
      <c r="T19">
        <v>0.38223508152011698</v>
      </c>
      <c r="U19">
        <v>0.366815585635344</v>
      </c>
      <c r="V19">
        <v>0.33779582703745997</v>
      </c>
      <c r="W19">
        <v>0.31255489019114502</v>
      </c>
      <c r="X19">
        <v>0.27670780826072999</v>
      </c>
      <c r="Y19">
        <v>0.206844493661694</v>
      </c>
      <c r="Z19">
        <v>0.19578000396523099</v>
      </c>
      <c r="AA19">
        <v>0.20755778174300901</v>
      </c>
      <c r="AB19">
        <v>0.24206630639669499</v>
      </c>
      <c r="AC19">
        <v>0.24206630639669499</v>
      </c>
      <c r="AD19">
        <v>0.24206630639669499</v>
      </c>
      <c r="AE19">
        <v>0.24206630639669499</v>
      </c>
      <c r="AF19">
        <v>0.24206630639669499</v>
      </c>
      <c r="AG19">
        <v>0.24206630639669499</v>
      </c>
      <c r="AH19">
        <v>0.24206630639669499</v>
      </c>
      <c r="AI19">
        <v>0.24206630639669499</v>
      </c>
      <c r="AJ19">
        <v>0.24206630639669499</v>
      </c>
      <c r="AK19">
        <v>0.24206630639669499</v>
      </c>
      <c r="AL19">
        <v>0.24206630639669499</v>
      </c>
      <c r="AM19">
        <v>0.24206630639669499</v>
      </c>
      <c r="AN19">
        <v>0.24206630639669499</v>
      </c>
      <c r="AO19">
        <v>0.24206630639669499</v>
      </c>
      <c r="AP19">
        <v>0.24206630639669499</v>
      </c>
      <c r="AQ19">
        <v>0.24206630639669499</v>
      </c>
      <c r="AR19">
        <v>0.24206630639669499</v>
      </c>
      <c r="AS19">
        <v>0.24206630639669499</v>
      </c>
      <c r="AT19">
        <v>0.24206630639669499</v>
      </c>
    </row>
    <row r="20" spans="4:46" x14ac:dyDescent="0.3">
      <c r="D20">
        <v>1.85</v>
      </c>
      <c r="E20" s="40">
        <f t="shared" si="21"/>
        <v>70.794578438413865</v>
      </c>
      <c r="F20">
        <v>0.50578583707243596</v>
      </c>
      <c r="G20">
        <v>0.50578583707243596</v>
      </c>
      <c r="H20">
        <v>0.50287750373910201</v>
      </c>
      <c r="I20">
        <v>0.49758410096132399</v>
      </c>
      <c r="J20">
        <v>0.49029243429465802</v>
      </c>
      <c r="K20">
        <v>0.48283140034403998</v>
      </c>
      <c r="L20">
        <v>0.47801427071441099</v>
      </c>
      <c r="M20">
        <v>0.47058197904774401</v>
      </c>
      <c r="N20">
        <v>0.45753163182552198</v>
      </c>
      <c r="O20">
        <v>0.44188769243158199</v>
      </c>
      <c r="P20">
        <v>0.42122067854269302</v>
      </c>
      <c r="Q20">
        <v>0.41114023872787903</v>
      </c>
      <c r="R20">
        <v>0.41114023872787903</v>
      </c>
      <c r="S20">
        <v>0.40853375724639701</v>
      </c>
      <c r="T20">
        <v>0.40111014613528601</v>
      </c>
      <c r="U20">
        <v>0.38569065025051202</v>
      </c>
      <c r="V20">
        <v>0.35872934072670298</v>
      </c>
      <c r="W20">
        <v>0.33425923721372103</v>
      </c>
      <c r="X20">
        <v>0.29844915341589201</v>
      </c>
      <c r="Y20">
        <v>0.221936533261301</v>
      </c>
      <c r="Z20">
        <v>0.19846500542550799</v>
      </c>
      <c r="AA20">
        <v>0.210160221474891</v>
      </c>
      <c r="AB20">
        <v>0.243860914662657</v>
      </c>
      <c r="AC20">
        <v>0.243860914662657</v>
      </c>
      <c r="AD20">
        <v>0.243860914662657</v>
      </c>
      <c r="AE20">
        <v>0.243860914662657</v>
      </c>
      <c r="AF20">
        <v>0.243860914662657</v>
      </c>
      <c r="AG20">
        <v>0.243860914662657</v>
      </c>
      <c r="AH20">
        <v>0.243860914662657</v>
      </c>
      <c r="AI20">
        <v>0.243860914662657</v>
      </c>
      <c r="AJ20">
        <v>0.243860914662657</v>
      </c>
      <c r="AK20">
        <v>0.243860914662657</v>
      </c>
      <c r="AL20">
        <v>0.243860914662657</v>
      </c>
      <c r="AM20">
        <v>0.243860914662657</v>
      </c>
      <c r="AN20">
        <v>0.243860914662657</v>
      </c>
      <c r="AO20">
        <v>0.243860914662657</v>
      </c>
      <c r="AP20">
        <v>0.243860914662657</v>
      </c>
      <c r="AQ20">
        <v>0.243860914662657</v>
      </c>
      <c r="AR20">
        <v>0.243860914662657</v>
      </c>
      <c r="AS20">
        <v>0.243860914662657</v>
      </c>
      <c r="AT20">
        <v>0.243860914662657</v>
      </c>
    </row>
    <row r="21" spans="4:46" x14ac:dyDescent="0.3">
      <c r="D21">
        <v>1.9</v>
      </c>
      <c r="E21" s="40">
        <f t="shared" si="21"/>
        <v>79.432823472428197</v>
      </c>
      <c r="F21">
        <v>0.517230537756589</v>
      </c>
      <c r="G21">
        <v>0.517230537756589</v>
      </c>
      <c r="H21">
        <v>0.51432220442325605</v>
      </c>
      <c r="I21">
        <v>0.50902880164547804</v>
      </c>
      <c r="J21">
        <v>0.50173713497881101</v>
      </c>
      <c r="K21">
        <v>0.49427610102819403</v>
      </c>
      <c r="L21">
        <v>0.48945897139856398</v>
      </c>
      <c r="M21">
        <v>0.482026679731898</v>
      </c>
      <c r="N21">
        <v>0.46897633250967502</v>
      </c>
      <c r="O21">
        <v>0.45431690166274502</v>
      </c>
      <c r="P21">
        <v>0.43389757295904102</v>
      </c>
      <c r="Q21">
        <v>0.42381713314422598</v>
      </c>
      <c r="R21">
        <v>0.42381713314422598</v>
      </c>
      <c r="S21">
        <v>0.42121065166274502</v>
      </c>
      <c r="T21">
        <v>0.41378704055163301</v>
      </c>
      <c r="U21">
        <v>0.40077032244463801</v>
      </c>
      <c r="V21">
        <v>0.37380901292082802</v>
      </c>
      <c r="W21">
        <v>0.348540298296736</v>
      </c>
      <c r="X21">
        <v>0.31242234412853598</v>
      </c>
      <c r="Y21">
        <v>0.235611509688231</v>
      </c>
      <c r="Z21">
        <v>0.21003639388947401</v>
      </c>
      <c r="AA21">
        <v>0.22173160993885699</v>
      </c>
      <c r="AB21">
        <v>0.25623091423773497</v>
      </c>
      <c r="AC21">
        <v>0.25623091423773497</v>
      </c>
      <c r="AD21">
        <v>0.25623091423773497</v>
      </c>
      <c r="AE21">
        <v>0.25623091423773497</v>
      </c>
      <c r="AF21">
        <v>0.25623091423773497</v>
      </c>
      <c r="AG21">
        <v>0.25623091423773497</v>
      </c>
      <c r="AH21">
        <v>0.25623091423773497</v>
      </c>
      <c r="AI21">
        <v>0.25623091423773497</v>
      </c>
      <c r="AJ21">
        <v>0.25623091423773497</v>
      </c>
      <c r="AK21">
        <v>0.25623091423773497</v>
      </c>
      <c r="AL21">
        <v>0.25623091423773497</v>
      </c>
      <c r="AM21">
        <v>0.25623091423773497</v>
      </c>
      <c r="AN21">
        <v>0.25623091423773497</v>
      </c>
      <c r="AO21">
        <v>0.25623091423773497</v>
      </c>
      <c r="AP21">
        <v>0.25623091423773497</v>
      </c>
      <c r="AQ21">
        <v>0.25623091423773497</v>
      </c>
      <c r="AR21">
        <v>0.25623091423773497</v>
      </c>
      <c r="AS21">
        <v>0.25623091423773497</v>
      </c>
      <c r="AT21">
        <v>0.25623091423773497</v>
      </c>
    </row>
    <row r="22" spans="4:46" x14ac:dyDescent="0.3">
      <c r="D22">
        <v>1.95</v>
      </c>
      <c r="E22" s="40">
        <f t="shared" si="21"/>
        <v>89.125093813374562</v>
      </c>
      <c r="F22">
        <v>0.54122906156960404</v>
      </c>
      <c r="G22">
        <v>0.54122906156960404</v>
      </c>
      <c r="H22">
        <v>0.53832072823627097</v>
      </c>
      <c r="I22">
        <v>0.53302732545849296</v>
      </c>
      <c r="J22">
        <v>0.51902185407802204</v>
      </c>
      <c r="K22">
        <v>0.51216453084569902</v>
      </c>
      <c r="L22">
        <v>0.50734740121606903</v>
      </c>
      <c r="M22">
        <v>0.49991510954940199</v>
      </c>
      <c r="N22">
        <v>0.48686476232718001</v>
      </c>
      <c r="O22">
        <v>0.472971114308532</v>
      </c>
      <c r="P22">
        <v>0.45255178560482801</v>
      </c>
      <c r="Q22">
        <v>0.44297169301223599</v>
      </c>
      <c r="R22">
        <v>0.44297169301223599</v>
      </c>
      <c r="S22">
        <v>0.44036521153075397</v>
      </c>
      <c r="T22">
        <v>0.43294160041964302</v>
      </c>
      <c r="U22">
        <v>0.41992488231264702</v>
      </c>
      <c r="V22">
        <v>0.39237792464068999</v>
      </c>
      <c r="W22">
        <v>0.36710921001659702</v>
      </c>
      <c r="X22">
        <v>0.33127465531929701</v>
      </c>
      <c r="Y22">
        <v>0.25244224349803901</v>
      </c>
      <c r="Z22">
        <v>0.22312106288446801</v>
      </c>
      <c r="AA22">
        <v>0.23481627893385101</v>
      </c>
      <c r="AB22">
        <v>0.26909410505812498</v>
      </c>
      <c r="AC22">
        <v>0.26909410505812498</v>
      </c>
      <c r="AD22">
        <v>0.26909410505812498</v>
      </c>
      <c r="AE22">
        <v>0.26909410505812498</v>
      </c>
      <c r="AF22">
        <v>0.26909410505812498</v>
      </c>
      <c r="AG22">
        <v>0.26909410505812498</v>
      </c>
      <c r="AH22">
        <v>0.26909410505812498</v>
      </c>
      <c r="AI22">
        <v>0.26909410505812498</v>
      </c>
      <c r="AJ22">
        <v>0.26909410505812498</v>
      </c>
      <c r="AK22">
        <v>0.26909410505812498</v>
      </c>
      <c r="AL22">
        <v>0.26909410505812498</v>
      </c>
      <c r="AM22">
        <v>0.26909410505812498</v>
      </c>
      <c r="AN22">
        <v>0.26909410505812498</v>
      </c>
      <c r="AO22">
        <v>0.26909410505812498</v>
      </c>
      <c r="AP22">
        <v>0.26909410505812498</v>
      </c>
      <c r="AQ22">
        <v>0.26909410505812498</v>
      </c>
      <c r="AR22">
        <v>0.26909410505812498</v>
      </c>
      <c r="AS22">
        <v>0.26909410505812498</v>
      </c>
      <c r="AT22">
        <v>0.26909410505812498</v>
      </c>
    </row>
    <row r="23" spans="4:46" x14ac:dyDescent="0.3">
      <c r="D23">
        <v>2</v>
      </c>
      <c r="E23" s="40">
        <f t="shared" si="21"/>
        <v>100</v>
      </c>
      <c r="F23">
        <v>0.52558567808195</v>
      </c>
      <c r="G23">
        <v>0.52558567808195</v>
      </c>
      <c r="H23">
        <v>0.52267734474861705</v>
      </c>
      <c r="I23">
        <v>0.51738394197083903</v>
      </c>
      <c r="J23">
        <v>0.50358614254804002</v>
      </c>
      <c r="K23">
        <v>0.496728819315716</v>
      </c>
      <c r="L23">
        <v>0.49191168968608701</v>
      </c>
      <c r="M23">
        <v>0.48447939801942003</v>
      </c>
      <c r="N23">
        <v>0.47010663016227699</v>
      </c>
      <c r="O23">
        <v>0.45621298214362899</v>
      </c>
      <c r="P23">
        <v>0.43521819047696197</v>
      </c>
      <c r="Q23">
        <v>0.42459087566214798</v>
      </c>
      <c r="R23">
        <v>0.42459087566214798</v>
      </c>
      <c r="S23">
        <v>0.42198439418066602</v>
      </c>
      <c r="T23">
        <v>0.41165430158807398</v>
      </c>
      <c r="U23">
        <v>0.39863758348107797</v>
      </c>
      <c r="V23">
        <v>0.37051516284615699</v>
      </c>
      <c r="W23">
        <v>0.35011218896280499</v>
      </c>
      <c r="X23">
        <v>0.31611513426550503</v>
      </c>
      <c r="Y23">
        <v>0.24422048699451199</v>
      </c>
      <c r="Z23">
        <v>0.22143099619575601</v>
      </c>
      <c r="AA23">
        <v>0.23282899002291599</v>
      </c>
      <c r="AB23">
        <v>0.26662383003607898</v>
      </c>
      <c r="AC23">
        <v>0.26662383003607898</v>
      </c>
      <c r="AD23">
        <v>0.26662383003607898</v>
      </c>
      <c r="AE23">
        <v>0.26662383003607898</v>
      </c>
      <c r="AF23">
        <v>0.26662383003607898</v>
      </c>
      <c r="AG23">
        <v>0.26662383003607898</v>
      </c>
      <c r="AH23">
        <v>0.26662383003607898</v>
      </c>
      <c r="AI23">
        <v>0.26662383003607898</v>
      </c>
      <c r="AJ23">
        <v>0.26662383003607898</v>
      </c>
      <c r="AK23">
        <v>0.26662383003607898</v>
      </c>
      <c r="AL23">
        <v>0.26662383003607898</v>
      </c>
      <c r="AM23">
        <v>0.26662383003607898</v>
      </c>
      <c r="AN23">
        <v>0.26662383003607898</v>
      </c>
      <c r="AO23">
        <v>0.26662383003607898</v>
      </c>
      <c r="AP23">
        <v>0.26662383003607898</v>
      </c>
      <c r="AQ23">
        <v>0.26662383003607898</v>
      </c>
      <c r="AR23">
        <v>0.26662383003607898</v>
      </c>
      <c r="AS23">
        <v>0.26662383003607898</v>
      </c>
      <c r="AT23">
        <v>0.26662383003607898</v>
      </c>
    </row>
    <row r="24" spans="4:46" x14ac:dyDescent="0.3">
      <c r="D24">
        <v>2.0499999999999998</v>
      </c>
      <c r="E24" s="40">
        <f t="shared" si="21"/>
        <v>112.20184543019634</v>
      </c>
      <c r="F24">
        <v>0.58003929518244202</v>
      </c>
      <c r="G24">
        <v>0.58003929518244202</v>
      </c>
      <c r="H24">
        <v>0.57713096184910895</v>
      </c>
      <c r="I24">
        <v>0.57183755907133105</v>
      </c>
      <c r="J24">
        <v>0.55803975964853203</v>
      </c>
      <c r="K24">
        <v>0.55118243641620801</v>
      </c>
      <c r="L24">
        <v>0.54636530678657902</v>
      </c>
      <c r="M24">
        <v>0.53893301511991198</v>
      </c>
      <c r="N24">
        <v>0.52456024726276895</v>
      </c>
      <c r="O24">
        <v>0.51066659924412106</v>
      </c>
      <c r="P24">
        <v>0.48967180757745399</v>
      </c>
      <c r="Q24">
        <v>0.48055699276264002</v>
      </c>
      <c r="R24">
        <v>0.48055699276264002</v>
      </c>
      <c r="S24">
        <v>0.47795051128115801</v>
      </c>
      <c r="T24">
        <v>0.46762041868856602</v>
      </c>
      <c r="U24">
        <v>0.45269629317416199</v>
      </c>
      <c r="V24">
        <v>0.424573872539242</v>
      </c>
      <c r="W24">
        <v>0.40469404680403798</v>
      </c>
      <c r="X24">
        <v>0.370734955069701</v>
      </c>
      <c r="Y24">
        <v>0.306238455946856</v>
      </c>
      <c r="Z24">
        <v>0.28399294662958102</v>
      </c>
      <c r="AA24">
        <v>0.29489557008637102</v>
      </c>
      <c r="AB24">
        <v>0.327176521210646</v>
      </c>
      <c r="AC24">
        <v>0.327176521210646</v>
      </c>
      <c r="AD24">
        <v>0.327176521210646</v>
      </c>
      <c r="AE24">
        <v>0.327176521210646</v>
      </c>
      <c r="AF24">
        <v>0.327176521210646</v>
      </c>
      <c r="AG24">
        <v>0.327176521210646</v>
      </c>
      <c r="AH24">
        <v>0.327176521210646</v>
      </c>
      <c r="AI24">
        <v>0.327176521210646</v>
      </c>
      <c r="AJ24">
        <v>0.327176521210646</v>
      </c>
      <c r="AK24">
        <v>0.327176521210646</v>
      </c>
      <c r="AL24">
        <v>0.327176521210646</v>
      </c>
      <c r="AM24">
        <v>0.327176521210646</v>
      </c>
      <c r="AN24">
        <v>0.327176521210646</v>
      </c>
      <c r="AO24">
        <v>0.327176521210646</v>
      </c>
      <c r="AP24">
        <v>0.327176521210646</v>
      </c>
      <c r="AQ24">
        <v>0.327176521210646</v>
      </c>
      <c r="AR24">
        <v>0.327176521210646</v>
      </c>
      <c r="AS24">
        <v>0.327176521210646</v>
      </c>
      <c r="AT24">
        <v>0.327176521210646</v>
      </c>
    </row>
    <row r="25" spans="4:46" x14ac:dyDescent="0.3">
      <c r="D25">
        <v>2.1</v>
      </c>
      <c r="E25" s="40">
        <f t="shared" si="21"/>
        <v>125.89254117941677</v>
      </c>
      <c r="F25">
        <v>0.67418578437997301</v>
      </c>
      <c r="G25">
        <v>0.67418578437997301</v>
      </c>
      <c r="H25">
        <v>0.67127745104664005</v>
      </c>
      <c r="I25">
        <v>0.66598404826886204</v>
      </c>
      <c r="J25">
        <v>0.65218624884606302</v>
      </c>
      <c r="K25">
        <v>0.645328925613739</v>
      </c>
      <c r="L25">
        <v>0.64051179598411001</v>
      </c>
      <c r="M25">
        <v>0.63307950431744298</v>
      </c>
      <c r="N25">
        <v>0.61870673646030006</v>
      </c>
      <c r="O25">
        <v>0.60481308844165205</v>
      </c>
      <c r="P25">
        <v>0.58381829677498598</v>
      </c>
      <c r="Q25">
        <v>0.57470348196017096</v>
      </c>
      <c r="R25">
        <v>0.57470348196017096</v>
      </c>
      <c r="S25">
        <v>0.57209700047868906</v>
      </c>
      <c r="T25">
        <v>0.56176690788609696</v>
      </c>
      <c r="U25">
        <v>0.54684278237169304</v>
      </c>
      <c r="V25">
        <v>0.51872036173677305</v>
      </c>
      <c r="W25">
        <v>0.49736599896453199</v>
      </c>
      <c r="X25">
        <v>0.46340690723019501</v>
      </c>
      <c r="Y25">
        <v>0.40571569911264099</v>
      </c>
      <c r="Z25">
        <v>0.387906879610181</v>
      </c>
      <c r="AA25">
        <v>0.39880950306697099</v>
      </c>
      <c r="AB25">
        <v>0.43109045419124598</v>
      </c>
      <c r="AC25">
        <v>0.43109045419124598</v>
      </c>
      <c r="AD25">
        <v>0.43109045419124598</v>
      </c>
      <c r="AE25">
        <v>0.43109045419124598</v>
      </c>
      <c r="AF25">
        <v>0.43109045419124598</v>
      </c>
      <c r="AG25">
        <v>0.43109045419124598</v>
      </c>
      <c r="AH25">
        <v>0.43109045419124598</v>
      </c>
      <c r="AI25">
        <v>0.43109045419124598</v>
      </c>
      <c r="AJ25">
        <v>0.43109045419124598</v>
      </c>
      <c r="AK25">
        <v>0.43109045419124598</v>
      </c>
      <c r="AL25">
        <v>0.43109045419124598</v>
      </c>
      <c r="AM25">
        <v>0.43109045419124598</v>
      </c>
      <c r="AN25">
        <v>0.43109045419124598</v>
      </c>
      <c r="AO25">
        <v>0.43109045419124598</v>
      </c>
      <c r="AP25">
        <v>0.43109045419124598</v>
      </c>
      <c r="AQ25">
        <v>0.43109045419124598</v>
      </c>
      <c r="AR25">
        <v>0.43109045419124598</v>
      </c>
      <c r="AS25">
        <v>0.43109045419124598</v>
      </c>
      <c r="AT25">
        <v>0.43109045419124598</v>
      </c>
    </row>
    <row r="26" spans="4:46" x14ac:dyDescent="0.3">
      <c r="D26">
        <v>2.15</v>
      </c>
      <c r="E26" s="40">
        <f t="shared" si="21"/>
        <v>141.25375446227542</v>
      </c>
      <c r="F26">
        <v>0.72155230399076298</v>
      </c>
      <c r="G26">
        <v>0.72155230399076298</v>
      </c>
      <c r="H26">
        <v>0.71864397065743002</v>
      </c>
      <c r="I26">
        <v>0.71335056787965201</v>
      </c>
      <c r="J26">
        <v>0.69955276845685299</v>
      </c>
      <c r="K26">
        <v>0.69269544522452997</v>
      </c>
      <c r="L26">
        <v>0.68787831559489998</v>
      </c>
      <c r="M26">
        <v>0.68044602392823295</v>
      </c>
      <c r="N26">
        <v>0.66607325607109003</v>
      </c>
      <c r="O26">
        <v>0.65217960805244302</v>
      </c>
      <c r="P26">
        <v>0.63118481638577595</v>
      </c>
      <c r="Q26">
        <v>0.62207000157096104</v>
      </c>
      <c r="R26">
        <v>0.62207000157096104</v>
      </c>
      <c r="S26">
        <v>0.61946352008948002</v>
      </c>
      <c r="T26">
        <v>0.60913342749688704</v>
      </c>
      <c r="U26">
        <v>0.59420930198248401</v>
      </c>
      <c r="V26">
        <v>0.56608688134756302</v>
      </c>
      <c r="W26">
        <v>0.54473251857532201</v>
      </c>
      <c r="X26">
        <v>0.51077342684098603</v>
      </c>
      <c r="Y26">
        <v>0.45818407057528299</v>
      </c>
      <c r="Z26">
        <v>0.44037525107282299</v>
      </c>
      <c r="AA26">
        <v>0.45127787452961399</v>
      </c>
      <c r="AB26">
        <v>0.48355882565388802</v>
      </c>
      <c r="AC26">
        <v>0.48355882565388802</v>
      </c>
      <c r="AD26">
        <v>0.48355882565388802</v>
      </c>
      <c r="AE26">
        <v>0.48355882565388802</v>
      </c>
      <c r="AF26">
        <v>0.48355882565388802</v>
      </c>
      <c r="AG26">
        <v>0.48355882565388802</v>
      </c>
      <c r="AH26">
        <v>0.48355882565388802</v>
      </c>
      <c r="AI26">
        <v>0.48355882565388802</v>
      </c>
      <c r="AJ26">
        <v>0.48355882565388802</v>
      </c>
      <c r="AK26">
        <v>0.48355882565388802</v>
      </c>
      <c r="AL26">
        <v>0.48355882565388802</v>
      </c>
      <c r="AM26">
        <v>0.48355882565388802</v>
      </c>
      <c r="AN26">
        <v>0.48355882565388802</v>
      </c>
      <c r="AO26">
        <v>0.48355882565388802</v>
      </c>
      <c r="AP26">
        <v>0.48355882565388802</v>
      </c>
      <c r="AQ26">
        <v>0.48355882565388802</v>
      </c>
      <c r="AR26">
        <v>0.48355882565388802</v>
      </c>
      <c r="AS26">
        <v>0.48355882565388802</v>
      </c>
      <c r="AT26">
        <v>0.48355882565388802</v>
      </c>
    </row>
    <row r="27" spans="4:46" x14ac:dyDescent="0.3">
      <c r="D27">
        <v>2.2000000000000002</v>
      </c>
      <c r="E27" s="40">
        <f t="shared" si="21"/>
        <v>158.48931924611153</v>
      </c>
      <c r="F27">
        <v>0.73811213628809502</v>
      </c>
      <c r="G27">
        <v>0.73811213628809502</v>
      </c>
      <c r="H27">
        <v>0.73520380295476195</v>
      </c>
      <c r="I27">
        <v>0.72991040017698405</v>
      </c>
      <c r="J27">
        <v>0.71611260075418504</v>
      </c>
      <c r="K27">
        <v>0.70925527752186202</v>
      </c>
      <c r="L27">
        <v>0.70443814789223202</v>
      </c>
      <c r="M27">
        <v>0.69700585622556499</v>
      </c>
      <c r="N27">
        <v>0.68263308836842296</v>
      </c>
      <c r="O27">
        <v>0.66873944034977495</v>
      </c>
      <c r="P27">
        <v>0.64774464868310799</v>
      </c>
      <c r="Q27">
        <v>0.63862983386829397</v>
      </c>
      <c r="R27">
        <v>0.63862983386829397</v>
      </c>
      <c r="S27">
        <v>0.63602335238681196</v>
      </c>
      <c r="T27">
        <v>0.62569325979421897</v>
      </c>
      <c r="U27">
        <v>0.618167796831256</v>
      </c>
      <c r="V27">
        <v>0.59776898730744699</v>
      </c>
      <c r="W27">
        <v>0.57641462453520598</v>
      </c>
      <c r="X27">
        <v>0.542455532800869</v>
      </c>
      <c r="Y27">
        <v>0.48986617653516701</v>
      </c>
      <c r="Z27">
        <v>0.47669254221789198</v>
      </c>
      <c r="AA27">
        <v>0.48759516567468297</v>
      </c>
      <c r="AB27">
        <v>0.51987611679895696</v>
      </c>
      <c r="AC27">
        <v>0.51987611679895696</v>
      </c>
      <c r="AD27">
        <v>0.51987611679895696</v>
      </c>
      <c r="AE27">
        <v>0.51987611679895696</v>
      </c>
      <c r="AF27">
        <v>0.51987611679895696</v>
      </c>
      <c r="AG27">
        <v>0.51987611679895696</v>
      </c>
      <c r="AH27">
        <v>0.51987611679895696</v>
      </c>
      <c r="AI27">
        <v>0.51987611679895696</v>
      </c>
      <c r="AJ27">
        <v>0.51987611679895696</v>
      </c>
      <c r="AK27">
        <v>0.51987611679895696</v>
      </c>
      <c r="AL27">
        <v>0.51987611679895696</v>
      </c>
      <c r="AM27">
        <v>0.51987611679895696</v>
      </c>
      <c r="AN27">
        <v>0.51987611679895696</v>
      </c>
      <c r="AO27">
        <v>0.51987611679895696</v>
      </c>
      <c r="AP27">
        <v>0.51987611679895696</v>
      </c>
      <c r="AQ27">
        <v>0.51987611679895696</v>
      </c>
      <c r="AR27">
        <v>0.51987611679895696</v>
      </c>
      <c r="AS27">
        <v>0.51987611679895696</v>
      </c>
      <c r="AT27">
        <v>0.51987611679895696</v>
      </c>
    </row>
    <row r="28" spans="4:46" x14ac:dyDescent="0.3">
      <c r="D28">
        <v>2.25</v>
      </c>
      <c r="E28" s="40">
        <f t="shared" si="21"/>
        <v>177.82794100389242</v>
      </c>
      <c r="F28">
        <v>0.73924871036216899</v>
      </c>
      <c r="G28">
        <v>0.73924871036216899</v>
      </c>
      <c r="H28">
        <v>0.73634037702883604</v>
      </c>
      <c r="I28">
        <v>0.73104697425105802</v>
      </c>
      <c r="J28">
        <v>0.71724917482825901</v>
      </c>
      <c r="K28">
        <v>0.71039185159593599</v>
      </c>
      <c r="L28">
        <v>0.705574721966306</v>
      </c>
      <c r="M28">
        <v>0.69814243029963896</v>
      </c>
      <c r="N28">
        <v>0.68376966244249704</v>
      </c>
      <c r="O28">
        <v>0.66987601442384903</v>
      </c>
      <c r="P28">
        <v>0.64888122275718196</v>
      </c>
      <c r="Q28">
        <v>0.63976640794236805</v>
      </c>
      <c r="R28">
        <v>0.63976640794236805</v>
      </c>
      <c r="S28">
        <v>0.63715992646088604</v>
      </c>
      <c r="T28">
        <v>0.62682983386829305</v>
      </c>
      <c r="U28">
        <v>0.61930437090533097</v>
      </c>
      <c r="V28">
        <v>0.59890556138152096</v>
      </c>
      <c r="W28">
        <v>0.57755119860927995</v>
      </c>
      <c r="X28">
        <v>0.54359210687494397</v>
      </c>
      <c r="Y28">
        <v>0.49100275060924098</v>
      </c>
      <c r="Z28">
        <v>0.47782911629196601</v>
      </c>
      <c r="AA28">
        <v>0.488731739748757</v>
      </c>
      <c r="AB28">
        <v>0.52101269087303104</v>
      </c>
      <c r="AC28">
        <v>0.52101269087303104</v>
      </c>
      <c r="AD28">
        <v>0.52101269087303104</v>
      </c>
      <c r="AE28">
        <v>0.52101269087303104</v>
      </c>
      <c r="AF28">
        <v>0.52101269087303104</v>
      </c>
      <c r="AG28">
        <v>0.52101269087303104</v>
      </c>
      <c r="AH28">
        <v>0.52101269087303104</v>
      </c>
      <c r="AI28">
        <v>0.52101269087303104</v>
      </c>
      <c r="AJ28">
        <v>0.52101269087303104</v>
      </c>
      <c r="AK28">
        <v>0.52101269087303104</v>
      </c>
      <c r="AL28">
        <v>0.52101269087303104</v>
      </c>
      <c r="AM28">
        <v>0.52101269087303104</v>
      </c>
      <c r="AN28">
        <v>0.52101269087303104</v>
      </c>
      <c r="AO28">
        <v>0.52101269087303104</v>
      </c>
      <c r="AP28">
        <v>0.52101269087303104</v>
      </c>
      <c r="AQ28">
        <v>0.52101269087303104</v>
      </c>
      <c r="AR28">
        <v>0.52101269087303104</v>
      </c>
      <c r="AS28">
        <v>0.52101269087303104</v>
      </c>
      <c r="AT28">
        <v>0.52101269087303104</v>
      </c>
    </row>
    <row r="29" spans="4:46" x14ac:dyDescent="0.3">
      <c r="D29">
        <v>2.2999999999999998</v>
      </c>
      <c r="E29" s="40">
        <f t="shared" si="21"/>
        <v>199.52623149688802</v>
      </c>
      <c r="F29">
        <v>0.73924871036216899</v>
      </c>
      <c r="G29">
        <v>0.73924871036216899</v>
      </c>
      <c r="H29">
        <v>0.73634037702883604</v>
      </c>
      <c r="I29">
        <v>0.73104697425105802</v>
      </c>
      <c r="J29">
        <v>0.71724917482825901</v>
      </c>
      <c r="K29">
        <v>0.71039185159593599</v>
      </c>
      <c r="L29">
        <v>0.705574721966306</v>
      </c>
      <c r="M29">
        <v>0.69814243029963896</v>
      </c>
      <c r="N29">
        <v>0.68376966244249704</v>
      </c>
      <c r="O29">
        <v>0.66987601442384903</v>
      </c>
      <c r="P29">
        <v>0.64888122275718196</v>
      </c>
      <c r="Q29">
        <v>0.63976640794236805</v>
      </c>
      <c r="R29">
        <v>0.63976640794236805</v>
      </c>
      <c r="S29">
        <v>0.63715992646088604</v>
      </c>
      <c r="T29">
        <v>0.62682983386829305</v>
      </c>
      <c r="U29">
        <v>0.61930437090533097</v>
      </c>
      <c r="V29">
        <v>0.59890556138152096</v>
      </c>
      <c r="W29">
        <v>0.57755119860927995</v>
      </c>
      <c r="X29">
        <v>0.54359210687494397</v>
      </c>
      <c r="Y29">
        <v>0.49100275060924098</v>
      </c>
      <c r="Z29">
        <v>0.47782911629196601</v>
      </c>
      <c r="AA29">
        <v>0.488731739748757</v>
      </c>
      <c r="AB29">
        <v>0.52101269087303104</v>
      </c>
      <c r="AC29">
        <v>0.52101269087303104</v>
      </c>
      <c r="AD29">
        <v>0.52101269087303104</v>
      </c>
      <c r="AE29">
        <v>0.52101269087303104</v>
      </c>
      <c r="AF29">
        <v>0.52101269087303104</v>
      </c>
      <c r="AG29">
        <v>0.52101269087303104</v>
      </c>
      <c r="AH29">
        <v>0.52101269087303104</v>
      </c>
      <c r="AI29">
        <v>0.52101269087303104</v>
      </c>
      <c r="AJ29">
        <v>0.52101269087303104</v>
      </c>
      <c r="AK29">
        <v>0.52101269087303104</v>
      </c>
      <c r="AL29">
        <v>0.52101269087303104</v>
      </c>
      <c r="AM29">
        <v>0.52101269087303104</v>
      </c>
      <c r="AN29">
        <v>0.52101269087303104</v>
      </c>
      <c r="AO29">
        <v>0.52101269087303104</v>
      </c>
      <c r="AP29">
        <v>0.52101269087303104</v>
      </c>
      <c r="AQ29">
        <v>0.52101269087303104</v>
      </c>
      <c r="AR29">
        <v>0.52101269087303104</v>
      </c>
      <c r="AS29">
        <v>0.52101269087303104</v>
      </c>
      <c r="AT29">
        <v>0.52101269087303104</v>
      </c>
    </row>
  </sheetData>
  <conditionalFormatting sqref="F3:AT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Visual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2019-01-09T17:59:54Z</dcterms:modified>
</cp:coreProperties>
</file>