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DC1E2C88-BFEF-456B-8CE9-2757654CD697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<sst xmlns="http://schemas.openxmlformats.org/spreadsheetml/2006/main" count="187" uniqueCount="61">
  <si>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</si>
  <si>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</si>
  <si>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</si>
  <si>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</si>
  <si>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</si>
  <si>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</si>
  <si>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</si>
  <si>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</si>
  <si>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</si>
  <si>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</si>
  <si>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</si>
  <si>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</si>
  <si>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</si>
  <si>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</si>
  <si>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</si>
  <si>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</si>
  <si>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</si>
  <si>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</si>
  <si>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</si>
  <si>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</si>
  <si>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</si>
  <si>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</si>
  <si>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</si>
  <si>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</si>
  <si>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</si>
  <si>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</si>
  <si>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</si>
  <si>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</si>
  <si>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</si>
  <si>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</si>
  <si>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</si>
  <si>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</si>
  <si>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</si>
  <si>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</si>
  <si>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</si>
  <si>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</si>
  <si>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</si>
  <si>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</si>
  <si>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</si>
  <si>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</si>
  <si>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</si>
  <si>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</si>
  <si>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</si>
  <si>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</si>
  <si>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</si>
  <si>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</si>
  <si>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</si>
  <si>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</si>
  <si>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</si>
  <si>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</si>
  <si>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</si>
  <si>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</si>
  <si>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</si>
  <si>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</si>
  <si>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</si>
  <si>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</si>
  <si>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</si>
  <si>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SSC: parameters (rho) + implementation</t>
  </si>
  <si>
    <t>Dynamic stopping</t>
  </si>
  <si>
    <t>Increased model size</t>
  </si>
  <si>
    <t>Narrow more aggressively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</si>
</sst>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3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10" borderId="18" xfId="0" applyFont="1" applyFill="1" applyBorder="1"/>
    <xf numFmtId="0" fontId="0" fillId="0" borderId="19" xfId="0" applyFill="1" applyBorder="1"/>
    <xf numFmtId="0" fontId="0" fillId="0" borderId="19" xfId="0" applyBorder="1"/>
    <xf numFmtId="0" fontId="0" fillId="0" borderId="15" xfId="0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22" xfId="0" applyFill="1" applyBorder="1"/>
    <xf numFmtId="0" fontId="0" fillId="0" borderId="19" xfId="0" applyNumberFormat="1" applyFont="1" applyFill="1" applyBorder="1"/>
    <xf numFmtId="11" fontId="0" fillId="0" borderId="0" xfId="0" applyNumberFormat="1" applyFill="1" applyBorder="1"/>
    <xf numFmtId="11" fontId="0" fillId="0" borderId="19" xfId="0" applyNumberFormat="1" applyFill="1" applyBorder="1"/>
    <xf numFmtId="11" fontId="0" fillId="0" borderId="0" xfId="0" applyNumberFormat="1" applyFill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2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11" fontId="2" fillId="0" borderId="0" xfId="0" applyNumberFormat="1" applyFont="1" applyBorder="1"/>
    <xf numFmtId="0" fontId="2" fillId="0" borderId="17" xfId="0" applyFont="1" applyFill="1" applyBorder="1"/>
    <xf numFmtId="0" fontId="2" fillId="0" borderId="0" xfId="0" applyFont="1" applyFill="1"/>
    <xf numFmtId="11" fontId="0" fillId="0" borderId="0" xfId="0" applyNumberFormat="1"/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  <xf numFmtId="11" fontId="0" fillId="0" borderId="27" xfId="0" applyNumberFormat="1" applyFill="1" applyBorder="1"/>
    <xf numFmtId="11" fontId="2" fillId="0" borderId="20" xfId="0" applyNumberFormat="1" applyFont="1" applyFill="1" applyBorder="1"/>
    <xf numFmtId="11" fontId="0" fillId="0" borderId="21" xfId="0" applyNumberFormat="1" applyFont="1" applyFill="1" applyBorder="1"/>
    <xf numFmtId="11" fontId="2" fillId="0" borderId="21" xfId="0" applyNumberFormat="1" applyFont="1" applyFill="1" applyBorder="1"/>
    <xf numFmtId="11" fontId="0" fillId="0" borderId="19" xfId="0" applyNumberFormat="1" applyFont="1" applyFill="1" applyBorder="1"/>
    <xf numFmtId="0" fontId="0" fillId="0" borderId="26" xfId="0" applyNumberFormat="1" applyFont="1" applyFill="1" applyBorder="1"/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41"/>
  <sheetViews>
    <sheetView tabSelected="1" topLeftCell="K5" workbookViewId="0">
      <selection activeCell="X23" sqref="X23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4" t="s">
        <v>37</v>
      </c>
      <c r="J1" s="45" t="s">
        <v>38</v>
      </c>
      <c r="K1" s="44" t="s">
        <v>43</v>
      </c>
      <c r="L1" s="44" t="s">
        <v>39</v>
      </c>
      <c r="M1" s="44" t="s">
        <v>40</v>
      </c>
      <c r="N1" s="44" t="s">
        <v>41</v>
      </c>
      <c r="O1" s="44" t="s">
        <v>42</v>
      </c>
    </row>
    <row r="2" spans="1:31" x14ac:dyDescent="0.3">
      <c r="A2" s="43" t="s">
        <v>23</v>
      </c>
      <c r="B2" t="s">
        <v>17</v>
      </c>
      <c r="C2" t="s">
        <v>33</v>
      </c>
      <c r="D2">
        <v>0</v>
      </c>
      <c r="E2" t="s">
        <v>56</v>
      </c>
      <c r="H2" s="43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6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6" t="s">
        <v>48</v>
      </c>
      <c r="I5" s="10">
        <f>I4/2</f>
        <v>25</v>
      </c>
      <c r="J5" s="10">
        <f t="shared" ref="J5" si="2">J4/2</f>
        <v>25</v>
      </c>
      <c r="K5" s="10">
        <f t="shared" ref="K5" si="3">K4/2</f>
        <v>25</v>
      </c>
      <c r="L5" s="10">
        <f t="shared" ref="L5" si="4">L4/2</f>
        <v>25</v>
      </c>
      <c r="M5" s="10">
        <f t="shared" ref="M5" si="5">M4/2</f>
        <v>25</v>
      </c>
      <c r="N5" s="10">
        <f t="shared" ref="N5" si="6">N4/2</f>
        <v>25</v>
      </c>
      <c r="O5" s="10">
        <f t="shared" ref="O5" si="7">O4/2</f>
        <v>25</v>
      </c>
      <c r="R5" s="71"/>
    </row>
    <row r="10" spans="1:31" x14ac:dyDescent="0.3">
      <c r="A10" s="1" t="s">
        <v>0</v>
      </c>
      <c r="B10" s="48" t="s">
        <v>21</v>
      </c>
      <c r="C10" s="49"/>
      <c r="D10" s="49"/>
      <c r="E10" s="49"/>
      <c r="F10" s="50"/>
      <c r="G10" s="57" t="s">
        <v>51</v>
      </c>
      <c r="H10" s="57"/>
      <c r="I10" s="58"/>
      <c r="J10" s="51" t="s">
        <v>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2"/>
      <c r="X10" s="64" t="s">
        <v>2</v>
      </c>
      <c r="Y10" s="47"/>
      <c r="Z10" s="47"/>
      <c r="AA10" s="47"/>
      <c r="AB10" s="47"/>
      <c r="AC10" s="47"/>
      <c r="AD10" s="47"/>
      <c r="AE10" s="47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1" t="s">
        <v>35</v>
      </c>
      <c r="G11" s="59" t="s">
        <v>34</v>
      </c>
      <c r="H11" s="59" t="s">
        <v>7</v>
      </c>
      <c r="I11" s="60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4" t="s">
        <v>15</v>
      </c>
      <c r="X11" s="53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2">
        <v>1600</v>
      </c>
      <c r="G12" s="7" t="s">
        <v>19</v>
      </c>
      <c r="H12" t="s">
        <v>19</v>
      </c>
      <c r="I12" s="55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5">
        <v>9.5833333333333298E-2</v>
      </c>
      <c r="Y12" s="7" t="s">
        <v>19</v>
      </c>
      <c r="Z12" s="66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2">
        <v>1600</v>
      </c>
      <c r="G13" s="7">
        <v>1000</v>
      </c>
      <c r="H13">
        <v>250</v>
      </c>
      <c r="I13" s="55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>
        <v>6.3720283621781096E-3</v>
      </c>
      <c r="Z13" s="17" t="s">
        <v>19</v>
      </c>
      <c r="AA13" s="70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2">
        <v>1600</v>
      </c>
      <c r="G14" s="7">
        <v>1000</v>
      </c>
      <c r="H14">
        <v>250</v>
      </c>
      <c r="I14" s="55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2">
        <v>1600</v>
      </c>
      <c r="G15" s="7">
        <v>1000</v>
      </c>
      <c r="H15">
        <v>250</v>
      </c>
      <c r="I15" s="55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>
        <v>0.36385055029548702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31">
        <v>13</v>
      </c>
      <c r="B16" s="32" t="s">
        <v>16</v>
      </c>
      <c r="C16" s="33" t="b">
        <v>1</v>
      </c>
      <c r="D16" s="33" t="b">
        <v>1</v>
      </c>
      <c r="E16" s="33">
        <v>160</v>
      </c>
      <c r="F16" s="63">
        <v>1600</v>
      </c>
      <c r="G16" s="33">
        <v>1000</v>
      </c>
      <c r="H16" s="33">
        <v>250</v>
      </c>
      <c r="I16" s="56">
        <v>63</v>
      </c>
      <c r="J16" s="32">
        <f>I$2/I$3</f>
        <v>9.9999999999999995E-7</v>
      </c>
      <c r="K16" s="32">
        <f>I$2*I$3</f>
        <v>0.01</v>
      </c>
      <c r="L16" s="32">
        <f>J$2/J$3</f>
        <v>1</v>
      </c>
      <c r="M16" s="32">
        <f>J$2*J$3</f>
        <v>10000</v>
      </c>
      <c r="N16" s="35">
        <f>K$2/K$3</f>
        <v>9.9999999999999995E-7</v>
      </c>
      <c r="O16" s="36">
        <f>K$2*K$3</f>
        <v>0.01</v>
      </c>
      <c r="P16" s="37">
        <f>L$2/L$3</f>
        <v>0.01</v>
      </c>
      <c r="Q16" s="37">
        <f>L$2*L$3</f>
        <v>100</v>
      </c>
      <c r="R16" s="37">
        <f>M$2/M$3</f>
        <v>1E-3</v>
      </c>
      <c r="S16" s="37">
        <f>M$2*M$3</f>
        <v>10</v>
      </c>
      <c r="T16" s="37">
        <f>N$2/N$3</f>
        <v>10</v>
      </c>
      <c r="U16" s="37">
        <f>N$2*N$3</f>
        <v>100000</v>
      </c>
      <c r="V16" s="34">
        <f>O$2/O$3</f>
        <v>1</v>
      </c>
      <c r="W16" s="38">
        <f>O$2*O$3</f>
        <v>10000</v>
      </c>
      <c r="X16" s="33">
        <v>0.34099523439767898</v>
      </c>
      <c r="Y16" s="33">
        <v>1.2361374045736001E-3</v>
      </c>
      <c r="Z16" s="33">
        <v>15.509757613602799</v>
      </c>
      <c r="AA16" s="33">
        <v>8.39843076851305E-4</v>
      </c>
      <c r="AB16" s="33">
        <v>1.3933649638391801E-2</v>
      </c>
      <c r="AC16" s="33">
        <v>7.9068326188588802</v>
      </c>
      <c r="AD16" s="33">
        <v>1286.7961014325101</v>
      </c>
      <c r="AE16" s="33">
        <v>285.27402734663002</v>
      </c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2">
        <v>400</v>
      </c>
      <c r="G17" s="7" t="s">
        <v>19</v>
      </c>
      <c r="H17" t="s">
        <v>19</v>
      </c>
      <c r="I17" s="55">
        <v>250</v>
      </c>
      <c r="J17" s="13" t="s">
        <v>19</v>
      </c>
      <c r="K17" s="25" t="s">
        <v>19</v>
      </c>
      <c r="L17" s="69">
        <f>Z12/J$4</f>
        <v>0.13816721113271599</v>
      </c>
      <c r="M17" s="69">
        <f>Z12*J$4</f>
        <v>345.41802783178997</v>
      </c>
      <c r="N17" s="29" t="s">
        <v>19</v>
      </c>
      <c r="O17" s="30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5">
        <v>9.5833333333333298E-2</v>
      </c>
      <c r="Y17" s="25" t="s">
        <v>19</v>
      </c>
      <c r="Z17">
        <v>4.8030357415390297</v>
      </c>
      <c r="AA17" s="42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2">
        <v>400</v>
      </c>
      <c r="G18" s="7">
        <v>4000</v>
      </c>
      <c r="H18">
        <v>1000</v>
      </c>
      <c r="I18" s="55">
        <v>250</v>
      </c>
      <c r="J18" s="40">
        <f>Y13/I$4</f>
        <v>1.2744056724356219E-4</v>
      </c>
      <c r="K18" s="25">
        <f>Y13*I$4</f>
        <v>0.31860141810890547</v>
      </c>
      <c r="L18" s="25" t="s">
        <v>19</v>
      </c>
      <c r="M18" s="69" t="s">
        <v>19</v>
      </c>
      <c r="N18" s="72">
        <f>AA13/K$4</f>
        <v>2.3266328706512403E-7</v>
      </c>
      <c r="O18" s="73">
        <f>AA13*K$4</f>
        <v>5.8165821766281006E-4</v>
      </c>
      <c r="P18" s="26" t="s">
        <v>19</v>
      </c>
      <c r="Q18" s="26" t="s">
        <v>19</v>
      </c>
      <c r="R18" s="74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>
        <v>0.12670147474967</v>
      </c>
      <c r="Y18">
        <v>8.97835455410834E-3</v>
      </c>
      <c r="Z18" s="21" t="s">
        <v>19</v>
      </c>
      <c r="AA18" s="70">
        <v>3.5655254365349703E-5</v>
      </c>
      <c r="AB18" s="25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2">
        <v>400</v>
      </c>
      <c r="G19" s="7">
        <v>4000</v>
      </c>
      <c r="H19">
        <v>1000</v>
      </c>
      <c r="I19" s="55">
        <v>250</v>
      </c>
      <c r="J19" s="40">
        <f>Y14/I$4</f>
        <v>1.4303020899975041E-4</v>
      </c>
      <c r="K19" s="25">
        <f>Y14*I$4</f>
        <v>0.35757552249937602</v>
      </c>
      <c r="L19" s="40">
        <f>Z14/J$4</f>
        <v>4.5943552885232997</v>
      </c>
      <c r="M19" s="25">
        <f>Z14*J$4</f>
        <v>11485.888221308249</v>
      </c>
      <c r="N19" s="72">
        <f>AA14/K$4</f>
        <v>2.6029645774327199E-5</v>
      </c>
      <c r="O19" s="73">
        <f>AA14*K$4</f>
        <v>6.5074114435817995E-2</v>
      </c>
      <c r="P19" s="75">
        <f>AB14/L$4</f>
        <v>4.9290472206784206E-3</v>
      </c>
      <c r="Q19" s="73">
        <f>AB14*L$4</f>
        <v>12.32261805169605</v>
      </c>
      <c r="R19" s="74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>
        <v>0.109416858664647</v>
      </c>
      <c r="Y19" s="25">
        <v>1.60776127264157E-2</v>
      </c>
      <c r="Z19" s="21">
        <v>9.4041011484286994</v>
      </c>
      <c r="AA19" s="42">
        <v>1.64861927136844E-4</v>
      </c>
      <c r="AB19" s="25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2">
        <v>400</v>
      </c>
      <c r="G20" s="7">
        <v>4000</v>
      </c>
      <c r="H20">
        <v>1000</v>
      </c>
      <c r="I20" s="55">
        <v>250</v>
      </c>
      <c r="J20" s="40">
        <f t="shared" ref="J20:J21" si="8">Y15/I$4</f>
        <v>3.8379426291537998E-5</v>
      </c>
      <c r="K20" s="25">
        <f t="shared" ref="K20:K21" si="9">Y15*I$4</f>
        <v>9.5948565728844998E-2</v>
      </c>
      <c r="L20" s="40">
        <f t="shared" ref="L20:L21" si="10">Z15/J$4</f>
        <v>3.4694990730647399E-2</v>
      </c>
      <c r="M20" s="25">
        <f t="shared" ref="M20:M21" si="11">Z15*J$4</f>
        <v>86.737476826618504</v>
      </c>
      <c r="N20" s="72">
        <f t="shared" ref="N20:N21" si="12">AA15/K$4</f>
        <v>1.3306930886504141E-4</v>
      </c>
      <c r="O20" s="73">
        <f t="shared" ref="O20:O21" si="13">AA15*K$4</f>
        <v>0.33267327216260351</v>
      </c>
      <c r="P20" s="75">
        <f t="shared" ref="P20:P21" si="14">AB15/L$4</f>
        <v>9.6475289049801401E-3</v>
      </c>
      <c r="Q20" s="73">
        <f t="shared" ref="Q20:Q21" si="15">AB15*L$4</f>
        <v>24.118822262450351</v>
      </c>
      <c r="R20" s="74">
        <f t="shared" ref="R20:R21" si="16">AC15/M$4</f>
        <v>1.005903739391354E-4</v>
      </c>
      <c r="S20" s="26">
        <f t="shared" ref="S20:S21" si="17">AC15*M$4</f>
        <v>0.25147593484783853</v>
      </c>
      <c r="T20" s="74">
        <f>AD15/N$4</f>
        <v>57.269924309690197</v>
      </c>
      <c r="U20" s="26">
        <f>AD15*N$4</f>
        <v>143174.81077422548</v>
      </c>
      <c r="V20" s="19">
        <f t="shared" ref="V20:V21" si="18">AE15/O$4</f>
        <v>0.91437924624981204</v>
      </c>
      <c r="W20" s="23">
        <f t="shared" ref="W20:W21" si="19">AE15*O$4</f>
        <v>2285.9481156245301</v>
      </c>
      <c r="X20" s="7">
        <v>0.35879076206579102</v>
      </c>
      <c r="Y20" s="25">
        <v>6.0936401066759402E-4</v>
      </c>
      <c r="Z20" s="21">
        <v>127.86613403659</v>
      </c>
      <c r="AA20" s="42">
        <v>2.2795730602265399E-3</v>
      </c>
      <c r="AB20" s="25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31">
        <v>18</v>
      </c>
      <c r="B21" s="34" t="s">
        <v>16</v>
      </c>
      <c r="C21" s="33" t="b">
        <v>1</v>
      </c>
      <c r="D21" s="33" t="b">
        <v>1</v>
      </c>
      <c r="E21" s="33">
        <v>40</v>
      </c>
      <c r="F21" s="63">
        <v>400</v>
      </c>
      <c r="G21" s="33">
        <v>4000</v>
      </c>
      <c r="H21" s="33">
        <v>1000</v>
      </c>
      <c r="I21" s="56">
        <v>250</v>
      </c>
      <c r="J21" s="76">
        <f t="shared" si="8"/>
        <v>2.4722748091472E-5</v>
      </c>
      <c r="K21" s="32">
        <f t="shared" si="9"/>
        <v>6.1806870228680005E-2</v>
      </c>
      <c r="L21" s="41">
        <f t="shared" si="10"/>
        <v>0.31019515227205596</v>
      </c>
      <c r="M21" s="32">
        <f t="shared" si="11"/>
        <v>775.48788068013994</v>
      </c>
      <c r="N21" s="77">
        <f t="shared" si="12"/>
        <v>1.67968615370261E-5</v>
      </c>
      <c r="O21" s="78">
        <f t="shared" si="13"/>
        <v>4.1992153842565251E-2</v>
      </c>
      <c r="P21" s="79">
        <f t="shared" si="14"/>
        <v>2.7867299276783603E-4</v>
      </c>
      <c r="Q21" s="78">
        <f t="shared" si="15"/>
        <v>0.69668248191959004</v>
      </c>
      <c r="R21" s="80">
        <f t="shared" si="16"/>
        <v>0.15813665237717761</v>
      </c>
      <c r="S21" s="39">
        <f t="shared" si="17"/>
        <v>395.34163094294399</v>
      </c>
      <c r="T21" s="80">
        <f>AD16/N$4</f>
        <v>25.735922028650201</v>
      </c>
      <c r="U21" s="81">
        <f>AD16*N$4</f>
        <v>64339.805071625509</v>
      </c>
      <c r="V21" s="34">
        <f t="shared" si="18"/>
        <v>5.7054805469326002</v>
      </c>
      <c r="W21" s="38">
        <f t="shared" si="19"/>
        <v>14263.701367331501</v>
      </c>
      <c r="X21" s="33">
        <v>0.25955408552301701</v>
      </c>
      <c r="Y21" s="32">
        <v>7.8434654010144603E-3</v>
      </c>
      <c r="Z21" s="36">
        <v>32.541990747760202</v>
      </c>
      <c r="AA21" s="41">
        <v>6.5195988316110601E-4</v>
      </c>
      <c r="AB21" s="32">
        <v>0.10608944340345799</v>
      </c>
      <c r="AC21" s="33">
        <v>1.7176025320107199E-3</v>
      </c>
      <c r="AD21" s="33">
        <v>38336.204047126899</v>
      </c>
      <c r="AE21" s="33">
        <v>109.63113789454999</v>
      </c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2">
        <v>100</v>
      </c>
      <c r="G22" s="7" t="s">
        <v>19</v>
      </c>
      <c r="H22" t="s">
        <v>19</v>
      </c>
      <c r="I22" s="55">
        <v>1000</v>
      </c>
      <c r="J22" s="13" t="s">
        <v>19</v>
      </c>
      <c r="K22" s="25" t="s">
        <v>19</v>
      </c>
      <c r="L22" s="69">
        <f>Z17/J$5</f>
        <v>0.19212142966156118</v>
      </c>
      <c r="M22" s="69">
        <f>Z17*J$5</f>
        <v>120.07589353847574</v>
      </c>
      <c r="N22" s="29" t="s">
        <v>19</v>
      </c>
      <c r="O22" s="30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 s="67"/>
      <c r="Y22" s="25" t="s">
        <v>19</v>
      </c>
      <c r="Z22" s="68"/>
      <c r="AA22" s="42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2">
        <v>100</v>
      </c>
      <c r="G23" s="7">
        <v>16000</v>
      </c>
      <c r="H23">
        <v>4000</v>
      </c>
      <c r="I23" s="55">
        <v>1000</v>
      </c>
      <c r="J23" s="40">
        <f>Y18/I$5</f>
        <v>3.5913418216433358E-4</v>
      </c>
      <c r="K23" s="25">
        <f>Y18*I$5</f>
        <v>0.2244588638527085</v>
      </c>
      <c r="L23" s="25" t="s">
        <v>19</v>
      </c>
      <c r="M23" s="69" t="s">
        <v>19</v>
      </c>
      <c r="N23" s="72">
        <f>AA18/K$5</f>
        <v>1.4262101746139882E-6</v>
      </c>
      <c r="O23" s="73">
        <f>AA18*K$5</f>
        <v>8.9138135913374261E-4</v>
      </c>
      <c r="P23" s="26" t="s">
        <v>19</v>
      </c>
      <c r="Q23" s="26" t="s">
        <v>19</v>
      </c>
      <c r="R23" s="74">
        <f>AC18/M$5</f>
        <v>2.3138134988844039E-3</v>
      </c>
      <c r="S23" s="26">
        <f>AC18*M$5</f>
        <v>1.4461334368027525</v>
      </c>
      <c r="T23" s="27" t="s">
        <v>19</v>
      </c>
      <c r="U23" s="27" t="s">
        <v>19</v>
      </c>
      <c r="V23" s="19">
        <f>AE18/O$5</f>
        <v>0.1160798080679684</v>
      </c>
      <c r="W23" s="23">
        <f>AE18*O$5</f>
        <v>72.549880042480254</v>
      </c>
      <c r="X23" s="7"/>
      <c r="Y23">
        <v>2.2960116233104198E-2</v>
      </c>
      <c r="Z23" s="21" t="s">
        <v>19</v>
      </c>
      <c r="AA23" s="70">
        <v>8.7593013078191206E-6</v>
      </c>
      <c r="AB23" s="25" t="s">
        <v>19</v>
      </c>
      <c r="AC23">
        <v>4.0139396740152197E-3</v>
      </c>
      <c r="AD23" t="s">
        <v>19</v>
      </c>
      <c r="AE23">
        <v>2.7430071377510501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2">
        <v>100</v>
      </c>
      <c r="G24" s="7">
        <v>16000</v>
      </c>
      <c r="H24">
        <v>4000</v>
      </c>
      <c r="I24" s="55">
        <v>1000</v>
      </c>
      <c r="J24" s="40">
        <f>Y19/I$5</f>
        <v>6.4310450905662804E-4</v>
      </c>
      <c r="K24" s="25">
        <f>Y19*I$5</f>
        <v>0.4019403181603925</v>
      </c>
      <c r="L24" s="40">
        <f>Z19/J$5</f>
        <v>0.37616404593714797</v>
      </c>
      <c r="M24" s="25">
        <f>Z19*J$5</f>
        <v>235.10252871071748</v>
      </c>
      <c r="N24" s="72">
        <f>AA19/K$5</f>
        <v>6.5944770854737598E-6</v>
      </c>
      <c r="O24" s="73">
        <f>AA19*K$5</f>
        <v>4.1215481784211E-3</v>
      </c>
      <c r="P24" s="75">
        <f>AB19/L$5</f>
        <v>4.3114852948375202E-3</v>
      </c>
      <c r="Q24" s="73">
        <f>AB19*L$5</f>
        <v>2.6946783092734501</v>
      </c>
      <c r="R24" s="74">
        <f>AC19/M$5</f>
        <v>3.2505289535497998E-4</v>
      </c>
      <c r="S24" s="26">
        <f>AC19*M$5</f>
        <v>0.20315805959686251</v>
      </c>
      <c r="T24" s="27" t="s">
        <v>19</v>
      </c>
      <c r="U24" s="27" t="s">
        <v>19</v>
      </c>
      <c r="V24" s="19">
        <f>AE19/O$5</f>
        <v>0.1187887774200736</v>
      </c>
      <c r="W24" s="23">
        <f>AE19*O$5</f>
        <v>74.242985887545998</v>
      </c>
      <c r="X24" s="7"/>
      <c r="Y24" s="25"/>
      <c r="Z24" s="21"/>
      <c r="AA24" s="42"/>
      <c r="AB24" s="25"/>
      <c r="AD24" t="s">
        <v>19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2">
        <v>100</v>
      </c>
      <c r="G25" s="7">
        <v>16000</v>
      </c>
      <c r="H25">
        <v>4000</v>
      </c>
      <c r="I25" s="55">
        <v>1000</v>
      </c>
      <c r="J25" s="40">
        <f>Y20/I$5</f>
        <v>2.437456042670376E-5</v>
      </c>
      <c r="K25" s="25">
        <f>Y20*I$5</f>
        <v>1.5234100266689851E-2</v>
      </c>
      <c r="L25" s="40">
        <f>Z20/J$5</f>
        <v>5.1146453614635998</v>
      </c>
      <c r="M25" s="25">
        <f>Z20*J$5</f>
        <v>3196.6533509147498</v>
      </c>
      <c r="N25" s="72">
        <f>AA20/K$5</f>
        <v>9.1182922409061603E-5</v>
      </c>
      <c r="O25" s="73">
        <f>AA20*K$5</f>
        <v>5.6989326505663497E-2</v>
      </c>
      <c r="P25" s="75">
        <f>AB20/L$5</f>
        <v>1.1360915426741241E-2</v>
      </c>
      <c r="Q25" s="73">
        <f>AB20*L$5</f>
        <v>7.1005721417132754</v>
      </c>
      <c r="R25" s="74">
        <f>AC20/M$5</f>
        <v>3.7709686269310322E-3</v>
      </c>
      <c r="S25" s="26">
        <f>AC20*M$5</f>
        <v>2.3568553918318953</v>
      </c>
      <c r="T25" s="74">
        <f>AD20/N$5</f>
        <v>26.611013353675439</v>
      </c>
      <c r="U25" s="26">
        <f>AD20*N$5</f>
        <v>16631.883346047151</v>
      </c>
      <c r="V25" s="19">
        <f>AE20/O$5</f>
        <v>0.90127805124635207</v>
      </c>
      <c r="W25" s="23">
        <f>AE20*O$5</f>
        <v>563.29878202896998</v>
      </c>
      <c r="X25" s="7"/>
      <c r="Y25" s="25"/>
      <c r="Z25" s="21"/>
      <c r="AA25" s="42"/>
      <c r="AB25" s="25"/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2">
        <v>100</v>
      </c>
      <c r="G26" s="7">
        <v>16000</v>
      </c>
      <c r="H26">
        <v>4000</v>
      </c>
      <c r="I26" s="55">
        <v>1000</v>
      </c>
      <c r="J26" s="40">
        <f t="shared" ref="J26" si="20">Y21/I$5</f>
        <v>3.137386160405784E-4</v>
      </c>
      <c r="K26" s="25">
        <f t="shared" ref="K26" si="21">Y21*I$5</f>
        <v>0.1960866350253615</v>
      </c>
      <c r="L26" s="40">
        <f t="shared" ref="L26" si="22">Z21/J$5</f>
        <v>1.3016796299104081</v>
      </c>
      <c r="M26" s="25">
        <f t="shared" ref="M26" si="23">Z21*J$5</f>
        <v>813.54976869400502</v>
      </c>
      <c r="N26" s="72">
        <f t="shared" ref="N26" si="24">AA21/K$5</f>
        <v>2.6078395326444242E-5</v>
      </c>
      <c r="O26" s="73">
        <f t="shared" ref="O26" si="25">AA21*K$5</f>
        <v>1.6298997079027652E-2</v>
      </c>
      <c r="P26" s="75">
        <f t="shared" ref="P26" si="26">AB21/L$5</f>
        <v>4.2435777361383197E-3</v>
      </c>
      <c r="Q26" s="73">
        <f t="shared" ref="Q26" si="27">AB21*L$5</f>
        <v>2.6522360850864497</v>
      </c>
      <c r="R26" s="74">
        <f t="shared" ref="R26" si="28">AC21/M$5</f>
        <v>6.8704101280428798E-5</v>
      </c>
      <c r="S26" s="26">
        <f t="shared" ref="S26" si="29">AC21*M$5</f>
        <v>4.2940063300267999E-2</v>
      </c>
      <c r="T26" s="74">
        <f>AD21/N$5</f>
        <v>1533.4481618850759</v>
      </c>
      <c r="U26" s="26">
        <f>AD21*N$5</f>
        <v>958405.10117817251</v>
      </c>
      <c r="V26" s="19">
        <f t="shared" ref="V26" si="30">AE21/O$5</f>
        <v>4.3852455157819996</v>
      </c>
      <c r="W26" s="23">
        <f t="shared" ref="W26" si="31">AE21*O$5</f>
        <v>2740.7784473637498</v>
      </c>
      <c r="X26" s="7"/>
      <c r="Y26" s="13"/>
      <c r="Z26" s="28"/>
      <c r="AA26" s="40"/>
      <c r="AB26" s="13"/>
      <c r="AC26" s="7"/>
      <c r="AD26" s="7"/>
      <c r="AE26" s="7"/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2019-03-06T14:21:27Z</dcterms:modified>
</cp:coreProperties>
</file>