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tabRatio="805"/>
  </bookViews>
  <sheets>
    <sheet name="Function point graph" sheetId="1" r:id="rId1"/>
    <sheet name="Function Points Estimation" sheetId="2" r:id="rId2"/>
    <sheet name="Register" sheetId="4" r:id="rId3"/>
    <sheet name="Login" sheetId="3" r:id="rId4"/>
    <sheet name="Edit Profile" sheetId="5" r:id="rId5"/>
    <sheet name="Manage Clubs" sheetId="6" r:id="rId6"/>
    <sheet name="Exchange stocks" sheetId="7" r:id="rId7"/>
    <sheet name="Backend edit users" sheetId="8" r:id="rId8"/>
    <sheet name="Backend manage stocks" sheetId="12" r:id="rId9"/>
    <sheet name="Messaging" sheetId="14" r:id="rId10"/>
    <sheet name="Ranking and statistics" sheetId="15" r:id="rId11"/>
    <sheet name="Roleplay" sheetId="16" r:id="rId12"/>
  </sheets>
  <calcPr calcId="15251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H6" i="1"/>
  <c r="H5" i="1"/>
  <c r="H4" i="1"/>
  <c r="B2" i="1" l="1"/>
  <c r="E2" i="1"/>
  <c r="B12" i="1"/>
  <c r="F10" i="16"/>
  <c r="F9" i="16"/>
  <c r="F8" i="16"/>
  <c r="F7" i="16"/>
  <c r="B11" i="1"/>
  <c r="F10" i="15"/>
  <c r="F9" i="15"/>
  <c r="F8" i="15"/>
  <c r="F7" i="15"/>
  <c r="B10" i="1"/>
  <c r="B14" i="14"/>
  <c r="F10" i="14"/>
  <c r="F9" i="14"/>
  <c r="F8" i="14"/>
  <c r="F7" i="14"/>
  <c r="B9" i="1"/>
  <c r="F10" i="12"/>
  <c r="F9" i="12"/>
  <c r="F8" i="12"/>
  <c r="F7" i="12"/>
  <c r="F10" i="8"/>
  <c r="F9" i="8"/>
  <c r="F8" i="8"/>
  <c r="F7" i="8"/>
  <c r="F9" i="7"/>
  <c r="F10" i="7"/>
  <c r="F8" i="7"/>
  <c r="F7" i="7"/>
  <c r="F10" i="6"/>
  <c r="F9" i="6"/>
  <c r="F8" i="6"/>
  <c r="F7" i="6"/>
  <c r="B3" i="1"/>
  <c r="F10" i="5"/>
  <c r="F9" i="5"/>
  <c r="F8" i="5"/>
  <c r="F7" i="5"/>
  <c r="F12" i="5" s="1"/>
  <c r="B14" i="5" s="1"/>
  <c r="F10" i="4"/>
  <c r="F9" i="4"/>
  <c r="F8" i="4"/>
  <c r="F7" i="4"/>
  <c r="F10" i="3"/>
  <c r="F9" i="3"/>
  <c r="F8" i="3"/>
  <c r="F7" i="3"/>
  <c r="F12" i="16" l="1"/>
  <c r="B14" i="16" s="1"/>
  <c r="F12" i="15"/>
  <c r="B14" i="15" s="1"/>
  <c r="F12" i="14"/>
  <c r="F12" i="12"/>
  <c r="B14" i="12" s="1"/>
  <c r="F12" i="8"/>
  <c r="B14" i="8" s="1"/>
  <c r="B8" i="1" s="1"/>
  <c r="F12" i="7"/>
  <c r="B14" i="7" s="1"/>
  <c r="B4" i="1" s="1"/>
  <c r="F12" i="6"/>
  <c r="B14" i="6" s="1"/>
  <c r="B5" i="1" s="1"/>
  <c r="F12" i="4"/>
  <c r="B14" i="4" s="1"/>
  <c r="B6" i="1" s="1"/>
  <c r="F12" i="3"/>
  <c r="B14" i="3" s="1"/>
  <c r="H11" i="2"/>
  <c r="H10" i="2"/>
  <c r="H9" i="2"/>
  <c r="H8" i="2"/>
  <c r="H7" i="2"/>
  <c r="H13" i="2" l="1"/>
  <c r="D15" i="2" s="1"/>
  <c r="E4" i="1"/>
  <c r="E5" i="1"/>
  <c r="E6" i="1"/>
  <c r="E3" i="1"/>
</calcChain>
</file>

<file path=xl/sharedStrings.xml><?xml version="1.0" encoding="utf-8"?>
<sst xmlns="http://schemas.openxmlformats.org/spreadsheetml/2006/main" count="266" uniqueCount="89">
  <si>
    <t>Usecase</t>
  </si>
  <si>
    <t xml:space="preserve">Function Points estimated </t>
  </si>
  <si>
    <t>Time spent</t>
  </si>
  <si>
    <t>Login</t>
  </si>
  <si>
    <t>Edit Profile</t>
  </si>
  <si>
    <t>Exchange Stocks</t>
  </si>
  <si>
    <t>Hours spent</t>
  </si>
  <si>
    <t>Minutes spent</t>
  </si>
  <si>
    <t>Manage Clubs</t>
  </si>
  <si>
    <t>Register</t>
  </si>
  <si>
    <t>Calculation</t>
  </si>
  <si>
    <r>
      <rPr>
        <b/>
        <sz val="11"/>
        <color theme="1"/>
        <rFont val="Calibri"/>
        <family val="2"/>
        <scheme val="minor"/>
      </rPr>
      <t>Complexity adjusment table</t>
    </r>
    <r>
      <rPr>
        <sz val="11"/>
        <color theme="1"/>
        <rFont val="Calibri"/>
        <family val="2"/>
        <scheme val="minor"/>
      </rPr>
      <t xml:space="preserve">
(fAdjScaleSum)</t>
    </r>
  </si>
  <si>
    <t>Domain Characteristics Table</t>
  </si>
  <si>
    <t>Parameter</t>
  </si>
  <si>
    <t>Number of User Outputs</t>
  </si>
  <si>
    <t>Number of User Input / Inquiries</t>
  </si>
  <si>
    <t>Number of Files</t>
  </si>
  <si>
    <t>Number of External Interfaces</t>
  </si>
  <si>
    <t>Complexity of Internal logic
(Mathematical or Data analysis)</t>
  </si>
  <si>
    <t>Ammount</t>
  </si>
  <si>
    <t>Function Points</t>
  </si>
  <si>
    <t>Results</t>
  </si>
  <si>
    <t>Sum:
(iCountTotal)</t>
  </si>
  <si>
    <r>
      <rPr>
        <b/>
        <sz val="9"/>
        <color theme="1" tint="0.34998626667073579"/>
        <rFont val="Calibri"/>
        <family val="2"/>
        <scheme val="minor"/>
      </rPr>
      <t>Ugly Javascript code from tinytools:</t>
    </r>
    <r>
      <rPr>
        <sz val="9"/>
        <color theme="1" tint="0.34998626667073579"/>
        <rFont val="Calibri"/>
        <family val="2"/>
        <scheme val="minor"/>
      </rPr>
      <t xml:space="preserve">
function fProj_FPCalc(){
             var iEntryStatus=fValidValues();
             if (iEntryStatus==1){  
               var iCountTotal = fFindCountTotal(); // Total of Domain Char. Table values
               var iTotalCAV = fAdjScaleSum();      // Total of Adjustment Table values
               document.Form_FPResult.tProjFP.value = iCountTotal * (0.65 + (0.01 * iTotalCAV));
             }</t>
    </r>
  </si>
  <si>
    <r>
      <rPr>
        <b/>
        <sz val="11"/>
        <color theme="1"/>
        <rFont val="Calibri"/>
        <family val="2"/>
        <scheme val="minor"/>
      </rPr>
      <t>Simple</t>
    </r>
    <r>
      <rPr>
        <sz val="11"/>
        <color theme="1"/>
        <rFont val="Calibri"/>
        <family val="2"/>
        <scheme val="minor"/>
      </rPr>
      <t xml:space="preserve">
(x4,4,7,5,6)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</si>
  <si>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
(x5,5,10,7,8)</t>
    </r>
  </si>
  <si>
    <r>
      <rPr>
        <b/>
        <sz val="11"/>
        <color theme="1"/>
        <rFont val="Calibri"/>
        <family val="2"/>
        <scheme val="minor"/>
      </rPr>
      <t>Complex</t>
    </r>
    <r>
      <rPr>
        <sz val="11"/>
        <color theme="1"/>
        <rFont val="Calibri"/>
        <family val="2"/>
        <scheme val="minor"/>
      </rPr>
      <t xml:space="preserve">
(x6,7,15,10,12)</t>
    </r>
  </si>
  <si>
    <t>Backend: Edit users</t>
  </si>
  <si>
    <t>Backend: Manage stocks</t>
  </si>
  <si>
    <t>Messaging system</t>
  </si>
  <si>
    <t>Ranking and statistics</t>
  </si>
  <si>
    <t>EXP and level ups</t>
  </si>
  <si>
    <t>FTRs</t>
  </si>
  <si>
    <t>Username, Password, Remember Login,
 Submit</t>
  </si>
  <si>
    <t>User, "Player"</t>
  </si>
  <si>
    <t>Login failes or success</t>
  </si>
  <si>
    <t>DETs or Description</t>
  </si>
  <si>
    <t>-</t>
  </si>
  <si>
    <t>Username, Email, Password, Repeat, Submit</t>
  </si>
  <si>
    <t>2x Allready taken, 3x Invalid input, 
1x password do not match</t>
  </si>
  <si>
    <t xml:space="preserve">Firstname, Lastname, Old- New- Repeat-Password, Leave club, Delete account </t>
  </si>
  <si>
    <t>User, "Player",
Clubs</t>
  </si>
  <si>
    <t>Forget Password</t>
  </si>
  <si>
    <t>2x Allready taken, 3x Invalid input, 
1x password do not match, 2x delete account</t>
  </si>
  <si>
    <t>Description:</t>
  </si>
  <si>
    <t>Is very cheap because it comes with the "Laravel Confide" package.</t>
  </si>
  <si>
    <t>Is cheap because it comes with the "Laravel Confide" package.
But requires some additional work.</t>
  </si>
  <si>
    <t xml:space="preserve">5x invalid input, 3x success messages, </t>
  </si>
  <si>
    <t>Title, short-tag (slug), Teaser, Description, invite-, kick members, destroy club, update</t>
  </si>
  <si>
    <t>User, "Player",
Clubs, Stocks</t>
  </si>
  <si>
    <t>Exchange stocks</t>
  </si>
  <si>
    <t>Select stock, mode, risk, ammount, purchase, sell</t>
  </si>
  <si>
    <t>"Player",
Stocks, Clubs</t>
  </si>
  <si>
    <t>Show performance, old-, new price, run out of money, confirmation</t>
  </si>
  <si>
    <r>
      <rPr>
        <b/>
        <sz val="11"/>
        <color theme="1"/>
        <rFont val="Calibri"/>
        <family val="2"/>
        <scheme val="minor"/>
      </rPr>
      <t>Simple</t>
    </r>
    <r>
      <rPr>
        <sz val="11"/>
        <color theme="1"/>
        <rFont val="Calibri"/>
        <family val="2"/>
        <scheme val="minor"/>
      </rPr>
      <t xml:space="preserve">
(x4,4,5,6)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</si>
  <si>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
(x5,5,10,8)</t>
    </r>
  </si>
  <si>
    <r>
      <rPr>
        <b/>
        <sz val="11"/>
        <color theme="1"/>
        <rFont val="Calibri"/>
        <family val="2"/>
        <scheme val="minor"/>
      </rPr>
      <t>Complex</t>
    </r>
    <r>
      <rPr>
        <sz val="11"/>
        <color theme="1"/>
        <rFont val="Calibri"/>
        <family val="2"/>
        <scheme val="minor"/>
      </rPr>
      <t xml:space="preserve">
(x6,7,15,12)</t>
    </r>
  </si>
  <si>
    <t>Logic of the stockmarket, evaluate thousands of values and performances, 
calculate price and fee</t>
  </si>
  <si>
    <t>Expensive yahoo finance interface</t>
  </si>
  <si>
    <t xml:space="preserve">Fallback of club ownership if club gets deleted or 
gets updated. Check roles and permsissions. </t>
  </si>
  <si>
    <t>ESTIMATED:</t>
  </si>
  <si>
    <t>Backend edit users</t>
  </si>
  <si>
    <t xml:space="preserve">Firstname, Lastname, New password, Remove from club, Delete account </t>
  </si>
  <si>
    <t>2x Allready taken, 3x Invalid input, 
2x delete account, userlist</t>
  </si>
  <si>
    <t>Stocks,  Values and Categories</t>
  </si>
  <si>
    <t>Symbol, name, category, submit, edit, delete</t>
  </si>
  <si>
    <t xml:space="preserve">3x Invalid input, Success, Unknwon symbol </t>
  </si>
  <si>
    <t>Yahoo finance</t>
  </si>
  <si>
    <t>Add new stock, fill values from past</t>
  </si>
  <si>
    <t>Backend manage stocks</t>
  </si>
  <si>
    <t>Messaging</t>
  </si>
  <si>
    <t>User, "Player",
 Messages</t>
  </si>
  <si>
    <t>Message, Title, Submit, Select user, Submit,
Mark read</t>
  </si>
  <si>
    <t>2x invalid input, success</t>
  </si>
  <si>
    <t>Group Messages to blocks, Automated "mark
as read"</t>
  </si>
  <si>
    <t>User, "Player",
Club, Stocks</t>
  </si>
  <si>
    <t>Statistics Table, Users location</t>
  </si>
  <si>
    <t>Financy API, trends</t>
  </si>
  <si>
    <t>Calculate and cache performances, System for
fair rating and Analyse Stock values data</t>
  </si>
  <si>
    <t>Complex logic for a fair and fun rating. Hard to balance -&gt; A lot of internal logic</t>
  </si>
  <si>
    <t>Roleplay: EXP and levelup</t>
  </si>
  <si>
    <t>Level up</t>
  </si>
  <si>
    <t>Out of money, not enough EXP, success</t>
  </si>
  <si>
    <t>Balancing is important so the game keeps a good difficulty</t>
  </si>
  <si>
    <t>Balance level up requirements, Fair distribution
of EXP, Fair prices for level ups, Endgame tasks</t>
  </si>
  <si>
    <t>Install and configure package according to our 
database schema</t>
  </si>
  <si>
    <t xml:space="preserve">Minutes per Function point </t>
  </si>
  <si>
    <t>Total FPs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</si>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</sst>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\m\i\n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0" fillId="3" borderId="2" xfId="0" applyFill="1" applyBorder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 vs effort (hrs)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492351613942994"/>
                  <c:y val="2.1679483047075256E-2"/>
                </c:manualLayout>
              </c:layout>
              <c:tx>
                <c:rich>
                  <a:bodyPr/>
                  <a:lstStyle/>
                  <a:p>
                    <a:fld id="{07C4F701-7706-433B-81EC-A290065C35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2544235606912774"/>
                  <c:y val="-8.2520340994639216E-2"/>
                </c:manualLayout>
              </c:layout>
              <c:tx>
                <c:rich>
                  <a:bodyPr/>
                  <a:lstStyle/>
                  <a:p>
                    <a:fld id="{075918FF-75CB-4155-8AF5-3D854C2F2D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0777565962149477"/>
                  <c:y val="0.11524673450906356"/>
                </c:manualLayout>
              </c:layout>
              <c:tx>
                <c:rich>
                  <a:bodyPr/>
                  <a:lstStyle/>
                  <a:p>
                    <a:fld id="{36F3D765-165F-4971-9B62-6C39B5E334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9555905511811023"/>
                  <c:y val="-9.5096007735875118E-3"/>
                </c:manualLayout>
              </c:layout>
              <c:tx>
                <c:rich>
                  <a:bodyPr/>
                  <a:lstStyle/>
                  <a:p>
                    <a:fld id="{F683905C-EE12-439C-B392-1400F2B93A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6277183773080997"/>
                  <c:y val="-2.9002778161501742E-2"/>
                </c:manualLayout>
              </c:layout>
              <c:tx>
                <c:rich>
                  <a:bodyPr/>
                  <a:lstStyle/>
                  <a:p>
                    <a:fld id="{5EE9A86F-7B40-431A-9599-BF886D5C47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827609924224729"/>
                  <c:y val="-4.879564131984569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t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5D2DBE-C713-47BF-ACAB-15CE21174280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0.12476645873811228"/>
                  <c:y val="2.883739528104991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t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0E5FBA-E0C9-4A05-A75A-E6749AB818AD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3.3332919831627054E-2"/>
                  <c:y val="6.921178408793966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t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B17838-7175-4D13-A727-52AC22D179B5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8.7857163309131819E-2"/>
                  <c:y val="-8.812164946244048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t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6EDA95-7A2A-4FC8-9671-525311A5F557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0.12089958329973632"/>
                  <c:y val="0.1118105686091330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t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392C140-4F07-4018-A838-EA2A569CAB3C}" type="CELLREF">
                      <a:rPr lang="en-US"/>
                      <a:pPr>
                        <a:defRPr/>
                      </a:pPr>
                      <a:t>[ZELLBEZ]</a:t>
                    </a:fld>
                    <a:endParaRPr lang="de-DE"/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241328987992279E-2"/>
                      <c:h val="5.6028037048371893E-2"/>
                    </c:manualLayout>
                  </c15:layout>
                  <c15:dlblFieldTable>
                    <c15:dlblFTEntry>
                      <c15:txfldGUID>{2392C140-4F07-4018-A838-EA2A569CAB3C}</c15:txfldGUID>
                      <c15:f>'Function point graph'!$A$12</c15:f>
                      <c15:dlblFieldTableCache>
                        <c:ptCount val="1"/>
                        <c:pt idx="0">
                          <c:v>EXP and level ups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'Function point graph'!$E$2:$E$12</c:f>
              <c:numCache>
                <c:formatCode>0.00</c:formatCode>
                <c:ptCount val="11"/>
                <c:pt idx="0">
                  <c:v>2</c:v>
                </c:pt>
                <c:pt idx="1">
                  <c:v>2.8333333333333335</c:v>
                </c:pt>
                <c:pt idx="2">
                  <c:v>10.683333333333334</c:v>
                </c:pt>
                <c:pt idx="3">
                  <c:v>6.666666666666667</c:v>
                </c:pt>
                <c:pt idx="4">
                  <c:v>2.5</c:v>
                </c:pt>
                <c:pt idx="6">
                  <c:v>4.7156218905472631</c:v>
                </c:pt>
                <c:pt idx="7">
                  <c:v>4.6419402985074623</c:v>
                </c:pt>
                <c:pt idx="8">
                  <c:v>4.2735323383084571</c:v>
                </c:pt>
                <c:pt idx="9">
                  <c:v>4.789303482587064</c:v>
                </c:pt>
                <c:pt idx="10">
                  <c:v>4.6419402985074623</c:v>
                </c:pt>
              </c:numCache>
            </c:numRef>
          </c:xVal>
          <c:yVal>
            <c:numRef>
              <c:f>'Function point graph'!$B$2:$B$12</c:f>
              <c:numCache>
                <c:formatCode>General</c:formatCode>
                <c:ptCount val="11"/>
                <c:pt idx="0">
                  <c:v>29.4</c:v>
                </c:pt>
                <c:pt idx="1">
                  <c:v>65.66</c:v>
                </c:pt>
                <c:pt idx="2">
                  <c:v>92.12</c:v>
                </c:pt>
                <c:pt idx="3">
                  <c:v>86.24</c:v>
                </c:pt>
                <c:pt idx="4">
                  <c:v>54.879999999999995</c:v>
                </c:pt>
                <c:pt idx="6">
                  <c:v>62.72</c:v>
                </c:pt>
                <c:pt idx="7">
                  <c:v>61.74</c:v>
                </c:pt>
                <c:pt idx="8">
                  <c:v>56.839999999999996</c:v>
                </c:pt>
                <c:pt idx="9">
                  <c:v>63.699999999999996</c:v>
                </c:pt>
                <c:pt idx="10">
                  <c:v>61.74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'Function point graph'!$A$2:$A$12</c15:f>
                <c15:dlblRangeCache>
                  <c:ptCount val="11"/>
                  <c:pt idx="0">
                    <c:v>Login</c:v>
                  </c:pt>
                  <c:pt idx="1">
                    <c:v>Edit Profile</c:v>
                  </c:pt>
                  <c:pt idx="2">
                    <c:v>Exchange Stocks</c:v>
                  </c:pt>
                  <c:pt idx="3">
                    <c:v>Manage Clubs</c:v>
                  </c:pt>
                  <c:pt idx="4">
                    <c:v>Register</c:v>
                  </c:pt>
                  <c:pt idx="6">
                    <c:v>Backend: Edit users</c:v>
                  </c:pt>
                  <c:pt idx="7">
                    <c:v>Backend: Manage stocks</c:v>
                  </c:pt>
                  <c:pt idx="8">
                    <c:v>Messaging system</c:v>
                  </c:pt>
                  <c:pt idx="9">
                    <c:v>Ranking and statistics</c:v>
                  </c:pt>
                  <c:pt idx="10">
                    <c:v>EXP and level ups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56248"/>
        <c:axId val="394856640"/>
      </c:scatterChart>
      <c:valAx>
        <c:axId val="3948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effort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56640"/>
        <c:crosses val="autoZero"/>
        <c:crossBetween val="midCat"/>
      </c:valAx>
      <c:valAx>
        <c:axId val="394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5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12</xdr:row>
      <xdr:rowOff>161923</xdr:rowOff>
    </xdr:from>
    <xdr:to>
      <xdr:col>12</xdr:col>
      <xdr:colOff>390525</xdr:colOff>
      <xdr:row>48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22.5703125" bestFit="1" customWidth="1"/>
    <col min="2" max="2" width="24.85546875" bestFit="1" customWidth="1"/>
    <col min="3" max="3" width="10.85546875" bestFit="1" customWidth="1"/>
    <col min="7" max="7" width="27.42578125" customWidth="1"/>
  </cols>
  <sheetData>
    <row r="1" spans="1:8" x14ac:dyDescent="0.25">
      <c r="A1" s="1" t="s">
        <v>0</v>
      </c>
      <c r="B1" s="1" t="s">
        <v>1</v>
      </c>
      <c r="C1" t="s">
        <v>6</v>
      </c>
      <c r="D1" t="s">
        <v>7</v>
      </c>
      <c r="E1" s="1" t="s">
        <v>2</v>
      </c>
    </row>
    <row r="2" spans="1:8" x14ac:dyDescent="0.25">
      <c r="A2" t="s">
        <v>3</v>
      </c>
      <c r="B2">
        <f>Login!B14</f>
        <v>29.4</v>
      </c>
      <c r="C2" s="3">
        <v>2</v>
      </c>
      <c r="D2" s="3">
        <v>0</v>
      </c>
      <c r="E2" s="3">
        <f>C2+D2/60</f>
        <v>2</v>
      </c>
    </row>
    <row r="3" spans="1:8" x14ac:dyDescent="0.25">
      <c r="A3" t="s">
        <v>4</v>
      </c>
      <c r="B3">
        <f>'Edit Profile'!B14</f>
        <v>65.66</v>
      </c>
      <c r="C3" s="3">
        <v>2</v>
      </c>
      <c r="D3" s="3">
        <v>50</v>
      </c>
      <c r="E3" s="3">
        <f>C3+D3/60</f>
        <v>2.8333333333333335</v>
      </c>
    </row>
    <row r="4" spans="1:8" x14ac:dyDescent="0.25">
      <c r="A4" t="s">
        <v>5</v>
      </c>
      <c r="B4">
        <f>'Exchange stocks'!B14</f>
        <v>92.12</v>
      </c>
      <c r="C4" s="3">
        <v>10</v>
      </c>
      <c r="D4" s="3">
        <v>41</v>
      </c>
      <c r="E4" s="3">
        <f t="shared" ref="E4:E12" si="0">C4+D4/60</f>
        <v>10.683333333333334</v>
      </c>
      <c r="G4" s="1" t="s">
        <v>87</v>
      </c>
      <c r="H4">
        <f>SUM(B2:B6)</f>
        <v>328.3</v>
      </c>
    </row>
    <row r="5" spans="1:8" x14ac:dyDescent="0.25">
      <c r="A5" t="s">
        <v>8</v>
      </c>
      <c r="B5">
        <f>'Manage Clubs'!B14</f>
        <v>86.24</v>
      </c>
      <c r="C5" s="3">
        <v>6</v>
      </c>
      <c r="D5" s="3">
        <v>40</v>
      </c>
      <c r="E5" s="3">
        <f t="shared" si="0"/>
        <v>6.666666666666667</v>
      </c>
      <c r="G5" t="s">
        <v>88</v>
      </c>
      <c r="H5">
        <f>SUM(E2:E6)*60</f>
        <v>1481</v>
      </c>
    </row>
    <row r="6" spans="1:8" x14ac:dyDescent="0.25">
      <c r="A6" t="s">
        <v>9</v>
      </c>
      <c r="B6">
        <f>Register!B14</f>
        <v>54.879999999999995</v>
      </c>
      <c r="C6" s="3">
        <v>2</v>
      </c>
      <c r="D6" s="3">
        <v>30</v>
      </c>
      <c r="E6" s="3">
        <f t="shared" si="0"/>
        <v>2.5</v>
      </c>
      <c r="G6" s="1" t="s">
        <v>86</v>
      </c>
      <c r="H6">
        <f>H5/H4</f>
        <v>4.5111178799878155</v>
      </c>
    </row>
    <row r="7" spans="1:8" x14ac:dyDescent="0.25">
      <c r="C7" s="12" t="s">
        <v>60</v>
      </c>
      <c r="D7" s="12"/>
      <c r="E7" s="12"/>
    </row>
    <row r="8" spans="1:8" x14ac:dyDescent="0.25">
      <c r="A8" t="s">
        <v>27</v>
      </c>
      <c r="B8" s="18">
        <f>'Backend edit users'!B14</f>
        <v>62.72</v>
      </c>
      <c r="C8" s="19"/>
      <c r="D8" s="19"/>
      <c r="E8" s="19">
        <f>B8*H6/60</f>
        <v>4.7156218905472631</v>
      </c>
    </row>
    <row r="9" spans="1:8" x14ac:dyDescent="0.25">
      <c r="A9" t="s">
        <v>28</v>
      </c>
      <c r="B9" s="18">
        <f>'Backend manage stocks'!B14</f>
        <v>61.74</v>
      </c>
      <c r="C9" s="19"/>
      <c r="D9" s="19"/>
      <c r="E9" s="19">
        <f>B9*H6/60</f>
        <v>4.6419402985074623</v>
      </c>
    </row>
    <row r="10" spans="1:8" x14ac:dyDescent="0.25">
      <c r="A10" t="s">
        <v>29</v>
      </c>
      <c r="B10" s="18">
        <f>Messaging!B14</f>
        <v>56.839999999999996</v>
      </c>
      <c r="C10" s="19"/>
      <c r="D10" s="19"/>
      <c r="E10" s="19">
        <f>B10*H6/60</f>
        <v>4.2735323383084571</v>
      </c>
    </row>
    <row r="11" spans="1:8" x14ac:dyDescent="0.25">
      <c r="A11" t="s">
        <v>30</v>
      </c>
      <c r="B11" s="18">
        <f>'Ranking and statistics'!B14</f>
        <v>63.699999999999996</v>
      </c>
      <c r="C11" s="19"/>
      <c r="D11" s="19"/>
      <c r="E11" s="19">
        <f>B11*H6/60</f>
        <v>4.789303482587064</v>
      </c>
    </row>
    <row r="12" spans="1:8" x14ac:dyDescent="0.25">
      <c r="A12" t="s">
        <v>31</v>
      </c>
      <c r="B12" s="18">
        <f>Roleplay!B14</f>
        <v>61.74</v>
      </c>
      <c r="C12" s="19"/>
      <c r="D12" s="19"/>
      <c r="E12" s="19">
        <f>B12*H6/60</f>
        <v>4.6419402985074623</v>
      </c>
    </row>
    <row r="13" spans="1:8" x14ac:dyDescent="0.25">
      <c r="C13" s="3"/>
      <c r="D13" s="3"/>
      <c r="E13" s="3"/>
    </row>
    <row r="14" spans="1:8" x14ac:dyDescent="0.25">
      <c r="C14" s="3"/>
      <c r="D14" s="3"/>
      <c r="E14" s="3"/>
    </row>
    <row r="15" spans="1:8" x14ac:dyDescent="0.25">
      <c r="C15" s="3"/>
      <c r="D15" s="3"/>
      <c r="E15" s="3"/>
    </row>
    <row r="16" spans="1:8" x14ac:dyDescent="0.25">
      <c r="C16" s="3"/>
      <c r="D16" s="3"/>
      <c r="E16" s="3"/>
    </row>
    <row r="17" spans="3:5" x14ac:dyDescent="0.25">
      <c r="C17" s="3"/>
      <c r="D17" s="3"/>
      <c r="E17" s="3"/>
    </row>
    <row r="18" spans="3:5" x14ac:dyDescent="0.25">
      <c r="C18" s="3"/>
      <c r="D18" s="3"/>
      <c r="E18" s="3"/>
    </row>
    <row r="19" spans="3:5" x14ac:dyDescent="0.25">
      <c r="C19" s="3"/>
      <c r="D19" s="3"/>
      <c r="E19" s="3"/>
    </row>
    <row r="20" spans="3:5" x14ac:dyDescent="0.25">
      <c r="C20" s="3"/>
      <c r="D20" s="3"/>
      <c r="E20" s="3"/>
    </row>
    <row r="21" spans="3:5" x14ac:dyDescent="0.25">
      <c r="C21" s="3"/>
      <c r="D21" s="3"/>
      <c r="E21" s="3"/>
    </row>
    <row r="22" spans="3:5" x14ac:dyDescent="0.25">
      <c r="C22" s="3"/>
      <c r="D22" s="3"/>
    </row>
    <row r="23" spans="3:5" x14ac:dyDescent="0.25">
      <c r="C23" s="2"/>
    </row>
    <row r="24" spans="3:5" x14ac:dyDescent="0.25">
      <c r="C24" s="2"/>
    </row>
    <row r="25" spans="3:5" x14ac:dyDescent="0.25">
      <c r="C25" s="2"/>
    </row>
    <row r="26" spans="3:5" x14ac:dyDescent="0.25">
      <c r="C26" s="2"/>
    </row>
    <row r="27" spans="3:5" x14ac:dyDescent="0.25">
      <c r="C27" s="2"/>
    </row>
    <row r="28" spans="3:5" x14ac:dyDescent="0.25">
      <c r="C28" s="2"/>
    </row>
    <row r="29" spans="3:5" x14ac:dyDescent="0.25">
      <c r="C29" s="2"/>
    </row>
    <row r="30" spans="3:5" x14ac:dyDescent="0.25">
      <c r="C30" s="2"/>
    </row>
    <row r="31" spans="3:5" x14ac:dyDescent="0.25">
      <c r="C31" s="2"/>
    </row>
    <row r="32" spans="3:5" x14ac:dyDescent="0.25">
      <c r="C32" s="2"/>
    </row>
    <row r="33" spans="3:3" x14ac:dyDescent="0.25">
      <c r="C33" s="2"/>
    </row>
    <row r="34" spans="3:3" x14ac:dyDescent="0.25">
      <c r="C34" s="2"/>
    </row>
  </sheetData>
  <mergeCells count="1">
    <mergeCell ref="C7:E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0" sqref="B20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3.28515625" bestFit="1" customWidth="1"/>
  </cols>
  <sheetData>
    <row r="1" spans="1:8" x14ac:dyDescent="0.25">
      <c r="A1" s="16" t="s">
        <v>70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45" x14ac:dyDescent="0.25">
      <c r="A7" t="s">
        <v>15</v>
      </c>
      <c r="B7">
        <v>6</v>
      </c>
      <c r="C7" s="6"/>
      <c r="D7" s="6">
        <v>1</v>
      </c>
      <c r="E7" s="6"/>
      <c r="F7">
        <f>B7*(C7*4+D7*5+E7*6)</f>
        <v>30</v>
      </c>
      <c r="G7" s="9" t="s">
        <v>72</v>
      </c>
      <c r="H7" s="9" t="s">
        <v>71</v>
      </c>
    </row>
    <row r="8" spans="1:8" x14ac:dyDescent="0.25">
      <c r="A8" t="s">
        <v>14</v>
      </c>
      <c r="B8">
        <v>3</v>
      </c>
      <c r="C8" s="6">
        <v>1</v>
      </c>
      <c r="D8" s="6"/>
      <c r="E8" s="6"/>
      <c r="F8">
        <f>B8*(C8*4+D8*5+E8*7)</f>
        <v>12</v>
      </c>
      <c r="G8" s="9" t="s">
        <v>73</v>
      </c>
      <c r="H8" s="10"/>
    </row>
    <row r="9" spans="1:8" x14ac:dyDescent="0.25">
      <c r="A9" t="s">
        <v>17</v>
      </c>
      <c r="B9">
        <v>0</v>
      </c>
      <c r="C9" s="6">
        <v>1</v>
      </c>
      <c r="D9" s="6"/>
      <c r="E9" s="6"/>
      <c r="F9">
        <f>B9*(C9*5+D9*7+E9*8)</f>
        <v>0</v>
      </c>
      <c r="G9" s="10"/>
      <c r="H9" s="10"/>
    </row>
    <row r="10" spans="1:8" ht="30" x14ac:dyDescent="0.25">
      <c r="A10" s="4" t="s">
        <v>18</v>
      </c>
      <c r="B10">
        <v>2</v>
      </c>
      <c r="C10" s="6"/>
      <c r="D10" s="6">
        <v>1</v>
      </c>
      <c r="E10" s="6"/>
      <c r="F10">
        <f>B10*(C10*6+D10*8+E10*12)</f>
        <v>16</v>
      </c>
      <c r="G10" s="9" t="s">
        <v>74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58</v>
      </c>
      <c r="G12" s="10"/>
      <c r="H12" s="10"/>
    </row>
    <row r="14" spans="1:8" x14ac:dyDescent="0.25">
      <c r="A14" s="1" t="s">
        <v>20</v>
      </c>
      <c r="B14">
        <f>F12*(0.65+(0.01*B2))</f>
        <v>56.839999999999996</v>
      </c>
    </row>
    <row r="15" spans="1:8" x14ac:dyDescent="0.25">
      <c r="A15" t="s">
        <v>44</v>
      </c>
      <c r="B15" s="17"/>
      <c r="C15" s="17"/>
      <c r="D15" s="17"/>
      <c r="E15" s="17"/>
      <c r="F15" s="17"/>
    </row>
  </sheetData>
  <mergeCells count="3">
    <mergeCell ref="A1:F1"/>
    <mergeCell ref="A2:A3"/>
    <mergeCell ref="B15:F15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A3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4.85546875" customWidth="1"/>
  </cols>
  <sheetData>
    <row r="1" spans="1:8" x14ac:dyDescent="0.25">
      <c r="A1" s="16" t="s">
        <v>30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45" x14ac:dyDescent="0.25">
      <c r="A7" t="s">
        <v>15</v>
      </c>
      <c r="B7">
        <v>0</v>
      </c>
      <c r="C7" s="6">
        <v>1</v>
      </c>
      <c r="D7" s="6"/>
      <c r="E7" s="6"/>
      <c r="F7">
        <f>B7*(C7*4+D7*5+E7*6)</f>
        <v>0</v>
      </c>
      <c r="G7" s="9" t="s">
        <v>37</v>
      </c>
      <c r="H7" s="9" t="s">
        <v>75</v>
      </c>
    </row>
    <row r="8" spans="1:8" x14ac:dyDescent="0.25">
      <c r="A8" t="s">
        <v>14</v>
      </c>
      <c r="B8">
        <v>2</v>
      </c>
      <c r="C8" s="6"/>
      <c r="D8" s="6">
        <v>1</v>
      </c>
      <c r="E8" s="6"/>
      <c r="F8">
        <f>B8*(C8*4+D8*5+E8*7)</f>
        <v>10</v>
      </c>
      <c r="G8" s="9" t="s">
        <v>76</v>
      </c>
      <c r="H8" s="10"/>
    </row>
    <row r="9" spans="1:8" x14ac:dyDescent="0.25">
      <c r="A9" t="s">
        <v>17</v>
      </c>
      <c r="B9">
        <v>1</v>
      </c>
      <c r="C9" s="6"/>
      <c r="D9" s="6">
        <v>1</v>
      </c>
      <c r="E9" s="6"/>
      <c r="F9">
        <f>B9*(C9*5+D9*7+E9*8)</f>
        <v>7</v>
      </c>
      <c r="G9" s="10" t="s">
        <v>77</v>
      </c>
      <c r="H9" s="10"/>
    </row>
    <row r="10" spans="1:8" ht="30" x14ac:dyDescent="0.25">
      <c r="A10" s="4" t="s">
        <v>18</v>
      </c>
      <c r="B10">
        <v>4</v>
      </c>
      <c r="C10" s="6"/>
      <c r="D10" s="6"/>
      <c r="E10" s="6">
        <v>1</v>
      </c>
      <c r="F10">
        <f>B10*(C10*6+D10*8+E10*12)</f>
        <v>48</v>
      </c>
      <c r="G10" s="9" t="s">
        <v>78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65</v>
      </c>
      <c r="G12" s="10"/>
      <c r="H12" s="10"/>
    </row>
    <row r="14" spans="1:8" x14ac:dyDescent="0.25">
      <c r="A14" s="1" t="s">
        <v>20</v>
      </c>
      <c r="B14">
        <f>F12*(0.65+(0.01*B2))</f>
        <v>63.699999999999996</v>
      </c>
    </row>
    <row r="15" spans="1:8" x14ac:dyDescent="0.25">
      <c r="A15" t="s">
        <v>44</v>
      </c>
      <c r="B15" s="17" t="s">
        <v>79</v>
      </c>
      <c r="C15" s="17"/>
      <c r="D15" s="17"/>
      <c r="E15" s="17"/>
      <c r="F15" s="17"/>
    </row>
  </sheetData>
  <mergeCells count="3">
    <mergeCell ref="A1:F1"/>
    <mergeCell ref="A2:A3"/>
    <mergeCell ref="B15:F15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1" sqref="B11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4.85546875" customWidth="1"/>
  </cols>
  <sheetData>
    <row r="1" spans="1:8" x14ac:dyDescent="0.25">
      <c r="A1" s="16" t="s">
        <v>80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30" x14ac:dyDescent="0.25">
      <c r="A7" t="s">
        <v>15</v>
      </c>
      <c r="B7">
        <v>1</v>
      </c>
      <c r="C7" s="6">
        <v>1</v>
      </c>
      <c r="D7" s="6"/>
      <c r="E7" s="6"/>
      <c r="F7">
        <f>B7*(C7*4+D7*5+E7*6)</f>
        <v>4</v>
      </c>
      <c r="G7" s="9" t="s">
        <v>81</v>
      </c>
      <c r="H7" s="9" t="s">
        <v>75</v>
      </c>
    </row>
    <row r="8" spans="1:8" x14ac:dyDescent="0.25">
      <c r="A8" t="s">
        <v>14</v>
      </c>
      <c r="B8">
        <v>3</v>
      </c>
      <c r="C8" s="6">
        <v>1</v>
      </c>
      <c r="D8" s="6"/>
      <c r="E8" s="6"/>
      <c r="F8">
        <f>B8*(C8*4+D8*5+E8*7)</f>
        <v>12</v>
      </c>
      <c r="G8" s="9" t="s">
        <v>82</v>
      </c>
      <c r="H8" s="10"/>
    </row>
    <row r="9" spans="1:8" x14ac:dyDescent="0.25">
      <c r="A9" t="s">
        <v>17</v>
      </c>
      <c r="B9">
        <v>1</v>
      </c>
      <c r="C9" s="6"/>
      <c r="D9" s="6">
        <v>1</v>
      </c>
      <c r="E9" s="6"/>
      <c r="F9">
        <f>B9*(C9*5+D9*7+E9*8)</f>
        <v>7</v>
      </c>
      <c r="G9" s="10" t="s">
        <v>67</v>
      </c>
      <c r="H9" s="10"/>
    </row>
    <row r="10" spans="1:8" ht="30" x14ac:dyDescent="0.25">
      <c r="A10" s="4" t="s">
        <v>18</v>
      </c>
      <c r="B10">
        <v>5</v>
      </c>
      <c r="C10" s="6"/>
      <c r="D10" s="6">
        <v>1</v>
      </c>
      <c r="E10" s="6"/>
      <c r="F10">
        <f>B10*(C10*6+D10*8+E10*12)</f>
        <v>40</v>
      </c>
      <c r="G10" s="9" t="s">
        <v>84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63</v>
      </c>
      <c r="G12" s="10"/>
      <c r="H12" s="10"/>
    </row>
    <row r="14" spans="1:8" x14ac:dyDescent="0.25">
      <c r="A14" s="1" t="s">
        <v>20</v>
      </c>
      <c r="B14">
        <f>F12*(0.65+(0.01*B2))</f>
        <v>61.74</v>
      </c>
    </row>
    <row r="15" spans="1:8" x14ac:dyDescent="0.25">
      <c r="A15" t="s">
        <v>44</v>
      </c>
      <c r="B15" s="17" t="s">
        <v>83</v>
      </c>
      <c r="C15" s="17"/>
      <c r="D15" s="17"/>
      <c r="E15" s="17"/>
      <c r="F15" s="17"/>
    </row>
  </sheetData>
  <mergeCells count="3">
    <mergeCell ref="A1:F1"/>
    <mergeCell ref="A2:A3"/>
    <mergeCell ref="B15:F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" sqref="C2:C3"/>
    </sheetView>
  </sheetViews>
  <sheetFormatPr baseColWidth="10" defaultRowHeight="15" x14ac:dyDescent="0.25"/>
  <cols>
    <col min="1" max="1" width="33.5703125" customWidth="1"/>
    <col min="3" max="3" width="30.140625" bestFit="1" customWidth="1"/>
    <col min="7" max="7" width="14.42578125" customWidth="1"/>
  </cols>
  <sheetData>
    <row r="1" spans="1:8" ht="30.75" customHeight="1" x14ac:dyDescent="0.25">
      <c r="A1" s="15" t="s">
        <v>10</v>
      </c>
      <c r="B1" s="15"/>
      <c r="C1" s="15"/>
      <c r="D1" s="15"/>
      <c r="E1" s="15"/>
      <c r="F1" s="15"/>
      <c r="G1" s="15"/>
      <c r="H1" s="15"/>
    </row>
    <row r="2" spans="1:8" ht="16.5" customHeight="1" x14ac:dyDescent="0.25">
      <c r="A2" s="13" t="s">
        <v>23</v>
      </c>
      <c r="C2" s="14" t="s">
        <v>11</v>
      </c>
      <c r="D2" s="6">
        <v>33</v>
      </c>
    </row>
    <row r="3" spans="1:8" x14ac:dyDescent="0.25">
      <c r="A3" s="13"/>
      <c r="C3" s="14"/>
    </row>
    <row r="4" spans="1:8" x14ac:dyDescent="0.25">
      <c r="A4" s="13"/>
    </row>
    <row r="5" spans="1:8" x14ac:dyDescent="0.25">
      <c r="A5" s="13"/>
      <c r="C5" s="1" t="s">
        <v>12</v>
      </c>
    </row>
    <row r="6" spans="1:8" ht="45" x14ac:dyDescent="0.25">
      <c r="A6" s="13"/>
      <c r="C6" s="1" t="s">
        <v>13</v>
      </c>
      <c r="D6" s="1" t="s">
        <v>19</v>
      </c>
      <c r="E6" s="4" t="s">
        <v>24</v>
      </c>
      <c r="F6" s="4" t="s">
        <v>25</v>
      </c>
      <c r="G6" s="4" t="s">
        <v>26</v>
      </c>
      <c r="H6" s="1" t="s">
        <v>21</v>
      </c>
    </row>
    <row r="7" spans="1:8" x14ac:dyDescent="0.25">
      <c r="A7" s="13"/>
      <c r="C7" t="s">
        <v>15</v>
      </c>
      <c r="D7">
        <v>5</v>
      </c>
      <c r="E7" s="6">
        <v>1</v>
      </c>
      <c r="F7" s="6"/>
      <c r="G7" s="6"/>
      <c r="H7">
        <f>D7*(E7*4+F7*5+G7*6)</f>
        <v>20</v>
      </c>
    </row>
    <row r="8" spans="1:8" x14ac:dyDescent="0.25">
      <c r="A8" s="13"/>
      <c r="C8" t="s">
        <v>14</v>
      </c>
      <c r="D8">
        <v>5</v>
      </c>
      <c r="E8" s="6"/>
      <c r="F8" s="6"/>
      <c r="G8" s="6"/>
      <c r="H8">
        <f>D8*(E8*4+F8*5+G8*7)</f>
        <v>0</v>
      </c>
    </row>
    <row r="9" spans="1:8" x14ac:dyDescent="0.25">
      <c r="A9" s="13"/>
      <c r="C9" t="s">
        <v>16</v>
      </c>
      <c r="D9">
        <v>5</v>
      </c>
      <c r="E9" s="6"/>
      <c r="F9" s="6"/>
      <c r="G9" s="6"/>
      <c r="H9">
        <f>D9*(E9*7+F9*10+G9*15)</f>
        <v>0</v>
      </c>
    </row>
    <row r="10" spans="1:8" x14ac:dyDescent="0.25">
      <c r="A10" s="13"/>
      <c r="C10" t="s">
        <v>17</v>
      </c>
      <c r="D10">
        <v>5</v>
      </c>
      <c r="E10" s="6"/>
      <c r="F10" s="6">
        <v>1</v>
      </c>
      <c r="G10" s="6"/>
      <c r="H10">
        <f>D10*(E10*5+F10*7+G10*8)</f>
        <v>35</v>
      </c>
    </row>
    <row r="11" spans="1:8" ht="30" x14ac:dyDescent="0.25">
      <c r="A11" s="13"/>
      <c r="C11" s="4" t="s">
        <v>18</v>
      </c>
      <c r="D11">
        <v>5</v>
      </c>
      <c r="E11" s="6"/>
      <c r="F11" s="6"/>
      <c r="G11" s="6"/>
      <c r="H11">
        <f>D11*(E11*6+F11*8+G11*12)</f>
        <v>0</v>
      </c>
    </row>
    <row r="12" spans="1:8" x14ac:dyDescent="0.25">
      <c r="A12" s="13"/>
    </row>
    <row r="13" spans="1:8" ht="30" x14ac:dyDescent="0.25">
      <c r="A13" s="13"/>
      <c r="C13" s="5" t="s">
        <v>22</v>
      </c>
      <c r="H13">
        <f>SUM(H7:H11)</f>
        <v>55</v>
      </c>
    </row>
    <row r="14" spans="1:8" x14ac:dyDescent="0.25">
      <c r="A14" s="13"/>
    </row>
    <row r="15" spans="1:8" x14ac:dyDescent="0.25">
      <c r="C15" s="1" t="s">
        <v>20</v>
      </c>
      <c r="D15">
        <f>H13*(0.65+(0.01*D2))</f>
        <v>53.9</v>
      </c>
    </row>
    <row r="17" spans="3:3" x14ac:dyDescent="0.25">
      <c r="C17" s="3"/>
    </row>
  </sheetData>
  <mergeCells count="3">
    <mergeCell ref="A2:A14"/>
    <mergeCell ref="C2:C3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7" sqref="E17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3.28515625" bestFit="1" customWidth="1"/>
  </cols>
  <sheetData>
    <row r="1" spans="1:8" x14ac:dyDescent="0.25">
      <c r="A1" s="16" t="s">
        <v>9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x14ac:dyDescent="0.25">
      <c r="A7" t="s">
        <v>15</v>
      </c>
      <c r="B7">
        <v>5</v>
      </c>
      <c r="C7" s="6">
        <v>1</v>
      </c>
      <c r="D7" s="6"/>
      <c r="E7" s="6"/>
      <c r="F7">
        <f>B7*(C7*4+D7*5+E7*6)</f>
        <v>20</v>
      </c>
      <c r="G7" s="9" t="s">
        <v>38</v>
      </c>
      <c r="H7" s="10" t="s">
        <v>34</v>
      </c>
    </row>
    <row r="8" spans="1:8" ht="30" x14ac:dyDescent="0.25">
      <c r="A8" t="s">
        <v>14</v>
      </c>
      <c r="B8">
        <v>6</v>
      </c>
      <c r="C8" s="6"/>
      <c r="D8" s="6">
        <v>1</v>
      </c>
      <c r="E8" s="6"/>
      <c r="F8">
        <f>B8*(C8*4+D8*5+E8*7)</f>
        <v>30</v>
      </c>
      <c r="G8" s="9" t="s">
        <v>39</v>
      </c>
      <c r="H8" s="10"/>
    </row>
    <row r="9" spans="1:8" x14ac:dyDescent="0.25">
      <c r="A9" t="s">
        <v>17</v>
      </c>
      <c r="B9">
        <v>0</v>
      </c>
      <c r="C9" s="6">
        <v>1</v>
      </c>
      <c r="D9" s="6"/>
      <c r="E9" s="6"/>
      <c r="F9">
        <f>B9*(C9*5+D9*7+E9*8)</f>
        <v>0</v>
      </c>
      <c r="G9" s="10" t="s">
        <v>37</v>
      </c>
      <c r="H9" s="10"/>
    </row>
    <row r="10" spans="1:8" ht="30" x14ac:dyDescent="0.25">
      <c r="A10" s="4" t="s">
        <v>18</v>
      </c>
      <c r="B10">
        <v>1</v>
      </c>
      <c r="C10" s="6">
        <v>1</v>
      </c>
      <c r="D10" s="6"/>
      <c r="E10" s="6"/>
      <c r="F10">
        <f>B10*(C10*6+D10*8+E10*12)</f>
        <v>6</v>
      </c>
      <c r="G10" s="10" t="s">
        <v>42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56</v>
      </c>
      <c r="G12" s="10"/>
      <c r="H12" s="10"/>
    </row>
    <row r="14" spans="1:8" x14ac:dyDescent="0.25">
      <c r="A14" s="1" t="s">
        <v>20</v>
      </c>
      <c r="B14">
        <f>F12*(0.65+(0.01*B2))</f>
        <v>54.879999999999995</v>
      </c>
    </row>
    <row r="15" spans="1:8" x14ac:dyDescent="0.25">
      <c r="A15" t="s">
        <v>44</v>
      </c>
      <c r="B15" s="17" t="s">
        <v>46</v>
      </c>
      <c r="C15" s="17"/>
      <c r="D15" s="17"/>
      <c r="E15" s="17"/>
      <c r="F15" s="17"/>
    </row>
  </sheetData>
  <mergeCells count="3">
    <mergeCell ref="A1:F1"/>
    <mergeCell ref="A2:A3"/>
    <mergeCell ref="B15:F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1" sqref="G11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3.28515625" bestFit="1" customWidth="1"/>
  </cols>
  <sheetData>
    <row r="1" spans="1:8" x14ac:dyDescent="0.25">
      <c r="A1" s="16" t="s">
        <v>3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30" x14ac:dyDescent="0.25">
      <c r="A7" t="s">
        <v>15</v>
      </c>
      <c r="B7">
        <v>4</v>
      </c>
      <c r="C7" s="6">
        <v>1</v>
      </c>
      <c r="D7" s="6"/>
      <c r="E7" s="6"/>
      <c r="F7">
        <f>B7*(C7*4+D7*5+E7*6)</f>
        <v>16</v>
      </c>
      <c r="G7" s="9" t="s">
        <v>33</v>
      </c>
      <c r="H7" s="10" t="s">
        <v>34</v>
      </c>
    </row>
    <row r="8" spans="1:8" x14ac:dyDescent="0.25">
      <c r="A8" t="s">
        <v>14</v>
      </c>
      <c r="B8">
        <v>2</v>
      </c>
      <c r="C8" s="6">
        <v>1</v>
      </c>
      <c r="D8" s="6"/>
      <c r="E8" s="6"/>
      <c r="F8">
        <f>B8*(C8*4+D8*5+E8*7)</f>
        <v>8</v>
      </c>
      <c r="G8" s="10" t="s">
        <v>35</v>
      </c>
      <c r="H8" s="10"/>
    </row>
    <row r="9" spans="1:8" x14ac:dyDescent="0.25">
      <c r="A9" t="s">
        <v>17</v>
      </c>
      <c r="B9">
        <v>0</v>
      </c>
      <c r="C9" s="6">
        <v>1</v>
      </c>
      <c r="D9" s="6"/>
      <c r="E9" s="6"/>
      <c r="F9">
        <f>B9*(C9*5+D9*7+E9*8)</f>
        <v>0</v>
      </c>
      <c r="G9" s="10" t="s">
        <v>37</v>
      </c>
      <c r="H9" s="10"/>
    </row>
    <row r="10" spans="1:8" ht="30" x14ac:dyDescent="0.25">
      <c r="A10" s="4" t="s">
        <v>18</v>
      </c>
      <c r="B10">
        <v>1</v>
      </c>
      <c r="C10" s="6">
        <v>1</v>
      </c>
      <c r="D10" s="6"/>
      <c r="E10" s="6"/>
      <c r="F10">
        <f>B10*(C10*6+D10*8+E10*12)</f>
        <v>6</v>
      </c>
      <c r="G10" s="9" t="s">
        <v>85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30</v>
      </c>
      <c r="G12" s="10"/>
      <c r="H12" s="10"/>
    </row>
    <row r="14" spans="1:8" x14ac:dyDescent="0.25">
      <c r="A14" s="1" t="s">
        <v>20</v>
      </c>
      <c r="B14">
        <f>F12*(0.65+(0.01*B2))</f>
        <v>29.4</v>
      </c>
    </row>
    <row r="15" spans="1:8" x14ac:dyDescent="0.25">
      <c r="A15" t="s">
        <v>44</v>
      </c>
      <c r="B15" s="11" t="s">
        <v>45</v>
      </c>
    </row>
  </sheetData>
  <mergeCells count="2">
    <mergeCell ref="A2:A3"/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7" sqref="B7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3.28515625" bestFit="1" customWidth="1"/>
  </cols>
  <sheetData>
    <row r="1" spans="1:8" x14ac:dyDescent="0.25">
      <c r="A1" s="16" t="s">
        <v>4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45" x14ac:dyDescent="0.25">
      <c r="A7" t="s">
        <v>15</v>
      </c>
      <c r="B7">
        <v>8</v>
      </c>
      <c r="C7" s="6">
        <v>1</v>
      </c>
      <c r="D7" s="6"/>
      <c r="E7" s="6"/>
      <c r="F7">
        <f>B7*(C7*4+D7*5+E7*6)</f>
        <v>32</v>
      </c>
      <c r="G7" s="9" t="s">
        <v>40</v>
      </c>
      <c r="H7" s="9" t="s">
        <v>41</v>
      </c>
    </row>
    <row r="8" spans="1:8" ht="30" x14ac:dyDescent="0.25">
      <c r="A8" t="s">
        <v>14</v>
      </c>
      <c r="B8">
        <v>7</v>
      </c>
      <c r="C8" s="6"/>
      <c r="D8" s="6">
        <v>1</v>
      </c>
      <c r="E8" s="6"/>
      <c r="F8">
        <f>B8*(C8*4+D8*5+E8*7)</f>
        <v>35</v>
      </c>
      <c r="G8" s="9" t="s">
        <v>43</v>
      </c>
      <c r="H8" s="10"/>
    </row>
    <row r="9" spans="1:8" x14ac:dyDescent="0.25">
      <c r="A9" t="s">
        <v>17</v>
      </c>
      <c r="B9">
        <v>0</v>
      </c>
      <c r="C9" s="6">
        <v>1</v>
      </c>
      <c r="D9" s="6"/>
      <c r="E9" s="6"/>
      <c r="F9">
        <f>B9*(C9*5+D9*7+E9*8)</f>
        <v>0</v>
      </c>
      <c r="G9" s="10" t="s">
        <v>37</v>
      </c>
      <c r="H9" s="10"/>
    </row>
    <row r="10" spans="1:8" ht="30" x14ac:dyDescent="0.25">
      <c r="A10" s="4" t="s">
        <v>18</v>
      </c>
      <c r="B10">
        <v>0</v>
      </c>
      <c r="C10" s="6">
        <v>1</v>
      </c>
      <c r="D10" s="6"/>
      <c r="E10" s="6"/>
      <c r="F10">
        <f>B10*(C10*6+D10*8+E10*12)</f>
        <v>0</v>
      </c>
      <c r="G10" s="10" t="s">
        <v>37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67</v>
      </c>
      <c r="G12" s="10"/>
      <c r="H12" s="10"/>
    </row>
    <row r="14" spans="1:8" x14ac:dyDescent="0.25">
      <c r="A14" s="1" t="s">
        <v>20</v>
      </c>
      <c r="B14">
        <f>F12*(0.65+(0.01*B2))</f>
        <v>65.66</v>
      </c>
    </row>
  </sheetData>
  <mergeCells count="2">
    <mergeCell ref="A1:F1"/>
    <mergeCell ref="A2:A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4" sqref="D24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5.5703125" customWidth="1"/>
  </cols>
  <sheetData>
    <row r="1" spans="1:8" x14ac:dyDescent="0.25">
      <c r="A1" s="16" t="s">
        <v>8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45" x14ac:dyDescent="0.25">
      <c r="A7" t="s">
        <v>15</v>
      </c>
      <c r="B7">
        <v>8</v>
      </c>
      <c r="C7" s="6">
        <v>1</v>
      </c>
      <c r="D7" s="6"/>
      <c r="E7" s="6"/>
      <c r="F7">
        <f>B7*(C7*4+D7*5+E7*6)</f>
        <v>32</v>
      </c>
      <c r="G7" s="9" t="s">
        <v>48</v>
      </c>
      <c r="H7" s="9" t="s">
        <v>49</v>
      </c>
    </row>
    <row r="8" spans="1:8" x14ac:dyDescent="0.25">
      <c r="A8" t="s">
        <v>14</v>
      </c>
      <c r="B8">
        <v>8</v>
      </c>
      <c r="C8" s="6"/>
      <c r="D8" s="6">
        <v>1</v>
      </c>
      <c r="E8" s="6"/>
      <c r="F8">
        <f>B8*(C8*4+D8*5+E8*7)</f>
        <v>40</v>
      </c>
      <c r="G8" s="9" t="s">
        <v>47</v>
      </c>
      <c r="H8" s="10"/>
    </row>
    <row r="9" spans="1:8" x14ac:dyDescent="0.25">
      <c r="A9" t="s">
        <v>17</v>
      </c>
      <c r="B9">
        <v>0</v>
      </c>
      <c r="C9" s="6">
        <v>1</v>
      </c>
      <c r="D9" s="6"/>
      <c r="E9" s="6"/>
      <c r="F9">
        <f>B9*(C9*5+D9*7+E9*8)</f>
        <v>0</v>
      </c>
      <c r="G9" s="10" t="s">
        <v>37</v>
      </c>
      <c r="H9" s="10"/>
    </row>
    <row r="10" spans="1:8" ht="45" x14ac:dyDescent="0.25">
      <c r="A10" s="4" t="s">
        <v>18</v>
      </c>
      <c r="B10">
        <v>2</v>
      </c>
      <c r="C10" s="6"/>
      <c r="D10" s="6">
        <v>1</v>
      </c>
      <c r="E10" s="6"/>
      <c r="F10">
        <f>B10*(C10*6+D10*8+E10*12)</f>
        <v>16</v>
      </c>
      <c r="G10" s="9" t="s">
        <v>59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88</v>
      </c>
      <c r="G12" s="10"/>
      <c r="H12" s="10"/>
    </row>
    <row r="14" spans="1:8" x14ac:dyDescent="0.25">
      <c r="A14" s="1" t="s">
        <v>20</v>
      </c>
      <c r="B14">
        <f>F12*(0.65+(0.01*B2))</f>
        <v>86.24</v>
      </c>
    </row>
    <row r="15" spans="1:8" x14ac:dyDescent="0.25">
      <c r="A15" t="s">
        <v>44</v>
      </c>
      <c r="B15" s="17"/>
      <c r="C15" s="17"/>
      <c r="D15" s="17"/>
      <c r="E15" s="17"/>
      <c r="F15" s="17"/>
    </row>
  </sheetData>
  <mergeCells count="3">
    <mergeCell ref="A1:F1"/>
    <mergeCell ref="A2:A3"/>
    <mergeCell ref="B15:F1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6" sqref="D16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3.28515625" bestFit="1" customWidth="1"/>
  </cols>
  <sheetData>
    <row r="1" spans="1:8" x14ac:dyDescent="0.25">
      <c r="A1" s="16" t="s">
        <v>50</v>
      </c>
      <c r="B1" s="16"/>
      <c r="C1" s="16"/>
      <c r="D1" s="16"/>
      <c r="E1" s="16"/>
      <c r="F1" s="16"/>
    </row>
    <row r="2" spans="1:8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30" x14ac:dyDescent="0.25">
      <c r="A6" s="1" t="s">
        <v>13</v>
      </c>
      <c r="B6" s="1" t="s">
        <v>19</v>
      </c>
      <c r="C6" s="7" t="s">
        <v>54</v>
      </c>
      <c r="D6" s="7" t="s">
        <v>55</v>
      </c>
      <c r="E6" s="7" t="s">
        <v>56</v>
      </c>
      <c r="F6" s="1" t="s">
        <v>21</v>
      </c>
      <c r="G6" s="1" t="s">
        <v>36</v>
      </c>
      <c r="H6" s="8" t="s">
        <v>32</v>
      </c>
    </row>
    <row r="7" spans="1:8" ht="30" x14ac:dyDescent="0.25">
      <c r="A7" t="s">
        <v>15</v>
      </c>
      <c r="B7">
        <v>6</v>
      </c>
      <c r="C7" s="6"/>
      <c r="D7" s="6">
        <v>1</v>
      </c>
      <c r="E7" s="6"/>
      <c r="F7">
        <f>B7*(C7*4+D7*5+E7*6)</f>
        <v>30</v>
      </c>
      <c r="G7" s="9" t="s">
        <v>51</v>
      </c>
      <c r="H7" s="9" t="s">
        <v>52</v>
      </c>
    </row>
    <row r="8" spans="1:8" ht="30" x14ac:dyDescent="0.25">
      <c r="A8" t="s">
        <v>14</v>
      </c>
      <c r="B8">
        <v>6</v>
      </c>
      <c r="C8" s="6"/>
      <c r="D8" s="6">
        <v>1</v>
      </c>
      <c r="E8" s="6"/>
      <c r="F8">
        <f>B8*(C8*4+D8*5+E8*7)</f>
        <v>30</v>
      </c>
      <c r="G8" s="9" t="s">
        <v>53</v>
      </c>
      <c r="H8" s="10"/>
    </row>
    <row r="9" spans="1:8" x14ac:dyDescent="0.25">
      <c r="A9" t="s">
        <v>17</v>
      </c>
      <c r="B9">
        <v>1</v>
      </c>
      <c r="C9" s="6"/>
      <c r="D9" s="6"/>
      <c r="E9" s="6">
        <v>1</v>
      </c>
      <c r="F9">
        <f>B9*(C9*5+D9*7+E9*10)</f>
        <v>10</v>
      </c>
      <c r="G9" s="10"/>
      <c r="H9" s="10"/>
    </row>
    <row r="10" spans="1:8" ht="45" x14ac:dyDescent="0.25">
      <c r="A10" s="4" t="s">
        <v>18</v>
      </c>
      <c r="B10">
        <v>3</v>
      </c>
      <c r="C10" s="6"/>
      <c r="D10" s="6">
        <v>1</v>
      </c>
      <c r="E10" s="6"/>
      <c r="F10">
        <f>B10*(C10*6+D10*8+E10*12)</f>
        <v>24</v>
      </c>
      <c r="G10" s="9" t="s">
        <v>57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94</v>
      </c>
      <c r="G12" s="10"/>
      <c r="H12" s="10"/>
    </row>
    <row r="14" spans="1:8" x14ac:dyDescent="0.25">
      <c r="A14" s="1" t="s">
        <v>20</v>
      </c>
      <c r="B14">
        <f>F12*(0.65+(0.01*B2))</f>
        <v>92.12</v>
      </c>
    </row>
    <row r="15" spans="1:8" x14ac:dyDescent="0.25">
      <c r="A15" t="s">
        <v>44</v>
      </c>
      <c r="B15" s="17" t="s">
        <v>58</v>
      </c>
      <c r="C15" s="17"/>
      <c r="D15" s="17"/>
      <c r="E15" s="17"/>
      <c r="F15" s="17"/>
    </row>
  </sheetData>
  <mergeCells count="3">
    <mergeCell ref="A1:F1"/>
    <mergeCell ref="A2:A3"/>
    <mergeCell ref="B15:F15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0" sqref="A20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3.28515625" bestFit="1" customWidth="1"/>
  </cols>
  <sheetData>
    <row r="1" spans="1:8" x14ac:dyDescent="0.25">
      <c r="A1" s="16" t="s">
        <v>61</v>
      </c>
      <c r="B1" s="16"/>
      <c r="C1" s="16"/>
      <c r="D1" s="16"/>
      <c r="E1" s="16"/>
      <c r="F1" s="16"/>
    </row>
    <row r="2" spans="1:8" ht="15" customHeight="1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45" x14ac:dyDescent="0.25">
      <c r="A7" t="s">
        <v>15</v>
      </c>
      <c r="B7">
        <v>8</v>
      </c>
      <c r="C7" s="6">
        <v>1</v>
      </c>
      <c r="D7" s="6"/>
      <c r="E7" s="6"/>
      <c r="F7">
        <f>B7*(C7*4+D7*5+E7*6)</f>
        <v>32</v>
      </c>
      <c r="G7" s="9" t="s">
        <v>62</v>
      </c>
      <c r="H7" s="9" t="s">
        <v>41</v>
      </c>
    </row>
    <row r="8" spans="1:8" ht="30" x14ac:dyDescent="0.25">
      <c r="A8" t="s">
        <v>14</v>
      </c>
      <c r="B8">
        <v>8</v>
      </c>
      <c r="C8" s="6">
        <v>1</v>
      </c>
      <c r="D8" s="6"/>
      <c r="E8" s="6"/>
      <c r="F8">
        <f>B8*(C8*4+D8*5+E8*7)</f>
        <v>32</v>
      </c>
      <c r="G8" s="9" t="s">
        <v>63</v>
      </c>
      <c r="H8" s="10"/>
    </row>
    <row r="9" spans="1:8" x14ac:dyDescent="0.25">
      <c r="A9" t="s">
        <v>17</v>
      </c>
      <c r="B9">
        <v>0</v>
      </c>
      <c r="C9" s="6">
        <v>1</v>
      </c>
      <c r="D9" s="6"/>
      <c r="E9" s="6"/>
      <c r="F9">
        <f>B9*(C9*5+D9*7+E9*8)</f>
        <v>0</v>
      </c>
      <c r="G9" s="10" t="s">
        <v>37</v>
      </c>
      <c r="H9" s="10"/>
    </row>
    <row r="10" spans="1:8" ht="30" x14ac:dyDescent="0.25">
      <c r="A10" s="4" t="s">
        <v>18</v>
      </c>
      <c r="B10">
        <v>0</v>
      </c>
      <c r="C10" s="6">
        <v>1</v>
      </c>
      <c r="D10" s="6"/>
      <c r="E10" s="6"/>
      <c r="F10">
        <f>B10*(C10*6+D10*8+E10*12)</f>
        <v>0</v>
      </c>
      <c r="G10" s="10" t="s">
        <v>37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64</v>
      </c>
      <c r="G12" s="10"/>
      <c r="H12" s="10"/>
    </row>
    <row r="14" spans="1:8" x14ac:dyDescent="0.25">
      <c r="A14" s="1" t="s">
        <v>20</v>
      </c>
      <c r="B14">
        <f>F12*(0.65+(0.01*B2))</f>
        <v>62.72</v>
      </c>
    </row>
    <row r="15" spans="1:8" ht="15" customHeight="1" x14ac:dyDescent="0.25"/>
  </sheetData>
  <mergeCells count="2">
    <mergeCell ref="A1:F1"/>
    <mergeCell ref="A2:A3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A3"/>
    </sheetView>
  </sheetViews>
  <sheetFormatPr baseColWidth="10" defaultRowHeight="15" x14ac:dyDescent="0.25"/>
  <cols>
    <col min="1" max="1" width="30.140625" bestFit="1" customWidth="1"/>
    <col min="3" max="4" width="13.7109375" customWidth="1"/>
    <col min="5" max="5" width="13.5703125" customWidth="1"/>
    <col min="7" max="7" width="44.5703125" bestFit="1" customWidth="1"/>
    <col min="8" max="8" width="17.28515625" customWidth="1"/>
  </cols>
  <sheetData>
    <row r="1" spans="1:8" x14ac:dyDescent="0.25">
      <c r="A1" s="16" t="s">
        <v>69</v>
      </c>
      <c r="B1" s="16"/>
      <c r="C1" s="16"/>
      <c r="D1" s="16"/>
      <c r="E1" s="16"/>
      <c r="F1" s="16"/>
    </row>
    <row r="2" spans="1:8" ht="15" customHeight="1" x14ac:dyDescent="0.25">
      <c r="A2" s="14" t="s">
        <v>11</v>
      </c>
      <c r="B2" s="6">
        <v>33</v>
      </c>
    </row>
    <row r="3" spans="1:8" x14ac:dyDescent="0.25">
      <c r="A3" s="14"/>
    </row>
    <row r="5" spans="1:8" x14ac:dyDescent="0.25">
      <c r="A5" s="1" t="s">
        <v>12</v>
      </c>
    </row>
    <row r="6" spans="1:8" ht="45" x14ac:dyDescent="0.25">
      <c r="A6" s="1" t="s">
        <v>13</v>
      </c>
      <c r="B6" s="1" t="s">
        <v>19</v>
      </c>
      <c r="C6" s="7" t="s">
        <v>24</v>
      </c>
      <c r="D6" s="7" t="s">
        <v>25</v>
      </c>
      <c r="E6" s="7" t="s">
        <v>26</v>
      </c>
      <c r="F6" s="1" t="s">
        <v>21</v>
      </c>
      <c r="G6" s="1" t="s">
        <v>36</v>
      </c>
      <c r="H6" s="8" t="s">
        <v>32</v>
      </c>
    </row>
    <row r="7" spans="1:8" ht="30" x14ac:dyDescent="0.25">
      <c r="A7" t="s">
        <v>15</v>
      </c>
      <c r="B7">
        <v>6</v>
      </c>
      <c r="C7" s="6"/>
      <c r="D7" s="6">
        <v>1</v>
      </c>
      <c r="E7" s="6"/>
      <c r="F7">
        <f>B7*(C7*4+D7*5+E7*6)</f>
        <v>30</v>
      </c>
      <c r="G7" s="9" t="s">
        <v>65</v>
      </c>
      <c r="H7" s="9" t="s">
        <v>64</v>
      </c>
    </row>
    <row r="8" spans="1:8" x14ac:dyDescent="0.25">
      <c r="A8" t="s">
        <v>14</v>
      </c>
      <c r="B8">
        <v>5</v>
      </c>
      <c r="C8" s="6">
        <v>1</v>
      </c>
      <c r="D8" s="6"/>
      <c r="E8" s="6"/>
      <c r="F8">
        <f>B8*(C8*4+D8*5+E8*7)</f>
        <v>20</v>
      </c>
      <c r="G8" s="9" t="s">
        <v>66</v>
      </c>
      <c r="H8" s="10"/>
    </row>
    <row r="9" spans="1:8" x14ac:dyDescent="0.25">
      <c r="A9" t="s">
        <v>17</v>
      </c>
      <c r="B9">
        <v>1</v>
      </c>
      <c r="C9" s="6"/>
      <c r="D9" s="6">
        <v>1</v>
      </c>
      <c r="E9" s="6"/>
      <c r="F9">
        <f>B9*(C9*5+D9*7+E9*8)</f>
        <v>7</v>
      </c>
      <c r="G9" s="10" t="s">
        <v>67</v>
      </c>
      <c r="H9" s="10"/>
    </row>
    <row r="10" spans="1:8" ht="30" x14ac:dyDescent="0.25">
      <c r="A10" s="4" t="s">
        <v>18</v>
      </c>
      <c r="B10">
        <v>1</v>
      </c>
      <c r="C10" s="6">
        <v>1</v>
      </c>
      <c r="D10" s="6"/>
      <c r="E10" s="6"/>
      <c r="F10">
        <f>B10*(C10*6+D10*8+E10*12)</f>
        <v>6</v>
      </c>
      <c r="G10" s="10" t="s">
        <v>68</v>
      </c>
      <c r="H10" s="10"/>
    </row>
    <row r="11" spans="1:8" x14ac:dyDescent="0.25">
      <c r="G11" s="10"/>
      <c r="H11" s="10"/>
    </row>
    <row r="12" spans="1:8" ht="30" x14ac:dyDescent="0.25">
      <c r="A12" s="5" t="s">
        <v>22</v>
      </c>
      <c r="F12">
        <f>SUM(F7:F10)</f>
        <v>63</v>
      </c>
      <c r="G12" s="10"/>
      <c r="H12" s="10"/>
    </row>
    <row r="14" spans="1:8" x14ac:dyDescent="0.25">
      <c r="A14" s="1" t="s">
        <v>20</v>
      </c>
      <c r="B14">
        <f>F12*(0.65+(0.01*B2))</f>
        <v>61.74</v>
      </c>
    </row>
    <row r="15" spans="1:8" ht="15" customHeight="1" x14ac:dyDescent="0.25"/>
  </sheetData>
  <mergeCells count="2">
    <mergeCell ref="A1:F1"/>
    <mergeCell ref="A2:A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Function point graph</vt:lpstr>
      <vt:lpstr>Function Points Estimation</vt:lpstr>
      <vt:lpstr>Register</vt:lpstr>
      <vt:lpstr>Login</vt:lpstr>
      <vt:lpstr>Edit Profile</vt:lpstr>
      <vt:lpstr>Manage Clubs</vt:lpstr>
      <vt:lpstr>Exchange stocks</vt:lpstr>
      <vt:lpstr>Backend edit users</vt:lpstr>
      <vt:lpstr>Backend manage stocks</vt:lpstr>
      <vt:lpstr>Messaging</vt:lpstr>
      <vt:lpstr>Ranking and statistics</vt:lpstr>
      <vt:lpstr>Roleplay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2015-05-02T16:56:58Z</dcterms:modified>
</cp:coreProperties>
</file>