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C:\Users\Barry.Shaw\AppData\Local\Microsoft\Windows\INetCache\Content.Outlook\LQQ5YHE3\"/>
    </mc:Choice>
  </mc:AlternateContent>
  <bookViews>
    <workbookView xWindow="600" yWindow="375" windowWidth="10515" windowHeight="6818" tabRatio="893" activeTab="6"/>
  </bookViews>
  <sheets>
    <sheet name="Index" sheetId="19" r:id="rId1"/>
    <sheet name="Q11 R&amp;D expenditure" sheetId="21" r:id="rId2"/>
    <sheet name="Q12 Jobs" sheetId="14" r:id="rId3"/>
    <sheet name="Q13a APC Vehicle sales details" sheetId="25" r:id="rId4"/>
    <sheet name="Q13b APC Wider benefits" sheetId="24" r:id="rId5"/>
    <sheet name="Q13 APC WB CALC" sheetId="26" state="hidden" r:id="rId6"/>
    <sheet name="Q14 Training" sheetId="20" r:id="rId7"/>
    <sheet name="Q15 APC TRL &amp; MRL" sheetId="23" r:id="rId8"/>
    <sheet name="Alternative NVQ Definitions" sheetId="4" r:id="rId9"/>
  </sheets>
  <externalReferences>
    <externalReference r:id="rId10"/>
  </externalReferences>
  <definedNames>
    <definedName name="_xlnm.Print_Area" localSheetId="1">'Q11 R&amp;D expenditure'!$A$1:$U$62</definedName>
    <definedName name="_xlnm.Print_Area" localSheetId="2">'Q12 Jobs'!$A$1:$X$94</definedName>
    <definedName name="_xlnm.Print_Area" localSheetId="3">'Q13a APC Vehicle sales details'!$A$1:$L$23</definedName>
    <definedName name="_xlnm.Print_Area" localSheetId="4">'Q13b APC Wider benefits'!$A$1:$R$40</definedName>
    <definedName name="_xlnm.Print_Area" localSheetId="6">'Q14 Training'!$A$1:$W$65</definedName>
  </definedNames>
  <calcPr calcId="162913"/>
</workbook>
</file>

<file path=xl/calcChain.xml><?xml version="1.0" encoding="utf-8"?>
<calcChain xmlns="http://schemas.openxmlformats.org/spreadsheetml/2006/main">
  <c r="I45" i="26" l="1"/>
  <c r="I46" i="26" s="1"/>
  <c r="J45" i="26"/>
  <c r="K45" i="26"/>
  <c r="L45" i="26"/>
  <c r="M45" i="26"/>
  <c r="M46" i="26" s="1"/>
  <c r="N45" i="26"/>
  <c r="N46" i="26" s="1"/>
  <c r="O45" i="26"/>
  <c r="O46" i="26" s="1"/>
  <c r="P45" i="26"/>
  <c r="P46" i="26" s="1"/>
  <c r="Q45" i="26"/>
  <c r="Q46" i="26" s="1"/>
  <c r="J46" i="26"/>
  <c r="K46" i="26"/>
  <c r="L46" i="26"/>
  <c r="I60" i="26"/>
  <c r="I61" i="26" s="1"/>
  <c r="J60" i="26"/>
  <c r="K60" i="26"/>
  <c r="L60" i="26"/>
  <c r="L61" i="26" s="1"/>
  <c r="M60" i="26"/>
  <c r="M61" i="26" s="1"/>
  <c r="N60" i="26"/>
  <c r="N61" i="26" s="1"/>
  <c r="O60" i="26"/>
  <c r="O61" i="26" s="1"/>
  <c r="P60" i="26"/>
  <c r="P61" i="26" s="1"/>
  <c r="Q60" i="26"/>
  <c r="Q61" i="26" s="1"/>
  <c r="J61" i="26"/>
  <c r="K61" i="26"/>
  <c r="H60" i="26"/>
  <c r="H61" i="26" s="1"/>
  <c r="I55" i="26"/>
  <c r="I56" i="26" s="1"/>
  <c r="J55" i="26"/>
  <c r="K55" i="26"/>
  <c r="L55" i="26"/>
  <c r="L56" i="26" s="1"/>
  <c r="M55" i="26"/>
  <c r="M56" i="26" s="1"/>
  <c r="N55" i="26"/>
  <c r="N56" i="26" s="1"/>
  <c r="O55" i="26"/>
  <c r="O56" i="26" s="1"/>
  <c r="P55" i="26"/>
  <c r="P56" i="26" s="1"/>
  <c r="Q55" i="26"/>
  <c r="Q56" i="26" s="1"/>
  <c r="J56" i="26"/>
  <c r="K56" i="26"/>
  <c r="H55" i="26"/>
  <c r="H56" i="26" s="1"/>
  <c r="I50" i="26"/>
  <c r="I51" i="26" s="1"/>
  <c r="J50" i="26"/>
  <c r="J51" i="26" s="1"/>
  <c r="K50" i="26"/>
  <c r="L50" i="26"/>
  <c r="M50" i="26"/>
  <c r="N50" i="26"/>
  <c r="N51" i="26" s="1"/>
  <c r="O50" i="26"/>
  <c r="O51" i="26" s="1"/>
  <c r="P50" i="26"/>
  <c r="P51" i="26" s="1"/>
  <c r="Q50" i="26"/>
  <c r="Q51" i="26" s="1"/>
  <c r="K51" i="26"/>
  <c r="L51" i="26"/>
  <c r="M51" i="26"/>
  <c r="H50" i="26"/>
  <c r="H51" i="26" s="1"/>
  <c r="H45" i="26"/>
  <c r="H46" i="26" s="1"/>
  <c r="H8" i="26"/>
  <c r="J8" i="26" s="1"/>
  <c r="J16" i="26" s="1"/>
  <c r="I33" i="26"/>
  <c r="I34" i="26" s="1"/>
  <c r="I37" i="26" s="1"/>
  <c r="J33" i="26"/>
  <c r="J34" i="26" s="1"/>
  <c r="K33" i="26"/>
  <c r="K34" i="26" s="1"/>
  <c r="K37" i="26" s="1"/>
  <c r="L33" i="26"/>
  <c r="L34" i="26" s="1"/>
  <c r="L36" i="26" s="1"/>
  <c r="M33" i="26"/>
  <c r="M34" i="26" s="1"/>
  <c r="M37" i="26" s="1"/>
  <c r="N33" i="26"/>
  <c r="N34" i="26" s="1"/>
  <c r="O33" i="26"/>
  <c r="O34" i="26" s="1"/>
  <c r="P33" i="26"/>
  <c r="P34" i="26" s="1"/>
  <c r="Q33" i="26"/>
  <c r="Q34" i="26" s="1"/>
  <c r="Q37" i="26" s="1"/>
  <c r="H33" i="26"/>
  <c r="H34" i="26" s="1"/>
  <c r="I25" i="26"/>
  <c r="I26" i="26" s="1"/>
  <c r="J25" i="26"/>
  <c r="K25" i="26"/>
  <c r="L25" i="26"/>
  <c r="L26" i="26" s="1"/>
  <c r="M25" i="26"/>
  <c r="M26" i="26" s="1"/>
  <c r="N25" i="26"/>
  <c r="N26" i="26" s="1"/>
  <c r="N28" i="26" s="1"/>
  <c r="O25" i="26"/>
  <c r="O26" i="26" s="1"/>
  <c r="O27" i="26" s="1"/>
  <c r="P25" i="26"/>
  <c r="P26" i="26" s="1"/>
  <c r="Q25" i="26"/>
  <c r="Q26" i="26" s="1"/>
  <c r="J26" i="26"/>
  <c r="J28" i="26" s="1"/>
  <c r="K26" i="26"/>
  <c r="K27" i="26" s="1"/>
  <c r="H25" i="26"/>
  <c r="H26" i="26" s="1"/>
  <c r="I17" i="26"/>
  <c r="I18" i="26" s="1"/>
  <c r="I21" i="26" s="1"/>
  <c r="J17" i="26"/>
  <c r="J18" i="26" s="1"/>
  <c r="K17" i="26"/>
  <c r="K18" i="26" s="1"/>
  <c r="K19" i="26" s="1"/>
  <c r="L17" i="26"/>
  <c r="L18" i="26" s="1"/>
  <c r="M17" i="26"/>
  <c r="M18" i="26" s="1"/>
  <c r="M21" i="26" s="1"/>
  <c r="N17" i="26"/>
  <c r="N18" i="26" s="1"/>
  <c r="O17" i="26"/>
  <c r="O18" i="26" s="1"/>
  <c r="O19" i="26" s="1"/>
  <c r="P17" i="26"/>
  <c r="P18" i="26" s="1"/>
  <c r="Q17" i="26"/>
  <c r="Q18" i="26" s="1"/>
  <c r="Q21" i="26" s="1"/>
  <c r="H17" i="26"/>
  <c r="H18" i="26" s="1"/>
  <c r="I9" i="26"/>
  <c r="I10" i="26" s="1"/>
  <c r="J9" i="26"/>
  <c r="J10" i="26" s="1"/>
  <c r="K9" i="26"/>
  <c r="K10" i="26" s="1"/>
  <c r="K11" i="26" s="1"/>
  <c r="L9" i="26"/>
  <c r="L10" i="26" s="1"/>
  <c r="M9" i="26"/>
  <c r="M10" i="26" s="1"/>
  <c r="M13" i="26" s="1"/>
  <c r="N9" i="26"/>
  <c r="N10" i="26" s="1"/>
  <c r="O9" i="26"/>
  <c r="O10" i="26" s="1"/>
  <c r="P9" i="26"/>
  <c r="P10" i="26" s="1"/>
  <c r="Q9" i="26"/>
  <c r="Q10" i="26" s="1"/>
  <c r="H9" i="26"/>
  <c r="H10" i="26" s="1"/>
  <c r="C32" i="26"/>
  <c r="C59" i="26" s="1"/>
  <c r="C24" i="26"/>
  <c r="C54" i="26" s="1"/>
  <c r="C23" i="26"/>
  <c r="C16" i="26"/>
  <c r="C49" i="26" s="1"/>
  <c r="C8" i="26"/>
  <c r="C44" i="26" s="1"/>
  <c r="I8" i="26" l="1"/>
  <c r="I16" i="26" s="1"/>
  <c r="J27" i="26"/>
  <c r="L35" i="26"/>
  <c r="E45" i="26"/>
  <c r="H16" i="26"/>
  <c r="H24" i="26" s="1"/>
  <c r="H32" i="26" s="1"/>
  <c r="H44" i="26" s="1"/>
  <c r="H49" i="26" s="1"/>
  <c r="H54" i="26" s="1"/>
  <c r="H59" i="26" s="1"/>
  <c r="K12" i="26"/>
  <c r="N8" i="26"/>
  <c r="N16" i="26" s="1"/>
  <c r="N24" i="26" s="1"/>
  <c r="N32" i="26" s="1"/>
  <c r="N44" i="26" s="1"/>
  <c r="N49" i="26" s="1"/>
  <c r="N54" i="26" s="1"/>
  <c r="N59" i="26" s="1"/>
  <c r="L8" i="26"/>
  <c r="L16" i="26" s="1"/>
  <c r="P8" i="26"/>
  <c r="P16" i="26" s="1"/>
  <c r="K8" i="26"/>
  <c r="K16" i="26" s="1"/>
  <c r="O8" i="26"/>
  <c r="O16" i="26" s="1"/>
  <c r="O24" i="26" s="1"/>
  <c r="O32" i="26" s="1"/>
  <c r="O44" i="26" s="1"/>
  <c r="O49" i="26" s="1"/>
  <c r="O54" i="26" s="1"/>
  <c r="O59" i="26" s="1"/>
  <c r="Q13" i="26"/>
  <c r="Q12" i="26"/>
  <c r="I13" i="26"/>
  <c r="I12" i="26"/>
  <c r="F50" i="26"/>
  <c r="K20" i="26"/>
  <c r="Q8" i="26"/>
  <c r="M8" i="26"/>
  <c r="O37" i="26"/>
  <c r="O36" i="26"/>
  <c r="K35" i="26"/>
  <c r="K36" i="26"/>
  <c r="H12" i="26"/>
  <c r="H11" i="26"/>
  <c r="H13" i="26"/>
  <c r="P36" i="26"/>
  <c r="P35" i="26"/>
  <c r="P37" i="26"/>
  <c r="H20" i="26"/>
  <c r="H19" i="26"/>
  <c r="H21" i="26"/>
  <c r="H35" i="26"/>
  <c r="H37" i="26"/>
  <c r="H36" i="26"/>
  <c r="O11" i="26"/>
  <c r="O12" i="26"/>
  <c r="H27" i="26"/>
  <c r="H29" i="26"/>
  <c r="H28" i="26"/>
  <c r="F45" i="26"/>
  <c r="O20" i="26"/>
  <c r="N27" i="26"/>
  <c r="M12" i="26"/>
  <c r="L37" i="26"/>
  <c r="O35" i="26"/>
  <c r="N36" i="26"/>
  <c r="N35" i="26"/>
  <c r="N37" i="26"/>
  <c r="J36" i="26"/>
  <c r="J37" i="26"/>
  <c r="J35" i="26"/>
  <c r="Q36" i="26"/>
  <c r="M36" i="26"/>
  <c r="I36" i="26"/>
  <c r="Q35" i="26"/>
  <c r="M35" i="26"/>
  <c r="I35" i="26"/>
  <c r="M29" i="26"/>
  <c r="M27" i="26"/>
  <c r="M28" i="26"/>
  <c r="P27" i="26"/>
  <c r="P28" i="26"/>
  <c r="P29" i="26"/>
  <c r="L27" i="26"/>
  <c r="L28" i="26"/>
  <c r="L29" i="26"/>
  <c r="Q29" i="26"/>
  <c r="Q27" i="26"/>
  <c r="Q28" i="26"/>
  <c r="I29" i="26"/>
  <c r="I27" i="26"/>
  <c r="I28" i="26"/>
  <c r="O29" i="26"/>
  <c r="K29" i="26"/>
  <c r="N29" i="26"/>
  <c r="J29" i="26"/>
  <c r="O28" i="26"/>
  <c r="K28" i="26"/>
  <c r="N20" i="26"/>
  <c r="N19" i="26"/>
  <c r="N21" i="26"/>
  <c r="J20" i="26"/>
  <c r="J19" i="26"/>
  <c r="J21" i="26"/>
  <c r="P20" i="26"/>
  <c r="P21" i="26"/>
  <c r="P19" i="26"/>
  <c r="L20" i="26"/>
  <c r="L21" i="26"/>
  <c r="L19" i="26"/>
  <c r="Q20" i="26"/>
  <c r="M20" i="26"/>
  <c r="I20" i="26"/>
  <c r="O21" i="26"/>
  <c r="K21" i="26"/>
  <c r="Q19" i="26"/>
  <c r="M19" i="26"/>
  <c r="I19" i="26"/>
  <c r="N12" i="26"/>
  <c r="N13" i="26"/>
  <c r="N11" i="26"/>
  <c r="P11" i="26"/>
  <c r="P12" i="26"/>
  <c r="P13" i="26"/>
  <c r="L11" i="26"/>
  <c r="L12" i="26"/>
  <c r="L13" i="26"/>
  <c r="J12" i="26"/>
  <c r="J13" i="26"/>
  <c r="J11" i="26"/>
  <c r="F9" i="26"/>
  <c r="O13" i="26"/>
  <c r="K13" i="26"/>
  <c r="Q11" i="26"/>
  <c r="M11" i="26"/>
  <c r="I11" i="26"/>
  <c r="F10" i="26"/>
  <c r="F33" i="26"/>
  <c r="E33" i="26"/>
  <c r="I24" i="26"/>
  <c r="I32" i="26" s="1"/>
  <c r="I44" i="26" s="1"/>
  <c r="I49" i="26" s="1"/>
  <c r="I54" i="26" s="1"/>
  <c r="I59" i="26" s="1"/>
  <c r="E17" i="26"/>
  <c r="F55" i="26"/>
  <c r="E55" i="26"/>
  <c r="J24" i="26"/>
  <c r="J32" i="26" s="1"/>
  <c r="J44" i="26" s="1"/>
  <c r="J49" i="26" s="1"/>
  <c r="J54" i="26" s="1"/>
  <c r="J59" i="26" s="1"/>
  <c r="E10" i="26"/>
  <c r="E50" i="26"/>
  <c r="E9" i="26"/>
  <c r="F18" i="26"/>
  <c r="E26" i="26"/>
  <c r="F34" i="26"/>
  <c r="F61" i="26"/>
  <c r="F60" i="26"/>
  <c r="K24" i="26"/>
  <c r="K32" i="26" s="1"/>
  <c r="K44" i="26" s="1"/>
  <c r="K49" i="26" s="1"/>
  <c r="K54" i="26" s="1"/>
  <c r="K59" i="26" s="1"/>
  <c r="E25" i="26"/>
  <c r="F26" i="26"/>
  <c r="E60" i="26"/>
  <c r="F17" i="26"/>
  <c r="F25" i="26"/>
  <c r="K45" i="14"/>
  <c r="K40" i="14"/>
  <c r="M16" i="26" l="1"/>
  <c r="Q16" i="26"/>
  <c r="Q24" i="26" s="1"/>
  <c r="Q32" i="26" s="1"/>
  <c r="Q44" i="26" s="1"/>
  <c r="Q49" i="26" s="1"/>
  <c r="Q54" i="26" s="1"/>
  <c r="Q59" i="26" s="1"/>
  <c r="F29" i="26"/>
  <c r="E61" i="26"/>
  <c r="M24" i="26"/>
  <c r="M32" i="26" s="1"/>
  <c r="M44" i="26" s="1"/>
  <c r="M49" i="26" s="1"/>
  <c r="M54" i="26" s="1"/>
  <c r="M59" i="26" s="1"/>
  <c r="E27" i="26"/>
  <c r="F27" i="26"/>
  <c r="E29" i="26"/>
  <c r="L24" i="26"/>
  <c r="L32" i="26" s="1"/>
  <c r="L44" i="26" s="1"/>
  <c r="L49" i="26" s="1"/>
  <c r="L54" i="26" s="1"/>
  <c r="L59" i="26" s="1"/>
  <c r="F36" i="26"/>
  <c r="E19" i="26"/>
  <c r="E37" i="26"/>
  <c r="E36" i="26"/>
  <c r="E34" i="26"/>
  <c r="F46" i="26"/>
  <c r="E46" i="26"/>
  <c r="F56" i="26"/>
  <c r="E56" i="26"/>
  <c r="F37" i="26"/>
  <c r="E12" i="26"/>
  <c r="F12" i="26"/>
  <c r="F28" i="26"/>
  <c r="E28" i="26"/>
  <c r="E11" i="26"/>
  <c r="F11" i="26"/>
  <c r="E13" i="26"/>
  <c r="F13" i="26"/>
  <c r="F20" i="26"/>
  <c r="E20" i="26"/>
  <c r="P24" i="26"/>
  <c r="P32" i="26" s="1"/>
  <c r="P44" i="26" s="1"/>
  <c r="P49" i="26" s="1"/>
  <c r="P54" i="26" s="1"/>
  <c r="P59" i="26" s="1"/>
  <c r="F35" i="26"/>
  <c r="E35" i="26"/>
  <c r="E21" i="26"/>
  <c r="E51" i="26"/>
  <c r="F51" i="26"/>
  <c r="F21" i="26"/>
  <c r="F19" i="26"/>
  <c r="E18" i="26"/>
  <c r="N63" i="20"/>
  <c r="M63" i="20"/>
  <c r="L63" i="20"/>
  <c r="K63" i="20"/>
  <c r="J63" i="20"/>
  <c r="I63" i="20"/>
  <c r="H63" i="20"/>
  <c r="G63" i="20"/>
  <c r="F63" i="20"/>
  <c r="E63" i="20"/>
  <c r="N52" i="20"/>
  <c r="M52" i="20"/>
  <c r="L52" i="20"/>
  <c r="K52" i="20"/>
  <c r="J52" i="20"/>
  <c r="I52" i="20"/>
  <c r="H52" i="20"/>
  <c r="G52" i="20"/>
  <c r="F52" i="20"/>
  <c r="E52" i="20"/>
  <c r="N41" i="20"/>
  <c r="M41" i="20"/>
  <c r="L41" i="20"/>
  <c r="K41" i="20"/>
  <c r="J41" i="20"/>
  <c r="I41" i="20"/>
  <c r="H41" i="20"/>
  <c r="G41" i="20"/>
  <c r="F41" i="20"/>
  <c r="E41" i="20"/>
  <c r="N30" i="20"/>
  <c r="M30" i="20"/>
  <c r="L30" i="20"/>
  <c r="K30" i="20"/>
  <c r="J30" i="20"/>
  <c r="I30" i="20"/>
  <c r="H30" i="20"/>
  <c r="G30" i="20"/>
  <c r="F30" i="20"/>
  <c r="E30" i="20"/>
  <c r="N19" i="20"/>
  <c r="M19" i="20"/>
  <c r="L19" i="20"/>
  <c r="K19" i="20"/>
  <c r="J19" i="20"/>
  <c r="I19" i="20"/>
  <c r="H19" i="20"/>
  <c r="G19" i="20"/>
  <c r="F19" i="20"/>
  <c r="E19" i="20"/>
  <c r="D35" i="24"/>
  <c r="D36" i="24" s="1"/>
  <c r="D33" i="24"/>
  <c r="D34" i="24" s="1"/>
  <c r="E31" i="24"/>
  <c r="C31" i="24"/>
  <c r="D28" i="24"/>
  <c r="D29" i="24" s="1"/>
  <c r="D26" i="24"/>
  <c r="D27" i="24" s="1"/>
  <c r="E24" i="24"/>
  <c r="C24" i="24"/>
  <c r="D21" i="24"/>
  <c r="D22" i="24" s="1"/>
  <c r="D19" i="24"/>
  <c r="D20" i="24" s="1"/>
  <c r="E17" i="24"/>
  <c r="C17" i="24"/>
  <c r="D14" i="24"/>
  <c r="D15" i="24" s="1"/>
  <c r="D12" i="24"/>
  <c r="D13" i="24" s="1"/>
  <c r="E10" i="24"/>
  <c r="M31" i="24" s="1"/>
  <c r="C10" i="24"/>
  <c r="D14" i="25"/>
  <c r="T86" i="14"/>
  <c r="S86" i="14"/>
  <c r="R86" i="14"/>
  <c r="Q86" i="14"/>
  <c r="P86" i="14"/>
  <c r="O86" i="14"/>
  <c r="N86" i="14"/>
  <c r="M86" i="14"/>
  <c r="L86" i="14"/>
  <c r="K86" i="14"/>
  <c r="T76" i="14"/>
  <c r="T44" i="14" s="1"/>
  <c r="S76" i="14"/>
  <c r="R76" i="14"/>
  <c r="Q76" i="14"/>
  <c r="P76" i="14"/>
  <c r="P44" i="14" s="1"/>
  <c r="O76" i="14"/>
  <c r="N76" i="14"/>
  <c r="M76" i="14"/>
  <c r="L76" i="14"/>
  <c r="L44" i="14" s="1"/>
  <c r="K76" i="14"/>
  <c r="T46" i="14"/>
  <c r="S46" i="14"/>
  <c r="R46" i="14"/>
  <c r="Q46" i="14"/>
  <c r="P46" i="14"/>
  <c r="O46" i="14"/>
  <c r="N46" i="14"/>
  <c r="M46" i="14"/>
  <c r="L46" i="14"/>
  <c r="K46" i="14"/>
  <c r="K47" i="14" s="1"/>
  <c r="T45" i="14"/>
  <c r="S45" i="14"/>
  <c r="S47" i="14" s="1"/>
  <c r="R45" i="14"/>
  <c r="R47" i="14" s="1"/>
  <c r="Q45" i="14"/>
  <c r="Q47" i="14" s="1"/>
  <c r="P45" i="14"/>
  <c r="O45" i="14"/>
  <c r="O47" i="14" s="1"/>
  <c r="N45" i="14"/>
  <c r="N47" i="14" s="1"/>
  <c r="M45" i="14"/>
  <c r="M47" i="14" s="1"/>
  <c r="L45" i="14"/>
  <c r="S44" i="14"/>
  <c r="T40" i="14"/>
  <c r="T41" i="14" s="1"/>
  <c r="S40" i="14"/>
  <c r="R40" i="14"/>
  <c r="Q40" i="14"/>
  <c r="P40" i="14"/>
  <c r="O40" i="14"/>
  <c r="N40" i="14"/>
  <c r="M40" i="14"/>
  <c r="L40" i="14"/>
  <c r="L41" i="14" s="1"/>
  <c r="T39" i="14"/>
  <c r="S39" i="14"/>
  <c r="S41" i="14" s="1"/>
  <c r="R39" i="14"/>
  <c r="Q39" i="14"/>
  <c r="Q41" i="14" s="1"/>
  <c r="P39" i="14"/>
  <c r="P41" i="14" s="1"/>
  <c r="O39" i="14"/>
  <c r="O41" i="14" s="1"/>
  <c r="N39" i="14"/>
  <c r="M39" i="14"/>
  <c r="M41" i="14" s="1"/>
  <c r="L39" i="14"/>
  <c r="K39" i="14"/>
  <c r="K41" i="14" s="1"/>
  <c r="N60" i="21"/>
  <c r="M60" i="21"/>
  <c r="L60" i="21"/>
  <c r="K60" i="21"/>
  <c r="J60" i="21"/>
  <c r="I60" i="21"/>
  <c r="H60" i="21"/>
  <c r="G60" i="21"/>
  <c r="F60" i="21"/>
  <c r="E60" i="21"/>
  <c r="Q59" i="21"/>
  <c r="Q58" i="21"/>
  <c r="Q57" i="21"/>
  <c r="Q56" i="21"/>
  <c r="Q55" i="21"/>
  <c r="Q60" i="21" s="1"/>
  <c r="N47" i="21"/>
  <c r="M47" i="21"/>
  <c r="L47" i="21"/>
  <c r="K47" i="21"/>
  <c r="J47" i="21"/>
  <c r="I47" i="21"/>
  <c r="H47" i="21"/>
  <c r="G47" i="21"/>
  <c r="F47" i="21"/>
  <c r="E47" i="21"/>
  <c r="Q46" i="21"/>
  <c r="Q45" i="21"/>
  <c r="Q44" i="21"/>
  <c r="Q47" i="21" s="1"/>
  <c r="N40" i="21"/>
  <c r="M40" i="21"/>
  <c r="L40" i="21"/>
  <c r="K40" i="21"/>
  <c r="J40" i="21"/>
  <c r="I40" i="21"/>
  <c r="H40" i="21"/>
  <c r="G40" i="21"/>
  <c r="F40" i="21"/>
  <c r="E40" i="21"/>
  <c r="Q39" i="21"/>
  <c r="Q38" i="21"/>
  <c r="Q37" i="21"/>
  <c r="Q40" i="21" s="1"/>
  <c r="N33" i="21"/>
  <c r="M33" i="21"/>
  <c r="L33" i="21"/>
  <c r="K33" i="21"/>
  <c r="J33" i="21"/>
  <c r="I33" i="21"/>
  <c r="H33" i="21"/>
  <c r="G33" i="21"/>
  <c r="F33" i="21"/>
  <c r="E33" i="21"/>
  <c r="Q32" i="21"/>
  <c r="Q22" i="21" s="1"/>
  <c r="Q31" i="21"/>
  <c r="Q30" i="21"/>
  <c r="Q20" i="21" s="1"/>
  <c r="Q24" i="21" s="1"/>
  <c r="N26" i="21"/>
  <c r="M26" i="21"/>
  <c r="L26" i="21"/>
  <c r="K26" i="21"/>
  <c r="J26" i="21"/>
  <c r="I26" i="21"/>
  <c r="H26" i="21"/>
  <c r="G26" i="21"/>
  <c r="F26" i="21"/>
  <c r="E26" i="21"/>
  <c r="N22" i="21"/>
  <c r="M22" i="21"/>
  <c r="L22" i="21"/>
  <c r="K22" i="21"/>
  <c r="J22" i="21"/>
  <c r="I22" i="21"/>
  <c r="H22" i="21"/>
  <c r="G22" i="21"/>
  <c r="F22" i="21"/>
  <c r="E22" i="21"/>
  <c r="Q21" i="21"/>
  <c r="Q26" i="21" s="1"/>
  <c r="N21" i="21"/>
  <c r="M21" i="21"/>
  <c r="M24" i="21" s="1"/>
  <c r="L21" i="21"/>
  <c r="K21" i="21"/>
  <c r="K24" i="21" s="1"/>
  <c r="J21" i="21"/>
  <c r="I21" i="21"/>
  <c r="I24" i="21" s="1"/>
  <c r="H21" i="21"/>
  <c r="G21" i="21"/>
  <c r="G24" i="21" s="1"/>
  <c r="F21" i="21"/>
  <c r="E21" i="21"/>
  <c r="E24" i="21" s="1"/>
  <c r="N20" i="21"/>
  <c r="N24" i="21" s="1"/>
  <c r="M20" i="21"/>
  <c r="L20" i="21"/>
  <c r="L24" i="21" s="1"/>
  <c r="K20" i="21"/>
  <c r="J20" i="21"/>
  <c r="J24" i="21" s="1"/>
  <c r="I20" i="21"/>
  <c r="H20" i="21"/>
  <c r="H24" i="21" s="1"/>
  <c r="G20" i="21"/>
  <c r="F20" i="21"/>
  <c r="F24" i="21" s="1"/>
  <c r="E20" i="21"/>
  <c r="N19" i="21"/>
  <c r="N29" i="21" s="1"/>
  <c r="M19" i="21"/>
  <c r="M29" i="21" s="1"/>
  <c r="S38" i="14" s="1"/>
  <c r="L19" i="21"/>
  <c r="L29" i="21" s="1"/>
  <c r="K19" i="21"/>
  <c r="K29" i="21" s="1"/>
  <c r="J19" i="21"/>
  <c r="J29" i="21" s="1"/>
  <c r="I19" i="21"/>
  <c r="I29" i="21" s="1"/>
  <c r="O38" i="14" s="1"/>
  <c r="H19" i="21"/>
  <c r="H29" i="21" s="1"/>
  <c r="G19" i="21"/>
  <c r="G29" i="21" s="1"/>
  <c r="F19" i="21"/>
  <c r="F29" i="21" s="1"/>
  <c r="E19" i="21"/>
  <c r="E29" i="21" s="1"/>
  <c r="K38" i="14" s="1"/>
  <c r="Q33" i="21" l="1"/>
  <c r="N41" i="14"/>
  <c r="R41" i="14"/>
  <c r="L47" i="14"/>
  <c r="P47" i="14"/>
  <c r="T47" i="14"/>
  <c r="M44" i="14"/>
  <c r="Q44" i="14"/>
  <c r="M38" i="14"/>
  <c r="G13" i="20" s="1"/>
  <c r="G36" i="21"/>
  <c r="G43" i="21" s="1"/>
  <c r="G54" i="21" s="1"/>
  <c r="Q38" i="14"/>
  <c r="Q53" i="14" s="1"/>
  <c r="K36" i="21"/>
  <c r="K43" i="21" s="1"/>
  <c r="K54" i="21" s="1"/>
  <c r="I36" i="21"/>
  <c r="I43" i="21" s="1"/>
  <c r="I54" i="21" s="1"/>
  <c r="N31" i="24"/>
  <c r="G10" i="24"/>
  <c r="H17" i="24"/>
  <c r="I24" i="24"/>
  <c r="F31" i="24"/>
  <c r="K44" i="14"/>
  <c r="O44" i="14"/>
  <c r="K10" i="24"/>
  <c r="L17" i="24"/>
  <c r="M24" i="24"/>
  <c r="J31" i="24"/>
  <c r="M53" i="14"/>
  <c r="L38" i="14"/>
  <c r="F36" i="21"/>
  <c r="F43" i="21" s="1"/>
  <c r="F54" i="21" s="1"/>
  <c r="E13" i="20"/>
  <c r="K53" i="14"/>
  <c r="K63" i="14"/>
  <c r="I52" i="14"/>
  <c r="I62" i="14"/>
  <c r="P38" i="14"/>
  <c r="J36" i="21"/>
  <c r="J43" i="21" s="1"/>
  <c r="J54" i="21" s="1"/>
  <c r="T38" i="14"/>
  <c r="N36" i="21"/>
  <c r="N43" i="21" s="1"/>
  <c r="N54" i="21" s="1"/>
  <c r="M13" i="20"/>
  <c r="S53" i="14"/>
  <c r="S63" i="14"/>
  <c r="I75" i="14"/>
  <c r="N44" i="14"/>
  <c r="R44" i="14"/>
  <c r="I85" i="14"/>
  <c r="H36" i="21"/>
  <c r="H43" i="21" s="1"/>
  <c r="H54" i="21" s="1"/>
  <c r="N38" i="14"/>
  <c r="L36" i="21"/>
  <c r="L43" i="21" s="1"/>
  <c r="L54" i="21" s="1"/>
  <c r="R38" i="14"/>
  <c r="I13" i="20"/>
  <c r="O53" i="14"/>
  <c r="O63" i="14"/>
  <c r="E36" i="21"/>
  <c r="E43" i="21" s="1"/>
  <c r="E54" i="21" s="1"/>
  <c r="M36" i="21"/>
  <c r="M43" i="21" s="1"/>
  <c r="M54" i="21" s="1"/>
  <c r="H10" i="24"/>
  <c r="L10" i="24"/>
  <c r="I17" i="24"/>
  <c r="M17" i="24"/>
  <c r="F24" i="24"/>
  <c r="J24" i="24"/>
  <c r="N24" i="24"/>
  <c r="G31" i="24"/>
  <c r="K31" i="24"/>
  <c r="I10" i="24"/>
  <c r="M10" i="24"/>
  <c r="F17" i="24"/>
  <c r="J17" i="24"/>
  <c r="N17" i="24"/>
  <c r="G24" i="24"/>
  <c r="K24" i="24"/>
  <c r="H31" i="24"/>
  <c r="L31" i="24"/>
  <c r="F10" i="24"/>
  <c r="J10" i="24"/>
  <c r="N10" i="24"/>
  <c r="G17" i="24"/>
  <c r="K17" i="24"/>
  <c r="H24" i="24"/>
  <c r="L24" i="24"/>
  <c r="I31" i="24"/>
  <c r="M63" i="14" l="1"/>
  <c r="K13" i="20"/>
  <c r="K24" i="20" s="1"/>
  <c r="Q63" i="14"/>
  <c r="P63" i="14"/>
  <c r="J13" i="20"/>
  <c r="P53" i="14"/>
  <c r="L63" i="14"/>
  <c r="F13" i="20"/>
  <c r="L53" i="14"/>
  <c r="H13" i="20"/>
  <c r="N53" i="14"/>
  <c r="N63" i="14"/>
  <c r="E57" i="20"/>
  <c r="E46" i="20"/>
  <c r="E35" i="20"/>
  <c r="E24" i="20"/>
  <c r="I57" i="20"/>
  <c r="I46" i="20"/>
  <c r="I35" i="20"/>
  <c r="I24" i="20"/>
  <c r="T63" i="14"/>
  <c r="N13" i="20"/>
  <c r="T53" i="14"/>
  <c r="M57" i="20"/>
  <c r="M46" i="20"/>
  <c r="M35" i="20"/>
  <c r="M24" i="20"/>
  <c r="L13" i="20"/>
  <c r="R53" i="14"/>
  <c r="R63" i="14"/>
  <c r="G57" i="20"/>
  <c r="G46" i="20"/>
  <c r="G35" i="20"/>
  <c r="G24" i="20"/>
  <c r="K35" i="20" l="1"/>
  <c r="K46" i="20"/>
  <c r="K57" i="20"/>
  <c r="J57" i="20"/>
  <c r="J46" i="20"/>
  <c r="J35" i="20"/>
  <c r="J24" i="20"/>
  <c r="L57" i="20"/>
  <c r="L46" i="20"/>
  <c r="L35" i="20"/>
  <c r="L24" i="20"/>
  <c r="F57" i="20"/>
  <c r="F46" i="20"/>
  <c r="F35" i="20"/>
  <c r="F24" i="20"/>
  <c r="N57" i="20"/>
  <c r="N46" i="20"/>
  <c r="N35" i="20"/>
  <c r="N24" i="20"/>
  <c r="H57" i="20"/>
  <c r="H46" i="20"/>
  <c r="H35" i="20"/>
  <c r="H24" i="20"/>
</calcChain>
</file>

<file path=xl/sharedStrings.xml><?xml version="1.0" encoding="utf-8"?>
<sst xmlns="http://schemas.openxmlformats.org/spreadsheetml/2006/main" count="425" uniqueCount="242">
  <si>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</si>
  <si>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</si>
  <si>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</si>
  <si>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</si>
  <si>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</si>
  <si>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Level 1 </t>
  </si>
  <si>
    <t xml:space="preserve">●    GCSE/SCE/O-level grades below C (or fewer than 5 at grades A-C) </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</si>
  <si>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</si>
  <si>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</si>
  <si>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</si>
  <si>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CSE grades below 1 </t>
  </si>
  <si>
    <t xml:space="preserve">●         City &amp; Guilds – Operative Awards </t>
  </si>
  <si>
    <t xml:space="preserve">●    1 AS level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</si>
  <si>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</si>
  <si>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</si>
  <si>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</si>
  <si>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</si>
  <si>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</si>
  <si>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Level 2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</si>
  <si>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</si>
  <si>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</si>
  <si>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</si>
  <si>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</si>
  <si>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</si>
  <si>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</si>
  <si>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</si>
  <si>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</si>
  <si>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</si>
  <si>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</si>
  <si>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</si>
  <si>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</si>
  <si>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</si>
  <si>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</si>
  <si>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</si>
  <si>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Level 3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</si>
  <si>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</si>
  <si>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</si>
  <si>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</si>
  <si>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</si>
  <si>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</si>
  <si>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</si>
  <si>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</si>
  <si>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</si>
  <si>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</si>
  <si>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</si>
  <si>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</si>
  <si>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</si>
  <si>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</si>
  <si>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</si>
  <si>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Level 4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</si>
  <si>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</si>
  <si>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</si>
  <si>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</si>
  <si>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</si>
  <si>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</si>
  <si>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</si>
  <si>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</si>
  <si>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</si>
  <si>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</si>
  <si>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</si>
  <si>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</si>
  <si>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</si>
  <si>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Level 5 </t>
  </si>
  <si>
    <t xml:space="preserve">●         Higher degree </t>
  </si>
  <si>
    <t xml:space="preserve">●         Continuing Education Diploma </t>
  </si>
  <si>
    <t>●         Competence that involves the application of a range of fundamental principles across a wide and often unpredictable variety of contexts.</t>
  </si>
  <si>
    <r>
      <t>●</t>
    </r>
    <r>
      <rPr>
        <sz val="10"/>
        <color indexed="8"/>
        <rFont val="Arial"/>
        <family val="2"/>
      </rPr>
      <t xml:space="preserve">         Other high level professional qualification </t>
    </r>
  </si>
  <si>
    <t>●         Very substantial personal autonomy and often significant responsibility for the work of others and for the allocation of substantial resources features strongly, as do personal accountabilities for analysis, diagnosis, design, planning, execution and evaluation</t>
  </si>
  <si>
    <t>R&amp;D Expenditure</t>
  </si>
  <si>
    <t>Skills &amp; Training</t>
  </si>
  <si>
    <t>R&amp;D DEFINITIONS</t>
  </si>
  <si>
    <t>NVQ DEFINITIONS</t>
  </si>
  <si>
    <t>Capital equipment</t>
  </si>
  <si>
    <t>Project Title</t>
  </si>
  <si>
    <t>Applicant Number</t>
  </si>
  <si>
    <t>Jobs should be recorded as Full Time Equivalents, broken down by each project participant and include information on:</t>
  </si>
  <si>
    <t>IMPORTANT: DATA IN THIS SHEET NEEDS TO BE RECORDED AS CUMULATIVE JOBS</t>
  </si>
  <si>
    <t>KEY</t>
  </si>
  <si>
    <t>Data Entry</t>
  </si>
  <si>
    <t>TOTAL PROJECT JOBS (SUMMARY)</t>
  </si>
  <si>
    <t>IMPORTANT: Please check that the cumulative totals in this section agree with your Total jobs figures</t>
  </si>
  <si>
    <t>The cumulative total should extend to the end of the project and could reduce in later years if staff stop working on the project before it ends.</t>
  </si>
  <si>
    <t>NVQ</t>
  </si>
  <si>
    <t>Level</t>
  </si>
  <si>
    <t xml:space="preserve">Salary £ </t>
  </si>
  <si>
    <t xml:space="preserve"> - The NVQ level of the direct or job created / safeguarded</t>
  </si>
  <si>
    <t xml:space="preserve"> - The post code location of the direct or indirect job created / safeguarded</t>
  </si>
  <si>
    <t>DATA ENTRY</t>
  </si>
  <si>
    <t>NVQ Level Definitions</t>
  </si>
  <si>
    <t xml:space="preserve">●    5 or more GCSE/SCE/O-level grades at A – C </t>
  </si>
  <si>
    <t xml:space="preserve">●    CSE grade 1 </t>
  </si>
  <si>
    <t xml:space="preserve">●    1 A level pass </t>
  </si>
  <si>
    <t xml:space="preserve">●    2 or 3 AS levels </t>
  </si>
  <si>
    <t xml:space="preserve">●    2 or more A level passes </t>
  </si>
  <si>
    <t xml:space="preserve">●    4 or more AS levels </t>
  </si>
  <si>
    <t>Academic Qualification (one of:)</t>
  </si>
  <si>
    <t xml:space="preserve">●    First degree </t>
  </si>
  <si>
    <t>●    Teaching qualifications (including PGCE)</t>
  </si>
  <si>
    <t xml:space="preserve">●    Higher degree </t>
  </si>
  <si>
    <t>See also 'Alternative NVQ Definitions' spreadsheet, where NVQs are defined in terms of alternative qualifications / experience / responsibilities</t>
  </si>
  <si>
    <t>NVQ Definitions for Alternative qualifications</t>
  </si>
  <si>
    <t xml:space="preserve"> - Exclude administrative, marketing, sales and other 'support' jobs</t>
  </si>
  <si>
    <r>
      <t>"fundamental research"</t>
    </r>
    <r>
      <rPr>
        <sz val="10"/>
        <rFont val="Arial"/>
        <family val="2"/>
      </rPr>
      <t xml:space="preserve"> means experimental or theoretical work undertaken primarily to acquire new knowledge of the underlying foundations of phenomena and observable facts without anydirect practical application or use in view; </t>
    </r>
  </si>
  <si>
    <r>
      <t xml:space="preserve">"industrial research" </t>
    </r>
    <r>
      <rPr>
        <sz val="10"/>
        <rFont val="Arial"/>
        <family val="2"/>
      </rPr>
      <t>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t>
    </r>
  </si>
  <si>
    <r>
      <t>"experimental development"</t>
    </r>
    <r>
      <rPr>
        <sz val="10"/>
        <rFont val="Arial"/>
        <family val="2"/>
      </rPr>
      <t xml:space="preserve">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t>
    </r>
  </si>
  <si>
    <t>Experimental development does not include the routine or periodic changes made to products, production lines, manufacturing processes, existing services and other operations in progress, even if such changes may represent improvements.</t>
  </si>
  <si>
    <t>Company / Project partner</t>
  </si>
  <si>
    <t xml:space="preserve">For example: in year 1, the project would create and safeguard a total of 100 direct jobs in the first year. </t>
  </si>
  <si>
    <t>In each of the following three years, an additional 20 direct would be created or safeguarded raising the cumulative total to 160 jobs.</t>
  </si>
  <si>
    <t>TOTAL PROJECT EXPENDITURE (£, in current prices)</t>
  </si>
  <si>
    <t>TOTAL</t>
  </si>
  <si>
    <t>Internal calculations (protected cells)</t>
  </si>
  <si>
    <t>TOTAL Government funding</t>
  </si>
  <si>
    <t>TOTAL Company (Matched) funding</t>
  </si>
  <si>
    <t>TOTAL Additional funding (with no government funding)</t>
  </si>
  <si>
    <t>MANUFACTURING JOBS CREATED &amp; SAFEGUARDED (in support of Sales forecast in Q3)</t>
  </si>
  <si>
    <t xml:space="preserve"> - The approximate gross annual salary in current prices of the jobs created/ safeguarded</t>
  </si>
  <si>
    <t>Lead Partner</t>
  </si>
  <si>
    <t>2010/11</t>
  </si>
  <si>
    <t>Contact email address of person completing this pro-forma</t>
  </si>
  <si>
    <t>Any manufacturing jobs created or safeguarded during the R&amp;D phase of the project can be included in the R&amp;D/Design jobs sections above</t>
  </si>
  <si>
    <t>R&amp;D/Design jobs created</t>
  </si>
  <si>
    <t>R&amp;D/Design jobs safeguarded</t>
  </si>
  <si>
    <t>Total R&amp;D/Design jobs</t>
  </si>
  <si>
    <t>Manufacturing jobs created</t>
  </si>
  <si>
    <t>Manufacturing jobs safeguarded</t>
  </si>
  <si>
    <t>Total Manufacturing jobs</t>
  </si>
  <si>
    <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t>
  </si>
  <si>
    <t xml:space="preserve">R&amp;D/Design jobs Created </t>
  </si>
  <si>
    <t>(INSERT additional rows as required IN THE MIDDLE OF EACH SECTION to cover all project partners or to group jobs as required - DON'T INSERT ROWS AT THE END OF A SECTION)</t>
  </si>
  <si>
    <t>R&amp;D/Design jobs Safeguarded</t>
  </si>
  <si>
    <t xml:space="preserve">Manufacturing jobs Created </t>
  </si>
  <si>
    <t xml:space="preserve">Manufacturing jobs Safeguarded </t>
  </si>
  <si>
    <t>Company / Project partner / Jobs grouping (e.g. R&amp;D or Design)</t>
  </si>
  <si>
    <t>Apprentices</t>
  </si>
  <si>
    <t>MSc Students</t>
  </si>
  <si>
    <t>PhD students</t>
  </si>
  <si>
    <t>(INSERT additional rows as required IN THE MIDDLE OF EACH SECTION to cover all project partners - DON'T INSERT ROWS AT THE END OF A SECTION)</t>
  </si>
  <si>
    <t>Number of Apprentices working on R&amp;D project each year</t>
  </si>
  <si>
    <t>Number of MSc students (full/part time) working on R&amp;D project each year</t>
  </si>
  <si>
    <t>Number of PhD students (full/part time) working on R&amp;D project each year</t>
  </si>
  <si>
    <t>Enter the name of the system, subsystem or technology element that you are describing; its current TRL &amp; MRL level and explain why you have assigned this level.</t>
  </si>
  <si>
    <t>System, sub-system or technology element</t>
  </si>
  <si>
    <t>TRL Level</t>
  </si>
  <si>
    <t>MRL Level</t>
  </si>
  <si>
    <t>Please explain why you have assigned this TRL Level</t>
  </si>
  <si>
    <t>Please explain why you have assigned this MRL Level</t>
  </si>
  <si>
    <t>Current Status (INSERT additional rows as required)</t>
  </si>
  <si>
    <t>End Status (INSERT additional rows as required)</t>
  </si>
  <si>
    <t>Enter in the each section the CURRENT and END status of your project in relation to TRL &amp; MRL levels</t>
  </si>
  <si>
    <t>2017/18</t>
  </si>
  <si>
    <t>Select First Year of Project (Grant funding)</t>
  </si>
  <si>
    <t>REMINDER SELECT First year of sales / production</t>
  </si>
  <si>
    <t>Units</t>
  </si>
  <si>
    <t>Vehicle make / description</t>
  </si>
  <si>
    <t>Number</t>
  </si>
  <si>
    <t>Usage per year</t>
  </si>
  <si>
    <t>km/year</t>
  </si>
  <si>
    <t>Life-time of vehicle</t>
  </si>
  <si>
    <t>years</t>
  </si>
  <si>
    <t>% of sales exported to EU</t>
  </si>
  <si>
    <t>%</t>
  </si>
  <si>
    <t>% of sales exported to RoW</t>
  </si>
  <si>
    <t>% of tailpipe CO2 savings from this APC project</t>
  </si>
  <si>
    <t>% of fuel savings from this APC project</t>
  </si>
  <si>
    <t>Source / evidence / assumptions</t>
  </si>
  <si>
    <t xml:space="preserve"> - The job number should be split by R&amp;D/design and manufacturing jobs (where applicable)</t>
  </si>
  <si>
    <t>Safeguarded jobs need to exist before the project starts and would be lost if the project did not go ahead (note jobs that are created as a result of the project should be recorded as created jobs for the duration of the project - they are not recorded as safeguarded jobs in subsequent years of the project).</t>
  </si>
  <si>
    <t>Department for Business, Energy and Industrial Strategy</t>
  </si>
  <si>
    <t>BEIS Value for Money: Pro-forma Spreadsheet</t>
  </si>
  <si>
    <t>Drop down menu</t>
  </si>
  <si>
    <t xml:space="preserve">Under EU state aid guidelines, R&amp;D expenditure can fall into one of the following three categories - activities within government funded R&amp;D projects need to be consistent with these definitions, but a breakdown between the three categories is not required. </t>
  </si>
  <si>
    <t>Please use the text boxes on the right to describe the source / evidence and assumptions for the data provided.</t>
  </si>
  <si>
    <t xml:space="preserve">Company / Project partner / Jobs grouping </t>
  </si>
  <si>
    <t>Please provide a detailed breakdown of the direct jobs which will be created or safeguarded in each year of the project, for all project partners.  Exclude all indirect jobs which are not directly funded by the R&amp;D project.</t>
  </si>
  <si>
    <t>Location (Post code)</t>
  </si>
  <si>
    <t>Drop down menu selection</t>
  </si>
  <si>
    <t>Petrol</t>
  </si>
  <si>
    <t>Engine type</t>
  </si>
  <si>
    <t>Comparator engine type</t>
  </si>
  <si>
    <t>VEHICLE 1</t>
  </si>
  <si>
    <t>VEHICLE 2</t>
  </si>
  <si>
    <t>VEHICLE 3</t>
  </si>
  <si>
    <t>VEHICLE 4</t>
  </si>
  <si>
    <t>Usage reported in terms of: (Applies to each vehicle)</t>
  </si>
  <si>
    <t>Forecast of vehicle sales</t>
  </si>
  <si>
    <t>Improved CO2 tailpipe emissions for sales vehicle</t>
  </si>
  <si>
    <t>Improved Fuel use for sales vehicle</t>
  </si>
  <si>
    <t>Q11 R&amp;D expenditure</t>
  </si>
  <si>
    <t>Question 11: What is the proposed R&amp;D investment in the project?</t>
  </si>
  <si>
    <t xml:space="preserve">Question 12: How will the project lead to job creation and safeguarding? </t>
  </si>
  <si>
    <t>Note different time-scale for Manufacturing jobs compared to R&amp;D/Design jobs - see INDEX Sheet to input First year of Production/Sales</t>
  </si>
  <si>
    <t>Q12 Job creation &amp; safeguarding</t>
  </si>
  <si>
    <t>Question 13a: What vehicles are expected to adopt the APC technology under development?</t>
  </si>
  <si>
    <t>Q13a APC Vehicle sales details</t>
  </si>
  <si>
    <t>Comparator vehicle CO2 tailpipe emissions</t>
  </si>
  <si>
    <t>Comparator vehicle Existing Fuel use</t>
  </si>
  <si>
    <t>Question 13b: For each vehicle, what are the expected vehicle sales, carbon and fuel savings forecasts for adopting the APC technology under development?</t>
  </si>
  <si>
    <t>Q13b APC Wider benefits</t>
  </si>
  <si>
    <t>Report numbers in terms of Full-time equivalents (taking account proportion of time spent on R&amp;D project)</t>
  </si>
  <si>
    <t>Q14 Skills &amp; training</t>
  </si>
  <si>
    <t>Question 15: How will the Technology Readiness Level (TRL) and Manufacturing Readiness Level (MRL) of the developed  technologies progress through this project?</t>
  </si>
  <si>
    <t>Q15 APC TRL &amp; MRL</t>
  </si>
  <si>
    <t>Please use the text box on the right to describe the source / evidence and assumptions for the data provided.</t>
  </si>
  <si>
    <t>Note time-scale for Sales is consistent with Manufacturing jobs - see INDEX Sheet to input First year of Production / Sales</t>
  </si>
  <si>
    <t>UK GOVERNMENT FUNDING REQUESTED FOR THIS PROJECT</t>
  </si>
  <si>
    <t>UK FUNDING FOR THIS PROJECT FROM INDUSTRIAL PARTNERS</t>
  </si>
  <si>
    <t>ADDITIONAL UK SPEND (100% COMPANY FUNDED) ON RELATED PROJECTS BECAUSE OF THIS PROJECT (INCLUDING ANY EXTENSIONS TO THIS PROJECT WHICH WILL NOT APPLY FOR FURTHER GOVERNMENT FUNDING)</t>
  </si>
  <si>
    <t>TOTAL UK Project Expenditure</t>
  </si>
  <si>
    <t>TOTAL Overseas Investment</t>
  </si>
  <si>
    <t>SUMMARY OF PROJECT EXPENDITURE</t>
  </si>
  <si>
    <t>TOTAL UK R&amp;D Expenditure</t>
  </si>
  <si>
    <t>TOTAL UK Capital Expenditure</t>
  </si>
  <si>
    <t>TOTAL UK Skills &amp; Training Expenditure</t>
  </si>
  <si>
    <t>Where necessary, contact the APC for further guidance for TRL and MRL definitions.</t>
  </si>
  <si>
    <t>Question 14: Number of Employees upskilled; and Apprentices, MSc and Phd students working on R&amp;D project</t>
  </si>
  <si>
    <t>R&amp;D/Design employees upskilled</t>
  </si>
  <si>
    <t>Number of R&amp;D/Design employees upskilled working on R&amp;D project each year</t>
  </si>
  <si>
    <t>Production employees upskilled</t>
  </si>
  <si>
    <t>Number of Production employees upskilled working on R&amp;D project each year</t>
  </si>
  <si>
    <t>TOTAL OVERSEAS INVESTMENT (Combined spend on R&amp;D, Capital and Skills &amp; Training)</t>
  </si>
  <si>
    <t>Any overseas investment?</t>
  </si>
  <si>
    <t>WILL THERE BE INVESTMENT OUTSIDE OF THE UK BECAUSE OF THIS UK R&amp;D PROJECT, EITHER DIRECTLY ON OR RELATED TO THE PROJECT?</t>
  </si>
  <si>
    <t>SELECT Yes/No</t>
  </si>
  <si>
    <t>Indicate which project partners will be making overseas investments in the NOTES box to the right</t>
  </si>
  <si>
    <t>(INSERT additional rows as required IN THE MIDDLE OF THE SECTION - DON'T INSERT ROWS AT THE END OF THE SECTION)</t>
  </si>
  <si>
    <t>Country of investment</t>
  </si>
  <si>
    <t>In this section please provide details of the number of employees expected to benefit from training which is specific and necessary to this project. You should only provide information on upskilling which is likely to add value (e.g. productivity improvements, bringing technical skills up-to-date or addressing skills gaps). Training that organisations are already required to undertake to meet health and safety or professional membership requirements are unlikely to be able to demonstrate additional value-added from public funding and therefore should not be recorded in the table.</t>
  </si>
  <si>
    <t>Version Control 2.3 September 2017</t>
  </si>
  <si>
    <t>Question 13: How will the APC project lead to expected carbon and fuel savings?</t>
  </si>
  <si>
    <t>AVERAGE</t>
  </si>
  <si>
    <t>CO2 EMISSION SAVINGS (tonnes)</t>
  </si>
  <si>
    <t>tonnes</t>
  </si>
  <si>
    <t>Global savings for sales and usage per year</t>
  </si>
  <si>
    <t xml:space="preserve">Global savings due to APC technology </t>
  </si>
  <si>
    <t>UK savings</t>
  </si>
  <si>
    <t>EU savings</t>
  </si>
  <si>
    <t>RoW savings</t>
  </si>
  <si>
    <t>UK FUEL SAVINGS (tonnes)</t>
  </si>
  <si>
    <t>litres</t>
  </si>
  <si>
    <t>UK savings for sales and usage per year</t>
  </si>
  <si>
    <t xml:space="preserve">UK savings due to APC technology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</si>
</sst>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_-;\-* #,##0_-;_-* &quot;-&quot;??_-;_-@_-"/>
    <numFmt numFmtId="165" formatCode="&quot;£&quot;#,##0"/>
    <numFmt numFmtId="166" formatCode="#,##0_ ;\-#,##0\ "/>
    <numFmt numFmtId="167" formatCode="0.0"/>
    <numFmt numFmtId="168" formatCode="0.0000"/>
  </numFmts>
  <fonts count="58" x14ac:knownFonts="1">
    <font>
      <sz val="12"/>
      <name val="Arial"/>
    </font>
    <font>
      <sz val="11"/>
      <color theme="1"/>
      <name val="Calibri"/>
      <family val="2"/>
      <scheme val="minor"/>
    </font>
    <font>
      <sz val="12"/>
      <name val="Arial"/>
      <family val="2"/>
    </font>
    <font>
      <b/>
      <sz val="12"/>
      <color indexed="62"/>
      <name val="Arial"/>
      <family val="2"/>
    </font>
    <font>
      <sz val="11"/>
      <name val="Arial"/>
      <family val="2"/>
    </font>
    <font>
      <sz val="10"/>
      <name val="Arial"/>
      <family val="2"/>
    </font>
    <font>
      <b/>
      <sz val="10"/>
      <name val="arial"/>
      <family val="2"/>
    </font>
    <font>
      <sz val="12"/>
      <name val="Arial"/>
      <family val="2"/>
    </font>
    <font>
      <i/>
      <sz val="11"/>
      <name val="Arial"/>
      <family val="2"/>
    </font>
    <font>
      <b/>
      <sz val="11"/>
      <color indexed="62"/>
      <name val="Arial"/>
      <family val="2"/>
    </font>
    <font>
      <sz val="11"/>
      <color indexed="10"/>
      <name val="Arial"/>
      <family val="2"/>
    </font>
    <font>
      <b/>
      <sz val="11"/>
      <color indexed="18"/>
      <name val="Arial"/>
      <family val="2"/>
    </font>
    <font>
      <b/>
      <sz val="10"/>
      <color indexed="18"/>
      <name val="Arial"/>
      <family val="2"/>
    </font>
    <font>
      <sz val="11"/>
      <color indexed="53"/>
      <name val="Arial"/>
      <family val="2"/>
    </font>
    <font>
      <b/>
      <sz val="12"/>
      <name val="Arial"/>
      <family val="2"/>
    </font>
    <font>
      <sz val="8"/>
      <name val="Arial"/>
      <family val="2"/>
    </font>
    <font>
      <b/>
      <sz val="11"/>
      <color indexed="9"/>
      <name val="Arial"/>
      <family val="2"/>
    </font>
    <font>
      <b/>
      <sz val="9"/>
      <color indexed="9"/>
      <name val="Arial"/>
      <family val="2"/>
    </font>
    <font>
      <sz val="12"/>
      <color indexed="9"/>
      <name val="Arial"/>
      <family val="2"/>
    </font>
    <font>
      <sz val="12"/>
      <color indexed="8"/>
      <name val="Arial"/>
      <family val="2"/>
    </font>
    <font>
      <sz val="10"/>
      <color indexed="18"/>
      <name val="Arial"/>
      <family val="2"/>
    </font>
    <font>
      <sz val="10"/>
      <color indexed="8"/>
      <name val="Arial"/>
      <family val="2"/>
    </font>
    <font>
      <b/>
      <sz val="11"/>
      <name val="Arial"/>
      <family val="2"/>
    </font>
    <font>
      <b/>
      <sz val="16"/>
      <color indexed="62"/>
      <name val="Arial"/>
      <family val="2"/>
    </font>
    <font>
      <b/>
      <sz val="14"/>
      <color indexed="62"/>
      <name val="Arial"/>
      <family val="2"/>
    </font>
    <font>
      <b/>
      <sz val="14"/>
      <name val="Arial"/>
      <family val="2"/>
    </font>
    <font>
      <b/>
      <sz val="12"/>
      <color indexed="10"/>
      <name val="Arial"/>
      <family val="2"/>
    </font>
    <font>
      <b/>
      <sz val="14"/>
      <color indexed="18"/>
      <name val="Arial"/>
      <family val="2"/>
    </font>
    <font>
      <b/>
      <sz val="16"/>
      <color indexed="56"/>
      <name val="Arial"/>
      <family val="2"/>
    </font>
    <font>
      <b/>
      <sz val="12"/>
      <color indexed="56"/>
      <name val="Arial"/>
      <family val="2"/>
    </font>
    <font>
      <sz val="12"/>
      <name val="Arial"/>
      <family val="2"/>
    </font>
    <font>
      <sz val="11"/>
      <name val="Arial"/>
      <family val="2"/>
    </font>
    <font>
      <b/>
      <sz val="10"/>
      <name val="arial"/>
      <family val="2"/>
    </font>
    <font>
      <sz val="10"/>
      <name val="Arial"/>
      <family val="2"/>
    </font>
    <font>
      <b/>
      <sz val="12"/>
      <name val="Arial"/>
      <family val="2"/>
    </font>
    <font>
      <sz val="8"/>
      <name val="Arial"/>
      <family val="2"/>
    </font>
    <font>
      <sz val="12"/>
      <color theme="1"/>
      <name val="Arial"/>
      <family val="2"/>
    </font>
    <font>
      <b/>
      <sz val="11"/>
      <color rgb="FF002060"/>
      <name val="Arial"/>
      <family val="2"/>
    </font>
    <font>
      <b/>
      <sz val="20"/>
      <name val="Arial"/>
      <family val="2"/>
    </font>
    <font>
      <b/>
      <sz val="16"/>
      <name val="Arial"/>
      <family val="2"/>
    </font>
    <font>
      <b/>
      <sz val="16"/>
      <color theme="1"/>
      <name val="Arial"/>
      <family val="2"/>
    </font>
    <font>
      <u/>
      <sz val="12"/>
      <color theme="10"/>
      <name val="Arial"/>
      <family val="2"/>
    </font>
    <font>
      <sz val="11"/>
      <color theme="1"/>
      <name val="Arial"/>
      <family val="2"/>
    </font>
    <font>
      <sz val="10"/>
      <color theme="1"/>
      <name val="Arial"/>
      <family val="2"/>
    </font>
    <font>
      <b/>
      <i/>
      <sz val="10"/>
      <name val="arial"/>
      <family val="2"/>
    </font>
    <font>
      <b/>
      <i/>
      <sz val="12"/>
      <name val="arial"/>
      <family val="2"/>
    </font>
    <font>
      <i/>
      <sz val="10"/>
      <name val="Arial"/>
      <family val="2"/>
    </font>
    <font>
      <b/>
      <sz val="11"/>
      <color theme="3"/>
      <name val="Arial"/>
      <family val="2"/>
    </font>
    <font>
      <b/>
      <sz val="11"/>
      <color theme="1"/>
      <name val="Arial"/>
      <family val="2"/>
    </font>
    <font>
      <b/>
      <sz val="14"/>
      <color theme="1"/>
      <name val="Arial"/>
      <family val="2"/>
    </font>
    <font>
      <b/>
      <sz val="12"/>
      <color rgb="FF002060"/>
      <name val="Arial"/>
      <family val="2"/>
    </font>
    <font>
      <b/>
      <u/>
      <sz val="12"/>
      <color theme="3"/>
      <name val="Arial"/>
      <family val="2"/>
    </font>
    <font>
      <b/>
      <sz val="12"/>
      <color theme="3"/>
      <name val="Arial"/>
      <family val="2"/>
    </font>
    <font>
      <b/>
      <sz val="11"/>
      <color theme="3" tint="-0.249977111117893"/>
      <name val="Arial"/>
      <family val="2"/>
    </font>
    <font>
      <b/>
      <sz val="11"/>
      <color theme="4" tint="-0.499984740745262"/>
      <name val="Arial"/>
      <family val="2"/>
    </font>
    <font>
      <b/>
      <sz val="24"/>
      <name val="Arial"/>
      <family val="2"/>
    </font>
    <font>
      <b/>
      <sz val="12"/>
      <color theme="1"/>
      <name val="Arial"/>
      <family val="2"/>
    </font>
    <font>
      <b/>
      <sz val="16"/>
      <color theme="3"/>
      <name val="Arial"/>
      <family val="2"/>
    </font>
  </fonts>
  <fills count="11">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8"/>
        <bgColor indexed="64"/>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7F9B9"/>
        <bgColor indexed="64"/>
      </patternFill>
    </fill>
  </fills>
  <borders count="64">
    <border>
      <left/>
      <right/>
      <top/>
      <bottom/>
      <diagonal/>
    </border>
    <border>
      <left style="thick">
        <color indexed="18"/>
      </left>
      <right/>
      <top style="thick">
        <color indexed="18"/>
      </top>
      <bottom/>
      <diagonal/>
    </border>
    <border>
      <left/>
      <right/>
      <top style="thick">
        <color indexed="18"/>
      </top>
      <bottom/>
      <diagonal/>
    </border>
    <border>
      <left/>
      <right style="thick">
        <color indexed="18"/>
      </right>
      <top style="thick">
        <color indexed="18"/>
      </top>
      <bottom/>
      <diagonal/>
    </border>
    <border>
      <left style="thick">
        <color indexed="18"/>
      </left>
      <right/>
      <top/>
      <bottom/>
      <diagonal/>
    </border>
    <border>
      <left/>
      <right style="thick">
        <color indexed="18"/>
      </right>
      <top/>
      <bottom/>
      <diagonal/>
    </border>
    <border>
      <left/>
      <right/>
      <top/>
      <bottom style="thick">
        <color indexed="18"/>
      </bottom>
      <diagonal/>
    </border>
    <border>
      <left style="medium">
        <color indexed="18"/>
      </left>
      <right style="medium">
        <color indexed="18"/>
      </right>
      <top/>
      <bottom/>
      <diagonal/>
    </border>
    <border>
      <left style="medium">
        <color indexed="18"/>
      </left>
      <right style="medium">
        <color indexed="18"/>
      </right>
      <top/>
      <bottom style="medium">
        <color indexed="18"/>
      </bottom>
      <diagonal/>
    </border>
    <border>
      <left style="thick">
        <color indexed="18"/>
      </left>
      <right/>
      <top/>
      <bottom style="thick">
        <color indexed="18"/>
      </bottom>
      <diagonal/>
    </border>
    <border>
      <left/>
      <right style="thick">
        <color indexed="18"/>
      </right>
      <top/>
      <bottom style="thick">
        <color indexed="18"/>
      </bottom>
      <diagonal/>
    </border>
    <border>
      <left style="thin">
        <color indexed="9"/>
      </left>
      <right style="thin">
        <color indexed="9"/>
      </right>
      <top style="thin">
        <color indexed="9"/>
      </top>
      <bottom style="thin">
        <color indexed="9"/>
      </bottom>
      <diagonal/>
    </border>
    <border>
      <left style="thin">
        <color indexed="9"/>
      </left>
      <right style="thick">
        <color indexed="18"/>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style="thick">
        <color indexed="18"/>
      </top>
      <bottom style="thick">
        <color indexed="18"/>
      </bottom>
      <diagonal/>
    </border>
    <border>
      <left style="thin">
        <color indexed="9"/>
      </left>
      <right style="thin">
        <color indexed="9"/>
      </right>
      <top/>
      <bottom style="thin">
        <color indexed="9"/>
      </bottom>
      <diagonal/>
    </border>
    <border>
      <left style="thin">
        <color indexed="9"/>
      </left>
      <right style="thin">
        <color indexed="9"/>
      </right>
      <top style="medium">
        <color indexed="18"/>
      </top>
      <bottom style="thin">
        <color indexed="9"/>
      </bottom>
      <diagonal/>
    </border>
    <border>
      <left style="thin">
        <color indexed="9"/>
      </left>
      <right style="thin">
        <color indexed="9"/>
      </right>
      <top style="thin">
        <color indexed="9"/>
      </top>
      <bottom style="medium">
        <color indexed="18"/>
      </bottom>
      <diagonal/>
    </border>
    <border>
      <left style="thin">
        <color indexed="9"/>
      </left>
      <right style="thin">
        <color indexed="9"/>
      </right>
      <top style="thin">
        <color indexed="9"/>
      </top>
      <bottom style="thick">
        <color indexed="18"/>
      </bottom>
      <diagonal/>
    </border>
    <border>
      <left style="thin">
        <color indexed="9"/>
      </left>
      <right style="thin">
        <color indexed="9"/>
      </right>
      <top/>
      <bottom style="thick">
        <color indexed="18"/>
      </bottom>
      <diagonal/>
    </border>
    <border>
      <left style="thin">
        <color indexed="9"/>
      </left>
      <right style="thick">
        <color indexed="18"/>
      </right>
      <top style="thin">
        <color indexed="9"/>
      </top>
      <bottom style="thick">
        <color indexed="18"/>
      </bottom>
      <diagonal/>
    </border>
    <border>
      <left style="medium">
        <color indexed="18"/>
      </left>
      <right style="medium">
        <color indexed="18"/>
      </right>
      <top style="medium">
        <color indexed="18"/>
      </top>
      <bottom/>
      <diagonal/>
    </border>
    <border>
      <left style="medium">
        <color indexed="18"/>
      </left>
      <right style="thin">
        <color indexed="18"/>
      </right>
      <top style="medium">
        <color indexed="18"/>
      </top>
      <bottom style="medium">
        <color indexed="18"/>
      </bottom>
      <diagonal/>
    </border>
    <border>
      <left/>
      <right/>
      <top/>
      <bottom style="medium">
        <color indexed="18"/>
      </bottom>
      <diagonal/>
    </border>
    <border>
      <left style="medium">
        <color indexed="10"/>
      </left>
      <right/>
      <top/>
      <bottom style="medium">
        <color indexed="10"/>
      </bottom>
      <diagonal/>
    </border>
    <border>
      <left style="thin">
        <color indexed="9"/>
      </left>
      <right style="thin">
        <color indexed="9"/>
      </right>
      <top/>
      <bottom/>
      <diagonal/>
    </border>
    <border>
      <left style="thin">
        <color indexed="9"/>
      </left>
      <right style="thin">
        <color indexed="9"/>
      </right>
      <top style="thick">
        <color indexed="18"/>
      </top>
      <bottom/>
      <diagonal/>
    </border>
    <border>
      <left style="medium">
        <color theme="7" tint="-0.499984740745262"/>
      </left>
      <right style="medium">
        <color theme="7" tint="-0.499984740745262"/>
      </right>
      <top style="medium">
        <color theme="7" tint="-0.499984740745262"/>
      </top>
      <bottom/>
      <diagonal/>
    </border>
    <border>
      <left style="medium">
        <color indexed="10"/>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18"/>
      </left>
      <right style="thin">
        <color indexed="64"/>
      </right>
      <top style="medium">
        <color indexed="18"/>
      </top>
      <bottom style="medium">
        <color indexed="18"/>
      </bottom>
      <diagonal/>
    </border>
    <border>
      <left style="medium">
        <color theme="3"/>
      </left>
      <right style="medium">
        <color theme="3"/>
      </right>
      <top/>
      <bottom style="medium">
        <color theme="3"/>
      </bottom>
      <diagonal/>
    </border>
    <border>
      <left style="thin">
        <color indexed="9"/>
      </left>
      <right style="thin">
        <color indexed="9"/>
      </right>
      <top style="medium">
        <color indexed="18"/>
      </top>
      <bottom/>
      <diagonal/>
    </border>
    <border>
      <left style="thin">
        <color indexed="9"/>
      </left>
      <right style="thin">
        <color indexed="9"/>
      </right>
      <top/>
      <bottom style="medium">
        <color indexed="18"/>
      </bottom>
      <diagonal/>
    </border>
    <border>
      <left style="thin">
        <color indexed="9"/>
      </left>
      <right/>
      <top/>
      <bottom/>
      <diagonal/>
    </border>
    <border>
      <left style="thin">
        <color indexed="9"/>
      </left>
      <right/>
      <top style="thick">
        <color indexed="18"/>
      </top>
      <bottom style="thick">
        <color indexed="18"/>
      </bottom>
      <diagonal/>
    </border>
    <border>
      <left/>
      <right/>
      <top style="thick">
        <color indexed="18"/>
      </top>
      <bottom style="thick">
        <color indexed="18"/>
      </bottom>
      <diagonal/>
    </border>
    <border>
      <left style="thin">
        <color indexed="9"/>
      </left>
      <right/>
      <top style="thick">
        <color indexed="18"/>
      </top>
      <bottom/>
      <diagonal/>
    </border>
    <border>
      <left/>
      <right/>
      <top style="medium">
        <color indexed="18"/>
      </top>
      <bottom/>
      <diagonal/>
    </border>
    <border>
      <left style="medium">
        <color indexed="18"/>
      </left>
      <right style="medium">
        <color indexed="18"/>
      </right>
      <top style="medium">
        <color indexed="18"/>
      </top>
      <bottom style="thin">
        <color indexed="64"/>
      </bottom>
      <diagonal/>
    </border>
    <border>
      <left style="medium">
        <color indexed="18"/>
      </left>
      <right style="medium">
        <color indexed="18"/>
      </right>
      <top style="thin">
        <color indexed="64"/>
      </top>
      <bottom style="thin">
        <color indexed="64"/>
      </bottom>
      <diagonal/>
    </border>
    <border>
      <left style="medium">
        <color indexed="18"/>
      </left>
      <right style="medium">
        <color indexed="18"/>
      </right>
      <top/>
      <bottom style="thin">
        <color indexed="64"/>
      </bottom>
      <diagonal/>
    </border>
    <border>
      <left style="medium">
        <color theme="7" tint="-0.499984740745262"/>
      </left>
      <right style="medium">
        <color theme="7" tint="-0.499984740745262"/>
      </right>
      <top style="thin">
        <color indexed="64"/>
      </top>
      <bottom/>
      <diagonal/>
    </border>
    <border>
      <left style="medium">
        <color theme="7" tint="-0.499984740745262"/>
      </left>
      <right style="medium">
        <color theme="7" tint="-0.499984740745262"/>
      </right>
      <top style="thin">
        <color indexed="64"/>
      </top>
      <bottom style="medium">
        <color theme="7" tint="-0.499984740745262"/>
      </bottom>
      <diagonal/>
    </border>
    <border>
      <left style="medium">
        <color indexed="64"/>
      </left>
      <right style="medium">
        <color indexed="64"/>
      </right>
      <top style="medium">
        <color indexed="64"/>
      </top>
      <bottom style="medium">
        <color indexed="64"/>
      </bottom>
      <diagonal/>
    </border>
    <border>
      <left/>
      <right/>
      <top/>
      <bottom style="medium">
        <color theme="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10"/>
      </bottom>
      <diagonal/>
    </border>
    <border>
      <left style="thin">
        <color indexed="64"/>
      </left>
      <right/>
      <top/>
      <bottom/>
      <diagonal/>
    </border>
    <border>
      <left/>
      <right/>
      <top style="thick">
        <color indexed="10"/>
      </top>
      <bottom/>
      <diagonal/>
    </border>
  </borders>
  <cellStyleXfs count="23">
    <xf numFmtId="0" fontId="0" fillId="0" borderId="0"/>
    <xf numFmtId="0" fontId="30" fillId="0" borderId="0" applyNumberFormat="0" applyFill="0" applyBorder="0" applyAlignment="0" applyProtection="0"/>
    <xf numFmtId="0" fontId="2" fillId="0" borderId="0" applyNumberFormat="0" applyFill="0" applyBorder="0" applyAlignment="0" applyProtection="0"/>
    <xf numFmtId="0" fontId="32" fillId="0" borderId="0"/>
    <xf numFmtId="0" fontId="32" fillId="0" borderId="0"/>
    <xf numFmtId="0" fontId="33" fillId="0" borderId="0">
      <alignment textRotation="90"/>
    </xf>
    <xf numFmtId="0" fontId="33" fillId="0" borderId="0"/>
    <xf numFmtId="0" fontId="34" fillId="0" borderId="0"/>
    <xf numFmtId="0" fontId="32" fillId="0" borderId="0"/>
    <xf numFmtId="0" fontId="41" fillId="0" borderId="0" applyNumberFormat="0" applyFill="0" applyBorder="0" applyAlignment="0" applyProtection="0"/>
    <xf numFmtId="43" fontId="2" fillId="0" borderId="0" applyFont="0" applyFill="0" applyBorder="0" applyAlignment="0" applyProtection="0"/>
    <xf numFmtId="0" fontId="2" fillId="0" borderId="0"/>
    <xf numFmtId="0" fontId="2"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6" fillId="0" borderId="0"/>
    <xf numFmtId="9" fontId="2" fillId="0" borderId="0" applyFont="0" applyFill="0" applyBorder="0" applyAlignment="0" applyProtection="0"/>
    <xf numFmtId="0" fontId="5" fillId="0" borderId="0"/>
    <xf numFmtId="0" fontId="6" fillId="0" borderId="0"/>
    <xf numFmtId="0" fontId="2" fillId="0" borderId="0"/>
    <xf numFmtId="0" fontId="5" fillId="0" borderId="0"/>
    <xf numFmtId="0" fontId="2" fillId="0" borderId="0"/>
    <xf numFmtId="43" fontId="1" fillId="0" borderId="0" applyFont="0" applyFill="0" applyBorder="0" applyAlignment="0" applyProtection="0"/>
  </cellStyleXfs>
  <cellXfs count="47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3" fillId="2" borderId="0" xfId="0" applyFont="1" applyFill="1" applyBorder="1"/>
    <xf numFmtId="0" fontId="4" fillId="2" borderId="0" xfId="0" applyFont="1" applyFill="1" applyBorder="1"/>
    <xf numFmtId="0" fontId="4" fillId="2" borderId="5" xfId="0" applyFont="1" applyFill="1" applyBorder="1"/>
    <xf numFmtId="0" fontId="4" fillId="2" borderId="0" xfId="0" applyFont="1" applyFill="1"/>
    <xf numFmtId="0" fontId="0" fillId="2" borderId="0" xfId="0" applyFill="1" applyAlignment="1">
      <alignment wrapText="1"/>
    </xf>
    <xf numFmtId="0" fontId="0" fillId="2" borderId="4" xfId="0" applyFill="1" applyBorder="1" applyAlignment="1">
      <alignment wrapText="1"/>
    </xf>
    <xf numFmtId="0" fontId="5" fillId="2" borderId="5" xfId="0" applyFont="1" applyFill="1" applyBorder="1" applyAlignment="1">
      <alignment horizontal="left" wrapText="1"/>
    </xf>
    <xf numFmtId="0" fontId="5" fillId="2" borderId="0" xfId="0" applyFont="1" applyFill="1" applyAlignment="1">
      <alignment horizontal="left" wrapText="1"/>
    </xf>
    <xf numFmtId="0" fontId="0" fillId="0" borderId="0" xfId="0" applyAlignment="1">
      <alignment wrapText="1"/>
    </xf>
    <xf numFmtId="0" fontId="9" fillId="2" borderId="6" xfId="0" applyFont="1" applyFill="1" applyBorder="1"/>
    <xf numFmtId="0" fontId="10" fillId="2" borderId="6" xfId="0" applyFont="1" applyFill="1" applyBorder="1" applyAlignment="1">
      <alignment wrapText="1"/>
    </xf>
    <xf numFmtId="0" fontId="11" fillId="2" borderId="0" xfId="0" applyFont="1" applyFill="1" applyBorder="1" applyAlignment="1">
      <alignment horizontal="center" vertical="top" wrapText="1"/>
    </xf>
    <xf numFmtId="0" fontId="13" fillId="2" borderId="0" xfId="0" applyFont="1" applyFill="1" applyBorder="1" applyAlignment="1">
      <alignment wrapText="1"/>
    </xf>
    <xf numFmtId="0" fontId="10" fillId="2" borderId="5" xfId="0" applyFont="1" applyFill="1" applyBorder="1"/>
    <xf numFmtId="0" fontId="10" fillId="2" borderId="0" xfId="0" applyFont="1" applyFill="1"/>
    <xf numFmtId="0" fontId="10" fillId="2" borderId="0" xfId="0" applyFont="1" applyFill="1" applyBorder="1" applyAlignment="1">
      <alignment wrapText="1"/>
    </xf>
    <xf numFmtId="0" fontId="0" fillId="2" borderId="0" xfId="0" applyFill="1" applyBorder="1"/>
    <xf numFmtId="0" fontId="0" fillId="2" borderId="9" xfId="0" applyFill="1" applyBorder="1"/>
    <xf numFmtId="0" fontId="4" fillId="2" borderId="6" xfId="0" applyFont="1" applyFill="1" applyBorder="1"/>
    <xf numFmtId="0" fontId="4" fillId="2" borderId="10" xfId="0" applyFont="1" applyFill="1" applyBorder="1"/>
    <xf numFmtId="0" fontId="16" fillId="4" borderId="0" xfId="2" applyFont="1" applyFill="1" applyBorder="1"/>
    <xf numFmtId="0" fontId="17" fillId="4" borderId="0" xfId="2" applyFont="1" applyFill="1" applyBorder="1"/>
    <xf numFmtId="0" fontId="18" fillId="4" borderId="0" xfId="0" applyFont="1" applyFill="1" applyBorder="1" applyAlignment="1">
      <alignment horizontal="left" wrapText="1" indent="1"/>
    </xf>
    <xf numFmtId="0" fontId="0" fillId="2" borderId="5" xfId="0" applyFill="1" applyBorder="1"/>
    <xf numFmtId="0" fontId="17" fillId="2" borderId="0" xfId="2" applyFont="1" applyFill="1" applyBorder="1"/>
    <xf numFmtId="0" fontId="18" fillId="2" borderId="0" xfId="0" applyFont="1" applyFill="1" applyBorder="1" applyAlignment="1">
      <alignment horizontal="left" wrapText="1" indent="1"/>
    </xf>
    <xf numFmtId="0" fontId="3" fillId="2" borderId="11" xfId="0" applyFont="1" applyFill="1" applyBorder="1"/>
    <xf numFmtId="0" fontId="7" fillId="2" borderId="11" xfId="0" applyFont="1" applyFill="1" applyBorder="1"/>
    <xf numFmtId="0" fontId="7" fillId="2" borderId="12" xfId="0" applyFont="1" applyFill="1" applyBorder="1"/>
    <xf numFmtId="0" fontId="19" fillId="2" borderId="13" xfId="0" applyFont="1" applyFill="1" applyBorder="1"/>
    <xf numFmtId="0" fontId="7" fillId="2" borderId="13" xfId="0" applyFont="1" applyFill="1" applyBorder="1"/>
    <xf numFmtId="0" fontId="12" fillId="2" borderId="14" xfId="0" applyFont="1" applyFill="1" applyBorder="1" applyAlignment="1">
      <alignment vertical="top" wrapText="1"/>
    </xf>
    <xf numFmtId="0" fontId="5" fillId="2" borderId="15" xfId="0" applyFont="1" applyFill="1" applyBorder="1" applyAlignment="1">
      <alignment horizontal="left" vertical="top" wrapText="1" indent="2"/>
    </xf>
    <xf numFmtId="0" fontId="5" fillId="2" borderId="11" xfId="0" applyFont="1" applyFill="1" applyBorder="1" applyAlignment="1">
      <alignment horizontal="left" vertical="top" wrapText="1" indent="2"/>
    </xf>
    <xf numFmtId="0" fontId="5" fillId="2" borderId="11" xfId="0" applyFont="1" applyFill="1" applyBorder="1" applyAlignment="1">
      <alignment vertical="top" wrapText="1"/>
    </xf>
    <xf numFmtId="0" fontId="5" fillId="2" borderId="13" xfId="0" applyFont="1" applyFill="1" applyBorder="1" applyAlignment="1">
      <alignment vertical="top" wrapText="1"/>
    </xf>
    <xf numFmtId="0" fontId="5" fillId="2" borderId="13" xfId="0" applyFont="1" applyFill="1" applyBorder="1" applyAlignment="1">
      <alignment horizontal="left" vertical="top" wrapText="1" indent="2"/>
    </xf>
    <xf numFmtId="0" fontId="5" fillId="2" borderId="16" xfId="0" applyFont="1" applyFill="1" applyBorder="1" applyAlignment="1">
      <alignment horizontal="left" vertical="top" wrapText="1" indent="2"/>
    </xf>
    <xf numFmtId="0" fontId="5" fillId="2" borderId="11" xfId="0" applyFont="1" applyFill="1" applyBorder="1" applyAlignment="1">
      <alignment horizontal="left" vertical="top" indent="2"/>
    </xf>
    <xf numFmtId="0" fontId="5" fillId="2" borderId="17" xfId="0" applyFont="1" applyFill="1" applyBorder="1" applyAlignment="1">
      <alignment vertical="top" wrapText="1"/>
    </xf>
    <xf numFmtId="0" fontId="5" fillId="2" borderId="17" xfId="0" applyFont="1" applyFill="1" applyBorder="1" applyAlignment="1">
      <alignment horizontal="left" vertical="top" wrapText="1" indent="2"/>
    </xf>
    <xf numFmtId="0" fontId="21" fillId="2" borderId="16" xfId="0" applyFont="1" applyFill="1" applyBorder="1" applyAlignment="1">
      <alignment horizontal="left" vertical="top" wrapText="1" indent="2"/>
    </xf>
    <xf numFmtId="0" fontId="21" fillId="2" borderId="18" xfId="0" applyFont="1" applyFill="1" applyBorder="1" applyAlignment="1">
      <alignment horizontal="left" vertical="top" wrapText="1" indent="2"/>
    </xf>
    <xf numFmtId="0" fontId="7" fillId="2" borderId="19" xfId="0" applyFont="1" applyFill="1" applyBorder="1"/>
    <xf numFmtId="0" fontId="7" fillId="2" borderId="20" xfId="0" applyFont="1" applyFill="1" applyBorder="1"/>
    <xf numFmtId="0" fontId="7" fillId="2" borderId="15" xfId="0" applyFont="1" applyFill="1" applyBorder="1"/>
    <xf numFmtId="0" fontId="22" fillId="2" borderId="0" xfId="0" applyFont="1" applyFill="1" applyBorder="1"/>
    <xf numFmtId="0" fontId="22" fillId="2" borderId="0" xfId="0" applyFont="1" applyFill="1"/>
    <xf numFmtId="0" fontId="9" fillId="2" borderId="0" xfId="0" applyFont="1" applyFill="1" applyBorder="1"/>
    <xf numFmtId="0" fontId="22" fillId="0" borderId="0" xfId="0" applyFont="1"/>
    <xf numFmtId="0" fontId="4" fillId="0" borderId="0" xfId="0" applyFont="1"/>
    <xf numFmtId="0" fontId="23" fillId="2" borderId="0" xfId="0" applyFont="1" applyFill="1" applyBorder="1"/>
    <xf numFmtId="0" fontId="24" fillId="2" borderId="6" xfId="0" applyFont="1" applyFill="1" applyBorder="1"/>
    <xf numFmtId="0" fontId="12" fillId="2" borderId="0" xfId="0" applyFont="1" applyFill="1" applyBorder="1" applyAlignment="1">
      <alignment horizontal="center" wrapText="1"/>
    </xf>
    <xf numFmtId="0" fontId="25" fillId="2" borderId="0" xfId="0" applyFont="1" applyFill="1" applyBorder="1"/>
    <xf numFmtId="0" fontId="8" fillId="2" borderId="11" xfId="0" applyFont="1" applyFill="1" applyBorder="1" applyAlignment="1">
      <alignment horizontal="left"/>
    </xf>
    <xf numFmtId="0" fontId="18" fillId="2" borderId="12" xfId="0" applyFont="1" applyFill="1" applyBorder="1" applyAlignment="1">
      <alignment horizontal="left" wrapText="1" indent="1"/>
    </xf>
    <xf numFmtId="0" fontId="4" fillId="0" borderId="0" xfId="0" applyFont="1" applyBorder="1" applyAlignment="1">
      <alignment horizontal="left" wrapText="1"/>
    </xf>
    <xf numFmtId="0" fontId="14" fillId="2" borderId="0" xfId="0" applyFont="1" applyFill="1" applyBorder="1"/>
    <xf numFmtId="0" fontId="22" fillId="0" borderId="0" xfId="0" applyFont="1" applyFill="1" applyBorder="1" applyAlignment="1">
      <alignment wrapText="1"/>
    </xf>
    <xf numFmtId="0" fontId="22" fillId="2" borderId="0" xfId="0" applyFont="1" applyFill="1" applyBorder="1" applyAlignment="1">
      <alignment wrapText="1"/>
    </xf>
    <xf numFmtId="0" fontId="4" fillId="0" borderId="0" xfId="0" applyFont="1" applyFill="1" applyBorder="1"/>
    <xf numFmtId="0" fontId="22" fillId="0" borderId="0" xfId="0" applyFont="1" applyFill="1" applyBorder="1" applyAlignment="1">
      <alignment horizontal="center" vertical="center" wrapText="1"/>
    </xf>
    <xf numFmtId="0" fontId="22" fillId="0" borderId="0" xfId="0" applyFont="1" applyFill="1" applyBorder="1" applyAlignment="1">
      <alignment vertical="center" wrapText="1"/>
    </xf>
    <xf numFmtId="0" fontId="26" fillId="0" borderId="0" xfId="0" applyFont="1" applyBorder="1"/>
    <xf numFmtId="0" fontId="0" fillId="0" borderId="0" xfId="0" applyBorder="1"/>
    <xf numFmtId="0" fontId="4" fillId="0" borderId="0" xfId="0" applyFont="1" applyFill="1" applyBorder="1" applyAlignment="1">
      <alignment horizontal="left" wrapText="1"/>
    </xf>
    <xf numFmtId="0" fontId="14" fillId="0" borderId="0" xfId="0" applyFont="1" applyFill="1" applyBorder="1" applyAlignment="1">
      <alignment horizontal="right"/>
    </xf>
    <xf numFmtId="0" fontId="4" fillId="2" borderId="0" xfId="0" applyFont="1" applyFill="1" applyBorder="1" applyAlignment="1">
      <alignment wrapText="1"/>
    </xf>
    <xf numFmtId="0" fontId="0" fillId="0" borderId="2" xfId="0" applyFill="1" applyBorder="1"/>
    <xf numFmtId="0" fontId="0" fillId="0" borderId="0" xfId="0" applyFill="1" applyAlignment="1">
      <alignment wrapText="1"/>
    </xf>
    <xf numFmtId="0" fontId="4" fillId="0" borderId="6" xfId="0" applyFont="1" applyFill="1" applyBorder="1"/>
    <xf numFmtId="0" fontId="0" fillId="0" borderId="4" xfId="0" applyFill="1" applyBorder="1" applyAlignment="1">
      <alignment wrapText="1"/>
    </xf>
    <xf numFmtId="0" fontId="4" fillId="0" borderId="0" xfId="0" applyFont="1" applyFill="1" applyBorder="1" applyAlignment="1">
      <alignment horizontal="center" vertical="center" wrapText="1"/>
    </xf>
    <xf numFmtId="0" fontId="14" fillId="0" borderId="0" xfId="0" applyFont="1" applyFill="1" applyBorder="1"/>
    <xf numFmtId="0" fontId="5" fillId="0" borderId="5" xfId="0" applyFont="1" applyFill="1" applyBorder="1" applyAlignment="1">
      <alignment horizontal="left" wrapText="1"/>
    </xf>
    <xf numFmtId="0" fontId="5" fillId="0" borderId="0" xfId="0" applyFont="1" applyFill="1" applyAlignment="1">
      <alignment horizontal="left" wrapText="1"/>
    </xf>
    <xf numFmtId="3" fontId="4" fillId="0" borderId="0" xfId="0" applyNumberFormat="1" applyFont="1" applyFill="1" applyBorder="1" applyAlignment="1">
      <alignment horizontal="right" vertical="center" wrapText="1"/>
    </xf>
    <xf numFmtId="0" fontId="22" fillId="0" borderId="0" xfId="0" applyFont="1" applyBorder="1"/>
    <xf numFmtId="0" fontId="31" fillId="2" borderId="0" xfId="0" applyFont="1" applyFill="1"/>
    <xf numFmtId="0" fontId="31" fillId="0" borderId="0" xfId="0" applyFont="1"/>
    <xf numFmtId="0" fontId="31" fillId="2" borderId="0" xfId="0" applyFont="1" applyFill="1" applyBorder="1"/>
    <xf numFmtId="0" fontId="4" fillId="2" borderId="4" xfId="0" applyFont="1" applyFill="1" applyBorder="1" applyAlignment="1">
      <alignment horizontal="left" wrapText="1"/>
    </xf>
    <xf numFmtId="0" fontId="31" fillId="2" borderId="0" xfId="0" applyFont="1" applyFill="1" applyBorder="1" applyAlignment="1">
      <alignment wrapText="1"/>
    </xf>
    <xf numFmtId="0" fontId="22" fillId="2" borderId="5" xfId="0" applyFont="1" applyFill="1" applyBorder="1"/>
    <xf numFmtId="0" fontId="31" fillId="2" borderId="5" xfId="0" applyFont="1" applyFill="1" applyBorder="1"/>
    <xf numFmtId="0" fontId="4" fillId="2" borderId="4" xfId="0" applyFont="1" applyFill="1" applyBorder="1"/>
    <xf numFmtId="0" fontId="22" fillId="2" borderId="4" xfId="0" applyFont="1" applyFill="1" applyBorder="1"/>
    <xf numFmtId="0" fontId="2" fillId="2" borderId="0" xfId="0" applyFont="1" applyFill="1" applyBorder="1"/>
    <xf numFmtId="0" fontId="25" fillId="2" borderId="0" xfId="0" applyFont="1" applyFill="1"/>
    <xf numFmtId="0" fontId="25" fillId="5" borderId="0" xfId="0" applyFont="1" applyFill="1"/>
    <xf numFmtId="0" fontId="0" fillId="7" borderId="0" xfId="0" applyFill="1"/>
    <xf numFmtId="0" fontId="0" fillId="7" borderId="0" xfId="0" applyFill="1" applyBorder="1"/>
    <xf numFmtId="0" fontId="9" fillId="2" borderId="0" xfId="0" applyFont="1" applyFill="1" applyBorder="1" applyAlignment="1">
      <alignment horizontal="center"/>
    </xf>
    <xf numFmtId="0" fontId="14" fillId="7" borderId="0" xfId="0" applyFont="1" applyFill="1"/>
    <xf numFmtId="0" fontId="20" fillId="2" borderId="26" xfId="0" applyFont="1" applyFill="1" applyBorder="1" applyAlignment="1">
      <alignment vertical="top" wrapText="1"/>
    </xf>
    <xf numFmtId="0" fontId="20" fillId="2" borderId="25" xfId="0" applyFont="1" applyFill="1" applyBorder="1" applyAlignment="1">
      <alignment vertical="top" wrapText="1"/>
    </xf>
    <xf numFmtId="0" fontId="20" fillId="2" borderId="34" xfId="0" applyFont="1" applyFill="1" applyBorder="1" applyAlignment="1">
      <alignment vertical="top" wrapText="1"/>
    </xf>
    <xf numFmtId="0" fontId="20" fillId="2" borderId="33" xfId="0" applyFont="1" applyFill="1" applyBorder="1" applyAlignment="1">
      <alignment vertical="top" wrapText="1"/>
    </xf>
    <xf numFmtId="0" fontId="12" fillId="2" borderId="0" xfId="0" applyFont="1" applyFill="1" applyBorder="1" applyAlignment="1">
      <alignment vertical="top" wrapText="1"/>
    </xf>
    <xf numFmtId="0" fontId="11" fillId="2" borderId="0" xfId="0" applyFont="1" applyFill="1" applyBorder="1" applyAlignment="1">
      <alignment wrapText="1"/>
    </xf>
    <xf numFmtId="0" fontId="11" fillId="2" borderId="0" xfId="0" applyFont="1" applyFill="1" applyBorder="1" applyAlignment="1">
      <alignment horizontal="left"/>
    </xf>
    <xf numFmtId="0" fontId="22" fillId="0" borderId="0" xfId="0" quotePrefix="1" applyFont="1" applyBorder="1"/>
    <xf numFmtId="0" fontId="42" fillId="2" borderId="0" xfId="0" applyFont="1" applyFill="1" applyBorder="1" applyAlignment="1">
      <alignment horizontal="left" wrapText="1"/>
    </xf>
    <xf numFmtId="0" fontId="42" fillId="0" borderId="0" xfId="0" applyFont="1" applyBorder="1" applyAlignment="1">
      <alignment horizontal="left" wrapText="1"/>
    </xf>
    <xf numFmtId="0" fontId="36" fillId="2" borderId="0" xfId="0" applyFont="1" applyFill="1" applyBorder="1" applyAlignment="1">
      <alignment horizontal="left" wrapText="1"/>
    </xf>
    <xf numFmtId="0" fontId="43" fillId="2" borderId="0" xfId="0" applyFont="1" applyFill="1" applyBorder="1" applyAlignment="1">
      <alignment horizontal="left" wrapText="1"/>
    </xf>
    <xf numFmtId="0" fontId="5" fillId="2" borderId="0" xfId="0" applyFont="1" applyFill="1" applyBorder="1" applyAlignment="1">
      <alignment vertical="top"/>
    </xf>
    <xf numFmtId="0" fontId="18" fillId="0" borderId="0" xfId="0" applyFont="1" applyFill="1" applyBorder="1" applyAlignment="1">
      <alignment horizontal="left" wrapText="1" indent="1"/>
    </xf>
    <xf numFmtId="0" fontId="44" fillId="2" borderId="0" xfId="2" applyFont="1" applyFill="1" applyBorder="1" applyAlignment="1">
      <alignment vertical="top"/>
    </xf>
    <xf numFmtId="0" fontId="25" fillId="2" borderId="0" xfId="0" applyFont="1" applyFill="1" applyBorder="1" applyAlignment="1"/>
    <xf numFmtId="0" fontId="22" fillId="2" borderId="0" xfId="0" applyFont="1" applyFill="1" applyBorder="1" applyAlignment="1">
      <alignment horizontal="left" wrapText="1"/>
    </xf>
    <xf numFmtId="0" fontId="22" fillId="0" borderId="0" xfId="0" applyFont="1" applyFill="1" applyBorder="1"/>
    <xf numFmtId="0" fontId="0" fillId="5" borderId="0" xfId="0" applyFill="1"/>
    <xf numFmtId="0" fontId="25" fillId="2" borderId="29" xfId="0" applyFont="1" applyFill="1" applyBorder="1" applyAlignment="1">
      <alignment horizontal="left"/>
    </xf>
    <xf numFmtId="0" fontId="47" fillId="2" borderId="0" xfId="0" applyFont="1" applyFill="1" applyBorder="1" applyAlignment="1">
      <alignment horizontal="right" wrapText="1"/>
    </xf>
    <xf numFmtId="0" fontId="22" fillId="6" borderId="45" xfId="0" applyFont="1" applyFill="1" applyBorder="1" applyAlignment="1">
      <alignment horizontal="left" wrapText="1"/>
    </xf>
    <xf numFmtId="0" fontId="11" fillId="2" borderId="0" xfId="0" applyFont="1" applyFill="1" applyBorder="1" applyAlignment="1">
      <alignment horizontal="left" wrapText="1"/>
    </xf>
    <xf numFmtId="0" fontId="25" fillId="7" borderId="0" xfId="0" applyFont="1" applyFill="1" applyBorder="1" applyAlignment="1">
      <alignment wrapText="1"/>
    </xf>
    <xf numFmtId="165" fontId="22" fillId="5" borderId="27" xfId="0" applyNumberFormat="1" applyFont="1" applyFill="1" applyBorder="1" applyAlignment="1" applyProtection="1">
      <alignment wrapText="1"/>
      <protection locked="0"/>
    </xf>
    <xf numFmtId="165" fontId="22" fillId="5" borderId="43" xfId="0" applyNumberFormat="1" applyFont="1" applyFill="1" applyBorder="1" applyAlignment="1" applyProtection="1">
      <alignment wrapText="1"/>
      <protection locked="0"/>
    </xf>
    <xf numFmtId="165" fontId="22" fillId="5" borderId="44" xfId="0" applyNumberFormat="1" applyFont="1" applyFill="1" applyBorder="1" applyAlignment="1" applyProtection="1">
      <alignment wrapText="1"/>
      <protection locked="0"/>
    </xf>
    <xf numFmtId="0" fontId="22" fillId="6" borderId="27" xfId="0" applyNumberFormat="1" applyFont="1" applyFill="1" applyBorder="1" applyAlignment="1">
      <alignment wrapText="1"/>
    </xf>
    <xf numFmtId="0" fontId="22" fillId="6" borderId="43" xfId="0" applyNumberFormat="1" applyFont="1" applyFill="1" applyBorder="1" applyAlignment="1">
      <alignment wrapText="1"/>
    </xf>
    <xf numFmtId="0" fontId="22" fillId="6" borderId="44" xfId="0" applyNumberFormat="1" applyFont="1" applyFill="1" applyBorder="1" applyAlignment="1">
      <alignment wrapText="1"/>
    </xf>
    <xf numFmtId="0" fontId="25" fillId="7" borderId="0" xfId="0" applyFont="1" applyFill="1" applyAlignment="1">
      <alignment wrapText="1"/>
    </xf>
    <xf numFmtId="0" fontId="4" fillId="2" borderId="0" xfId="0"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Border="1" applyAlignment="1">
      <alignment horizontal="center" vertical="center"/>
    </xf>
    <xf numFmtId="0" fontId="11" fillId="2" borderId="0" xfId="0" applyFont="1" applyFill="1" applyBorder="1" applyAlignment="1">
      <alignment horizontal="center" vertical="center" wrapText="1"/>
    </xf>
    <xf numFmtId="1" fontId="0" fillId="2" borderId="0" xfId="0" applyNumberFormat="1" applyFill="1" applyAlignment="1">
      <alignment horizontal="center" vertical="center"/>
    </xf>
    <xf numFmtId="1" fontId="0" fillId="2" borderId="0" xfId="0" applyNumberFormat="1" applyFill="1"/>
    <xf numFmtId="1" fontId="11" fillId="2" borderId="0" xfId="0" applyNumberFormat="1" applyFont="1" applyFill="1" applyBorder="1" applyAlignment="1">
      <alignment horizontal="center" wrapText="1"/>
    </xf>
    <xf numFmtId="165" fontId="11" fillId="2" borderId="0" xfId="0" applyNumberFormat="1" applyFont="1" applyFill="1" applyBorder="1" applyAlignment="1">
      <alignment horizontal="center" vertical="center" wrapText="1"/>
    </xf>
    <xf numFmtId="165" fontId="0" fillId="2" borderId="0" xfId="0" applyNumberFormat="1" applyFill="1"/>
    <xf numFmtId="165" fontId="11" fillId="2" borderId="0" xfId="0" applyNumberFormat="1" applyFont="1" applyFill="1" applyBorder="1" applyAlignment="1">
      <alignment horizontal="center" wrapText="1"/>
    </xf>
    <xf numFmtId="1" fontId="12" fillId="2" borderId="0" xfId="0" applyNumberFormat="1" applyFont="1" applyFill="1" applyBorder="1" applyAlignment="1">
      <alignment horizontal="center" wrapText="1"/>
    </xf>
    <xf numFmtId="0" fontId="22" fillId="5" borderId="40" xfId="0" applyFont="1" applyFill="1" applyBorder="1" applyAlignment="1" applyProtection="1">
      <alignment horizontal="center" vertical="center" wrapText="1"/>
      <protection locked="0"/>
    </xf>
    <xf numFmtId="0" fontId="22" fillId="5" borderId="41" xfId="0" applyFont="1" applyFill="1" applyBorder="1" applyAlignment="1" applyProtection="1">
      <alignment horizontal="center" vertical="center" wrapText="1"/>
      <protection locked="0"/>
    </xf>
    <xf numFmtId="165" fontId="22" fillId="5" borderId="40" xfId="0" applyNumberFormat="1" applyFont="1" applyFill="1" applyBorder="1" applyAlignment="1" applyProtection="1">
      <alignment horizontal="center" vertical="center" wrapText="1"/>
      <protection locked="0"/>
    </xf>
    <xf numFmtId="165" fontId="22" fillId="5" borderId="41" xfId="0" applyNumberFormat="1" applyFont="1" applyFill="1" applyBorder="1" applyAlignment="1" applyProtection="1">
      <alignment horizontal="center" vertical="center" wrapText="1"/>
      <protection locked="0"/>
    </xf>
    <xf numFmtId="1" fontId="4" fillId="5" borderId="40" xfId="0" applyNumberFormat="1" applyFont="1" applyFill="1" applyBorder="1" applyAlignment="1" applyProtection="1">
      <alignment horizontal="center" vertical="center" wrapText="1"/>
      <protection locked="0"/>
    </xf>
    <xf numFmtId="1" fontId="4" fillId="5" borderId="41" xfId="0" applyNumberFormat="1" applyFont="1" applyFill="1" applyBorder="1" applyAlignment="1" applyProtection="1">
      <alignment horizontal="center" vertical="center" wrapText="1"/>
      <protection locked="0"/>
    </xf>
    <xf numFmtId="0" fontId="22" fillId="5" borderId="40" xfId="0" applyFont="1" applyFill="1" applyBorder="1" applyAlignment="1" applyProtection="1">
      <alignment horizontal="left" vertical="center" wrapText="1"/>
      <protection locked="0"/>
    </xf>
    <xf numFmtId="0" fontId="22" fillId="5" borderId="41" xfId="0" applyFont="1" applyFill="1" applyBorder="1" applyAlignment="1" applyProtection="1">
      <alignment horizontal="left" vertical="center" wrapText="1"/>
      <protection locked="0"/>
    </xf>
    <xf numFmtId="0" fontId="22" fillId="5" borderId="42" xfId="0" applyFont="1" applyFill="1" applyBorder="1" applyAlignment="1" applyProtection="1">
      <alignment horizontal="left" vertical="center" wrapText="1"/>
      <protection locked="0"/>
    </xf>
    <xf numFmtId="0" fontId="51" fillId="7" borderId="0" xfId="9" applyFont="1" applyFill="1"/>
    <xf numFmtId="0" fontId="52" fillId="7" borderId="0" xfId="0" applyFont="1" applyFill="1"/>
    <xf numFmtId="165" fontId="22" fillId="6" borderId="27" xfId="0" applyNumberFormat="1" applyFont="1" applyFill="1" applyBorder="1" applyAlignment="1">
      <alignment wrapText="1"/>
    </xf>
    <xf numFmtId="165" fontId="22" fillId="6" borderId="43" xfId="0" applyNumberFormat="1" applyFont="1" applyFill="1" applyBorder="1" applyAlignment="1">
      <alignment wrapText="1"/>
    </xf>
    <xf numFmtId="165" fontId="22" fillId="6" borderId="44" xfId="0" applyNumberFormat="1" applyFont="1" applyFill="1" applyBorder="1" applyAlignment="1">
      <alignment wrapText="1"/>
    </xf>
    <xf numFmtId="165" fontId="22" fillId="6" borderId="45" xfId="0" applyNumberFormat="1" applyFont="1" applyFill="1" applyBorder="1" applyAlignment="1">
      <alignment wrapText="1"/>
    </xf>
    <xf numFmtId="165" fontId="4" fillId="6" borderId="31" xfId="0" applyNumberFormat="1" applyFont="1" applyFill="1" applyBorder="1" applyAlignment="1">
      <alignment horizontal="right" wrapText="1"/>
    </xf>
    <xf numFmtId="0" fontId="25" fillId="6" borderId="0" xfId="0" applyFont="1" applyFill="1" applyAlignment="1">
      <alignment horizontal="left"/>
    </xf>
    <xf numFmtId="0" fontId="5" fillId="2" borderId="0" xfId="0" applyFont="1" applyFill="1" applyBorder="1" applyAlignment="1">
      <alignment vertical="top" wrapText="1"/>
    </xf>
    <xf numFmtId="0" fontId="11" fillId="2" borderId="0" xfId="0" applyFont="1" applyFill="1" applyBorder="1" applyAlignment="1">
      <alignment horizontal="center" wrapText="1"/>
    </xf>
    <xf numFmtId="0" fontId="11" fillId="2" borderId="0" xfId="0" applyFont="1" applyFill="1" applyBorder="1" applyAlignment="1">
      <alignment horizontal="right" wrapText="1"/>
    </xf>
    <xf numFmtId="0" fontId="4" fillId="2" borderId="0" xfId="0" applyFont="1" applyFill="1" applyBorder="1" applyAlignment="1">
      <alignment horizontal="right" wrapText="1"/>
    </xf>
    <xf numFmtId="0" fontId="4" fillId="2" borderId="0" xfId="0" applyFont="1" applyFill="1" applyBorder="1" applyAlignment="1">
      <alignment horizontal="left" wrapText="1"/>
    </xf>
    <xf numFmtId="0" fontId="25" fillId="7" borderId="0" xfId="0" applyFont="1" applyFill="1" applyAlignment="1">
      <alignment horizontal="left" wrapText="1"/>
    </xf>
    <xf numFmtId="0" fontId="25" fillId="7" borderId="0" xfId="0" applyFont="1" applyFill="1" applyAlignment="1">
      <alignment horizontal="left"/>
    </xf>
    <xf numFmtId="0" fontId="4" fillId="7" borderId="0" xfId="0" applyFont="1" applyFill="1" applyBorder="1"/>
    <xf numFmtId="0" fontId="4" fillId="2" borderId="0" xfId="0" applyFont="1" applyFill="1" applyBorder="1" applyAlignment="1">
      <alignment horizontal="left" wrapText="1"/>
    </xf>
    <xf numFmtId="0" fontId="31" fillId="7" borderId="0" xfId="0" applyFont="1" applyFill="1" applyBorder="1"/>
    <xf numFmtId="0" fontId="4" fillId="7" borderId="0"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0" xfId="0" applyFont="1" applyFill="1" applyBorder="1" applyAlignment="1">
      <alignment horizontal="left" wrapText="1"/>
    </xf>
    <xf numFmtId="0" fontId="11" fillId="7" borderId="0" xfId="0" applyFont="1" applyFill="1" applyBorder="1" applyAlignment="1">
      <alignment horizontal="center" wrapText="1"/>
    </xf>
    <xf numFmtId="0" fontId="0" fillId="2" borderId="0" xfId="0" applyFill="1" applyProtection="1"/>
    <xf numFmtId="0" fontId="0" fillId="2" borderId="4" xfId="0" applyFill="1" applyBorder="1" applyProtection="1"/>
    <xf numFmtId="0" fontId="4" fillId="2" borderId="5" xfId="0" applyFont="1" applyFill="1" applyBorder="1" applyProtection="1"/>
    <xf numFmtId="0" fontId="4" fillId="2" borderId="0" xfId="0" applyFont="1" applyFill="1" applyProtection="1"/>
    <xf numFmtId="0" fontId="9" fillId="2" borderId="6" xfId="0" applyFont="1" applyFill="1" applyBorder="1" applyProtection="1"/>
    <xf numFmtId="0" fontId="10" fillId="2" borderId="6" xfId="0" applyFont="1" applyFill="1" applyBorder="1" applyAlignment="1" applyProtection="1">
      <alignment wrapText="1"/>
    </xf>
    <xf numFmtId="0" fontId="9" fillId="2" borderId="0" xfId="0" applyFont="1" applyFill="1" applyBorder="1" applyProtection="1"/>
    <xf numFmtId="0" fontId="10" fillId="2" borderId="0" xfId="0" applyFont="1" applyFill="1" applyBorder="1" applyAlignment="1" applyProtection="1">
      <alignment wrapText="1"/>
    </xf>
    <xf numFmtId="0" fontId="11" fillId="2" borderId="0" xfId="0" applyFont="1" applyFill="1" applyBorder="1" applyAlignment="1" applyProtection="1">
      <alignment horizontal="center" wrapText="1"/>
    </xf>
    <xf numFmtId="0" fontId="5" fillId="7" borderId="0" xfId="0" applyFont="1" applyFill="1" applyBorder="1" applyAlignment="1" applyProtection="1">
      <alignment wrapText="1"/>
    </xf>
    <xf numFmtId="1" fontId="4" fillId="3" borderId="22" xfId="0" applyNumberFormat="1" applyFont="1" applyFill="1" applyBorder="1" applyAlignment="1" applyProtection="1">
      <alignment horizontal="center" wrapText="1"/>
    </xf>
    <xf numFmtId="1" fontId="4" fillId="7" borderId="0" xfId="0" applyNumberFormat="1" applyFont="1" applyFill="1" applyBorder="1" applyAlignment="1" applyProtection="1">
      <alignment horizontal="center" vertical="center" wrapText="1"/>
    </xf>
    <xf numFmtId="0" fontId="0" fillId="0" borderId="0" xfId="0" applyProtection="1"/>
    <xf numFmtId="1" fontId="11" fillId="2" borderId="0" xfId="0" applyNumberFormat="1" applyFont="1" applyFill="1" applyBorder="1" applyAlignment="1" applyProtection="1">
      <alignment horizontal="center" wrapText="1"/>
    </xf>
    <xf numFmtId="0" fontId="12" fillId="2" borderId="0" xfId="0" applyFont="1" applyFill="1" applyBorder="1" applyAlignment="1" applyProtection="1">
      <alignment horizontal="center" wrapText="1"/>
    </xf>
    <xf numFmtId="1" fontId="9" fillId="2" borderId="6" xfId="0" applyNumberFormat="1" applyFont="1" applyFill="1" applyBorder="1" applyProtection="1"/>
    <xf numFmtId="1" fontId="9" fillId="2" borderId="0" xfId="0" applyNumberFormat="1" applyFont="1" applyFill="1" applyBorder="1" applyProtection="1"/>
    <xf numFmtId="165" fontId="9" fillId="2" borderId="6" xfId="0" applyNumberFormat="1" applyFont="1" applyFill="1" applyBorder="1" applyProtection="1"/>
    <xf numFmtId="1" fontId="9" fillId="2" borderId="0" xfId="0" applyNumberFormat="1" applyFont="1" applyFill="1" applyBorder="1" applyAlignment="1" applyProtection="1">
      <alignment horizontal="center"/>
    </xf>
    <xf numFmtId="165" fontId="9" fillId="2" borderId="0" xfId="0" applyNumberFormat="1" applyFont="1" applyFill="1" applyBorder="1" applyAlignment="1" applyProtection="1">
      <alignment horizontal="center"/>
    </xf>
    <xf numFmtId="165" fontId="11" fillId="2" borderId="0" xfId="0" applyNumberFormat="1" applyFont="1" applyFill="1" applyBorder="1" applyAlignment="1" applyProtection="1">
      <alignment horizontal="center" wrapText="1"/>
    </xf>
    <xf numFmtId="0" fontId="11" fillId="2" borderId="0" xfId="0" applyFont="1" applyFill="1" applyBorder="1" applyAlignment="1" applyProtection="1">
      <alignment horizontal="center" vertical="top" wrapText="1"/>
    </xf>
    <xf numFmtId="0" fontId="23" fillId="2" borderId="0" xfId="0" applyFont="1" applyFill="1" applyBorder="1" applyAlignment="1">
      <alignment wrapText="1"/>
    </xf>
    <xf numFmtId="0" fontId="28" fillId="0" borderId="0" xfId="0" applyFont="1" applyBorder="1" applyAlignment="1">
      <alignment vertical="center"/>
    </xf>
    <xf numFmtId="0" fontId="51" fillId="0" borderId="0" xfId="9" applyFont="1"/>
    <xf numFmtId="0" fontId="26" fillId="7" borderId="0" xfId="0" applyFont="1" applyFill="1" applyBorder="1"/>
    <xf numFmtId="0" fontId="14" fillId="7" borderId="0" xfId="0" applyFont="1" applyFill="1" applyBorder="1" applyAlignment="1"/>
    <xf numFmtId="0" fontId="25" fillId="0" borderId="0" xfId="0" applyFont="1" applyFill="1" applyBorder="1" applyAlignment="1">
      <alignment vertical="center" wrapText="1"/>
    </xf>
    <xf numFmtId="0" fontId="53" fillId="2" borderId="0" xfId="0" applyFont="1" applyFill="1" applyBorder="1" applyAlignment="1">
      <alignment horizontal="right" wrapText="1"/>
    </xf>
    <xf numFmtId="0" fontId="54" fillId="2" borderId="0" xfId="0" applyFont="1" applyFill="1" applyBorder="1" applyAlignment="1">
      <alignment horizontal="right" wrapText="1"/>
    </xf>
    <xf numFmtId="0" fontId="55" fillId="7" borderId="0" xfId="0" applyFont="1" applyFill="1"/>
    <xf numFmtId="0" fontId="28" fillId="7" borderId="0" xfId="0" applyFont="1" applyFill="1" applyBorder="1" applyAlignment="1">
      <alignment vertical="center"/>
    </xf>
    <xf numFmtId="0" fontId="29" fillId="7" borderId="53" xfId="0" applyFont="1" applyFill="1" applyBorder="1" applyAlignment="1"/>
    <xf numFmtId="0" fontId="29" fillId="7" borderId="53" xfId="0" applyFont="1" applyFill="1" applyBorder="1" applyAlignment="1">
      <alignment horizontal="left"/>
    </xf>
    <xf numFmtId="0" fontId="29" fillId="7" borderId="0" xfId="0" applyFont="1" applyFill="1" applyBorder="1" applyAlignment="1">
      <alignment horizontal="right"/>
    </xf>
    <xf numFmtId="0" fontId="25" fillId="7" borderId="0" xfId="0" applyFont="1" applyFill="1" applyBorder="1" applyAlignment="1"/>
    <xf numFmtId="0" fontId="29" fillId="7" borderId="0" xfId="0" applyFont="1" applyFill="1" applyBorder="1" applyAlignment="1">
      <alignment horizontal="left"/>
    </xf>
    <xf numFmtId="0" fontId="0" fillId="7" borderId="0" xfId="0" applyFill="1" applyBorder="1" applyAlignment="1" applyProtection="1">
      <alignment horizontal="left" vertical="center"/>
      <protection locked="0"/>
    </xf>
    <xf numFmtId="0" fontId="0" fillId="2" borderId="0" xfId="0" applyFill="1" applyAlignment="1">
      <alignment horizontal="right"/>
    </xf>
    <xf numFmtId="0" fontId="0" fillId="2" borderId="4" xfId="0" applyFill="1" applyBorder="1" applyAlignment="1">
      <alignment horizontal="right"/>
    </xf>
    <xf numFmtId="0" fontId="0" fillId="7" borderId="0" xfId="0" applyFill="1" applyAlignment="1">
      <alignment horizontal="right"/>
    </xf>
    <xf numFmtId="0" fontId="25" fillId="5" borderId="0" xfId="0" applyFont="1" applyFill="1" applyAlignment="1"/>
    <xf numFmtId="0" fontId="25" fillId="2" borderId="2" xfId="0" applyFont="1" applyFill="1" applyBorder="1"/>
    <xf numFmtId="0" fontId="11" fillId="2" borderId="0" xfId="0" applyFont="1" applyFill="1" applyBorder="1" applyAlignment="1">
      <alignment horizontal="center" wrapText="1"/>
    </xf>
    <xf numFmtId="0" fontId="4" fillId="2" borderId="0" xfId="0" applyFont="1" applyFill="1" applyBorder="1" applyAlignment="1">
      <alignment horizontal="left" wrapText="1"/>
    </xf>
    <xf numFmtId="0" fontId="11" fillId="2" borderId="0" xfId="0" applyFont="1" applyFill="1" applyBorder="1" applyAlignment="1">
      <alignment horizontal="center" wrapText="1"/>
    </xf>
    <xf numFmtId="0" fontId="47" fillId="7" borderId="61" xfId="0" applyFont="1" applyFill="1" applyBorder="1" applyAlignment="1">
      <alignment horizontal="center" vertical="center" wrapText="1"/>
    </xf>
    <xf numFmtId="1" fontId="4" fillId="3" borderId="24" xfId="0" applyNumberFormat="1" applyFont="1" applyFill="1" applyBorder="1" applyAlignment="1">
      <alignment horizontal="center" vertical="center" wrapText="1"/>
    </xf>
    <xf numFmtId="165" fontId="11" fillId="7" borderId="0" xfId="0" applyNumberFormat="1" applyFont="1" applyFill="1" applyBorder="1" applyAlignment="1">
      <alignment horizontal="center" vertical="center" wrapText="1"/>
    </xf>
    <xf numFmtId="0" fontId="0" fillId="7" borderId="0" xfId="0" applyFill="1" applyBorder="1" applyAlignment="1">
      <alignment horizontal="center" vertical="center"/>
    </xf>
    <xf numFmtId="0" fontId="14" fillId="5" borderId="30" xfId="0" applyFont="1" applyFill="1" applyBorder="1" applyAlignment="1" applyProtection="1">
      <alignment horizontal="center" vertical="center"/>
      <protection locked="0"/>
    </xf>
    <xf numFmtId="1" fontId="22" fillId="5" borderId="40" xfId="0" applyNumberFormat="1" applyFont="1" applyFill="1" applyBorder="1" applyAlignment="1" applyProtection="1">
      <alignment horizontal="center" vertical="center" wrapText="1"/>
      <protection locked="0"/>
    </xf>
    <xf numFmtId="1" fontId="22" fillId="5" borderId="41" xfId="0" applyNumberFormat="1" applyFont="1" applyFill="1" applyBorder="1" applyAlignment="1" applyProtection="1">
      <alignment horizontal="center" vertical="center" wrapText="1"/>
      <protection locked="0"/>
    </xf>
    <xf numFmtId="0" fontId="27" fillId="2" borderId="0" xfId="0" applyFont="1" applyFill="1" applyBorder="1" applyAlignment="1">
      <alignment wrapText="1"/>
    </xf>
    <xf numFmtId="0" fontId="27" fillId="2" borderId="0" xfId="0" applyFont="1" applyFill="1" applyBorder="1" applyAlignment="1">
      <alignment horizontal="left"/>
    </xf>
    <xf numFmtId="1" fontId="11" fillId="2" borderId="0" xfId="0" applyNumberFormat="1"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0" fontId="4" fillId="2" borderId="0" xfId="0" applyFont="1" applyFill="1" applyBorder="1" applyAlignment="1" applyProtection="1">
      <alignment wrapText="1"/>
      <protection locked="0"/>
    </xf>
    <xf numFmtId="0" fontId="13" fillId="2" borderId="0" xfId="0" applyFont="1" applyFill="1" applyBorder="1" applyAlignment="1" applyProtection="1">
      <alignment horizontal="center" vertical="center" wrapText="1"/>
      <protection locked="0"/>
    </xf>
    <xf numFmtId="0" fontId="4" fillId="2" borderId="0"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23" fillId="2" borderId="0" xfId="0" applyFont="1" applyFill="1" applyBorder="1" applyAlignment="1"/>
    <xf numFmtId="0" fontId="49" fillId="2" borderId="0" xfId="0" applyFont="1" applyFill="1" applyBorder="1" applyAlignment="1">
      <alignment horizontal="left" wrapText="1"/>
    </xf>
    <xf numFmtId="0" fontId="50" fillId="2" borderId="0" xfId="0" applyFont="1" applyFill="1" applyBorder="1" applyAlignment="1">
      <alignment horizontal="center" wrapText="1"/>
    </xf>
    <xf numFmtId="1" fontId="4" fillId="7" borderId="0" xfId="0" applyNumberFormat="1" applyFont="1" applyFill="1" applyBorder="1" applyAlignment="1" applyProtection="1">
      <alignment horizontal="center" wrapText="1"/>
    </xf>
    <xf numFmtId="0" fontId="49" fillId="2" borderId="0" xfId="0" applyFont="1" applyFill="1" applyBorder="1" applyAlignment="1">
      <alignment wrapText="1"/>
    </xf>
    <xf numFmtId="0" fontId="49" fillId="2" borderId="0" xfId="0" applyFont="1" applyFill="1" applyBorder="1" applyAlignment="1">
      <alignment horizontal="left"/>
    </xf>
    <xf numFmtId="0" fontId="49" fillId="2" borderId="0" xfId="0" applyFont="1" applyFill="1" applyBorder="1" applyAlignment="1" applyProtection="1">
      <alignment horizontal="left"/>
    </xf>
    <xf numFmtId="0" fontId="2" fillId="2" borderId="0" xfId="11" applyFill="1"/>
    <xf numFmtId="0" fontId="2" fillId="0" borderId="0" xfId="11" applyFill="1"/>
    <xf numFmtId="0" fontId="2" fillId="0" borderId="0" xfId="11"/>
    <xf numFmtId="0" fontId="2" fillId="2" borderId="1" xfId="11" applyFill="1" applyBorder="1"/>
    <xf numFmtId="0" fontId="2" fillId="2" borderId="2" xfId="11" applyFill="1" applyBorder="1"/>
    <xf numFmtId="0" fontId="2" fillId="2" borderId="3" xfId="11" applyFill="1" applyBorder="1"/>
    <xf numFmtId="0" fontId="2" fillId="2" borderId="4" xfId="11" applyFill="1" applyBorder="1"/>
    <xf numFmtId="0" fontId="23" fillId="2" borderId="0" xfId="11" applyFont="1" applyFill="1" applyBorder="1"/>
    <xf numFmtId="0" fontId="3" fillId="2" borderId="0" xfId="11" applyFont="1" applyFill="1" applyBorder="1"/>
    <xf numFmtId="0" fontId="4" fillId="2" borderId="0" xfId="11" applyFont="1" applyFill="1" applyBorder="1"/>
    <xf numFmtId="0" fontId="4" fillId="2" borderId="5" xfId="11" applyFont="1" applyFill="1" applyBorder="1"/>
    <xf numFmtId="0" fontId="4" fillId="2" borderId="0" xfId="11" applyFont="1" applyFill="1"/>
    <xf numFmtId="0" fontId="2" fillId="2" borderId="5" xfId="11" applyFill="1" applyBorder="1"/>
    <xf numFmtId="0" fontId="2" fillId="2" borderId="0" xfId="11" applyFill="1" applyBorder="1"/>
    <xf numFmtId="0" fontId="4" fillId="2" borderId="4" xfId="11" applyFont="1" applyFill="1" applyBorder="1"/>
    <xf numFmtId="0" fontId="22" fillId="2" borderId="5" xfId="11" applyFont="1" applyFill="1" applyBorder="1"/>
    <xf numFmtId="0" fontId="22" fillId="2" borderId="0" xfId="11" applyFont="1" applyFill="1" applyBorder="1"/>
    <xf numFmtId="0" fontId="22" fillId="2" borderId="4" xfId="11" applyFont="1" applyFill="1" applyBorder="1"/>
    <xf numFmtId="0" fontId="22" fillId="2" borderId="0" xfId="11" applyFont="1" applyFill="1"/>
    <xf numFmtId="0" fontId="22" fillId="0" borderId="0" xfId="11" applyFont="1"/>
    <xf numFmtId="0" fontId="4" fillId="0" borderId="0" xfId="11" applyFont="1"/>
    <xf numFmtId="0" fontId="2" fillId="0" borderId="0" xfId="11" applyBorder="1"/>
    <xf numFmtId="0" fontId="4" fillId="2" borderId="0" xfId="11" applyFont="1" applyFill="1" applyBorder="1" applyAlignment="1">
      <alignment wrapText="1"/>
    </xf>
    <xf numFmtId="0" fontId="4" fillId="2" borderId="4" xfId="11" applyFont="1" applyFill="1" applyBorder="1" applyAlignment="1">
      <alignment horizontal="left" wrapText="1"/>
    </xf>
    <xf numFmtId="0" fontId="4" fillId="2" borderId="0" xfId="11" applyFont="1" applyFill="1" applyBorder="1" applyAlignment="1">
      <alignment horizontal="left" wrapText="1"/>
    </xf>
    <xf numFmtId="0" fontId="2" fillId="0" borderId="0" xfId="11" applyFont="1" applyBorder="1" applyAlignment="1">
      <alignment wrapText="1"/>
    </xf>
    <xf numFmtId="0" fontId="4" fillId="0" borderId="0" xfId="11" applyFont="1" applyAlignment="1">
      <alignment wrapText="1"/>
    </xf>
    <xf numFmtId="0" fontId="2" fillId="2" borderId="0" xfId="11" applyFont="1" applyFill="1" applyAlignment="1">
      <alignment wrapText="1"/>
    </xf>
    <xf numFmtId="0" fontId="24" fillId="2" borderId="6" xfId="11" applyFont="1" applyFill="1" applyBorder="1"/>
    <xf numFmtId="0" fontId="9" fillId="2" borderId="6" xfId="11" applyFont="1" applyFill="1" applyBorder="1"/>
    <xf numFmtId="0" fontId="10" fillId="2" borderId="5" xfId="11" applyFont="1" applyFill="1" applyBorder="1"/>
    <xf numFmtId="0" fontId="10" fillId="2" borderId="0" xfId="11" applyFont="1" applyFill="1"/>
    <xf numFmtId="0" fontId="2" fillId="2" borderId="9" xfId="11" applyFill="1" applyBorder="1"/>
    <xf numFmtId="0" fontId="9" fillId="2" borderId="10" xfId="11" applyFont="1" applyFill="1" applyBorder="1"/>
    <xf numFmtId="0" fontId="10" fillId="0" borderId="0" xfId="11" applyFont="1" applyFill="1"/>
    <xf numFmtId="0" fontId="4" fillId="0" borderId="0" xfId="11" applyFont="1" applyFill="1"/>
    <xf numFmtId="0" fontId="22" fillId="0" borderId="0" xfId="11" applyFont="1" applyBorder="1" applyAlignment="1">
      <alignment horizontal="left" wrapText="1"/>
    </xf>
    <xf numFmtId="0" fontId="22" fillId="2" borderId="0" xfId="11" applyFont="1" applyFill="1" applyBorder="1" applyAlignment="1">
      <alignment horizontal="left" wrapText="1"/>
    </xf>
    <xf numFmtId="0" fontId="22" fillId="0" borderId="23" xfId="11" applyFont="1" applyBorder="1" applyAlignment="1">
      <alignment horizontal="left"/>
    </xf>
    <xf numFmtId="0" fontId="25" fillId="2" borderId="0" xfId="11" applyFont="1" applyFill="1" applyBorder="1"/>
    <xf numFmtId="0" fontId="11" fillId="2" borderId="0" xfId="0" applyFont="1" applyFill="1" applyBorder="1" applyAlignment="1">
      <alignment horizontal="center" wrapText="1"/>
    </xf>
    <xf numFmtId="0" fontId="11" fillId="2" borderId="0" xfId="0" applyFont="1" applyFill="1" applyBorder="1" applyAlignment="1" applyProtection="1">
      <alignment horizontal="center" wrapText="1"/>
    </xf>
    <xf numFmtId="0" fontId="2" fillId="2" borderId="0" xfId="19" applyFill="1"/>
    <xf numFmtId="0" fontId="2" fillId="7" borderId="0" xfId="19" applyFill="1"/>
    <xf numFmtId="0" fontId="2" fillId="0" borderId="0" xfId="19"/>
    <xf numFmtId="0" fontId="2" fillId="2" borderId="1" xfId="19" applyFill="1" applyBorder="1"/>
    <xf numFmtId="0" fontId="2" fillId="2" borderId="2" xfId="19" applyFill="1" applyBorder="1"/>
    <xf numFmtId="0" fontId="2" fillId="2" borderId="3" xfId="19" applyFill="1" applyBorder="1"/>
    <xf numFmtId="0" fontId="2" fillId="2" borderId="4" xfId="19" applyFill="1" applyBorder="1"/>
    <xf numFmtId="0" fontId="23" fillId="2" borderId="0" xfId="19" applyFont="1" applyFill="1" applyBorder="1"/>
    <xf numFmtId="0" fontId="2" fillId="2" borderId="0" xfId="19" applyFill="1" applyBorder="1"/>
    <xf numFmtId="0" fontId="4" fillId="2" borderId="0" xfId="19" applyFont="1" applyFill="1" applyBorder="1"/>
    <xf numFmtId="0" fontId="4" fillId="2" borderId="5" xfId="19" applyFont="1" applyFill="1" applyBorder="1"/>
    <xf numFmtId="0" fontId="4" fillId="2" borderId="0" xfId="19" applyFont="1" applyFill="1"/>
    <xf numFmtId="0" fontId="24" fillId="2" borderId="6" xfId="19" applyFont="1" applyFill="1" applyBorder="1"/>
    <xf numFmtId="0" fontId="9" fillId="2" borderId="6" xfId="19" applyFont="1" applyFill="1" applyBorder="1"/>
    <xf numFmtId="0" fontId="9" fillId="2" borderId="0" xfId="19" applyFont="1" applyFill="1" applyBorder="1"/>
    <xf numFmtId="0" fontId="10" fillId="2" borderId="0" xfId="19" applyFont="1" applyFill="1" applyBorder="1" applyAlignment="1">
      <alignment wrapText="1"/>
    </xf>
    <xf numFmtId="0" fontId="4" fillId="7" borderId="0" xfId="19" applyFont="1" applyFill="1"/>
    <xf numFmtId="0" fontId="4" fillId="0" borderId="0" xfId="19" applyFont="1"/>
    <xf numFmtId="0" fontId="11" fillId="2" borderId="46" xfId="19" applyFont="1" applyFill="1" applyBorder="1" applyAlignment="1">
      <alignment horizontal="center" wrapText="1"/>
    </xf>
    <xf numFmtId="0" fontId="11" fillId="2" borderId="0" xfId="19" applyFont="1" applyFill="1" applyBorder="1" applyAlignment="1">
      <alignment horizontal="center" wrapText="1"/>
    </xf>
    <xf numFmtId="0" fontId="13" fillId="7" borderId="0" xfId="19" applyFont="1" applyFill="1" applyBorder="1" applyAlignment="1">
      <alignment wrapText="1"/>
    </xf>
    <xf numFmtId="1" fontId="22" fillId="6" borderId="32" xfId="19" applyNumberFormat="1" applyFont="1" applyFill="1" applyBorder="1" applyAlignment="1" applyProtection="1">
      <alignment horizontal="left" vertical="center" wrapText="1"/>
      <protection locked="0"/>
    </xf>
    <xf numFmtId="1" fontId="22" fillId="5" borderId="32" xfId="19" applyNumberFormat="1" applyFont="1" applyFill="1" applyBorder="1" applyAlignment="1" applyProtection="1">
      <alignment horizontal="center" vertical="center" wrapText="1"/>
      <protection locked="0"/>
    </xf>
    <xf numFmtId="166" fontId="4" fillId="5" borderId="32" xfId="10" applyNumberFormat="1" applyFont="1" applyFill="1" applyBorder="1" applyAlignment="1" applyProtection="1">
      <alignment horizontal="center" vertical="center" wrapText="1"/>
      <protection locked="0"/>
    </xf>
    <xf numFmtId="0" fontId="13" fillId="2" borderId="0" xfId="19" applyFont="1" applyFill="1" applyBorder="1" applyAlignment="1" applyProtection="1">
      <alignment horizontal="center" vertical="center" wrapText="1"/>
      <protection locked="0"/>
    </xf>
    <xf numFmtId="0" fontId="10" fillId="2" borderId="5" xfId="19" applyFont="1" applyFill="1" applyBorder="1"/>
    <xf numFmtId="0" fontId="10" fillId="2" borderId="0" xfId="19" applyFont="1" applyFill="1"/>
    <xf numFmtId="166" fontId="22" fillId="5" borderId="32" xfId="10" applyNumberFormat="1" applyFont="1" applyFill="1" applyBorder="1" applyAlignment="1" applyProtection="1">
      <alignment horizontal="center" vertical="center" wrapText="1"/>
      <protection locked="0"/>
    </xf>
    <xf numFmtId="0" fontId="14" fillId="2" borderId="0" xfId="19" applyFont="1" applyFill="1" applyBorder="1" applyAlignment="1">
      <alignment horizontal="center" vertical="center"/>
    </xf>
    <xf numFmtId="9" fontId="22" fillId="5" borderId="32" xfId="16" applyFont="1" applyFill="1" applyBorder="1" applyAlignment="1" applyProtection="1">
      <alignment horizontal="center" vertical="center" wrapText="1"/>
      <protection locked="0"/>
    </xf>
    <xf numFmtId="0" fontId="2" fillId="2" borderId="9" xfId="19" applyFill="1" applyBorder="1"/>
    <xf numFmtId="0" fontId="2" fillId="2" borderId="6" xfId="19" applyFill="1" applyBorder="1"/>
    <xf numFmtId="0" fontId="4" fillId="2" borderId="6" xfId="19" applyFont="1" applyFill="1" applyBorder="1"/>
    <xf numFmtId="0" fontId="4" fillId="2" borderId="10" xfId="19" applyFont="1" applyFill="1" applyBorder="1"/>
    <xf numFmtId="0" fontId="25" fillId="2" borderId="0" xfId="0" applyFont="1" applyFill="1" applyBorder="1" applyAlignment="1">
      <alignment horizontal="left"/>
    </xf>
    <xf numFmtId="0" fontId="27" fillId="2" borderId="46" xfId="0" applyFont="1" applyFill="1" applyBorder="1" applyAlignment="1">
      <alignment horizontal="left"/>
    </xf>
    <xf numFmtId="0" fontId="22" fillId="5" borderId="40" xfId="0" applyNumberFormat="1" applyFont="1" applyFill="1" applyBorder="1" applyAlignment="1" applyProtection="1">
      <alignment horizontal="center" vertical="center" wrapText="1"/>
      <protection locked="0"/>
    </xf>
    <xf numFmtId="0" fontId="22" fillId="5" borderId="42" xfId="0" applyNumberFormat="1" applyFont="1" applyFill="1" applyBorder="1" applyAlignment="1" applyProtection="1">
      <alignment horizontal="center" vertical="center" wrapText="1"/>
      <protection locked="0"/>
    </xf>
    <xf numFmtId="0" fontId="22" fillId="5" borderId="8" xfId="0" applyNumberFormat="1" applyFont="1" applyFill="1" applyBorder="1" applyAlignment="1" applyProtection="1">
      <alignment horizontal="center" vertical="center" wrapText="1"/>
      <protection locked="0"/>
    </xf>
    <xf numFmtId="0" fontId="23" fillId="2" borderId="0" xfId="11" applyFont="1" applyFill="1" applyBorder="1" applyAlignment="1">
      <alignment wrapText="1"/>
    </xf>
    <xf numFmtId="0" fontId="25" fillId="8" borderId="0" xfId="0" applyFont="1" applyFill="1"/>
    <xf numFmtId="0" fontId="0" fillId="8" borderId="0" xfId="0" applyFill="1"/>
    <xf numFmtId="0" fontId="25" fillId="8" borderId="30" xfId="0" applyFont="1" applyFill="1" applyBorder="1" applyAlignment="1" applyProtection="1">
      <alignment horizontal="center" vertical="center" wrapText="1"/>
      <protection locked="0"/>
    </xf>
    <xf numFmtId="0" fontId="51" fillId="7" borderId="0" xfId="9" quotePrefix="1" applyFont="1" applyFill="1"/>
    <xf numFmtId="1" fontId="4" fillId="7" borderId="0" xfId="0" applyNumberFormat="1" applyFont="1" applyFill="1" applyBorder="1" applyAlignment="1">
      <alignment horizontal="center" vertical="center" wrapText="1"/>
    </xf>
    <xf numFmtId="0" fontId="27" fillId="2" borderId="0" xfId="0" applyFont="1" applyFill="1" applyBorder="1" applyAlignment="1"/>
    <xf numFmtId="0" fontId="23" fillId="2" borderId="6" xfId="0" applyFont="1" applyFill="1" applyBorder="1" applyProtection="1"/>
    <xf numFmtId="0" fontId="39" fillId="7" borderId="0" xfId="0" applyFont="1" applyFill="1" applyBorder="1" applyAlignment="1"/>
    <xf numFmtId="0" fontId="9" fillId="7" borderId="0" xfId="0" applyFont="1" applyFill="1" applyBorder="1" applyProtection="1"/>
    <xf numFmtId="0" fontId="0" fillId="7" borderId="0" xfId="0" applyFill="1" applyProtection="1"/>
    <xf numFmtId="0" fontId="57" fillId="2" borderId="0" xfId="0" applyFont="1" applyFill="1"/>
    <xf numFmtId="0" fontId="25" fillId="6" borderId="0" xfId="0" applyFont="1" applyFill="1"/>
    <xf numFmtId="0" fontId="49" fillId="8" borderId="6" xfId="19" applyFont="1" applyFill="1" applyBorder="1"/>
    <xf numFmtId="1" fontId="22" fillId="8" borderId="32" xfId="19" applyNumberFormat="1" applyFont="1" applyFill="1" applyBorder="1" applyAlignment="1" applyProtection="1">
      <alignment horizontal="center" vertical="center" wrapText="1"/>
      <protection locked="0"/>
    </xf>
    <xf numFmtId="166" fontId="22" fillId="8" borderId="32" xfId="10" applyNumberFormat="1" applyFont="1" applyFill="1" applyBorder="1" applyAlignment="1" applyProtection="1">
      <alignment horizontal="center" vertical="center" wrapText="1"/>
      <protection locked="0"/>
    </xf>
    <xf numFmtId="166" fontId="14" fillId="2" borderId="0" xfId="19" applyNumberFormat="1" applyFont="1" applyFill="1" applyBorder="1" applyAlignment="1">
      <alignment horizontal="center" vertical="center"/>
    </xf>
    <xf numFmtId="0" fontId="49" fillId="7" borderId="6" xfId="19" applyFont="1" applyFill="1" applyBorder="1"/>
    <xf numFmtId="0" fontId="9" fillId="2" borderId="6" xfId="19" applyFont="1" applyFill="1" applyBorder="1" applyProtection="1"/>
    <xf numFmtId="0" fontId="24" fillId="2" borderId="0" xfId="19" applyFont="1" applyFill="1" applyBorder="1" applyProtection="1"/>
    <xf numFmtId="0" fontId="27" fillId="2" borderId="46" xfId="19" applyFont="1" applyFill="1" applyBorder="1" applyAlignment="1" applyProtection="1">
      <alignment horizontal="left" wrapText="1"/>
    </xf>
    <xf numFmtId="1" fontId="22" fillId="6" borderId="32" xfId="19" applyNumberFormat="1" applyFont="1" applyFill="1" applyBorder="1" applyAlignment="1" applyProtection="1">
      <alignment horizontal="left" vertical="center" wrapText="1"/>
    </xf>
    <xf numFmtId="0" fontId="11" fillId="2" borderId="0" xfId="19" applyFont="1" applyFill="1" applyBorder="1" applyAlignment="1" applyProtection="1">
      <alignment horizontal="center" wrapText="1"/>
    </xf>
    <xf numFmtId="0" fontId="22" fillId="6" borderId="32" xfId="19" applyFont="1" applyFill="1" applyBorder="1" applyAlignment="1" applyProtection="1">
      <alignment horizontal="left" vertical="center" wrapText="1"/>
    </xf>
    <xf numFmtId="0" fontId="22" fillId="7" borderId="0" xfId="19" applyFont="1" applyFill="1" applyBorder="1" applyAlignment="1" applyProtection="1">
      <alignment horizontal="center" vertical="center" wrapText="1"/>
    </xf>
    <xf numFmtId="0" fontId="4" fillId="2" borderId="6" xfId="19" applyFont="1" applyFill="1" applyBorder="1" applyProtection="1"/>
    <xf numFmtId="0" fontId="25" fillId="2" borderId="0" xfId="0" applyFont="1" applyFill="1" applyBorder="1" applyAlignment="1">
      <alignment horizontal="left" wrapText="1"/>
    </xf>
    <xf numFmtId="0" fontId="25" fillId="2" borderId="0" xfId="0" applyFont="1" applyFill="1" applyBorder="1" applyAlignment="1">
      <alignment wrapText="1"/>
    </xf>
    <xf numFmtId="0" fontId="11" fillId="2" borderId="0" xfId="0" applyFont="1" applyFill="1" applyBorder="1" applyAlignment="1">
      <alignment horizontal="left" wrapText="1"/>
    </xf>
    <xf numFmtId="0" fontId="11" fillId="2" borderId="0" xfId="0" applyFont="1" applyFill="1" applyBorder="1" applyAlignment="1">
      <alignment horizontal="center" wrapText="1"/>
    </xf>
    <xf numFmtId="0" fontId="40" fillId="9" borderId="0" xfId="0" applyFont="1" applyFill="1"/>
    <xf numFmtId="0" fontId="31" fillId="9" borderId="0" xfId="0" applyFont="1" applyFill="1"/>
    <xf numFmtId="0" fontId="0" fillId="9" borderId="0" xfId="0" applyFill="1"/>
    <xf numFmtId="0" fontId="4" fillId="9" borderId="0" xfId="0" applyFont="1" applyFill="1" applyBorder="1" applyAlignment="1">
      <alignment horizontal="left" wrapText="1"/>
    </xf>
    <xf numFmtId="0" fontId="9" fillId="9" borderId="0" xfId="0" applyFont="1" applyFill="1" applyBorder="1" applyProtection="1"/>
    <xf numFmtId="0" fontId="0" fillId="9" borderId="0" xfId="0" applyFill="1" applyProtection="1"/>
    <xf numFmtId="0" fontId="39" fillId="9" borderId="2" xfId="0" applyFont="1" applyFill="1" applyBorder="1" applyAlignment="1"/>
    <xf numFmtId="0" fontId="39" fillId="9" borderId="0" xfId="0" applyFont="1" applyFill="1" applyBorder="1" applyAlignment="1"/>
    <xf numFmtId="0" fontId="49" fillId="2" borderId="0" xfId="0" applyFont="1" applyFill="1" applyBorder="1" applyAlignment="1"/>
    <xf numFmtId="0" fontId="22" fillId="7" borderId="0" xfId="0" applyFont="1" applyFill="1" applyBorder="1" applyAlignment="1">
      <alignment horizontal="left" wrapText="1"/>
    </xf>
    <xf numFmtId="0" fontId="22" fillId="7" borderId="0" xfId="0" applyFont="1" applyFill="1" applyBorder="1" applyAlignment="1">
      <alignment horizontal="center" vertical="center" wrapText="1"/>
    </xf>
    <xf numFmtId="165" fontId="4" fillId="7" borderId="0" xfId="0" applyNumberFormat="1" applyFont="1" applyFill="1" applyBorder="1" applyAlignment="1">
      <alignment horizontal="right" wrapText="1"/>
    </xf>
    <xf numFmtId="0" fontId="14" fillId="7" borderId="0" xfId="0" applyFont="1" applyFill="1" applyBorder="1"/>
    <xf numFmtId="165" fontId="22" fillId="7" borderId="0" xfId="0" applyNumberFormat="1" applyFont="1" applyFill="1" applyBorder="1" applyAlignment="1">
      <alignment wrapText="1"/>
    </xf>
    <xf numFmtId="0" fontId="22" fillId="7" borderId="0" xfId="0" applyFont="1" applyFill="1" applyBorder="1" applyAlignment="1" applyProtection="1">
      <alignment horizontal="center" vertical="top" wrapText="1"/>
      <protection locked="0"/>
    </xf>
    <xf numFmtId="0" fontId="22" fillId="0" borderId="0" xfId="0" applyFont="1" applyFill="1" applyBorder="1" applyAlignment="1" applyProtection="1">
      <alignment horizontal="center" vertical="center" wrapText="1"/>
      <protection locked="0"/>
    </xf>
    <xf numFmtId="0" fontId="3" fillId="2" borderId="0" xfId="11" applyFont="1" applyFill="1" applyBorder="1" applyAlignment="1">
      <alignment horizontal="left"/>
    </xf>
    <xf numFmtId="0" fontId="4" fillId="2" borderId="0" xfId="11" applyFont="1" applyFill="1" applyBorder="1" applyAlignment="1">
      <alignment horizontal="left"/>
    </xf>
    <xf numFmtId="0" fontId="8" fillId="2" borderId="0" xfId="11" applyFont="1" applyFill="1" applyBorder="1" applyAlignment="1">
      <alignment horizontal="left"/>
    </xf>
    <xf numFmtId="0" fontId="25" fillId="2" borderId="0" xfId="0" applyFont="1" applyFill="1" applyBorder="1" applyAlignment="1">
      <alignment horizontal="left" wrapText="1"/>
    </xf>
    <xf numFmtId="0" fontId="16" fillId="7" borderId="0" xfId="2" applyFont="1" applyFill="1" applyBorder="1"/>
    <xf numFmtId="0" fontId="18" fillId="7" borderId="0" xfId="0" applyFont="1" applyFill="1" applyBorder="1" applyAlignment="1">
      <alignment horizontal="left" wrapText="1" indent="1"/>
    </xf>
    <xf numFmtId="0" fontId="20" fillId="2" borderId="34" xfId="0" applyFont="1" applyFill="1" applyBorder="1" applyAlignment="1">
      <alignment vertical="top"/>
    </xf>
    <xf numFmtId="0" fontId="23" fillId="2" borderId="0" xfId="19" applyFont="1" applyFill="1" applyBorder="1" applyProtection="1"/>
    <xf numFmtId="0" fontId="3" fillId="2" borderId="0" xfId="19" applyFont="1" applyFill="1" applyBorder="1"/>
    <xf numFmtId="0" fontId="12" fillId="2" borderId="0" xfId="19" applyFont="1" applyFill="1" applyBorder="1" applyAlignment="1">
      <alignment horizontal="center" wrapText="1"/>
    </xf>
    <xf numFmtId="0" fontId="56" fillId="10" borderId="21" xfId="19" applyFont="1" applyFill="1" applyBorder="1" applyAlignment="1">
      <alignment wrapText="1"/>
    </xf>
    <xf numFmtId="0" fontId="13" fillId="2" borderId="0" xfId="19" applyFont="1" applyFill="1" applyBorder="1" applyAlignment="1">
      <alignment wrapText="1"/>
    </xf>
    <xf numFmtId="166" fontId="42" fillId="10" borderId="21" xfId="10" applyNumberFormat="1" applyFont="1" applyFill="1" applyBorder="1" applyAlignment="1">
      <alignment wrapText="1"/>
    </xf>
    <xf numFmtId="0" fontId="56" fillId="10" borderId="8" xfId="19" applyFont="1" applyFill="1" applyBorder="1" applyAlignment="1">
      <alignment wrapText="1"/>
    </xf>
    <xf numFmtId="0" fontId="2" fillId="7" borderId="0" xfId="19" applyFill="1" applyBorder="1"/>
    <xf numFmtId="0" fontId="24" fillId="2" borderId="0" xfId="19" applyFont="1" applyFill="1" applyBorder="1"/>
    <xf numFmtId="164" fontId="2" fillId="7" borderId="0" xfId="10" applyNumberFormat="1" applyFill="1"/>
    <xf numFmtId="0" fontId="52" fillId="7" borderId="0" xfId="19" applyFont="1" applyFill="1" applyAlignment="1">
      <alignment horizontal="center"/>
    </xf>
    <xf numFmtId="0" fontId="14" fillId="10" borderId="7" xfId="19" applyFont="1" applyFill="1" applyBorder="1" applyAlignment="1">
      <alignment wrapText="1"/>
    </xf>
    <xf numFmtId="3" fontId="42" fillId="10" borderId="7" xfId="19" applyNumberFormat="1" applyFont="1" applyFill="1" applyBorder="1" applyAlignment="1">
      <alignment wrapText="1"/>
    </xf>
    <xf numFmtId="3" fontId="4" fillId="10" borderId="7" xfId="16" applyNumberFormat="1" applyFont="1" applyFill="1" applyBorder="1" applyAlignment="1">
      <alignment wrapText="1"/>
    </xf>
    <xf numFmtId="3" fontId="4" fillId="10" borderId="8" xfId="10" applyNumberFormat="1" applyFont="1" applyFill="1" applyBorder="1" applyAlignment="1">
      <alignment wrapText="1"/>
    </xf>
    <xf numFmtId="3" fontId="2" fillId="7" borderId="0" xfId="19" applyNumberFormat="1" applyFill="1"/>
    <xf numFmtId="165" fontId="2" fillId="2" borderId="0" xfId="19" applyNumberFormat="1" applyFill="1"/>
    <xf numFmtId="167" fontId="4" fillId="5" borderId="32" xfId="19" applyNumberFormat="1" applyFont="1" applyFill="1" applyBorder="1" applyAlignment="1" applyProtection="1">
      <alignment horizontal="center" vertical="center" wrapText="1"/>
      <protection locked="0"/>
    </xf>
    <xf numFmtId="168" fontId="4" fillId="5" borderId="32" xfId="19" applyNumberFormat="1" applyFont="1" applyFill="1" applyBorder="1" applyAlignment="1" applyProtection="1">
      <alignment horizontal="center" vertical="center" wrapText="1"/>
      <protection locked="0"/>
    </xf>
    <xf numFmtId="0" fontId="56" fillId="5" borderId="47" xfId="0" applyFont="1" applyFill="1" applyBorder="1" applyAlignment="1" applyProtection="1">
      <alignment horizontal="center" vertical="center"/>
      <protection locked="0"/>
    </xf>
    <xf numFmtId="0" fontId="56" fillId="5" borderId="48" xfId="0" applyFont="1" applyFill="1" applyBorder="1" applyAlignment="1" applyProtection="1">
      <alignment horizontal="center" vertical="center"/>
      <protection locked="0"/>
    </xf>
    <xf numFmtId="0" fontId="56" fillId="5" borderId="49" xfId="0" applyFont="1" applyFill="1" applyBorder="1" applyAlignment="1" applyProtection="1">
      <alignment horizontal="center" vertical="center"/>
      <protection locked="0"/>
    </xf>
    <xf numFmtId="0" fontId="14" fillId="5" borderId="47" xfId="0" applyFont="1" applyFill="1" applyBorder="1" applyAlignment="1" applyProtection="1">
      <alignment horizontal="center" vertical="center"/>
      <protection locked="0"/>
    </xf>
    <xf numFmtId="0" fontId="14" fillId="5" borderId="48" xfId="0" applyFont="1" applyFill="1" applyBorder="1" applyAlignment="1" applyProtection="1">
      <alignment horizontal="center" vertical="center"/>
      <protection locked="0"/>
    </xf>
    <xf numFmtId="0" fontId="14" fillId="5" borderId="49" xfId="0" applyFont="1" applyFill="1" applyBorder="1" applyAlignment="1" applyProtection="1">
      <alignment horizontal="center" vertical="center"/>
      <protection locked="0"/>
    </xf>
    <xf numFmtId="0" fontId="56" fillId="9" borderId="0" xfId="0" applyFont="1" applyFill="1" applyBorder="1" applyAlignment="1">
      <alignment horizontal="center" wrapText="1"/>
    </xf>
    <xf numFmtId="0" fontId="56" fillId="9" borderId="53" xfId="0" applyFont="1" applyFill="1" applyBorder="1" applyAlignment="1">
      <alignment horizontal="center" wrapText="1"/>
    </xf>
    <xf numFmtId="0" fontId="29" fillId="7" borderId="0" xfId="0" applyFont="1" applyFill="1" applyBorder="1" applyAlignment="1">
      <alignment horizontal="center" wrapText="1"/>
    </xf>
    <xf numFmtId="0" fontId="29" fillId="7" borderId="53" xfId="0" applyFont="1" applyFill="1" applyBorder="1" applyAlignment="1">
      <alignment horizontal="center" wrapText="1"/>
    </xf>
    <xf numFmtId="0" fontId="14" fillId="7" borderId="0" xfId="0" applyFont="1" applyFill="1" applyAlignment="1">
      <alignment horizontal="center" wrapText="1"/>
    </xf>
    <xf numFmtId="0" fontId="14" fillId="7" borderId="0" xfId="0" applyFont="1" applyFill="1" applyAlignment="1">
      <alignment horizontal="center"/>
    </xf>
    <xf numFmtId="0" fontId="25" fillId="2" borderId="0" xfId="0" applyFont="1" applyFill="1" applyBorder="1" applyAlignment="1">
      <alignment horizontal="left" wrapText="1"/>
    </xf>
    <xf numFmtId="0" fontId="22" fillId="5" borderId="50" xfId="0" applyFont="1" applyFill="1" applyBorder="1" applyAlignment="1" applyProtection="1">
      <alignment horizontal="center" vertical="top" wrapText="1"/>
      <protection locked="0"/>
    </xf>
    <xf numFmtId="0" fontId="22" fillId="5" borderId="51" xfId="0" applyFont="1" applyFill="1" applyBorder="1" applyAlignment="1" applyProtection="1">
      <alignment horizontal="center" vertical="top" wrapText="1"/>
      <protection locked="0"/>
    </xf>
    <xf numFmtId="0" fontId="22" fillId="5" borderId="52" xfId="0" applyFont="1" applyFill="1" applyBorder="1" applyAlignment="1" applyProtection="1">
      <alignment horizontal="center" vertical="top" wrapText="1"/>
      <protection locked="0"/>
    </xf>
    <xf numFmtId="0" fontId="23" fillId="2" borderId="0" xfId="0" applyFont="1" applyFill="1" applyBorder="1" applyAlignment="1">
      <alignment horizontal="left" wrapText="1"/>
    </xf>
    <xf numFmtId="0" fontId="45" fillId="2" borderId="0" xfId="2" applyFont="1" applyFill="1" applyBorder="1" applyAlignment="1">
      <alignment horizontal="left" vertical="top" wrapText="1"/>
    </xf>
    <xf numFmtId="0" fontId="6" fillId="2" borderId="0" xfId="0" applyFont="1" applyFill="1" applyBorder="1" applyAlignment="1">
      <alignment horizontal="left" vertical="top" wrapText="1"/>
    </xf>
    <xf numFmtId="0" fontId="46" fillId="2" borderId="0" xfId="0" applyNumberFormat="1" applyFont="1" applyFill="1" applyBorder="1" applyAlignment="1">
      <alignment horizontal="left" vertical="top" wrapText="1"/>
    </xf>
    <xf numFmtId="0" fontId="46" fillId="2" borderId="0" xfId="0" applyFont="1" applyFill="1" applyBorder="1" applyAlignment="1">
      <alignment horizontal="left" wrapText="1"/>
    </xf>
    <xf numFmtId="0" fontId="48" fillId="5" borderId="21" xfId="0" applyFont="1" applyFill="1" applyBorder="1" applyAlignment="1" applyProtection="1">
      <alignment horizontal="center" vertical="center" wrapText="1"/>
      <protection locked="0"/>
    </xf>
    <xf numFmtId="0" fontId="48" fillId="5" borderId="7" xfId="0" applyFont="1" applyFill="1" applyBorder="1" applyAlignment="1" applyProtection="1">
      <alignment horizontal="center" vertical="center" wrapText="1"/>
      <protection locked="0"/>
    </xf>
    <xf numFmtId="0" fontId="48" fillId="5" borderId="8" xfId="0" applyFont="1" applyFill="1" applyBorder="1" applyAlignment="1" applyProtection="1">
      <alignment horizontal="center" vertical="center" wrapText="1"/>
      <protection locked="0"/>
    </xf>
    <xf numFmtId="0" fontId="22" fillId="2" borderId="39" xfId="0" applyFont="1" applyFill="1" applyBorder="1" applyAlignment="1">
      <alignment horizontal="left" wrapText="1"/>
    </xf>
    <xf numFmtId="0" fontId="14" fillId="2" borderId="0" xfId="0" applyFont="1" applyFill="1" applyBorder="1" applyAlignment="1">
      <alignment horizontal="left" wrapText="1"/>
    </xf>
    <xf numFmtId="0" fontId="9" fillId="2" borderId="0" xfId="0" applyFont="1" applyFill="1" applyBorder="1" applyAlignment="1">
      <alignment horizontal="center" wrapText="1"/>
    </xf>
    <xf numFmtId="0" fontId="9" fillId="2" borderId="23" xfId="0" applyFont="1" applyFill="1" applyBorder="1" applyAlignment="1">
      <alignment horizontal="center" wrapText="1"/>
    </xf>
    <xf numFmtId="0" fontId="5" fillId="2" borderId="35" xfId="0" applyFont="1" applyFill="1" applyBorder="1" applyAlignment="1">
      <alignment horizontal="left" vertical="top" wrapText="1"/>
    </xf>
    <xf numFmtId="0" fontId="5" fillId="2" borderId="0" xfId="0" applyFont="1" applyFill="1" applyBorder="1" applyAlignment="1">
      <alignment horizontal="left" vertical="top" wrapText="1"/>
    </xf>
    <xf numFmtId="0" fontId="12" fillId="2" borderId="36" xfId="0" applyFont="1" applyFill="1" applyBorder="1" applyAlignment="1">
      <alignment horizontal="center" vertical="top" wrapText="1"/>
    </xf>
    <xf numFmtId="0" fontId="12" fillId="2" borderId="37" xfId="0" applyFont="1" applyFill="1" applyBorder="1" applyAlignment="1">
      <alignment horizontal="center" vertical="top" wrapText="1"/>
    </xf>
    <xf numFmtId="0" fontId="39" fillId="9" borderId="62" xfId="0" applyFont="1" applyFill="1" applyBorder="1" applyAlignment="1">
      <alignment horizontal="center" wrapText="1"/>
    </xf>
    <xf numFmtId="0" fontId="39" fillId="9" borderId="0" xfId="0" applyFont="1" applyFill="1" applyBorder="1" applyAlignment="1">
      <alignment horizontal="center" wrapText="1"/>
    </xf>
    <xf numFmtId="0" fontId="38" fillId="9" borderId="0" xfId="0" applyFont="1" applyFill="1" applyBorder="1" applyAlignment="1">
      <alignment horizontal="center"/>
    </xf>
    <xf numFmtId="0" fontId="14" fillId="0" borderId="0" xfId="0" applyFont="1" applyBorder="1" applyAlignment="1">
      <alignment horizontal="left" wrapText="1"/>
    </xf>
    <xf numFmtId="0" fontId="11" fillId="2" borderId="0" xfId="0" applyFont="1" applyFill="1" applyBorder="1" applyAlignment="1">
      <alignment horizontal="left" wrapText="1"/>
    </xf>
    <xf numFmtId="0" fontId="5" fillId="2" borderId="38" xfId="0" applyFont="1" applyFill="1" applyBorder="1" applyAlignment="1">
      <alignment horizontal="left" vertical="top" wrapText="1"/>
    </xf>
    <xf numFmtId="0" fontId="5" fillId="2" borderId="2" xfId="0" applyFont="1" applyFill="1" applyBorder="1" applyAlignment="1">
      <alignment horizontal="left" vertical="top" wrapText="1"/>
    </xf>
    <xf numFmtId="0" fontId="22" fillId="5" borderId="50" xfId="19" applyFont="1" applyFill="1" applyBorder="1" applyAlignment="1" applyProtection="1">
      <alignment horizontal="center" vertical="center" wrapText="1"/>
      <protection locked="0"/>
    </xf>
    <xf numFmtId="0" fontId="22" fillId="5" borderId="51" xfId="19" applyFont="1" applyFill="1" applyBorder="1" applyAlignment="1" applyProtection="1">
      <alignment horizontal="center" vertical="center" wrapText="1"/>
      <protection locked="0"/>
    </xf>
    <xf numFmtId="0" fontId="22" fillId="5" borderId="52" xfId="19" applyFont="1" applyFill="1" applyBorder="1" applyAlignment="1" applyProtection="1">
      <alignment horizontal="center" vertical="center" wrapText="1"/>
      <protection locked="0"/>
    </xf>
    <xf numFmtId="0" fontId="23" fillId="2" borderId="0" xfId="19" applyFont="1" applyFill="1" applyBorder="1" applyAlignment="1">
      <alignment horizontal="left" wrapText="1"/>
    </xf>
    <xf numFmtId="0" fontId="39" fillId="7" borderId="0" xfId="0" applyFont="1" applyFill="1" applyBorder="1" applyAlignment="1">
      <alignment horizontal="center" wrapText="1"/>
    </xf>
    <xf numFmtId="0" fontId="14" fillId="0" borderId="0" xfId="0" applyFont="1" applyAlignment="1">
      <alignment horizontal="left" wrapText="1"/>
    </xf>
    <xf numFmtId="1" fontId="4" fillId="5" borderId="54" xfId="0" applyNumberFormat="1" applyFont="1" applyFill="1" applyBorder="1" applyAlignment="1" applyProtection="1">
      <alignment horizontal="center" vertical="center" wrapText="1"/>
      <protection locked="0"/>
    </xf>
    <xf numFmtId="1" fontId="4" fillId="5" borderId="55" xfId="0" applyNumberFormat="1" applyFont="1" applyFill="1" applyBorder="1" applyAlignment="1" applyProtection="1">
      <alignment horizontal="center" vertical="center" wrapText="1"/>
      <protection locked="0"/>
    </xf>
    <xf numFmtId="1" fontId="4" fillId="5" borderId="56" xfId="0" applyNumberFormat="1" applyFont="1" applyFill="1" applyBorder="1" applyAlignment="1" applyProtection="1">
      <alignment horizontal="center" vertical="center" wrapText="1"/>
      <protection locked="0"/>
    </xf>
    <xf numFmtId="1" fontId="4" fillId="5" borderId="59" xfId="0" applyNumberFormat="1" applyFont="1" applyFill="1" applyBorder="1" applyAlignment="1" applyProtection="1">
      <alignment horizontal="center" vertical="center" wrapText="1"/>
      <protection locked="0"/>
    </xf>
    <xf numFmtId="1" fontId="4" fillId="5" borderId="0" xfId="0" applyNumberFormat="1" applyFont="1" applyFill="1" applyBorder="1" applyAlignment="1" applyProtection="1">
      <alignment horizontal="center" vertical="center" wrapText="1"/>
      <protection locked="0"/>
    </xf>
    <xf numFmtId="1" fontId="4" fillId="5" borderId="60" xfId="0" applyNumberFormat="1" applyFont="1" applyFill="1" applyBorder="1" applyAlignment="1" applyProtection="1">
      <alignment horizontal="center" vertical="center" wrapText="1"/>
      <protection locked="0"/>
    </xf>
    <xf numFmtId="1" fontId="4" fillId="5" borderId="57" xfId="0" applyNumberFormat="1" applyFont="1" applyFill="1" applyBorder="1" applyAlignment="1" applyProtection="1">
      <alignment horizontal="center" vertical="center" wrapText="1"/>
      <protection locked="0"/>
    </xf>
    <xf numFmtId="1" fontId="4" fillId="5" borderId="29" xfId="0" applyNumberFormat="1" applyFont="1" applyFill="1" applyBorder="1" applyAlignment="1" applyProtection="1">
      <alignment horizontal="center" vertical="center" wrapText="1"/>
      <protection locked="0"/>
    </xf>
    <xf numFmtId="1" fontId="4" fillId="5" borderId="58" xfId="0" applyNumberFormat="1" applyFont="1" applyFill="1" applyBorder="1" applyAlignment="1" applyProtection="1">
      <alignment horizontal="center" vertical="center" wrapText="1"/>
      <protection locked="0"/>
    </xf>
    <xf numFmtId="0" fontId="37" fillId="2" borderId="0" xfId="0" applyFont="1" applyFill="1" applyBorder="1" applyAlignment="1">
      <alignment horizontal="center" wrapText="1"/>
    </xf>
    <xf numFmtId="0" fontId="37" fillId="2" borderId="23" xfId="0" applyFont="1" applyFill="1" applyBorder="1" applyAlignment="1">
      <alignment horizontal="center" wrapText="1"/>
    </xf>
    <xf numFmtId="0" fontId="23" fillId="2" borderId="0" xfId="11" applyFont="1" applyFill="1" applyBorder="1" applyAlignment="1">
      <alignment horizontal="left" wrapText="1"/>
    </xf>
    <xf numFmtId="0" fontId="6" fillId="2" borderId="63" xfId="11" applyFont="1" applyFill="1" applyBorder="1" applyAlignment="1">
      <alignment horizontal="left" wrapText="1"/>
    </xf>
    <xf numFmtId="0" fontId="6" fillId="2" borderId="23" xfId="11" applyFont="1" applyFill="1" applyBorder="1" applyAlignment="1">
      <alignment horizontal="left" wrapText="1"/>
    </xf>
    <xf numFmtId="0" fontId="22" fillId="0" borderId="0" xfId="11" applyFont="1" applyAlignment="1">
      <alignment horizontal="center" wrapText="1"/>
    </xf>
    <xf numFmtId="0" fontId="22" fillId="0" borderId="23" xfId="11" applyFont="1" applyBorder="1" applyAlignment="1">
      <alignment horizontal="center" wrapText="1"/>
    </xf>
    <xf numFmtId="0" fontId="22" fillId="2" borderId="0" xfId="11" applyFont="1" applyFill="1" applyBorder="1" applyAlignment="1">
      <alignment horizontal="center" wrapText="1"/>
    </xf>
    <xf numFmtId="0" fontId="22" fillId="2" borderId="23" xfId="11" applyFont="1" applyFill="1" applyBorder="1" applyAlignment="1">
      <alignment horizontal="center" wrapText="1"/>
    </xf>
    <xf numFmtId="0" fontId="20" fillId="2" borderId="15" xfId="0" applyFont="1" applyFill="1" applyBorder="1" applyAlignment="1">
      <alignment vertical="top" wrapText="1"/>
    </xf>
    <xf numFmtId="0" fontId="20" fillId="2" borderId="11" xfId="0" applyFont="1" applyFill="1" applyBorder="1" applyAlignment="1">
      <alignment vertical="top" wrapText="1"/>
    </xf>
    <xf numFmtId="0" fontId="20" fillId="2" borderId="13" xfId="0" applyFont="1" applyFill="1" applyBorder="1" applyAlignment="1">
      <alignment vertical="top" wrapText="1"/>
    </xf>
    <xf numFmtId="0" fontId="5" fillId="2" borderId="15" xfId="0" applyFont="1" applyFill="1" applyBorder="1" applyAlignment="1">
      <alignment horizontal="left" vertical="top" wrapText="1" indent="2"/>
    </xf>
    <xf numFmtId="0" fontId="5" fillId="2" borderId="11" xfId="0" applyFont="1" applyFill="1" applyBorder="1" applyAlignment="1">
      <alignment horizontal="left" vertical="top" indent="2"/>
    </xf>
    <xf numFmtId="0" fontId="5" fillId="2" borderId="11" xfId="0" applyFont="1" applyFill="1" applyBorder="1" applyAlignment="1">
      <alignment horizontal="left" vertical="top" wrapText="1" indent="2"/>
    </xf>
    <xf numFmtId="0" fontId="5" fillId="2" borderId="13" xfId="0" applyFont="1" applyFill="1" applyBorder="1" applyAlignment="1">
      <alignment horizontal="left" vertical="center" wrapText="1" indent="2"/>
    </xf>
    <xf numFmtId="0" fontId="5" fillId="2" borderId="25" xfId="0" applyFont="1" applyFill="1" applyBorder="1" applyAlignment="1">
      <alignment horizontal="left" vertical="center" wrapText="1" indent="2"/>
    </xf>
    <xf numFmtId="0" fontId="5" fillId="0" borderId="15" xfId="0" applyFont="1" applyBorder="1" applyAlignment="1">
      <alignment horizontal="left" vertical="center" wrapText="1" indent="2"/>
    </xf>
    <xf numFmtId="0" fontId="20" fillId="2" borderId="16" xfId="0" applyFont="1" applyFill="1" applyBorder="1" applyAlignment="1">
      <alignment vertical="top" wrapText="1"/>
    </xf>
    <xf numFmtId="0" fontId="20" fillId="2" borderId="18" xfId="0" applyFont="1" applyFill="1" applyBorder="1" applyAlignment="1">
      <alignment vertical="top" wrapText="1"/>
    </xf>
    <xf numFmtId="0" fontId="21" fillId="2" borderId="16" xfId="0" applyFont="1" applyFill="1" applyBorder="1" applyAlignment="1">
      <alignment horizontal="left" vertical="top" wrapText="1" indent="2"/>
    </xf>
    <xf numFmtId="0" fontId="21" fillId="2" borderId="11" xfId="0" applyFont="1" applyFill="1" applyBorder="1" applyAlignment="1">
      <alignment horizontal="left" vertical="top" wrapText="1" indent="2"/>
    </xf>
    <xf numFmtId="0" fontId="21" fillId="2" borderId="18" xfId="0" applyFont="1" applyFill="1" applyBorder="1" applyAlignment="1">
      <alignment horizontal="left" vertical="top" wrapText="1" indent="2"/>
    </xf>
    <xf numFmtId="0" fontId="20" fillId="2" borderId="17" xfId="0" applyFont="1" applyFill="1" applyBorder="1" applyAlignment="1">
      <alignment vertical="top" wrapText="1"/>
    </xf>
    <xf numFmtId="0" fontId="5" fillId="2" borderId="16" xfId="0" applyFont="1" applyFill="1" applyBorder="1" applyAlignment="1">
      <alignment horizontal="left" vertical="top" wrapText="1" indent="2"/>
    </xf>
    <xf numFmtId="0" fontId="5" fillId="2" borderId="13" xfId="0" applyFont="1" applyFill="1" applyBorder="1" applyAlignment="1">
      <alignment horizontal="left" vertical="top" wrapText="1" indent="2"/>
    </xf>
    <xf numFmtId="0" fontId="5" fillId="2" borderId="26" xfId="0" applyFont="1" applyFill="1" applyBorder="1" applyAlignment="1">
      <alignment horizontal="left" vertical="top" wrapText="1" indent="2"/>
    </xf>
    <xf numFmtId="0" fontId="5" fillId="2" borderId="16" xfId="0" applyFont="1" applyFill="1" applyBorder="1" applyAlignment="1">
      <alignment horizontal="left" vertical="center" wrapText="1" indent="2"/>
    </xf>
    <xf numFmtId="0" fontId="5" fillId="2" borderId="11" xfId="0" applyFont="1" applyFill="1" applyBorder="1" applyAlignment="1">
      <alignment horizontal="left" indent="2"/>
    </xf>
  </cellXfs>
  <cellStyles count="23">
    <cellStyle name="??_x001b__x0005_@?" xfId="1"/>
    <cellStyle name="??_x001b__x0005_@? 2" xfId="12"/>
    <cellStyle name="?Ⅱ_x001b__x0005_@?" xfId="2"/>
    <cellStyle name="Comma 2" xfId="10"/>
    <cellStyle name="Comma 2 2" xfId="13"/>
    <cellStyle name="Comma 3" xfId="14"/>
    <cellStyle name="Comma 4" xfId="22"/>
    <cellStyle name="Data_Total" xfId="3"/>
    <cellStyle name="Headings" xfId="4"/>
    <cellStyle name="Headings 2" xfId="15"/>
    <cellStyle name="Hyperlink" xfId="9" builtinId="8"/>
    <cellStyle name="Normal" xfId="0" builtinId="0"/>
    <cellStyle name="Normal 2" xfId="11"/>
    <cellStyle name="Normal 2 2" xfId="19"/>
    <cellStyle name="Normal 3" xfId="20"/>
    <cellStyle name="Normal 7" xfId="21"/>
    <cellStyle name="Percent 2" xfId="16"/>
    <cellStyle name="Row_CategoryHeadings" xfId="5"/>
    <cellStyle name="Source" xfId="6"/>
    <cellStyle name="Source 2" xfId="17"/>
    <cellStyle name="Table_Name" xfId="7"/>
    <cellStyle name="Warnings" xfId="8"/>
    <cellStyle name="Warnings 2" xfId="18"/>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AD-BusinessEconomics\documentLibrary\6%20Manufacturing\Aerospace\ATI%20Vfm\Toolkit%20MASTER%20FILES\TOOLKIT%20development\Toolkit\MASTER%20VfM%20TOOLKIT%20APC%20and%20ATI%20DATA%20v10p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eedback"/>
      <sheetName val="BCR Outputs"/>
      <sheetName val="BCR Outputs ATI"/>
      <sheetName val="BCR Outputs APC"/>
      <sheetName val="Financial DATA"/>
      <sheetName val="Q11 R&amp;D DATA"/>
      <sheetName val="Q11 R&amp;D DATA ATI"/>
      <sheetName val="Q11 R&amp;D DATA APC"/>
      <sheetName val="Q11 R&amp;D CALC"/>
      <sheetName val="Q12 Jobs DATA"/>
      <sheetName val="Q12 Jobs DATA Rolls"/>
      <sheetName val="Q12 Jobs DATA APC"/>
      <sheetName val="Q12 Jobs CALC"/>
      <sheetName val="Q13a APC Vehicle sales details"/>
      <sheetName val="Q13b APC Wider benefits"/>
      <sheetName val="Q13 APC WB CALC"/>
      <sheetName val="Q13a ATI Aircraft Sales DATA"/>
      <sheetName val="Q13b ATI Wider benefits DATA"/>
      <sheetName val="Q13 ATI WB CALC"/>
      <sheetName val="Other Assumptions"/>
      <sheetName val="WagePremia"/>
      <sheetName val="Discount rates"/>
      <sheetName val="Carbon prices"/>
      <sheetName val="Alternative NVQ Definitions"/>
      <sheetName val="Version contro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ow r="10">
          <cell r="C10" t="str">
            <v>JLR</v>
          </cell>
        </row>
        <row r="17">
          <cell r="C17" t="str">
            <v>GESTAMP</v>
          </cell>
        </row>
        <row r="23">
          <cell r="C23" t="str">
            <v>VEHICLE 3</v>
          </cell>
        </row>
        <row r="24">
          <cell r="C24" t="str">
            <v>LICENCING</v>
          </cell>
        </row>
        <row r="31">
          <cell r="C31" t="str">
            <v>VEH4</v>
          </cell>
        </row>
      </sheetData>
      <sheetData sheetId="16" refreshError="1"/>
      <sheetData sheetId="17" refreshError="1"/>
      <sheetData sheetId="18" refreshError="1"/>
      <sheetData sheetId="19" refreshError="1"/>
      <sheetData sheetId="20" refreshError="1"/>
      <sheetData sheetId="21" refreshError="1"/>
      <sheetData sheetId="22"/>
      <sheetData sheetId="23"/>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2"/>
  <sheetViews>
    <sheetView zoomScale="81" zoomScaleNormal="81" workbookViewId="0">
      <selection activeCell="G32" sqref="G32"/>
    </sheetView>
  </sheetViews>
  <sheetFormatPr defaultColWidth="8.71875" defaultRowHeight="15" x14ac:dyDescent="0.4"/>
  <cols>
    <col min="1" max="2" width="2.5546875" style="97" customWidth="1"/>
    <col min="3" max="3" width="39.1640625" style="97" customWidth="1"/>
    <col min="4" max="4" width="2.71875" style="97" customWidth="1"/>
    <col min="5" max="9" width="8.71875" style="97"/>
    <col min="10" max="10" width="3" style="97" customWidth="1"/>
    <col min="11" max="11" width="10.1640625" style="97" customWidth="1"/>
    <col min="12" max="12" width="3.609375" style="97" customWidth="1"/>
    <col min="13" max="13" width="11.109375" style="97" customWidth="1"/>
    <col min="14" max="14" width="3.5546875" style="97" customWidth="1"/>
    <col min="15" max="16384" width="8.71875" style="97"/>
  </cols>
  <sheetData>
    <row r="1" spans="1:50" ht="27.6" customHeight="1" x14ac:dyDescent="0.8">
      <c r="C1" s="204" t="s">
        <v>168</v>
      </c>
    </row>
    <row r="2" spans="1:50" ht="7.25" customHeight="1" x14ac:dyDescent="0.4"/>
    <row r="3" spans="1:50" ht="17.649999999999999" x14ac:dyDescent="0.5">
      <c r="C3" s="100" t="s">
        <v>228</v>
      </c>
      <c r="L3" s="95" t="s">
        <v>77</v>
      </c>
    </row>
    <row r="4" spans="1:50" ht="18.600000000000001" customHeight="1" x14ac:dyDescent="0.5">
      <c r="L4" s="215" t="s">
        <v>78</v>
      </c>
      <c r="M4" s="119"/>
      <c r="N4" s="215"/>
    </row>
    <row r="5" spans="1:50" customFormat="1" ht="18.600000000000001" customHeight="1" x14ac:dyDescent="0.5">
      <c r="A5" s="1"/>
      <c r="B5" s="1"/>
      <c r="C5" s="197" t="s">
        <v>169</v>
      </c>
      <c r="D5" s="197"/>
      <c r="E5" s="197"/>
      <c r="F5" s="205"/>
      <c r="G5" s="205"/>
      <c r="H5" s="205"/>
      <c r="I5" s="97"/>
      <c r="J5" s="97"/>
      <c r="K5" s="205"/>
      <c r="L5" s="324" t="s">
        <v>170</v>
      </c>
      <c r="M5" s="325"/>
      <c r="N5" s="325"/>
      <c r="O5" s="205"/>
      <c r="P5" s="205"/>
      <c r="Q5" s="205"/>
      <c r="R5" s="205"/>
      <c r="S5" s="97"/>
      <c r="T5" s="97"/>
      <c r="U5" s="1"/>
      <c r="V5" s="1"/>
      <c r="W5" s="1"/>
      <c r="X5" s="1"/>
      <c r="Y5" s="1"/>
      <c r="Z5" s="1"/>
      <c r="AA5" s="1"/>
      <c r="AB5" s="1"/>
      <c r="AC5" s="1"/>
      <c r="AD5" s="1"/>
      <c r="AE5" s="1"/>
      <c r="AF5" s="1"/>
      <c r="AG5" s="1"/>
      <c r="AH5" s="1"/>
      <c r="AI5" s="1"/>
      <c r="AJ5" s="1"/>
      <c r="AK5" s="1"/>
      <c r="AL5" s="1"/>
      <c r="AM5" s="1"/>
      <c r="AN5" s="1"/>
      <c r="AO5" s="1"/>
      <c r="AP5" s="1"/>
    </row>
    <row r="6" spans="1:50" customFormat="1" ht="10.5" customHeight="1" thickBot="1" x14ac:dyDescent="0.45">
      <c r="A6" s="1"/>
      <c r="B6" s="1"/>
      <c r="C6" s="1"/>
      <c r="D6" s="1"/>
      <c r="E6" s="1"/>
      <c r="F6" s="1"/>
      <c r="G6" s="1"/>
      <c r="H6" s="1"/>
      <c r="I6" s="1"/>
      <c r="J6" s="1"/>
      <c r="K6" s="1"/>
      <c r="M6" s="97"/>
      <c r="N6" s="22"/>
      <c r="O6" s="97"/>
      <c r="P6" s="98"/>
      <c r="Q6" s="97"/>
      <c r="R6" s="98"/>
      <c r="S6" s="97"/>
      <c r="T6" s="97"/>
      <c r="U6" s="1"/>
      <c r="V6" s="1"/>
      <c r="W6" s="1"/>
      <c r="X6" s="1"/>
      <c r="Y6" s="1"/>
      <c r="Z6" s="1"/>
      <c r="AA6" s="1"/>
      <c r="AB6" s="1"/>
      <c r="AC6" s="1"/>
      <c r="AD6" s="1"/>
      <c r="AE6" s="1"/>
      <c r="AF6" s="1"/>
      <c r="AG6" s="1"/>
      <c r="AH6" s="1"/>
      <c r="AI6" s="1"/>
      <c r="AJ6" s="1"/>
      <c r="AK6" s="1"/>
      <c r="AL6" s="1"/>
      <c r="AM6" s="1"/>
      <c r="AN6" s="1"/>
      <c r="AO6" s="1"/>
      <c r="AP6" s="1"/>
    </row>
    <row r="7" spans="1:50" customFormat="1" ht="17.45" customHeight="1" thickTop="1" x14ac:dyDescent="0.4">
      <c r="A7" s="1"/>
      <c r="B7" s="2"/>
      <c r="C7" s="3"/>
      <c r="D7" s="3"/>
      <c r="E7" s="3"/>
      <c r="F7" s="3"/>
      <c r="G7" s="3"/>
      <c r="H7" s="3"/>
      <c r="I7" s="3"/>
      <c r="J7" s="3"/>
      <c r="K7" s="3"/>
      <c r="L7" s="3"/>
      <c r="M7" s="75"/>
      <c r="N7" s="4"/>
      <c r="O7" s="97"/>
      <c r="P7" s="98"/>
      <c r="Q7" s="97"/>
      <c r="R7" s="98"/>
      <c r="S7" s="97"/>
      <c r="T7" s="97"/>
      <c r="U7" s="1"/>
      <c r="V7" s="1"/>
      <c r="W7" s="1"/>
      <c r="X7" s="1"/>
      <c r="Y7" s="1"/>
      <c r="Z7" s="1"/>
      <c r="AA7" s="1"/>
      <c r="AB7" s="1"/>
      <c r="AC7" s="1"/>
      <c r="AD7" s="1"/>
      <c r="AE7" s="1"/>
      <c r="AF7" s="1"/>
      <c r="AG7" s="1"/>
      <c r="AH7" s="1"/>
      <c r="AI7" s="1"/>
      <c r="AJ7" s="1"/>
      <c r="AK7" s="1"/>
      <c r="AL7" s="1"/>
      <c r="AM7" s="1"/>
      <c r="AN7" s="1"/>
      <c r="AO7" s="1"/>
      <c r="AP7" s="1"/>
    </row>
    <row r="8" spans="1:50" customFormat="1" ht="18" customHeight="1" x14ac:dyDescent="0.4">
      <c r="A8" s="1"/>
      <c r="B8" s="5"/>
      <c r="C8" s="206" t="s">
        <v>73</v>
      </c>
      <c r="D8" s="206"/>
      <c r="E8" s="206"/>
      <c r="F8" s="206"/>
      <c r="G8" s="206"/>
      <c r="H8" s="98"/>
      <c r="I8" s="98"/>
      <c r="J8" s="206"/>
      <c r="K8" s="98"/>
      <c r="L8" s="98"/>
      <c r="M8" s="98"/>
      <c r="N8" s="29"/>
      <c r="O8" s="97"/>
      <c r="P8" s="98"/>
      <c r="Q8" s="97"/>
      <c r="R8" s="98"/>
      <c r="S8" s="97"/>
      <c r="T8" s="97"/>
      <c r="U8" s="97"/>
      <c r="V8" s="97"/>
      <c r="W8" s="97"/>
      <c r="X8" s="97"/>
      <c r="Y8" s="97"/>
      <c r="AC8" s="1"/>
      <c r="AD8" s="1"/>
      <c r="AE8" s="1"/>
      <c r="AF8" s="1"/>
      <c r="AG8" s="1"/>
      <c r="AH8" s="1"/>
      <c r="AI8" s="1"/>
      <c r="AJ8" s="1"/>
      <c r="AK8" s="1"/>
      <c r="AL8" s="22"/>
      <c r="AM8" s="1"/>
      <c r="AN8" s="1"/>
      <c r="AO8" s="1"/>
      <c r="AP8" s="1"/>
    </row>
    <row r="9" spans="1:50" customFormat="1" ht="25.25" customHeight="1" x14ac:dyDescent="0.5">
      <c r="A9" s="1"/>
      <c r="B9" s="5"/>
      <c r="C9" s="395"/>
      <c r="D9" s="396"/>
      <c r="E9" s="396"/>
      <c r="F9" s="396"/>
      <c r="G9" s="396"/>
      <c r="H9" s="396"/>
      <c r="I9" s="396"/>
      <c r="J9" s="396"/>
      <c r="K9" s="396"/>
      <c r="L9" s="396"/>
      <c r="M9" s="397"/>
      <c r="N9" s="29"/>
      <c r="O9" s="97"/>
      <c r="P9" s="98"/>
      <c r="Q9" s="97"/>
      <c r="R9" s="98"/>
      <c r="S9" s="97"/>
      <c r="T9" s="165"/>
      <c r="U9" s="165"/>
      <c r="V9" s="165"/>
      <c r="W9" s="165"/>
      <c r="X9" s="165"/>
      <c r="Y9" s="165"/>
      <c r="AC9" s="1"/>
      <c r="AD9" s="1"/>
      <c r="AE9" s="1"/>
      <c r="AF9" s="1"/>
      <c r="AG9" s="1"/>
      <c r="AH9" s="1"/>
      <c r="AI9" s="1"/>
      <c r="AJ9" s="1"/>
      <c r="AK9" s="1"/>
      <c r="AL9" s="22"/>
      <c r="AM9" s="1"/>
      <c r="AN9" s="1"/>
      <c r="AO9" s="1"/>
      <c r="AP9" s="1"/>
    </row>
    <row r="10" spans="1:50" customFormat="1" ht="17.45" customHeight="1" x14ac:dyDescent="0.5">
      <c r="A10" s="1"/>
      <c r="B10" s="5"/>
      <c r="C10" s="22"/>
      <c r="D10" s="22"/>
      <c r="E10" s="22"/>
      <c r="F10" s="22"/>
      <c r="G10" s="22"/>
      <c r="H10" s="22"/>
      <c r="I10" s="22"/>
      <c r="J10" s="22"/>
      <c r="K10" s="22"/>
      <c r="L10" s="22"/>
      <c r="M10" s="98"/>
      <c r="N10" s="29"/>
      <c r="O10" s="97"/>
      <c r="P10" s="98"/>
      <c r="Q10" s="97"/>
      <c r="R10" s="98"/>
      <c r="S10" s="97"/>
      <c r="T10" s="165"/>
      <c r="U10" s="165"/>
      <c r="V10" s="165"/>
      <c r="W10" s="165"/>
      <c r="X10" s="165"/>
      <c r="Y10" s="165"/>
      <c r="AC10" s="1"/>
      <c r="AD10" s="1"/>
      <c r="AE10" s="1"/>
      <c r="AF10" s="1"/>
      <c r="AG10" s="1"/>
      <c r="AH10" s="1"/>
      <c r="AI10" s="1"/>
      <c r="AJ10" s="1"/>
      <c r="AK10" s="1"/>
      <c r="AL10" s="22"/>
      <c r="AM10" s="1"/>
      <c r="AN10" s="1"/>
      <c r="AO10" s="1"/>
      <c r="AP10" s="1"/>
    </row>
    <row r="11" spans="1:50" customFormat="1" ht="19.8" customHeight="1" x14ac:dyDescent="0.5">
      <c r="A11" s="1"/>
      <c r="B11" s="5"/>
      <c r="C11" s="207" t="s">
        <v>74</v>
      </c>
      <c r="D11" s="210"/>
      <c r="E11" s="210" t="s">
        <v>117</v>
      </c>
      <c r="F11" s="98"/>
      <c r="G11" s="98"/>
      <c r="H11" s="98"/>
      <c r="I11" s="97"/>
      <c r="J11" s="22"/>
      <c r="K11" s="403" t="s">
        <v>151</v>
      </c>
      <c r="L11" s="22"/>
      <c r="M11" s="401" t="s">
        <v>152</v>
      </c>
      <c r="N11" s="29"/>
      <c r="O11" s="97"/>
      <c r="P11" s="98"/>
      <c r="Q11" s="97"/>
      <c r="R11" s="98"/>
      <c r="S11" s="97"/>
      <c r="T11" s="165"/>
      <c r="U11" s="165"/>
      <c r="V11" s="165"/>
      <c r="W11" s="165"/>
      <c r="X11" s="165"/>
      <c r="Y11" s="165"/>
      <c r="AC11" s="1"/>
      <c r="AD11" s="1"/>
      <c r="AE11" s="1"/>
      <c r="AF11" s="1"/>
      <c r="AG11" s="1"/>
      <c r="AH11" s="1"/>
      <c r="AI11" s="1"/>
      <c r="AJ11" s="1"/>
      <c r="AK11" s="1"/>
      <c r="AL11" s="22"/>
      <c r="AM11" s="1"/>
      <c r="AN11" s="1"/>
      <c r="AO11" s="1"/>
      <c r="AP11" s="1"/>
    </row>
    <row r="12" spans="1:50" customFormat="1" ht="24" customHeight="1" x14ac:dyDescent="0.5">
      <c r="A12" s="1"/>
      <c r="B12" s="5"/>
      <c r="C12" s="224"/>
      <c r="D12" s="211"/>
      <c r="E12" s="398"/>
      <c r="F12" s="399"/>
      <c r="G12" s="399"/>
      <c r="H12" s="399"/>
      <c r="I12" s="400"/>
      <c r="J12" s="22"/>
      <c r="K12" s="403"/>
      <c r="L12" s="22"/>
      <c r="M12" s="401"/>
      <c r="N12" s="29"/>
      <c r="O12" s="97"/>
      <c r="P12" s="98"/>
      <c r="Q12" s="97"/>
      <c r="R12" s="98"/>
      <c r="S12" s="97"/>
      <c r="T12" s="165"/>
      <c r="U12" s="165"/>
      <c r="V12" s="165"/>
      <c r="W12" s="165"/>
      <c r="X12" s="165"/>
      <c r="Y12" s="165"/>
      <c r="AC12" s="1"/>
      <c r="AD12" s="1"/>
      <c r="AE12" s="1"/>
      <c r="AF12" s="1"/>
      <c r="AG12" s="1"/>
      <c r="AH12" s="1"/>
      <c r="AI12" s="1"/>
      <c r="AJ12" s="1"/>
      <c r="AK12" s="1"/>
      <c r="AL12" s="22"/>
      <c r="AM12" s="1"/>
      <c r="AN12" s="1"/>
      <c r="AO12" s="1"/>
      <c r="AP12" s="1"/>
    </row>
    <row r="13" spans="1:50" customFormat="1" ht="19.8" customHeight="1" x14ac:dyDescent="0.5">
      <c r="A13" s="212"/>
      <c r="B13" s="213"/>
      <c r="C13" s="97"/>
      <c r="D13" s="97"/>
      <c r="E13" s="97"/>
      <c r="F13" s="97"/>
      <c r="G13" s="97"/>
      <c r="H13" s="97"/>
      <c r="I13" s="97"/>
      <c r="J13" s="98"/>
      <c r="K13" s="403"/>
      <c r="L13" s="208"/>
      <c r="M13" s="401"/>
      <c r="N13" s="29"/>
      <c r="O13" s="97"/>
      <c r="P13" s="98"/>
      <c r="Q13" s="97"/>
      <c r="R13" s="98"/>
      <c r="S13" s="97"/>
      <c r="T13" s="165"/>
      <c r="U13" s="165"/>
      <c r="V13" s="165"/>
      <c r="W13" s="165"/>
      <c r="X13" s="165"/>
      <c r="Y13" s="165"/>
      <c r="AC13" s="1"/>
      <c r="AD13" s="1"/>
      <c r="AE13" s="1"/>
      <c r="AF13" s="1"/>
      <c r="AG13" s="1"/>
      <c r="AH13" s="1"/>
      <c r="AI13" s="1"/>
      <c r="AJ13" s="1"/>
      <c r="AK13" s="1"/>
      <c r="AL13" s="22"/>
      <c r="AM13" s="1"/>
      <c r="AN13" s="1"/>
      <c r="AO13" s="1"/>
      <c r="AP13" s="1"/>
    </row>
    <row r="14" spans="1:50" customFormat="1" ht="21" customHeight="1" x14ac:dyDescent="0.5">
      <c r="A14" s="212"/>
      <c r="B14" s="213"/>
      <c r="C14" s="210" t="s">
        <v>119</v>
      </c>
      <c r="D14" s="97"/>
      <c r="E14" s="97"/>
      <c r="F14" s="97"/>
      <c r="G14" s="97"/>
      <c r="H14" s="97"/>
      <c r="I14" s="97"/>
      <c r="J14" s="22"/>
      <c r="K14" s="404"/>
      <c r="L14" s="214"/>
      <c r="M14" s="402"/>
      <c r="N14" s="29"/>
      <c r="O14" s="97"/>
      <c r="P14" s="98"/>
      <c r="Q14" s="97"/>
      <c r="R14" s="98"/>
      <c r="S14" s="97"/>
      <c r="T14" s="166"/>
      <c r="U14" s="166"/>
      <c r="V14" s="166"/>
      <c r="W14" s="166"/>
      <c r="X14" s="166"/>
      <c r="Y14" s="166"/>
      <c r="AC14" s="1"/>
      <c r="AD14" s="1"/>
      <c r="AE14" s="1"/>
      <c r="AF14" s="1"/>
      <c r="AG14" s="1"/>
      <c r="AH14" s="1"/>
      <c r="AI14" s="1"/>
      <c r="AJ14" s="1"/>
      <c r="AK14" s="1"/>
      <c r="AL14" s="22"/>
      <c r="AM14" s="1"/>
      <c r="AN14" s="1"/>
      <c r="AO14" s="1"/>
      <c r="AP14" s="1"/>
    </row>
    <row r="15" spans="1:50" customFormat="1" ht="24.6" customHeight="1" x14ac:dyDescent="0.5">
      <c r="A15" s="212"/>
      <c r="B15" s="213"/>
      <c r="C15" s="398"/>
      <c r="D15" s="399"/>
      <c r="E15" s="399"/>
      <c r="F15" s="399"/>
      <c r="G15" s="399"/>
      <c r="H15" s="399"/>
      <c r="I15" s="400"/>
      <c r="J15" s="22"/>
      <c r="K15" s="326" t="s">
        <v>150</v>
      </c>
      <c r="L15" s="209"/>
      <c r="M15" s="326" t="s">
        <v>118</v>
      </c>
      <c r="N15" s="29"/>
      <c r="O15" s="97"/>
      <c r="P15" s="98"/>
      <c r="Q15" s="97"/>
      <c r="R15" s="98"/>
      <c r="S15" s="97"/>
      <c r="T15" s="166"/>
      <c r="U15" s="166"/>
      <c r="V15" s="166"/>
      <c r="W15" s="166"/>
      <c r="X15" s="166"/>
      <c r="Y15" s="166"/>
      <c r="AC15" s="1"/>
      <c r="AD15" s="1"/>
      <c r="AE15" s="1"/>
      <c r="AF15" s="1"/>
      <c r="AG15" s="1"/>
      <c r="AH15" s="1"/>
      <c r="AI15" s="1"/>
      <c r="AJ15" s="1"/>
      <c r="AK15" s="1"/>
      <c r="AL15" s="22"/>
      <c r="AM15" s="1"/>
      <c r="AN15" s="1"/>
      <c r="AO15" s="1"/>
      <c r="AP15" s="1"/>
    </row>
    <row r="16" spans="1:50" customFormat="1" ht="9.75" customHeight="1" thickBot="1" x14ac:dyDescent="0.45">
      <c r="A16" s="1"/>
      <c r="B16" s="23"/>
      <c r="C16" s="24"/>
      <c r="D16" s="24"/>
      <c r="E16" s="24"/>
      <c r="F16" s="24"/>
      <c r="G16" s="24"/>
      <c r="H16" s="24"/>
      <c r="I16" s="24"/>
      <c r="J16" s="24"/>
      <c r="K16" s="24"/>
      <c r="L16" s="24"/>
      <c r="M16" s="77"/>
      <c r="N16" s="25"/>
      <c r="O16" s="97"/>
      <c r="P16" s="7"/>
      <c r="R16" s="22"/>
      <c r="S16" s="9"/>
      <c r="T16" s="1"/>
      <c r="U16" s="1"/>
      <c r="AC16" s="9"/>
      <c r="AD16" s="9"/>
      <c r="AE16" s="9"/>
      <c r="AF16" s="9"/>
      <c r="AG16" s="9"/>
      <c r="AH16" s="9"/>
      <c r="AI16" s="9"/>
      <c r="AJ16" s="9"/>
      <c r="AK16" s="9"/>
      <c r="AL16" s="1"/>
      <c r="AM16" s="1"/>
      <c r="AN16" s="1"/>
      <c r="AO16" s="1"/>
      <c r="AP16" s="1"/>
      <c r="AQ16" s="1"/>
      <c r="AR16" s="1"/>
      <c r="AS16" s="1"/>
      <c r="AT16" s="1"/>
      <c r="AU16" s="1"/>
      <c r="AV16" s="1"/>
      <c r="AW16" s="1"/>
      <c r="AX16" s="1"/>
    </row>
    <row r="17" spans="3:19" ht="15.4" thickTop="1" x14ac:dyDescent="0.4"/>
    <row r="18" spans="3:19" x14ac:dyDescent="0.4">
      <c r="C18" s="153" t="s">
        <v>87</v>
      </c>
    </row>
    <row r="19" spans="3:19" ht="15.6" customHeight="1" x14ac:dyDescent="0.4">
      <c r="C19" s="153"/>
      <c r="F19" s="405"/>
      <c r="G19" s="405"/>
      <c r="H19" s="405"/>
      <c r="I19" s="405"/>
      <c r="J19" s="405"/>
      <c r="K19" s="405"/>
      <c r="L19" s="405"/>
      <c r="M19" s="405"/>
      <c r="N19" s="405"/>
      <c r="O19" s="405"/>
      <c r="P19" s="405"/>
      <c r="Q19" s="405"/>
      <c r="R19" s="405"/>
      <c r="S19" s="405"/>
    </row>
    <row r="20" spans="3:19" x14ac:dyDescent="0.4">
      <c r="C20" s="198" t="s">
        <v>188</v>
      </c>
      <c r="F20" s="405"/>
      <c r="G20" s="405"/>
      <c r="H20" s="405"/>
      <c r="I20" s="405"/>
      <c r="J20" s="405"/>
      <c r="K20" s="405"/>
      <c r="L20" s="405"/>
      <c r="M20" s="405"/>
      <c r="N20" s="405"/>
      <c r="O20" s="405"/>
      <c r="P20" s="405"/>
      <c r="Q20" s="405"/>
      <c r="R20" s="405"/>
      <c r="S20" s="405"/>
    </row>
    <row r="21" spans="3:19" x14ac:dyDescent="0.4">
      <c r="C21" s="153"/>
      <c r="F21" s="100"/>
    </row>
    <row r="22" spans="3:19" x14ac:dyDescent="0.4">
      <c r="C22" s="198" t="s">
        <v>192</v>
      </c>
      <c r="F22" s="406"/>
      <c r="G22" s="406"/>
      <c r="H22" s="406"/>
      <c r="I22" s="406"/>
      <c r="J22" s="406"/>
      <c r="K22" s="406"/>
      <c r="L22" s="406"/>
    </row>
    <row r="23" spans="3:19" x14ac:dyDescent="0.4">
      <c r="C23" s="153"/>
    </row>
    <row r="24" spans="3:19" x14ac:dyDescent="0.4">
      <c r="C24" s="327" t="s">
        <v>194</v>
      </c>
      <c r="F24" s="405"/>
      <c r="G24" s="405"/>
      <c r="H24" s="405"/>
      <c r="I24" s="405"/>
      <c r="J24" s="405"/>
      <c r="K24" s="405"/>
      <c r="L24" s="405"/>
    </row>
    <row r="25" spans="3:19" x14ac:dyDescent="0.4">
      <c r="C25" s="153"/>
      <c r="F25" s="405"/>
      <c r="G25" s="405"/>
      <c r="H25" s="405"/>
      <c r="I25" s="405"/>
      <c r="J25" s="405"/>
      <c r="K25" s="405"/>
      <c r="L25" s="405"/>
    </row>
    <row r="26" spans="3:19" x14ac:dyDescent="0.4">
      <c r="C26" s="327" t="s">
        <v>198</v>
      </c>
    </row>
    <row r="27" spans="3:19" x14ac:dyDescent="0.4">
      <c r="C27" s="153"/>
    </row>
    <row r="28" spans="3:19" x14ac:dyDescent="0.4">
      <c r="C28" s="198" t="s">
        <v>200</v>
      </c>
    </row>
    <row r="29" spans="3:19" x14ac:dyDescent="0.4">
      <c r="C29" s="153"/>
    </row>
    <row r="30" spans="3:19" x14ac:dyDescent="0.4">
      <c r="C30" s="327" t="s">
        <v>202</v>
      </c>
    </row>
    <row r="31" spans="3:19" x14ac:dyDescent="0.4">
      <c r="C31" s="153"/>
    </row>
    <row r="32" spans="3:19" x14ac:dyDescent="0.4">
      <c r="C32" s="152" t="s">
        <v>100</v>
      </c>
    </row>
  </sheetData>
  <sheetProtection password="CC54" sheet="1" objects="1" scenarios="1"/>
  <mergeCells count="9">
    <mergeCell ref="C9:M9"/>
    <mergeCell ref="E12:I12"/>
    <mergeCell ref="M11:M14"/>
    <mergeCell ref="K11:K14"/>
    <mergeCell ref="F24:L25"/>
    <mergeCell ref="F19:L20"/>
    <mergeCell ref="F22:L22"/>
    <mergeCell ref="M19:S20"/>
    <mergeCell ref="C15:I15"/>
  </mergeCells>
  <dataValidations count="2">
    <dataValidation type="list" allowBlank="1" showInputMessage="1" showErrorMessage="1" sqref="K15">
      <formula1>"2017/18, 2018/19, 2019/20"</formula1>
    </dataValidation>
    <dataValidation type="list" allowBlank="1" showInputMessage="1" showErrorMessage="1" sqref="M15">
      <formula1>"2010/11, 2017/18, 2018/19, 2019/20, 2020/21, 2021/22, 2022/23, 2023/24, 2024/25, 2025/26"</formula1>
    </dataValidation>
  </dataValidations>
  <hyperlinks>
    <hyperlink ref="C32" location="'Alternative NVQ Definitions'!A1" display="NVQ Definitions for Alternative qualifications"/>
    <hyperlink ref="C20" location="'Q11 R&amp;D expenditure'!A1" display="Q11 R&amp;D expenditure"/>
    <hyperlink ref="C22" location="'Q12 Jobs'!A1" display="Q12 Job creation &amp; safeguarding"/>
    <hyperlink ref="C28" location="'Q14 Training'!A1" display="Q14 Skills &amp; training"/>
    <hyperlink ref="C24" location="'Q13a APC Vehicle sales details'!Print_Area" display="Q13a APC Vehicle sales details"/>
    <hyperlink ref="C30" location="'Q15 APC TRL &amp; MRL'!A1" display="Q15 APC TRL &amp; MRL"/>
    <hyperlink ref="C26" location="'Q13b APC Wider benefits'!A1" display="Q13b APC Wider benefits"/>
  </hyperlinks>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2"/>
  <sheetViews>
    <sheetView showGridLines="0" zoomScale="73" zoomScaleNormal="73" workbookViewId="0">
      <selection activeCell="C3" sqref="C3:I3"/>
    </sheetView>
  </sheetViews>
  <sheetFormatPr defaultRowHeight="15" x14ac:dyDescent="0.4"/>
  <cols>
    <col min="1" max="1" width="2" style="1" customWidth="1"/>
    <col min="2" max="2" width="1.109375" style="1" customWidth="1"/>
    <col min="3" max="3" width="26.71875" customWidth="1"/>
    <col min="4" max="4" width="2.83203125" style="22" customWidth="1"/>
    <col min="5" max="14" width="12.44140625" customWidth="1"/>
    <col min="15" max="16" width="1.109375" style="22" customWidth="1"/>
    <col min="17" max="17" width="12.83203125" customWidth="1"/>
    <col min="18" max="18" width="1.109375" style="22" customWidth="1"/>
    <col min="19" max="19" width="47.44140625" customWidth="1"/>
    <col min="20" max="20" width="1.609375" style="1" customWidth="1"/>
    <col min="21" max="21" width="9.609375" style="1" customWidth="1"/>
  </cols>
  <sheetData>
    <row r="1" spans="1:21" ht="17.45" customHeight="1" thickBot="1" x14ac:dyDescent="0.45">
      <c r="C1" s="1"/>
      <c r="D1" s="1"/>
      <c r="E1" s="1"/>
      <c r="F1" s="1"/>
      <c r="G1" s="1"/>
      <c r="H1" s="1"/>
      <c r="I1" s="1"/>
      <c r="J1" s="1"/>
      <c r="K1" s="1"/>
      <c r="L1" s="1"/>
      <c r="M1" s="1"/>
      <c r="N1" s="1"/>
      <c r="O1" s="1"/>
      <c r="P1" s="1"/>
      <c r="Q1" s="1"/>
      <c r="R1" s="1"/>
      <c r="S1" s="1"/>
    </row>
    <row r="2" spans="1:21" ht="10.5" customHeight="1" thickTop="1" x14ac:dyDescent="0.4">
      <c r="B2" s="2"/>
      <c r="C2" s="3"/>
      <c r="D2" s="3"/>
      <c r="E2" s="3"/>
      <c r="F2" s="3"/>
      <c r="G2" s="3"/>
      <c r="H2" s="3"/>
      <c r="I2" s="3"/>
      <c r="J2" s="3"/>
      <c r="K2" s="3"/>
      <c r="L2" s="3"/>
      <c r="M2" s="3"/>
      <c r="N2" s="3"/>
      <c r="O2" s="3"/>
      <c r="P2" s="3"/>
      <c r="Q2" s="3"/>
      <c r="R2" s="3"/>
      <c r="S2" s="3"/>
      <c r="T2" s="4"/>
    </row>
    <row r="3" spans="1:21" ht="19.25" customHeight="1" x14ac:dyDescent="0.6">
      <c r="B3" s="5"/>
      <c r="C3" s="411" t="s">
        <v>189</v>
      </c>
      <c r="D3" s="411"/>
      <c r="E3" s="411"/>
      <c r="F3" s="411"/>
      <c r="G3" s="411"/>
      <c r="H3" s="411"/>
      <c r="I3" s="411"/>
      <c r="J3" s="196"/>
      <c r="K3" s="196"/>
      <c r="L3" s="196"/>
      <c r="M3" s="196"/>
      <c r="N3" s="196"/>
      <c r="O3" s="196"/>
      <c r="P3" s="196"/>
      <c r="R3"/>
      <c r="S3" s="95" t="s">
        <v>77</v>
      </c>
      <c r="T3" s="8"/>
      <c r="U3" s="9"/>
    </row>
    <row r="4" spans="1:21" ht="15.75" customHeight="1" x14ac:dyDescent="0.6">
      <c r="B4" s="5"/>
      <c r="C4" s="57"/>
      <c r="D4" s="6"/>
      <c r="E4" s="7"/>
      <c r="F4" s="7"/>
      <c r="G4" s="7"/>
      <c r="H4" s="7"/>
      <c r="I4" s="7"/>
      <c r="J4" s="7"/>
      <c r="K4" s="7"/>
      <c r="L4" s="7"/>
      <c r="M4" s="7"/>
      <c r="N4" s="7"/>
      <c r="O4" s="6"/>
      <c r="P4" s="6"/>
      <c r="R4"/>
      <c r="S4" s="96" t="s">
        <v>78</v>
      </c>
      <c r="T4" s="8"/>
      <c r="U4" s="9"/>
    </row>
    <row r="5" spans="1:21" ht="15.75" customHeight="1" x14ac:dyDescent="0.5">
      <c r="B5" s="5"/>
      <c r="C5" s="26" t="s">
        <v>70</v>
      </c>
      <c r="D5" s="28"/>
      <c r="E5" s="114"/>
      <c r="F5" s="7"/>
      <c r="G5" s="7"/>
      <c r="H5" s="7"/>
      <c r="I5" s="7"/>
      <c r="J5" s="7"/>
      <c r="K5" s="7"/>
      <c r="L5" s="7"/>
      <c r="M5" s="7"/>
      <c r="N5" s="7"/>
      <c r="O5" s="52"/>
      <c r="P5" s="52"/>
      <c r="R5"/>
      <c r="S5" s="159" t="s">
        <v>111</v>
      </c>
      <c r="T5" s="8"/>
      <c r="U5" s="9"/>
    </row>
    <row r="6" spans="1:21" ht="15.75" customHeight="1" x14ac:dyDescent="0.5">
      <c r="B6" s="5"/>
      <c r="C6" s="373"/>
      <c r="D6" s="374"/>
      <c r="E6" s="114"/>
      <c r="F6" s="7"/>
      <c r="G6" s="7"/>
      <c r="H6" s="7"/>
      <c r="I6" s="7"/>
      <c r="J6" s="7"/>
      <c r="K6" s="7"/>
      <c r="L6" s="7"/>
      <c r="M6" s="7"/>
      <c r="N6" s="7"/>
      <c r="O6" s="52"/>
      <c r="P6" s="52"/>
      <c r="R6"/>
      <c r="S6" s="324" t="s">
        <v>170</v>
      </c>
      <c r="T6" s="8"/>
      <c r="U6" s="9"/>
    </row>
    <row r="7" spans="1:21" ht="7.8" customHeight="1" x14ac:dyDescent="0.4">
      <c r="B7" s="5"/>
      <c r="C7" s="30"/>
      <c r="D7" s="31"/>
      <c r="E7" s="31"/>
      <c r="F7" s="7"/>
      <c r="G7" s="7"/>
      <c r="H7" s="7"/>
      <c r="I7" s="7"/>
      <c r="J7" s="7"/>
      <c r="K7" s="7"/>
      <c r="L7" s="7"/>
      <c r="M7" s="7"/>
      <c r="N7" s="7"/>
      <c r="O7" s="52"/>
      <c r="P7" s="52"/>
      <c r="Q7" s="7"/>
      <c r="R7" s="52"/>
      <c r="S7" s="7"/>
      <c r="T7" s="8"/>
      <c r="U7" s="9"/>
    </row>
    <row r="8" spans="1:21" ht="37.799999999999997" customHeight="1" x14ac:dyDescent="0.4">
      <c r="B8" s="5"/>
      <c r="C8" s="412" t="s">
        <v>171</v>
      </c>
      <c r="D8" s="412"/>
      <c r="E8" s="412"/>
      <c r="F8" s="412"/>
      <c r="G8" s="412"/>
      <c r="H8" s="412"/>
      <c r="I8" s="412"/>
      <c r="J8" s="412"/>
      <c r="K8" s="412"/>
      <c r="L8" s="412"/>
      <c r="M8" s="412"/>
      <c r="N8" s="412"/>
      <c r="O8" s="412"/>
      <c r="P8" s="412"/>
      <c r="Q8" s="412"/>
      <c r="R8" s="412"/>
      <c r="S8" s="412"/>
      <c r="T8" s="8"/>
      <c r="U8" s="9"/>
    </row>
    <row r="9" spans="1:21" ht="7.25" customHeight="1" x14ac:dyDescent="0.4">
      <c r="B9" s="5"/>
      <c r="C9" s="115"/>
      <c r="D9" s="113"/>
      <c r="E9" s="113"/>
      <c r="F9" s="7"/>
      <c r="G9" s="7"/>
      <c r="H9" s="7"/>
      <c r="I9" s="7"/>
      <c r="J9" s="7"/>
      <c r="K9" s="7"/>
      <c r="L9" s="7"/>
      <c r="M9" s="7"/>
      <c r="N9" s="7"/>
      <c r="O9" s="52"/>
      <c r="P9" s="52"/>
      <c r="Q9" s="7"/>
      <c r="R9" s="52"/>
      <c r="S9" s="7"/>
      <c r="T9" s="8"/>
      <c r="U9" s="9"/>
    </row>
    <row r="10" spans="1:21" ht="18.600000000000001" customHeight="1" x14ac:dyDescent="0.4">
      <c r="B10" s="5"/>
      <c r="C10" s="413" t="s">
        <v>102</v>
      </c>
      <c r="D10" s="413"/>
      <c r="E10" s="413"/>
      <c r="F10" s="413"/>
      <c r="G10" s="413"/>
      <c r="H10" s="413"/>
      <c r="I10" s="413"/>
      <c r="J10" s="413"/>
      <c r="K10" s="413"/>
      <c r="L10" s="413"/>
      <c r="M10" s="413"/>
      <c r="N10" s="413"/>
      <c r="O10" s="413"/>
      <c r="P10" s="413"/>
      <c r="Q10" s="413"/>
      <c r="R10" s="413"/>
      <c r="S10" s="413"/>
      <c r="T10" s="8"/>
      <c r="U10" s="9"/>
    </row>
    <row r="11" spans="1:21" ht="31.25" customHeight="1" x14ac:dyDescent="0.4">
      <c r="B11" s="5"/>
      <c r="C11" s="413" t="s">
        <v>103</v>
      </c>
      <c r="D11" s="413"/>
      <c r="E11" s="413"/>
      <c r="F11" s="413"/>
      <c r="G11" s="413"/>
      <c r="H11" s="413"/>
      <c r="I11" s="413"/>
      <c r="J11" s="413"/>
      <c r="K11" s="413"/>
      <c r="L11" s="413"/>
      <c r="M11" s="413"/>
      <c r="N11" s="413"/>
      <c r="O11" s="413"/>
      <c r="P11" s="413"/>
      <c r="Q11" s="413"/>
      <c r="R11" s="413"/>
      <c r="S11" s="413"/>
      <c r="T11" s="8"/>
      <c r="U11" s="9"/>
    </row>
    <row r="12" spans="1:21" ht="30.6" customHeight="1" x14ac:dyDescent="0.4">
      <c r="B12" s="5"/>
      <c r="C12" s="413" t="s">
        <v>104</v>
      </c>
      <c r="D12" s="413"/>
      <c r="E12" s="413"/>
      <c r="F12" s="413"/>
      <c r="G12" s="413"/>
      <c r="H12" s="413"/>
      <c r="I12" s="413"/>
      <c r="J12" s="413"/>
      <c r="K12" s="413"/>
      <c r="L12" s="413"/>
      <c r="M12" s="413"/>
      <c r="N12" s="413"/>
      <c r="O12" s="413"/>
      <c r="P12" s="413"/>
      <c r="Q12" s="413"/>
      <c r="R12" s="413"/>
      <c r="S12" s="413"/>
      <c r="T12" s="8"/>
      <c r="U12" s="9"/>
    </row>
    <row r="13" spans="1:21" ht="42" customHeight="1" x14ac:dyDescent="0.4">
      <c r="B13" s="5"/>
      <c r="C13" s="414" t="s">
        <v>127</v>
      </c>
      <c r="D13" s="414"/>
      <c r="E13" s="414"/>
      <c r="F13" s="414"/>
      <c r="G13" s="414"/>
      <c r="H13" s="414"/>
      <c r="I13" s="414"/>
      <c r="J13" s="414"/>
      <c r="K13" s="414"/>
      <c r="L13" s="414"/>
      <c r="M13" s="414"/>
      <c r="N13" s="414"/>
      <c r="O13" s="414"/>
      <c r="P13" s="414"/>
      <c r="Q13" s="414"/>
      <c r="R13" s="414"/>
      <c r="S13" s="414"/>
      <c r="T13" s="8"/>
      <c r="U13" s="9"/>
    </row>
    <row r="14" spans="1:21" ht="15.6" customHeight="1" x14ac:dyDescent="0.4">
      <c r="B14" s="5"/>
      <c r="C14" s="415" t="s">
        <v>105</v>
      </c>
      <c r="D14" s="415"/>
      <c r="E14" s="415"/>
      <c r="F14" s="415"/>
      <c r="G14" s="415"/>
      <c r="H14" s="415"/>
      <c r="I14" s="415"/>
      <c r="J14" s="415"/>
      <c r="K14" s="415"/>
      <c r="L14" s="415"/>
      <c r="M14" s="415"/>
      <c r="N14" s="415"/>
      <c r="O14" s="415"/>
      <c r="P14" s="415"/>
      <c r="Q14" s="415"/>
      <c r="R14" s="415"/>
      <c r="S14" s="415"/>
      <c r="T14" s="8"/>
      <c r="U14" s="9"/>
    </row>
    <row r="15" spans="1:21" ht="26.45" customHeight="1" x14ac:dyDescent="0.5">
      <c r="B15" s="5"/>
      <c r="C15" s="407" t="s">
        <v>172</v>
      </c>
      <c r="D15" s="407"/>
      <c r="E15" s="407"/>
      <c r="F15" s="407"/>
      <c r="G15" s="407"/>
      <c r="H15" s="407"/>
      <c r="I15" s="407"/>
      <c r="J15" s="407"/>
      <c r="K15" s="407"/>
      <c r="L15" s="407"/>
      <c r="M15" s="407"/>
      <c r="N15" s="407"/>
      <c r="O15" s="407"/>
      <c r="P15" s="407"/>
      <c r="Q15" s="407"/>
      <c r="R15" s="407"/>
      <c r="S15" s="407"/>
      <c r="T15" s="8"/>
      <c r="U15" s="9"/>
    </row>
    <row r="16" spans="1:21" s="14" customFormat="1" ht="15.75" customHeight="1" x14ac:dyDescent="0.4">
      <c r="A16" s="10"/>
      <c r="B16" s="11"/>
      <c r="C16" s="109"/>
      <c r="D16" s="110"/>
      <c r="E16" s="110"/>
      <c r="F16" s="110"/>
      <c r="G16" s="110"/>
      <c r="H16" s="110"/>
      <c r="I16" s="110"/>
      <c r="J16" s="110"/>
      <c r="K16" s="110"/>
      <c r="L16" s="110"/>
      <c r="M16" s="110"/>
      <c r="N16" s="110"/>
      <c r="O16" s="111"/>
      <c r="P16" s="111"/>
      <c r="Q16" s="112"/>
      <c r="R16" s="111"/>
      <c r="S16" s="112"/>
      <c r="T16" s="12"/>
      <c r="U16" s="13"/>
    </row>
    <row r="17" spans="1:21" s="14" customFormat="1" ht="15.75" customHeight="1" thickBot="1" x14ac:dyDescent="0.55000000000000004">
      <c r="A17" s="10"/>
      <c r="B17" s="11"/>
      <c r="C17" s="58" t="s">
        <v>109</v>
      </c>
      <c r="D17" s="15"/>
      <c r="E17" s="15"/>
      <c r="F17" s="15"/>
      <c r="G17" s="15"/>
      <c r="H17" s="15"/>
      <c r="I17" s="15"/>
      <c r="J17" s="15"/>
      <c r="K17" s="15"/>
      <c r="L17" s="16"/>
      <c r="M17" s="16"/>
      <c r="N17" s="16"/>
      <c r="O17" s="16"/>
      <c r="P17" s="16"/>
      <c r="Q17" s="16"/>
      <c r="R17" s="16"/>
      <c r="S17" s="16"/>
      <c r="T17" s="12"/>
      <c r="U17" s="13"/>
    </row>
    <row r="18" spans="1:21" s="76" customFormat="1" ht="17.25" customHeight="1" thickTop="1" x14ac:dyDescent="0.4">
      <c r="B18" s="78"/>
      <c r="C18" s="69"/>
      <c r="D18" s="68"/>
      <c r="E18" s="79"/>
      <c r="F18" s="79"/>
      <c r="G18" s="79"/>
      <c r="H18" s="79"/>
      <c r="I18" s="79"/>
      <c r="J18" s="79"/>
      <c r="K18" s="79"/>
      <c r="L18" s="79"/>
      <c r="M18" s="79"/>
      <c r="N18" s="79"/>
      <c r="O18" s="80"/>
      <c r="P18" s="80"/>
      <c r="Q18" s="65"/>
      <c r="R18" s="80"/>
      <c r="S18" s="65"/>
      <c r="T18" s="81"/>
      <c r="U18" s="82"/>
    </row>
    <row r="19" spans="1:21" s="76" customFormat="1" ht="40.799999999999997" customHeight="1" thickBot="1" x14ac:dyDescent="0.45">
      <c r="B19" s="78"/>
      <c r="C19" s="201" t="s">
        <v>210</v>
      </c>
      <c r="D19" s="68"/>
      <c r="E19" s="59" t="str">
        <f>"20" &amp; (LEFT(RIGHT(Index!$K$15,5),2) + (COLUMN() - COLUMN($E$19))) &amp; "/" &amp; (RIGHT(RIGHT(Index!$K$15,5),2) + (COLUMN() - COLUMN($E$19)))</f>
        <v>2017/18</v>
      </c>
      <c r="F19" s="59" t="str">
        <f>"20" &amp; (LEFT(RIGHT(Index!$K$15,5),2) + (COLUMN() - COLUMN($E$19))) &amp; "/" &amp; (RIGHT(RIGHT(Index!$K$15,5),2) + (COLUMN() - COLUMN($E$19)))</f>
        <v>2018/19</v>
      </c>
      <c r="G19" s="59" t="str">
        <f>"20" &amp; (LEFT(RIGHT(Index!$K$15,5),2) + (COLUMN() - COLUMN($E$19))) &amp; "/" &amp; (RIGHT(RIGHT(Index!$K$15,5),2) + (COLUMN() - COLUMN($E$19)))</f>
        <v>2019/20</v>
      </c>
      <c r="H19" s="59" t="str">
        <f>"20" &amp; (LEFT(RIGHT(Index!$K$15,5),2) + (COLUMN() - COLUMN($E$19))) &amp; "/" &amp; (RIGHT(RIGHT(Index!$K$15,5),2) + (COLUMN() - COLUMN($E$19)))</f>
        <v>2020/21</v>
      </c>
      <c r="I19" s="59" t="str">
        <f>"20" &amp; (LEFT(RIGHT(Index!$K$15,5),2) + (COLUMN() - COLUMN($E$19))) &amp; "/" &amp; (RIGHT(RIGHT(Index!$K$15,5),2) + (COLUMN() - COLUMN($E$19)))</f>
        <v>2021/22</v>
      </c>
      <c r="J19" s="59" t="str">
        <f>"20" &amp; (LEFT(RIGHT(Index!$K$15,5),2) + (COLUMN() - COLUMN($E$19))) &amp; "/" &amp; (RIGHT(RIGHT(Index!$K$15,5),2) + (COLUMN() - COLUMN($E$19)))</f>
        <v>2022/23</v>
      </c>
      <c r="K19" s="59" t="str">
        <f>"20" &amp; (LEFT(RIGHT(Index!$K$15,5),2) + (COLUMN() - COLUMN($E$19))) &amp; "/" &amp; (RIGHT(RIGHT(Index!$K$15,5),2) + (COLUMN() - COLUMN($E$19)))</f>
        <v>2023/24</v>
      </c>
      <c r="L19" s="59" t="str">
        <f>"20" &amp; (LEFT(RIGHT(Index!$K$15,5),2) + (COLUMN() - COLUMN($E$19))) &amp; "/" &amp; (RIGHT(RIGHT(Index!$K$15,5),2) + (COLUMN() - COLUMN($E$19)))</f>
        <v>2024/25</v>
      </c>
      <c r="M19" s="59" t="str">
        <f>"20" &amp; (LEFT(RIGHT(Index!$K$15,5),2) + (COLUMN() - COLUMN($E$19))) &amp; "/" &amp; (RIGHT(RIGHT(Index!$K$15,5),2) + (COLUMN() - COLUMN($E$19)))</f>
        <v>2025/26</v>
      </c>
      <c r="N19" s="59" t="str">
        <f>"20" &amp; (LEFT(RIGHT(Index!$K$15,5),2) + (COLUMN() - COLUMN($E$19))) &amp; "/" &amp; (RIGHT(RIGHT(Index!$K$15,5),2) + (COLUMN() - COLUMN($E$19)))</f>
        <v>2026/27</v>
      </c>
      <c r="O19" s="80"/>
      <c r="P19" s="80"/>
      <c r="Q19" s="203" t="s">
        <v>110</v>
      </c>
      <c r="R19" s="80"/>
      <c r="S19" s="65"/>
      <c r="T19" s="81"/>
      <c r="U19" s="82"/>
    </row>
    <row r="20" spans="1:21" s="76" customFormat="1" ht="20.45" customHeight="1" thickBot="1" x14ac:dyDescent="0.45">
      <c r="B20" s="78"/>
      <c r="C20" s="122" t="s">
        <v>211</v>
      </c>
      <c r="D20" s="68"/>
      <c r="E20" s="158">
        <f t="shared" ref="E20:N20" si="0">E30+E37+E44</f>
        <v>0</v>
      </c>
      <c r="F20" s="158">
        <f t="shared" si="0"/>
        <v>0</v>
      </c>
      <c r="G20" s="158">
        <f t="shared" si="0"/>
        <v>0</v>
      </c>
      <c r="H20" s="158">
        <f t="shared" si="0"/>
        <v>0</v>
      </c>
      <c r="I20" s="158">
        <f t="shared" si="0"/>
        <v>0</v>
      </c>
      <c r="J20" s="158">
        <f t="shared" si="0"/>
        <v>0</v>
      </c>
      <c r="K20" s="158">
        <f t="shared" si="0"/>
        <v>0</v>
      </c>
      <c r="L20" s="158">
        <f t="shared" si="0"/>
        <v>0</v>
      </c>
      <c r="M20" s="158">
        <f t="shared" si="0"/>
        <v>0</v>
      </c>
      <c r="N20" s="158">
        <f t="shared" si="0"/>
        <v>0</v>
      </c>
      <c r="O20" s="64"/>
      <c r="P20" s="64"/>
      <c r="Q20" s="157">
        <f>Q30+Q37+Q44</f>
        <v>0</v>
      </c>
      <c r="R20" s="80"/>
      <c r="S20" s="65"/>
      <c r="T20" s="81"/>
      <c r="U20" s="82"/>
    </row>
    <row r="21" spans="1:21" s="76" customFormat="1" ht="20.45" customHeight="1" thickBot="1" x14ac:dyDescent="0.45">
      <c r="B21" s="78"/>
      <c r="C21" s="122" t="s">
        <v>212</v>
      </c>
      <c r="D21" s="68"/>
      <c r="E21" s="158">
        <f t="shared" ref="E21:N21" si="1">E31+E38+E45</f>
        <v>0</v>
      </c>
      <c r="F21" s="158">
        <f t="shared" si="1"/>
        <v>0</v>
      </c>
      <c r="G21" s="158">
        <f t="shared" si="1"/>
        <v>0</v>
      </c>
      <c r="H21" s="158">
        <f t="shared" si="1"/>
        <v>0</v>
      </c>
      <c r="I21" s="158">
        <f t="shared" si="1"/>
        <v>0</v>
      </c>
      <c r="J21" s="158">
        <f t="shared" si="1"/>
        <v>0</v>
      </c>
      <c r="K21" s="158">
        <f t="shared" si="1"/>
        <v>0</v>
      </c>
      <c r="L21" s="158">
        <f t="shared" si="1"/>
        <v>0</v>
      </c>
      <c r="M21" s="158">
        <f t="shared" si="1"/>
        <v>0</v>
      </c>
      <c r="N21" s="158">
        <f t="shared" si="1"/>
        <v>0</v>
      </c>
      <c r="O21" s="64"/>
      <c r="P21" s="64"/>
      <c r="Q21" s="157">
        <f>Q31+Q38+Q45</f>
        <v>0</v>
      </c>
      <c r="R21" s="80"/>
      <c r="S21" s="65"/>
      <c r="T21" s="81"/>
      <c r="U21" s="82"/>
    </row>
    <row r="22" spans="1:21" s="76" customFormat="1" ht="30" customHeight="1" thickBot="1" x14ac:dyDescent="0.45">
      <c r="B22" s="78"/>
      <c r="C22" s="122" t="s">
        <v>213</v>
      </c>
      <c r="D22" s="68"/>
      <c r="E22" s="158">
        <f t="shared" ref="E22:N22" si="2">E32+E39+E46</f>
        <v>0</v>
      </c>
      <c r="F22" s="158">
        <f t="shared" si="2"/>
        <v>0</v>
      </c>
      <c r="G22" s="158">
        <f t="shared" si="2"/>
        <v>0</v>
      </c>
      <c r="H22" s="158">
        <f t="shared" si="2"/>
        <v>0</v>
      </c>
      <c r="I22" s="158">
        <f t="shared" si="2"/>
        <v>0</v>
      </c>
      <c r="J22" s="158">
        <f t="shared" si="2"/>
        <v>0</v>
      </c>
      <c r="K22" s="158">
        <f t="shared" si="2"/>
        <v>0</v>
      </c>
      <c r="L22" s="158">
        <f t="shared" si="2"/>
        <v>0</v>
      </c>
      <c r="M22" s="158">
        <f t="shared" si="2"/>
        <v>0</v>
      </c>
      <c r="N22" s="158">
        <f t="shared" si="2"/>
        <v>0</v>
      </c>
      <c r="O22" s="64"/>
      <c r="P22" s="64"/>
      <c r="Q22" s="157">
        <f>Q32+Q39+Q46</f>
        <v>0</v>
      </c>
      <c r="R22" s="80"/>
      <c r="S22" s="65"/>
      <c r="T22" s="81"/>
      <c r="U22" s="82"/>
    </row>
    <row r="23" spans="1:21" s="76" customFormat="1" ht="16.8" customHeight="1" thickBot="1" x14ac:dyDescent="0.45">
      <c r="B23" s="78"/>
      <c r="C23" s="69"/>
      <c r="D23" s="68"/>
      <c r="E23" s="79"/>
      <c r="F23" s="79"/>
      <c r="G23" s="79"/>
      <c r="H23" s="79"/>
      <c r="I23" s="79"/>
      <c r="J23" s="79"/>
      <c r="K23" s="79"/>
      <c r="L23" s="79"/>
      <c r="M23" s="79"/>
      <c r="N23" s="79"/>
      <c r="O23" s="80"/>
      <c r="P23" s="80"/>
      <c r="Q23" s="65"/>
      <c r="R23" s="80"/>
      <c r="S23" s="65"/>
      <c r="T23" s="81"/>
      <c r="U23" s="82"/>
    </row>
    <row r="24" spans="1:21" s="76" customFormat="1" ht="20.45" customHeight="1" thickBot="1" x14ac:dyDescent="0.45">
      <c r="B24" s="78"/>
      <c r="C24" s="122" t="s">
        <v>208</v>
      </c>
      <c r="D24" s="68"/>
      <c r="E24" s="158">
        <f t="shared" ref="E24:N24" si="3">SUM(E20:E22)</f>
        <v>0</v>
      </c>
      <c r="F24" s="158">
        <f t="shared" si="3"/>
        <v>0</v>
      </c>
      <c r="G24" s="158">
        <f t="shared" si="3"/>
        <v>0</v>
      </c>
      <c r="H24" s="158">
        <f t="shared" si="3"/>
        <v>0</v>
      </c>
      <c r="I24" s="158">
        <f t="shared" si="3"/>
        <v>0</v>
      </c>
      <c r="J24" s="158">
        <f t="shared" si="3"/>
        <v>0</v>
      </c>
      <c r="K24" s="158">
        <f t="shared" si="3"/>
        <v>0</v>
      </c>
      <c r="L24" s="158">
        <f t="shared" si="3"/>
        <v>0</v>
      </c>
      <c r="M24" s="158">
        <f t="shared" si="3"/>
        <v>0</v>
      </c>
      <c r="N24" s="158">
        <f t="shared" si="3"/>
        <v>0</v>
      </c>
      <c r="O24" s="64"/>
      <c r="P24" s="64"/>
      <c r="Q24" s="157">
        <f>SUM(Q20:Q22)</f>
        <v>0</v>
      </c>
      <c r="R24" s="64"/>
      <c r="S24" s="65"/>
      <c r="T24" s="81"/>
      <c r="U24" s="82"/>
    </row>
    <row r="25" spans="1:21" s="76" customFormat="1" ht="16.8" customHeight="1" thickBot="1" x14ac:dyDescent="0.45">
      <c r="B25" s="78"/>
      <c r="C25" s="69"/>
      <c r="D25" s="68"/>
      <c r="E25" s="79"/>
      <c r="F25" s="79"/>
      <c r="G25" s="79"/>
      <c r="H25" s="79"/>
      <c r="I25" s="79"/>
      <c r="J25" s="79"/>
      <c r="K25" s="79"/>
      <c r="L25" s="79"/>
      <c r="M25" s="79"/>
      <c r="N25" s="79"/>
      <c r="O25" s="80"/>
      <c r="P25" s="80"/>
      <c r="Q25" s="65"/>
      <c r="R25" s="80"/>
      <c r="S25" s="65"/>
      <c r="T25" s="81"/>
      <c r="U25" s="82"/>
    </row>
    <row r="26" spans="1:21" s="76" customFormat="1" ht="20.45" customHeight="1" thickBot="1" x14ac:dyDescent="0.45">
      <c r="B26" s="78"/>
      <c r="C26" s="122" t="s">
        <v>209</v>
      </c>
      <c r="D26" s="68"/>
      <c r="E26" s="158">
        <f>E60</f>
        <v>0</v>
      </c>
      <c r="F26" s="158">
        <f t="shared" ref="F26:N26" si="4">F60</f>
        <v>0</v>
      </c>
      <c r="G26" s="158">
        <f t="shared" si="4"/>
        <v>0</v>
      </c>
      <c r="H26" s="158">
        <f t="shared" si="4"/>
        <v>0</v>
      </c>
      <c r="I26" s="158">
        <f t="shared" si="4"/>
        <v>0</v>
      </c>
      <c r="J26" s="158">
        <f t="shared" si="4"/>
        <v>0</v>
      </c>
      <c r="K26" s="158">
        <f t="shared" si="4"/>
        <v>0</v>
      </c>
      <c r="L26" s="158">
        <f t="shared" si="4"/>
        <v>0</v>
      </c>
      <c r="M26" s="158">
        <f t="shared" si="4"/>
        <v>0</v>
      </c>
      <c r="N26" s="158">
        <f t="shared" si="4"/>
        <v>0</v>
      </c>
      <c r="O26" s="64"/>
      <c r="P26" s="64"/>
      <c r="Q26" s="157">
        <f>SUM(Q21:Q22)</f>
        <v>0</v>
      </c>
      <c r="R26" s="64"/>
      <c r="S26" s="65"/>
      <c r="T26" s="81"/>
      <c r="U26" s="82"/>
    </row>
    <row r="27" spans="1:21" s="14" customFormat="1" ht="15.75" customHeight="1" x14ac:dyDescent="0.5">
      <c r="A27" s="10"/>
      <c r="B27" s="11"/>
      <c r="C27" s="60"/>
      <c r="D27" s="52"/>
      <c r="E27" s="52"/>
      <c r="F27" s="52"/>
      <c r="G27" s="52"/>
      <c r="H27" s="52"/>
      <c r="I27" s="52"/>
      <c r="J27" s="52"/>
      <c r="K27" s="52"/>
      <c r="L27" s="66"/>
      <c r="M27" s="66"/>
      <c r="N27" s="66"/>
      <c r="O27" s="66"/>
      <c r="P27" s="66"/>
      <c r="Q27" s="66"/>
      <c r="R27" s="66"/>
      <c r="S27" s="66"/>
      <c r="T27" s="12"/>
      <c r="U27" s="13"/>
    </row>
    <row r="28" spans="1:21" s="14" customFormat="1" ht="15.75" customHeight="1" x14ac:dyDescent="0.5">
      <c r="A28" s="10"/>
      <c r="B28" s="11"/>
      <c r="C28" s="60" t="s">
        <v>205</v>
      </c>
      <c r="D28" s="52"/>
      <c r="E28" s="52"/>
      <c r="F28" s="52"/>
      <c r="G28" s="52"/>
      <c r="H28" s="52"/>
      <c r="I28" s="52"/>
      <c r="J28" s="52"/>
      <c r="K28" s="52"/>
      <c r="L28" s="66"/>
      <c r="M28" s="66"/>
      <c r="N28" s="66"/>
      <c r="O28" s="66"/>
      <c r="P28" s="66"/>
      <c r="Q28" s="66"/>
      <c r="R28" s="66"/>
      <c r="S28" s="66"/>
      <c r="T28" s="12"/>
      <c r="U28" s="13"/>
    </row>
    <row r="29" spans="1:21" s="14" customFormat="1" ht="18" customHeight="1" thickBot="1" x14ac:dyDescent="0.55000000000000004">
      <c r="A29" s="10"/>
      <c r="B29" s="11"/>
      <c r="C29" s="120"/>
      <c r="D29" s="64"/>
      <c r="E29" s="59" t="str">
        <f t="shared" ref="E29:N29" si="5">E19</f>
        <v>2017/18</v>
      </c>
      <c r="F29" s="59" t="str">
        <f t="shared" si="5"/>
        <v>2018/19</v>
      </c>
      <c r="G29" s="59" t="str">
        <f t="shared" si="5"/>
        <v>2019/20</v>
      </c>
      <c r="H29" s="59" t="str">
        <f t="shared" si="5"/>
        <v>2020/21</v>
      </c>
      <c r="I29" s="59" t="str">
        <f t="shared" si="5"/>
        <v>2021/22</v>
      </c>
      <c r="J29" s="59" t="str">
        <f t="shared" si="5"/>
        <v>2022/23</v>
      </c>
      <c r="K29" s="59" t="str">
        <f t="shared" si="5"/>
        <v>2023/24</v>
      </c>
      <c r="L29" s="59" t="str">
        <f t="shared" si="5"/>
        <v>2024/25</v>
      </c>
      <c r="M29" s="59" t="str">
        <f t="shared" si="5"/>
        <v>2025/26</v>
      </c>
      <c r="N29" s="59" t="str">
        <f t="shared" si="5"/>
        <v>2026/27</v>
      </c>
      <c r="O29" s="64"/>
      <c r="P29" s="64"/>
      <c r="Q29" s="202" t="s">
        <v>110</v>
      </c>
      <c r="R29" s="64"/>
      <c r="S29" s="117" t="s">
        <v>165</v>
      </c>
      <c r="T29" s="12"/>
      <c r="U29" s="13"/>
    </row>
    <row r="30" spans="1:21" s="14" customFormat="1" ht="20.45" customHeight="1" x14ac:dyDescent="0.4">
      <c r="A30" s="10"/>
      <c r="B30" s="11"/>
      <c r="C30" s="128" t="s">
        <v>68</v>
      </c>
      <c r="D30" s="68"/>
      <c r="E30" s="125"/>
      <c r="F30" s="125"/>
      <c r="G30" s="125"/>
      <c r="H30" s="125"/>
      <c r="I30" s="125"/>
      <c r="J30" s="125"/>
      <c r="K30" s="125"/>
      <c r="L30" s="125"/>
      <c r="M30" s="125"/>
      <c r="N30" s="125"/>
      <c r="O30" s="64"/>
      <c r="P30" s="64"/>
      <c r="Q30" s="154">
        <f>SUM(E30:N30)</f>
        <v>0</v>
      </c>
      <c r="R30" s="64"/>
      <c r="S30" s="408"/>
      <c r="T30" s="12"/>
      <c r="U30" s="13"/>
    </row>
    <row r="31" spans="1:21" s="14" customFormat="1" ht="20.45" customHeight="1" x14ac:dyDescent="0.4">
      <c r="A31" s="10"/>
      <c r="B31" s="11"/>
      <c r="C31" s="129" t="s">
        <v>72</v>
      </c>
      <c r="D31" s="68"/>
      <c r="E31" s="126"/>
      <c r="F31" s="126"/>
      <c r="G31" s="126"/>
      <c r="H31" s="126"/>
      <c r="I31" s="126"/>
      <c r="J31" s="126"/>
      <c r="K31" s="126"/>
      <c r="L31" s="126"/>
      <c r="M31" s="126"/>
      <c r="N31" s="126"/>
      <c r="O31" s="64"/>
      <c r="P31" s="64"/>
      <c r="Q31" s="155">
        <f>SUM(E31:N31)</f>
        <v>0</v>
      </c>
      <c r="R31" s="64"/>
      <c r="S31" s="409"/>
      <c r="T31" s="12"/>
      <c r="U31" s="13"/>
    </row>
    <row r="32" spans="1:21" s="14" customFormat="1" ht="20.45" customHeight="1" thickBot="1" x14ac:dyDescent="0.45">
      <c r="A32" s="10"/>
      <c r="B32" s="11"/>
      <c r="C32" s="130" t="s">
        <v>69</v>
      </c>
      <c r="D32" s="68"/>
      <c r="E32" s="127"/>
      <c r="F32" s="127"/>
      <c r="G32" s="127"/>
      <c r="H32" s="127"/>
      <c r="I32" s="127"/>
      <c r="J32" s="127"/>
      <c r="K32" s="127"/>
      <c r="L32" s="127"/>
      <c r="M32" s="127"/>
      <c r="N32" s="127"/>
      <c r="O32" s="64"/>
      <c r="P32" s="64"/>
      <c r="Q32" s="156">
        <f>SUM(E32:N32)</f>
        <v>0</v>
      </c>
      <c r="R32" s="64"/>
      <c r="S32" s="409"/>
      <c r="T32" s="12"/>
      <c r="U32" s="13"/>
    </row>
    <row r="33" spans="1:21" s="14" customFormat="1" ht="21" customHeight="1" thickBot="1" x14ac:dyDescent="0.45">
      <c r="A33" s="10"/>
      <c r="B33" s="11"/>
      <c r="C33" s="122" t="s">
        <v>112</v>
      </c>
      <c r="D33" s="68"/>
      <c r="E33" s="158">
        <f>SUM(E30:E32)</f>
        <v>0</v>
      </c>
      <c r="F33" s="158">
        <f t="shared" ref="F33:N33" si="6">SUM(F30:F32)</f>
        <v>0</v>
      </c>
      <c r="G33" s="158">
        <f t="shared" si="6"/>
        <v>0</v>
      </c>
      <c r="H33" s="158">
        <f t="shared" si="6"/>
        <v>0</v>
      </c>
      <c r="I33" s="158">
        <f t="shared" si="6"/>
        <v>0</v>
      </c>
      <c r="J33" s="158">
        <f t="shared" si="6"/>
        <v>0</v>
      </c>
      <c r="K33" s="158">
        <f t="shared" si="6"/>
        <v>0</v>
      </c>
      <c r="L33" s="158">
        <f t="shared" si="6"/>
        <v>0</v>
      </c>
      <c r="M33" s="158">
        <f t="shared" si="6"/>
        <v>0</v>
      </c>
      <c r="N33" s="158">
        <f t="shared" si="6"/>
        <v>0</v>
      </c>
      <c r="O33" s="64"/>
      <c r="P33" s="64"/>
      <c r="Q33" s="157">
        <f>SUM(Q30:Q32)</f>
        <v>0</v>
      </c>
      <c r="R33" s="64"/>
      <c r="S33" s="410"/>
      <c r="T33" s="12"/>
      <c r="U33" s="13"/>
    </row>
    <row r="34" spans="1:21" s="14" customFormat="1" ht="15.75" customHeight="1" x14ac:dyDescent="0.4">
      <c r="A34" s="10"/>
      <c r="B34" s="11"/>
      <c r="C34" s="69"/>
      <c r="D34" s="68"/>
      <c r="E34" s="83"/>
      <c r="F34" s="83"/>
      <c r="G34" s="83"/>
      <c r="H34" s="83"/>
      <c r="I34" s="83"/>
      <c r="J34" s="83"/>
      <c r="K34" s="83"/>
      <c r="L34" s="83"/>
      <c r="M34" s="83"/>
      <c r="N34" s="83"/>
      <c r="O34" s="80"/>
      <c r="P34" s="80"/>
      <c r="Q34" s="65"/>
      <c r="R34" s="80"/>
      <c r="S34" s="65"/>
      <c r="T34" s="12"/>
      <c r="U34" s="13"/>
    </row>
    <row r="35" spans="1:21" s="14" customFormat="1" ht="19.25" customHeight="1" x14ac:dyDescent="0.5">
      <c r="A35" s="10"/>
      <c r="B35" s="11"/>
      <c r="C35" s="116" t="s">
        <v>206</v>
      </c>
      <c r="D35" s="68"/>
      <c r="E35" s="83"/>
      <c r="F35" s="83"/>
      <c r="G35" s="83"/>
      <c r="H35" s="83"/>
      <c r="I35" s="83"/>
      <c r="J35" s="83"/>
      <c r="K35" s="83"/>
      <c r="L35" s="83"/>
      <c r="M35" s="83"/>
      <c r="N35" s="83"/>
      <c r="O35" s="80"/>
      <c r="P35" s="80"/>
      <c r="Q35" s="65"/>
      <c r="R35" s="80"/>
      <c r="S35" s="65"/>
      <c r="T35" s="12"/>
      <c r="U35" s="13"/>
    </row>
    <row r="36" spans="1:21" s="14" customFormat="1" ht="19.25" customHeight="1" thickBot="1" x14ac:dyDescent="0.55000000000000004">
      <c r="A36" s="10"/>
      <c r="B36" s="11"/>
      <c r="C36" s="116"/>
      <c r="D36" s="68"/>
      <c r="E36" s="59" t="str">
        <f>E29</f>
        <v>2017/18</v>
      </c>
      <c r="F36" s="59" t="str">
        <f t="shared" ref="F36:N36" si="7">F29</f>
        <v>2018/19</v>
      </c>
      <c r="G36" s="59" t="str">
        <f t="shared" si="7"/>
        <v>2019/20</v>
      </c>
      <c r="H36" s="59" t="str">
        <f t="shared" si="7"/>
        <v>2020/21</v>
      </c>
      <c r="I36" s="59" t="str">
        <f t="shared" si="7"/>
        <v>2021/22</v>
      </c>
      <c r="J36" s="59" t="str">
        <f t="shared" si="7"/>
        <v>2022/23</v>
      </c>
      <c r="K36" s="59" t="str">
        <f t="shared" si="7"/>
        <v>2023/24</v>
      </c>
      <c r="L36" s="59" t="str">
        <f t="shared" si="7"/>
        <v>2024/25</v>
      </c>
      <c r="M36" s="59" t="str">
        <f t="shared" si="7"/>
        <v>2025/26</v>
      </c>
      <c r="N36" s="59" t="str">
        <f t="shared" si="7"/>
        <v>2026/27</v>
      </c>
      <c r="O36" s="80"/>
      <c r="P36" s="80"/>
      <c r="Q36" s="121" t="s">
        <v>110</v>
      </c>
      <c r="R36" s="80"/>
      <c r="S36" s="117" t="s">
        <v>165</v>
      </c>
      <c r="T36" s="12"/>
      <c r="U36" s="13"/>
    </row>
    <row r="37" spans="1:21" s="14" customFormat="1" ht="20.45" customHeight="1" x14ac:dyDescent="0.4">
      <c r="A37" s="10"/>
      <c r="B37" s="11"/>
      <c r="C37" s="128" t="s">
        <v>68</v>
      </c>
      <c r="D37" s="68"/>
      <c r="E37" s="125"/>
      <c r="F37" s="125"/>
      <c r="G37" s="125"/>
      <c r="H37" s="125"/>
      <c r="I37" s="125"/>
      <c r="J37" s="125"/>
      <c r="K37" s="125"/>
      <c r="L37" s="125"/>
      <c r="M37" s="125"/>
      <c r="N37" s="125"/>
      <c r="O37" s="64"/>
      <c r="P37" s="64"/>
      <c r="Q37" s="154">
        <f>SUM(E37:N37)</f>
        <v>0</v>
      </c>
      <c r="R37" s="64"/>
      <c r="S37" s="408"/>
      <c r="T37" s="12"/>
      <c r="U37" s="13"/>
    </row>
    <row r="38" spans="1:21" s="14" customFormat="1" ht="20.45" customHeight="1" x14ac:dyDescent="0.4">
      <c r="A38" s="10"/>
      <c r="B38" s="11"/>
      <c r="C38" s="129" t="s">
        <v>72</v>
      </c>
      <c r="D38" s="68"/>
      <c r="E38" s="126"/>
      <c r="F38" s="126"/>
      <c r="G38" s="126"/>
      <c r="H38" s="126"/>
      <c r="I38" s="126"/>
      <c r="J38" s="126"/>
      <c r="K38" s="126"/>
      <c r="L38" s="126"/>
      <c r="M38" s="126"/>
      <c r="N38" s="126"/>
      <c r="O38" s="64"/>
      <c r="P38" s="64"/>
      <c r="Q38" s="155">
        <f>SUM(E38:N38)</f>
        <v>0</v>
      </c>
      <c r="R38" s="64"/>
      <c r="S38" s="409"/>
      <c r="T38" s="12"/>
      <c r="U38" s="13"/>
    </row>
    <row r="39" spans="1:21" s="14" customFormat="1" ht="20.45" customHeight="1" thickBot="1" x14ac:dyDescent="0.45">
      <c r="A39" s="10"/>
      <c r="B39" s="11"/>
      <c r="C39" s="130" t="s">
        <v>69</v>
      </c>
      <c r="D39" s="68"/>
      <c r="E39" s="127"/>
      <c r="F39" s="127"/>
      <c r="G39" s="127"/>
      <c r="H39" s="127"/>
      <c r="I39" s="127"/>
      <c r="J39" s="127"/>
      <c r="K39" s="127"/>
      <c r="L39" s="127"/>
      <c r="M39" s="127"/>
      <c r="N39" s="127"/>
      <c r="O39" s="64"/>
      <c r="P39" s="64"/>
      <c r="Q39" s="156">
        <f>SUM(E39:N39)</f>
        <v>0</v>
      </c>
      <c r="R39" s="64"/>
      <c r="S39" s="409"/>
      <c r="T39" s="12"/>
      <c r="U39" s="13"/>
    </row>
    <row r="40" spans="1:21" s="76" customFormat="1" ht="31.8" customHeight="1" thickBot="1" x14ac:dyDescent="0.45">
      <c r="B40" s="78"/>
      <c r="C40" s="122" t="s">
        <v>113</v>
      </c>
      <c r="D40" s="68"/>
      <c r="E40" s="158">
        <f t="shared" ref="E40:N40" si="8">SUM(E37:E39)</f>
        <v>0</v>
      </c>
      <c r="F40" s="158">
        <f t="shared" si="8"/>
        <v>0</v>
      </c>
      <c r="G40" s="158">
        <f t="shared" si="8"/>
        <v>0</v>
      </c>
      <c r="H40" s="158">
        <f t="shared" si="8"/>
        <v>0</v>
      </c>
      <c r="I40" s="158">
        <f t="shared" si="8"/>
        <v>0</v>
      </c>
      <c r="J40" s="158">
        <f t="shared" si="8"/>
        <v>0</v>
      </c>
      <c r="K40" s="158">
        <f t="shared" si="8"/>
        <v>0</v>
      </c>
      <c r="L40" s="158">
        <f t="shared" si="8"/>
        <v>0</v>
      </c>
      <c r="M40" s="158">
        <f t="shared" si="8"/>
        <v>0</v>
      </c>
      <c r="N40" s="158">
        <f t="shared" si="8"/>
        <v>0</v>
      </c>
      <c r="O40" s="64"/>
      <c r="P40" s="64"/>
      <c r="Q40" s="157">
        <f>SUM(Q37:Q39)</f>
        <v>0</v>
      </c>
      <c r="R40" s="80"/>
      <c r="S40" s="410"/>
      <c r="T40" s="81"/>
      <c r="U40" s="82"/>
    </row>
    <row r="41" spans="1:21" s="76" customFormat="1" ht="16.8" customHeight="1" x14ac:dyDescent="0.4">
      <c r="B41" s="78"/>
      <c r="C41" s="69"/>
      <c r="D41" s="68"/>
      <c r="E41" s="79"/>
      <c r="F41" s="79"/>
      <c r="G41" s="79"/>
      <c r="H41" s="79"/>
      <c r="I41" s="79"/>
      <c r="J41" s="79"/>
      <c r="K41" s="79"/>
      <c r="L41" s="79"/>
      <c r="M41" s="79"/>
      <c r="N41" s="79"/>
      <c r="O41" s="80"/>
      <c r="P41" s="80"/>
      <c r="Q41" s="65"/>
      <c r="R41" s="80"/>
      <c r="S41" s="65"/>
      <c r="T41" s="81"/>
      <c r="U41" s="82"/>
    </row>
    <row r="42" spans="1:21" s="76" customFormat="1" ht="33.6" customHeight="1" x14ac:dyDescent="0.5">
      <c r="B42" s="78"/>
      <c r="C42" s="407" t="s">
        <v>207</v>
      </c>
      <c r="D42" s="407"/>
      <c r="E42" s="407"/>
      <c r="F42" s="407"/>
      <c r="G42" s="407"/>
      <c r="H42" s="407"/>
      <c r="I42" s="407"/>
      <c r="J42" s="407"/>
      <c r="K42" s="407"/>
      <c r="L42" s="407"/>
      <c r="M42" s="407"/>
      <c r="N42" s="407"/>
      <c r="O42" s="80"/>
      <c r="P42" s="80"/>
      <c r="Q42" s="65"/>
      <c r="R42" s="80"/>
      <c r="S42" s="65"/>
      <c r="T42" s="81"/>
      <c r="U42" s="82"/>
    </row>
    <row r="43" spans="1:21" s="76" customFormat="1" ht="16.8" customHeight="1" thickBot="1" x14ac:dyDescent="0.55000000000000004">
      <c r="B43" s="78"/>
      <c r="C43" s="116"/>
      <c r="D43" s="68"/>
      <c r="E43" s="59" t="str">
        <f>E36</f>
        <v>2017/18</v>
      </c>
      <c r="F43" s="59" t="str">
        <f t="shared" ref="F43:N43" si="9">F36</f>
        <v>2018/19</v>
      </c>
      <c r="G43" s="59" t="str">
        <f t="shared" si="9"/>
        <v>2019/20</v>
      </c>
      <c r="H43" s="59" t="str">
        <f t="shared" si="9"/>
        <v>2020/21</v>
      </c>
      <c r="I43" s="59" t="str">
        <f t="shared" si="9"/>
        <v>2021/22</v>
      </c>
      <c r="J43" s="59" t="str">
        <f t="shared" si="9"/>
        <v>2022/23</v>
      </c>
      <c r="K43" s="59" t="str">
        <f t="shared" si="9"/>
        <v>2023/24</v>
      </c>
      <c r="L43" s="59" t="str">
        <f t="shared" si="9"/>
        <v>2024/25</v>
      </c>
      <c r="M43" s="59" t="str">
        <f t="shared" si="9"/>
        <v>2025/26</v>
      </c>
      <c r="N43" s="59" t="str">
        <f t="shared" si="9"/>
        <v>2026/27</v>
      </c>
      <c r="O43" s="80"/>
      <c r="P43" s="80"/>
      <c r="Q43" s="121" t="s">
        <v>110</v>
      </c>
      <c r="R43" s="80"/>
      <c r="S43" s="117" t="s">
        <v>165</v>
      </c>
      <c r="T43" s="81"/>
      <c r="U43" s="82"/>
    </row>
    <row r="44" spans="1:21" s="76" customFormat="1" ht="20.45" customHeight="1" x14ac:dyDescent="0.4">
      <c r="B44" s="78"/>
      <c r="C44" s="128" t="s">
        <v>68</v>
      </c>
      <c r="D44" s="68"/>
      <c r="E44" s="125"/>
      <c r="F44" s="125"/>
      <c r="G44" s="125"/>
      <c r="H44" s="125"/>
      <c r="I44" s="125"/>
      <c r="J44" s="125"/>
      <c r="K44" s="125"/>
      <c r="L44" s="125"/>
      <c r="M44" s="125"/>
      <c r="N44" s="125"/>
      <c r="O44" s="64"/>
      <c r="P44" s="64"/>
      <c r="Q44" s="154">
        <f>SUM(E44:N44)</f>
        <v>0</v>
      </c>
      <c r="R44" s="64"/>
      <c r="S44" s="408"/>
      <c r="T44" s="81"/>
      <c r="U44" s="82"/>
    </row>
    <row r="45" spans="1:21" s="76" customFormat="1" ht="20.45" customHeight="1" x14ac:dyDescent="0.4">
      <c r="B45" s="78"/>
      <c r="C45" s="129" t="s">
        <v>72</v>
      </c>
      <c r="D45" s="68"/>
      <c r="E45" s="126"/>
      <c r="F45" s="126"/>
      <c r="G45" s="126"/>
      <c r="H45" s="126"/>
      <c r="I45" s="126"/>
      <c r="J45" s="126"/>
      <c r="K45" s="126"/>
      <c r="L45" s="126"/>
      <c r="M45" s="126"/>
      <c r="N45" s="126"/>
      <c r="O45" s="64"/>
      <c r="P45" s="64"/>
      <c r="Q45" s="155">
        <f>SUM(E45:N45)</f>
        <v>0</v>
      </c>
      <c r="R45" s="64"/>
      <c r="S45" s="409"/>
      <c r="T45" s="81"/>
      <c r="U45" s="82"/>
    </row>
    <row r="46" spans="1:21" s="76" customFormat="1" ht="20.45" customHeight="1" thickBot="1" x14ac:dyDescent="0.45">
      <c r="B46" s="78"/>
      <c r="C46" s="130" t="s">
        <v>69</v>
      </c>
      <c r="D46" s="68"/>
      <c r="E46" s="127"/>
      <c r="F46" s="127"/>
      <c r="G46" s="127"/>
      <c r="H46" s="127"/>
      <c r="I46" s="127"/>
      <c r="J46" s="127"/>
      <c r="K46" s="127"/>
      <c r="L46" s="127"/>
      <c r="M46" s="127"/>
      <c r="N46" s="127"/>
      <c r="O46" s="64"/>
      <c r="P46" s="64"/>
      <c r="Q46" s="156">
        <f>SUM(E46:N46)</f>
        <v>0</v>
      </c>
      <c r="R46" s="64"/>
      <c r="S46" s="409"/>
      <c r="T46" s="81"/>
      <c r="U46" s="82"/>
    </row>
    <row r="47" spans="1:21" s="76" customFormat="1" ht="31.25" customHeight="1" thickBot="1" x14ac:dyDescent="0.45">
      <c r="B47" s="78"/>
      <c r="C47" s="122" t="s">
        <v>114</v>
      </c>
      <c r="D47" s="68"/>
      <c r="E47" s="158">
        <f t="shared" ref="E47:N47" si="10">SUM(E44:E46)</f>
        <v>0</v>
      </c>
      <c r="F47" s="158">
        <f t="shared" si="10"/>
        <v>0</v>
      </c>
      <c r="G47" s="158">
        <f t="shared" si="10"/>
        <v>0</v>
      </c>
      <c r="H47" s="158">
        <f t="shared" si="10"/>
        <v>0</v>
      </c>
      <c r="I47" s="158">
        <f t="shared" si="10"/>
        <v>0</v>
      </c>
      <c r="J47" s="158">
        <f t="shared" si="10"/>
        <v>0</v>
      </c>
      <c r="K47" s="158">
        <f t="shared" si="10"/>
        <v>0</v>
      </c>
      <c r="L47" s="158">
        <f t="shared" si="10"/>
        <v>0</v>
      </c>
      <c r="M47" s="158">
        <f t="shared" si="10"/>
        <v>0</v>
      </c>
      <c r="N47" s="158">
        <f t="shared" si="10"/>
        <v>0</v>
      </c>
      <c r="O47" s="64"/>
      <c r="P47" s="64"/>
      <c r="Q47" s="157">
        <f>SUM(Q44:Q46)</f>
        <v>0</v>
      </c>
      <c r="R47" s="64"/>
      <c r="S47" s="410"/>
      <c r="T47" s="81"/>
      <c r="U47" s="82"/>
    </row>
    <row r="48" spans="1:21" s="76" customFormat="1" ht="16.25" customHeight="1" x14ac:dyDescent="0.4">
      <c r="B48" s="78"/>
      <c r="C48" s="362"/>
      <c r="D48" s="363"/>
      <c r="E48" s="364"/>
      <c r="F48" s="364"/>
      <c r="G48" s="364"/>
      <c r="H48" s="364"/>
      <c r="I48" s="364"/>
      <c r="J48" s="364"/>
      <c r="K48" s="364"/>
      <c r="L48" s="364"/>
      <c r="M48" s="364"/>
      <c r="N48" s="364"/>
      <c r="O48" s="365"/>
      <c r="P48" s="365"/>
      <c r="Q48" s="366"/>
      <c r="R48" s="365"/>
      <c r="S48" s="367"/>
      <c r="T48" s="81"/>
      <c r="U48" s="82"/>
    </row>
    <row r="49" spans="2:21" s="76" customFormat="1" ht="22.8" customHeight="1" x14ac:dyDescent="0.5">
      <c r="B49" s="78"/>
      <c r="C49" s="407" t="s">
        <v>222</v>
      </c>
      <c r="D49" s="407"/>
      <c r="E49" s="407"/>
      <c r="F49" s="407"/>
      <c r="G49" s="407"/>
      <c r="H49" s="407"/>
      <c r="I49" s="407"/>
      <c r="J49" s="407"/>
      <c r="K49" s="407"/>
      <c r="L49" s="407"/>
      <c r="M49" s="407"/>
      <c r="N49" s="407"/>
      <c r="O49" s="365"/>
      <c r="P49" s="365"/>
      <c r="Q49" s="366"/>
      <c r="R49" s="365"/>
      <c r="S49" s="367"/>
      <c r="T49" s="81"/>
      <c r="U49" s="82"/>
    </row>
    <row r="50" spans="2:21" s="76" customFormat="1" ht="34.25" customHeight="1" x14ac:dyDescent="0.5">
      <c r="B50" s="78"/>
      <c r="C50" s="372" t="s">
        <v>221</v>
      </c>
      <c r="D50" s="372"/>
      <c r="E50" s="326" t="s">
        <v>223</v>
      </c>
      <c r="F50" s="372"/>
      <c r="G50" s="372"/>
      <c r="H50" s="372"/>
      <c r="I50" s="372"/>
      <c r="J50" s="329"/>
      <c r="K50" s="372"/>
      <c r="L50" s="372"/>
      <c r="M50" s="372"/>
      <c r="N50" s="372"/>
      <c r="O50" s="365"/>
      <c r="P50" s="365"/>
      <c r="Q50" s="366"/>
      <c r="R50" s="365"/>
      <c r="S50" s="367"/>
      <c r="T50" s="81"/>
      <c r="U50" s="82"/>
    </row>
    <row r="51" spans="2:21" s="76" customFormat="1" ht="18.600000000000001" customHeight="1" x14ac:dyDescent="0.5">
      <c r="B51" s="78"/>
      <c r="C51" s="329" t="s">
        <v>224</v>
      </c>
      <c r="D51" s="372"/>
      <c r="E51" s="372"/>
      <c r="F51" s="372"/>
      <c r="G51" s="372"/>
      <c r="H51" s="372"/>
      <c r="I51" s="372"/>
      <c r="J51" s="372"/>
      <c r="K51" s="372"/>
      <c r="L51" s="372"/>
      <c r="M51" s="372"/>
      <c r="N51" s="372"/>
      <c r="O51" s="365"/>
      <c r="P51" s="365"/>
      <c r="Q51" s="366"/>
      <c r="R51" s="365"/>
      <c r="S51" s="367"/>
      <c r="T51" s="81"/>
      <c r="U51" s="82"/>
    </row>
    <row r="52" spans="2:21" s="76" customFormat="1" ht="18.600000000000001" customHeight="1" x14ac:dyDescent="0.5">
      <c r="B52" s="78"/>
      <c r="C52" s="329" t="s">
        <v>225</v>
      </c>
      <c r="D52" s="372"/>
      <c r="E52" s="372"/>
      <c r="F52" s="372"/>
      <c r="G52" s="372"/>
      <c r="H52" s="372"/>
      <c r="I52" s="372"/>
      <c r="J52" s="372"/>
      <c r="K52" s="372"/>
      <c r="L52" s="372"/>
      <c r="M52" s="372"/>
      <c r="N52" s="372"/>
      <c r="O52" s="365"/>
      <c r="P52" s="365"/>
      <c r="Q52" s="366"/>
      <c r="R52" s="365"/>
      <c r="S52" s="367"/>
      <c r="T52" s="81"/>
      <c r="U52" s="82"/>
    </row>
    <row r="53" spans="2:21" s="76" customFormat="1" ht="19.8" customHeight="1" x14ac:dyDescent="0.5">
      <c r="B53" s="78"/>
      <c r="C53" s="407" t="s">
        <v>220</v>
      </c>
      <c r="D53" s="407"/>
      <c r="E53" s="407"/>
      <c r="F53" s="407"/>
      <c r="G53" s="407"/>
      <c r="H53" s="407"/>
      <c r="I53" s="407"/>
      <c r="J53" s="407"/>
      <c r="K53" s="407"/>
      <c r="L53" s="407"/>
      <c r="M53" s="407"/>
      <c r="N53" s="407"/>
      <c r="O53" s="80"/>
      <c r="P53" s="80"/>
      <c r="Q53" s="65"/>
      <c r="R53" s="80"/>
      <c r="S53" s="65"/>
      <c r="T53" s="81"/>
      <c r="U53" s="82"/>
    </row>
    <row r="54" spans="2:21" s="76" customFormat="1" ht="16.25" customHeight="1" thickBot="1" x14ac:dyDescent="0.55000000000000004">
      <c r="B54" s="78"/>
      <c r="C54" s="116" t="s">
        <v>226</v>
      </c>
      <c r="D54" s="68"/>
      <c r="E54" s="59" t="str">
        <f>E43</f>
        <v>2017/18</v>
      </c>
      <c r="F54" s="59" t="str">
        <f t="shared" ref="F54:N54" si="11">F43</f>
        <v>2018/19</v>
      </c>
      <c r="G54" s="59" t="str">
        <f t="shared" si="11"/>
        <v>2019/20</v>
      </c>
      <c r="H54" s="59" t="str">
        <f t="shared" si="11"/>
        <v>2020/21</v>
      </c>
      <c r="I54" s="59" t="str">
        <f t="shared" si="11"/>
        <v>2021/22</v>
      </c>
      <c r="J54" s="59" t="str">
        <f t="shared" si="11"/>
        <v>2022/23</v>
      </c>
      <c r="K54" s="59" t="str">
        <f t="shared" si="11"/>
        <v>2023/24</v>
      </c>
      <c r="L54" s="59" t="str">
        <f t="shared" si="11"/>
        <v>2024/25</v>
      </c>
      <c r="M54" s="59" t="str">
        <f t="shared" si="11"/>
        <v>2025/26</v>
      </c>
      <c r="N54" s="59" t="str">
        <f t="shared" si="11"/>
        <v>2026/27</v>
      </c>
      <c r="O54" s="80"/>
      <c r="P54" s="80"/>
      <c r="Q54" s="121" t="s">
        <v>110</v>
      </c>
      <c r="R54" s="80"/>
      <c r="S54" s="117" t="s">
        <v>165</v>
      </c>
      <c r="T54" s="81"/>
      <c r="U54" s="82"/>
    </row>
    <row r="55" spans="2:21" s="76" customFormat="1" ht="24" customHeight="1" x14ac:dyDescent="0.4">
      <c r="B55" s="78"/>
      <c r="C55" s="125"/>
      <c r="D55" s="368"/>
      <c r="E55" s="125"/>
      <c r="F55" s="125"/>
      <c r="G55" s="125"/>
      <c r="H55" s="125"/>
      <c r="I55" s="125"/>
      <c r="J55" s="125"/>
      <c r="K55" s="125"/>
      <c r="L55" s="125"/>
      <c r="M55" s="125"/>
      <c r="N55" s="125"/>
      <c r="O55" s="64"/>
      <c r="P55" s="64"/>
      <c r="Q55" s="154">
        <f>SUM(E55:N55)</f>
        <v>0</v>
      </c>
      <c r="R55" s="64"/>
      <c r="S55" s="408"/>
      <c r="T55" s="81"/>
      <c r="U55" s="82"/>
    </row>
    <row r="56" spans="2:21" s="76" customFormat="1" ht="24" customHeight="1" x14ac:dyDescent="0.4">
      <c r="B56" s="78"/>
      <c r="C56" s="126"/>
      <c r="D56" s="368"/>
      <c r="E56" s="126"/>
      <c r="F56" s="126"/>
      <c r="G56" s="126"/>
      <c r="H56" s="126"/>
      <c r="I56" s="126"/>
      <c r="J56" s="126"/>
      <c r="K56" s="126"/>
      <c r="L56" s="126"/>
      <c r="M56" s="126"/>
      <c r="N56" s="126"/>
      <c r="O56" s="64"/>
      <c r="P56" s="64"/>
      <c r="Q56" s="155">
        <f>SUM(E56:N56)</f>
        <v>0</v>
      </c>
      <c r="R56" s="64"/>
      <c r="S56" s="409"/>
      <c r="T56" s="81"/>
      <c r="U56" s="82"/>
    </row>
    <row r="57" spans="2:21" s="76" customFormat="1" ht="24" customHeight="1" x14ac:dyDescent="0.4">
      <c r="B57" s="78"/>
      <c r="C57" s="126"/>
      <c r="D57" s="368"/>
      <c r="E57" s="126"/>
      <c r="F57" s="126"/>
      <c r="G57" s="126"/>
      <c r="H57" s="126"/>
      <c r="I57" s="126"/>
      <c r="J57" s="126"/>
      <c r="K57" s="126"/>
      <c r="L57" s="126"/>
      <c r="M57" s="126"/>
      <c r="N57" s="126"/>
      <c r="O57" s="64"/>
      <c r="P57" s="64"/>
      <c r="Q57" s="155">
        <f>SUM(E57:N57)</f>
        <v>0</v>
      </c>
      <c r="R57" s="64"/>
      <c r="S57" s="409"/>
      <c r="T57" s="81"/>
      <c r="U57" s="82"/>
    </row>
    <row r="58" spans="2:21" s="76" customFormat="1" ht="24" customHeight="1" x14ac:dyDescent="0.4">
      <c r="B58" s="78"/>
      <c r="C58" s="126"/>
      <c r="D58" s="368"/>
      <c r="E58" s="126"/>
      <c r="F58" s="126"/>
      <c r="G58" s="126"/>
      <c r="H58" s="126"/>
      <c r="I58" s="126"/>
      <c r="J58" s="126"/>
      <c r="K58" s="126"/>
      <c r="L58" s="126"/>
      <c r="M58" s="126"/>
      <c r="N58" s="126"/>
      <c r="O58" s="64"/>
      <c r="P58" s="64"/>
      <c r="Q58" s="155">
        <f>SUM(E58:N58)</f>
        <v>0</v>
      </c>
      <c r="R58" s="64"/>
      <c r="S58" s="409"/>
      <c r="T58" s="81"/>
      <c r="U58" s="82"/>
    </row>
    <row r="59" spans="2:21" s="76" customFormat="1" ht="24" customHeight="1" thickBot="1" x14ac:dyDescent="0.45">
      <c r="B59" s="78"/>
      <c r="C59" s="127"/>
      <c r="D59" s="368"/>
      <c r="E59" s="127"/>
      <c r="F59" s="127"/>
      <c r="G59" s="127"/>
      <c r="H59" s="127"/>
      <c r="I59" s="127"/>
      <c r="J59" s="127"/>
      <c r="K59" s="127"/>
      <c r="L59" s="127"/>
      <c r="M59" s="127"/>
      <c r="N59" s="127"/>
      <c r="O59" s="64"/>
      <c r="P59" s="64"/>
      <c r="Q59" s="156">
        <f>SUM(E59:N59)</f>
        <v>0</v>
      </c>
      <c r="R59" s="64"/>
      <c r="S59" s="409"/>
      <c r="T59" s="81"/>
      <c r="U59" s="82"/>
    </row>
    <row r="60" spans="2:21" s="76" customFormat="1" ht="20.45" customHeight="1" thickBot="1" x14ac:dyDescent="0.45">
      <c r="B60" s="78"/>
      <c r="C60" s="122" t="s">
        <v>209</v>
      </c>
      <c r="D60" s="68"/>
      <c r="E60" s="158">
        <f t="shared" ref="E60:N60" si="12">SUM(E55:E59)</f>
        <v>0</v>
      </c>
      <c r="F60" s="158">
        <f t="shared" si="12"/>
        <v>0</v>
      </c>
      <c r="G60" s="158">
        <f t="shared" si="12"/>
        <v>0</v>
      </c>
      <c r="H60" s="158">
        <f t="shared" si="12"/>
        <v>0</v>
      </c>
      <c r="I60" s="158">
        <f t="shared" si="12"/>
        <v>0</v>
      </c>
      <c r="J60" s="158">
        <f t="shared" si="12"/>
        <v>0</v>
      </c>
      <c r="K60" s="158">
        <f t="shared" si="12"/>
        <v>0</v>
      </c>
      <c r="L60" s="158">
        <f t="shared" si="12"/>
        <v>0</v>
      </c>
      <c r="M60" s="158">
        <f t="shared" si="12"/>
        <v>0</v>
      </c>
      <c r="N60" s="158">
        <f t="shared" si="12"/>
        <v>0</v>
      </c>
      <c r="O60" s="64"/>
      <c r="P60" s="64"/>
      <c r="Q60" s="157">
        <f>SUM(Q55:Q59)</f>
        <v>0</v>
      </c>
      <c r="R60" s="64"/>
      <c r="S60" s="410"/>
      <c r="T60" s="81"/>
      <c r="U60" s="82"/>
    </row>
    <row r="61" spans="2:21" ht="9.75" customHeight="1" thickBot="1" x14ac:dyDescent="0.45">
      <c r="B61" s="23"/>
      <c r="C61" s="24"/>
      <c r="D61" s="24"/>
      <c r="E61" s="24"/>
      <c r="F61" s="24"/>
      <c r="G61" s="24"/>
      <c r="H61" s="24"/>
      <c r="I61" s="24"/>
      <c r="J61" s="24"/>
      <c r="K61" s="24"/>
      <c r="L61" s="24"/>
      <c r="M61" s="24"/>
      <c r="N61" s="24"/>
      <c r="O61" s="24"/>
      <c r="P61" s="24"/>
      <c r="Q61" s="24"/>
      <c r="R61" s="24"/>
      <c r="S61" s="24"/>
      <c r="T61" s="25"/>
      <c r="U61" s="9"/>
    </row>
    <row r="62" spans="2:21" ht="15.4" thickTop="1" x14ac:dyDescent="0.4"/>
  </sheetData>
  <sheetProtection password="CC54" sheet="1" objects="1" scenarios="1" formatCells="0" formatColumns="0" formatRows="0" insertRows="0"/>
  <mergeCells count="15">
    <mergeCell ref="C53:N53"/>
    <mergeCell ref="S55:S60"/>
    <mergeCell ref="C3:I3"/>
    <mergeCell ref="C8:S8"/>
    <mergeCell ref="S44:S47"/>
    <mergeCell ref="C10:S10"/>
    <mergeCell ref="C11:S11"/>
    <mergeCell ref="C12:S12"/>
    <mergeCell ref="C13:S13"/>
    <mergeCell ref="C14:S14"/>
    <mergeCell ref="C15:S15"/>
    <mergeCell ref="S30:S33"/>
    <mergeCell ref="S37:S40"/>
    <mergeCell ref="C42:N42"/>
    <mergeCell ref="C49:N49"/>
  </mergeCells>
  <dataValidations count="1">
    <dataValidation type="list" allowBlank="1" showInputMessage="1" showErrorMessage="1" sqref="E50">
      <formula1>"YES, NO, SELECT Yes/No"</formula1>
    </dataValidation>
  </dataValidations>
  <pageMargins left="0.74803149606299213" right="0.74803149606299213" top="0.98425196850393704" bottom="0.98425196850393704" header="0.51181102362204722" footer="0.51181102362204722"/>
  <pageSetup paperSize="8" scale="61"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93"/>
  <sheetViews>
    <sheetView showGridLines="0" zoomScale="60" zoomScaleNormal="60" workbookViewId="0">
      <selection activeCell="Q72" sqref="Q72"/>
    </sheetView>
  </sheetViews>
  <sheetFormatPr defaultRowHeight="15" x14ac:dyDescent="0.4"/>
  <cols>
    <col min="1" max="1" width="1.83203125" style="1" customWidth="1"/>
    <col min="2" max="2" width="1.88671875" style="1" customWidth="1"/>
    <col min="3" max="3" width="30.109375" customWidth="1"/>
    <col min="4" max="4" width="1.109375" style="22" customWidth="1"/>
    <col min="5" max="5" width="10.1640625" customWidth="1"/>
    <col min="6" max="6" width="1.109375" style="22" customWidth="1"/>
    <col min="7" max="7" width="11.1640625" customWidth="1"/>
    <col min="8" max="8" width="1.109375" style="22" customWidth="1"/>
    <col min="9" max="9" width="9.38671875" customWidth="1"/>
    <col min="10" max="10" width="1.109375" style="22" customWidth="1"/>
    <col min="11" max="20" width="10.1640625" customWidth="1"/>
    <col min="21" max="21" width="3.109375" style="22" customWidth="1"/>
    <col min="22" max="22" width="83.88671875" style="22" customWidth="1"/>
    <col min="23" max="23" width="1.38671875" style="1" customWidth="1"/>
    <col min="24" max="24" width="9.609375" style="1" customWidth="1"/>
    <col min="25" max="25" width="7.609375" style="1" customWidth="1"/>
    <col min="26" max="31" width="8.88671875" style="1" customWidth="1"/>
  </cols>
  <sheetData>
    <row r="1" spans="1:31" s="1" customFormat="1" ht="7.5" customHeight="1" thickBot="1" x14ac:dyDescent="0.45"/>
    <row r="2" spans="1:31" s="1" customFormat="1" ht="12" customHeight="1" thickTop="1" x14ac:dyDescent="0.4">
      <c r="B2" s="2"/>
      <c r="C2" s="3"/>
      <c r="D2" s="3"/>
      <c r="E2" s="3"/>
      <c r="F2" s="3"/>
      <c r="G2" s="3"/>
      <c r="H2" s="3"/>
      <c r="I2" s="3"/>
      <c r="J2" s="3"/>
      <c r="K2" s="3"/>
      <c r="L2" s="3"/>
      <c r="M2" s="3"/>
      <c r="N2" s="3"/>
      <c r="O2" s="3"/>
      <c r="P2" s="3"/>
      <c r="Q2" s="3"/>
      <c r="R2" s="3"/>
      <c r="S2" s="3"/>
      <c r="T2" s="3"/>
      <c r="U2" s="3"/>
      <c r="V2" s="3"/>
      <c r="W2" s="4"/>
    </row>
    <row r="3" spans="1:31" ht="20.65" x14ac:dyDescent="0.6">
      <c r="B3" s="5"/>
      <c r="C3" s="57" t="s">
        <v>190</v>
      </c>
      <c r="D3" s="6"/>
      <c r="E3" s="7"/>
      <c r="F3" s="6"/>
      <c r="G3" s="7"/>
      <c r="H3" s="6"/>
      <c r="I3" s="7"/>
      <c r="J3" s="6"/>
      <c r="K3" s="7"/>
      <c r="L3" s="7"/>
      <c r="M3" s="7"/>
      <c r="N3" s="7"/>
      <c r="O3" s="7"/>
      <c r="P3" s="7"/>
      <c r="Q3" s="7"/>
      <c r="R3" s="7"/>
      <c r="S3" s="7"/>
      <c r="T3" s="7"/>
      <c r="U3" s="7"/>
      <c r="V3" s="95" t="s">
        <v>77</v>
      </c>
      <c r="W3" s="8"/>
      <c r="X3" s="9"/>
      <c r="Y3" s="9"/>
      <c r="Z3" s="9"/>
      <c r="AA3" s="9"/>
      <c r="AB3" s="9"/>
    </row>
    <row r="4" spans="1:31" ht="17.649999999999999" x14ac:dyDescent="0.5">
      <c r="A4" s="29"/>
      <c r="B4" s="22"/>
      <c r="C4" s="430" t="s">
        <v>174</v>
      </c>
      <c r="D4" s="430"/>
      <c r="E4" s="430"/>
      <c r="F4" s="430"/>
      <c r="G4" s="430"/>
      <c r="H4" s="430"/>
      <c r="I4" s="430"/>
      <c r="J4" s="430"/>
      <c r="K4" s="430"/>
      <c r="L4" s="430"/>
      <c r="M4" s="430"/>
      <c r="N4" s="430"/>
      <c r="O4" s="430"/>
      <c r="P4" s="430"/>
      <c r="Q4" s="430"/>
      <c r="R4" s="430"/>
      <c r="S4" s="430"/>
      <c r="T4" s="430"/>
      <c r="U4" s="131"/>
      <c r="V4" s="96" t="s">
        <v>78</v>
      </c>
      <c r="W4" s="7"/>
      <c r="X4" s="92"/>
      <c r="Y4" s="9"/>
      <c r="Z4" s="9"/>
      <c r="AA4" s="9"/>
      <c r="AB4" s="9"/>
    </row>
    <row r="5" spans="1:31" s="55" customFormat="1" ht="15.75" customHeight="1" x14ac:dyDescent="0.5">
      <c r="A5" s="90"/>
      <c r="B5" s="52"/>
      <c r="C5" s="430"/>
      <c r="D5" s="430"/>
      <c r="E5" s="430"/>
      <c r="F5" s="430"/>
      <c r="G5" s="430"/>
      <c r="H5" s="430"/>
      <c r="I5" s="430"/>
      <c r="J5" s="430"/>
      <c r="K5" s="430"/>
      <c r="L5" s="430"/>
      <c r="M5" s="430"/>
      <c r="N5" s="430"/>
      <c r="O5" s="430"/>
      <c r="P5" s="430"/>
      <c r="Q5" s="430"/>
      <c r="R5" s="430"/>
      <c r="S5" s="430"/>
      <c r="T5" s="430"/>
      <c r="V5" s="159" t="s">
        <v>111</v>
      </c>
      <c r="W5" s="52"/>
      <c r="X5" s="93"/>
      <c r="Y5" s="53"/>
      <c r="Z5" s="53"/>
      <c r="AA5" s="53"/>
      <c r="AB5" s="53"/>
      <c r="AC5" s="53"/>
      <c r="AD5" s="53"/>
      <c r="AE5" s="53"/>
    </row>
    <row r="6" spans="1:31" s="55" customFormat="1" ht="34.25" customHeight="1" x14ac:dyDescent="0.4">
      <c r="A6" s="90"/>
      <c r="B6" s="52"/>
      <c r="C6" s="420" t="s">
        <v>167</v>
      </c>
      <c r="D6" s="420"/>
      <c r="E6" s="420"/>
      <c r="F6" s="420"/>
      <c r="G6" s="420"/>
      <c r="H6" s="420"/>
      <c r="I6" s="420"/>
      <c r="J6" s="420"/>
      <c r="K6" s="420"/>
      <c r="L6" s="420"/>
      <c r="M6" s="420"/>
      <c r="N6" s="420"/>
      <c r="O6" s="420"/>
      <c r="P6" s="420"/>
      <c r="Q6" s="420"/>
      <c r="R6" s="420"/>
      <c r="S6" s="420"/>
      <c r="T6" s="420"/>
      <c r="U6" s="52"/>
      <c r="V6" s="52"/>
      <c r="W6" s="52"/>
      <c r="X6" s="93"/>
      <c r="Y6" s="53"/>
      <c r="Z6" s="53"/>
      <c r="AA6" s="53"/>
      <c r="AB6" s="53"/>
      <c r="AC6" s="53"/>
      <c r="AD6" s="53"/>
      <c r="AE6" s="53"/>
    </row>
    <row r="7" spans="1:31" x14ac:dyDescent="0.4">
      <c r="A7" s="29"/>
      <c r="B7" s="7"/>
      <c r="C7" s="71"/>
      <c r="E7" s="71"/>
      <c r="G7" s="71"/>
      <c r="I7" s="71"/>
      <c r="K7" s="71"/>
      <c r="L7" s="71"/>
      <c r="M7" s="71"/>
      <c r="N7" s="71"/>
      <c r="O7" s="71"/>
      <c r="P7" s="71"/>
      <c r="Q7" s="71"/>
      <c r="R7" s="71"/>
      <c r="S7" s="71"/>
      <c r="T7" s="71"/>
      <c r="W7" s="7"/>
      <c r="X7" s="5"/>
    </row>
    <row r="8" spans="1:31" ht="15.75" customHeight="1" x14ac:dyDescent="0.4">
      <c r="A8" s="29"/>
      <c r="B8" s="22"/>
      <c r="C8" s="52" t="s">
        <v>75</v>
      </c>
      <c r="D8" s="52"/>
      <c r="E8" s="7"/>
      <c r="F8" s="7"/>
      <c r="G8" s="7"/>
      <c r="H8" s="7"/>
      <c r="I8" s="7"/>
      <c r="J8" s="7"/>
      <c r="K8" s="7"/>
      <c r="L8" s="7"/>
      <c r="M8" s="7"/>
      <c r="N8" s="52"/>
      <c r="O8" s="7"/>
      <c r="P8" s="71"/>
      <c r="Q8" s="71"/>
      <c r="R8" s="71"/>
      <c r="S8" s="71"/>
      <c r="T8" s="71"/>
      <c r="U8" s="7"/>
      <c r="V8" s="7"/>
      <c r="W8" s="7"/>
      <c r="X8" s="5"/>
      <c r="Z8"/>
      <c r="AA8"/>
      <c r="AB8"/>
      <c r="AC8"/>
      <c r="AD8"/>
      <c r="AE8"/>
    </row>
    <row r="9" spans="1:31" ht="15.75" customHeight="1" x14ac:dyDescent="0.4">
      <c r="A9" s="29"/>
      <c r="B9" s="22"/>
      <c r="C9" s="84" t="s">
        <v>166</v>
      </c>
      <c r="H9" s="7"/>
      <c r="I9" s="7"/>
      <c r="J9" s="7"/>
      <c r="K9" s="7"/>
      <c r="L9" s="7"/>
      <c r="M9" s="7"/>
      <c r="N9" s="52"/>
      <c r="O9" s="7"/>
      <c r="P9" s="71"/>
      <c r="Q9" s="71"/>
      <c r="R9" s="71"/>
      <c r="S9" s="71"/>
      <c r="T9" s="71"/>
      <c r="U9" s="7"/>
      <c r="V9" s="7"/>
      <c r="W9" s="7"/>
      <c r="X9" s="5"/>
      <c r="Z9"/>
      <c r="AA9"/>
      <c r="AB9"/>
      <c r="AC9"/>
      <c r="AD9"/>
      <c r="AE9"/>
    </row>
    <row r="10" spans="1:31" ht="15.75" customHeight="1" x14ac:dyDescent="0.4">
      <c r="A10" s="29"/>
      <c r="B10" s="22"/>
      <c r="C10" s="84" t="s">
        <v>85</v>
      </c>
      <c r="D10" s="52"/>
      <c r="E10" s="7"/>
      <c r="F10" s="7"/>
      <c r="G10" s="7"/>
      <c r="H10" s="7"/>
      <c r="I10" s="7"/>
      <c r="J10" s="7"/>
      <c r="K10" s="7"/>
      <c r="L10" s="7"/>
      <c r="M10" s="7"/>
      <c r="N10" s="52"/>
      <c r="O10" s="7"/>
      <c r="P10" s="71"/>
      <c r="Q10" s="71"/>
      <c r="R10" s="71"/>
      <c r="S10" s="71"/>
      <c r="T10" s="71"/>
      <c r="U10" s="7"/>
      <c r="V10" s="7"/>
      <c r="W10" s="7"/>
      <c r="X10" s="5"/>
      <c r="Z10"/>
      <c r="AA10"/>
      <c r="AB10"/>
      <c r="AC10"/>
      <c r="AD10"/>
      <c r="AE10"/>
    </row>
    <row r="11" spans="1:31" ht="15.75" customHeight="1" x14ac:dyDescent="0.4">
      <c r="A11" s="29"/>
      <c r="B11" s="22"/>
      <c r="C11" s="108" t="s">
        <v>101</v>
      </c>
      <c r="D11" s="52"/>
      <c r="E11" s="7"/>
      <c r="F11" s="7"/>
      <c r="G11" s="7"/>
      <c r="H11" s="7"/>
      <c r="I11" s="7"/>
      <c r="J11" s="7"/>
      <c r="K11" s="7"/>
      <c r="L11" s="7"/>
      <c r="M11" s="7"/>
      <c r="N11" s="52"/>
      <c r="O11" s="7"/>
      <c r="P11" s="71"/>
      <c r="Q11" s="71"/>
      <c r="R11" s="71"/>
      <c r="S11" s="71"/>
      <c r="T11" s="71"/>
      <c r="U11" s="7"/>
      <c r="V11" s="7"/>
      <c r="W11" s="7"/>
      <c r="X11" s="5"/>
      <c r="Z11"/>
      <c r="AA11"/>
      <c r="AB11"/>
      <c r="AC11"/>
      <c r="AD11"/>
      <c r="AE11"/>
    </row>
    <row r="12" spans="1:31" ht="15.75" customHeight="1" x14ac:dyDescent="0.4">
      <c r="A12" s="29"/>
      <c r="B12" s="22"/>
      <c r="C12" s="52" t="s">
        <v>86</v>
      </c>
      <c r="D12" s="52"/>
      <c r="E12" s="7"/>
      <c r="F12" s="7"/>
      <c r="G12" s="7"/>
      <c r="H12" s="7"/>
      <c r="I12" s="7"/>
      <c r="J12" s="7"/>
      <c r="K12" s="7"/>
      <c r="L12" s="7"/>
      <c r="M12" s="7"/>
      <c r="N12" s="52"/>
      <c r="O12" s="7"/>
      <c r="P12" s="71"/>
      <c r="Q12" s="71"/>
      <c r="R12" s="71"/>
      <c r="S12" s="71"/>
      <c r="T12" s="71"/>
      <c r="U12" s="7"/>
      <c r="V12" s="7"/>
      <c r="W12" s="7"/>
      <c r="X12" s="5"/>
      <c r="Z12"/>
      <c r="AA12"/>
      <c r="AB12"/>
      <c r="AC12"/>
      <c r="AD12"/>
      <c r="AE12"/>
    </row>
    <row r="13" spans="1:31" ht="15.75" customHeight="1" x14ac:dyDescent="0.4">
      <c r="A13" s="29"/>
      <c r="B13" s="22"/>
      <c r="C13" s="52" t="s">
        <v>116</v>
      </c>
      <c r="D13" s="52"/>
      <c r="E13" s="7"/>
      <c r="F13" s="7"/>
      <c r="G13" s="7"/>
      <c r="H13" s="7"/>
      <c r="I13" s="7"/>
      <c r="J13" s="7"/>
      <c r="K13" s="7"/>
      <c r="L13" s="7"/>
      <c r="M13" s="7"/>
      <c r="N13" s="52"/>
      <c r="O13" s="7"/>
      <c r="P13" s="71"/>
      <c r="Q13" s="71"/>
      <c r="R13" s="71"/>
      <c r="S13" s="71"/>
      <c r="T13" s="71"/>
      <c r="U13" s="7"/>
      <c r="V13" s="7"/>
      <c r="W13" s="7"/>
      <c r="X13" s="5"/>
      <c r="Z13"/>
      <c r="AA13"/>
      <c r="AB13"/>
      <c r="AC13"/>
      <c r="AD13"/>
      <c r="AE13"/>
    </row>
    <row r="14" spans="1:31" ht="15.75" customHeight="1" thickBot="1" x14ac:dyDescent="0.45">
      <c r="A14" s="29"/>
      <c r="B14" s="22"/>
      <c r="C14" s="52"/>
      <c r="D14" s="52"/>
      <c r="E14" s="7"/>
      <c r="F14" s="7"/>
      <c r="G14" s="7"/>
      <c r="H14" s="7"/>
      <c r="I14" s="7"/>
      <c r="J14" s="7"/>
      <c r="K14" s="7"/>
      <c r="L14" s="7"/>
      <c r="M14" s="7"/>
      <c r="N14" s="52"/>
      <c r="O14" s="7"/>
      <c r="P14" s="71"/>
      <c r="Q14" s="71"/>
      <c r="R14" s="71"/>
      <c r="S14" s="71"/>
      <c r="T14" s="71"/>
      <c r="U14" s="7"/>
      <c r="V14" s="7"/>
      <c r="W14" s="7"/>
      <c r="X14" s="5"/>
      <c r="Z14"/>
      <c r="AA14"/>
      <c r="AB14"/>
      <c r="AC14"/>
      <c r="AD14"/>
      <c r="AE14"/>
    </row>
    <row r="15" spans="1:31" ht="15.75" customHeight="1" thickTop="1" thickBot="1" x14ac:dyDescent="0.45">
      <c r="A15" s="29"/>
      <c r="B15" s="5"/>
      <c r="C15" s="37" t="s">
        <v>88</v>
      </c>
      <c r="D15" s="37"/>
      <c r="E15" s="425" t="s">
        <v>95</v>
      </c>
      <c r="F15" s="426"/>
      <c r="G15" s="426"/>
      <c r="H15" s="426"/>
      <c r="I15" s="426"/>
      <c r="J15" s="426"/>
      <c r="K15" s="426"/>
      <c r="L15" s="426"/>
      <c r="M15" s="105"/>
      <c r="N15" s="52"/>
      <c r="O15" s="7"/>
      <c r="P15" s="71"/>
      <c r="Q15" s="71"/>
      <c r="R15" s="71"/>
      <c r="S15" s="71"/>
      <c r="T15" s="71"/>
      <c r="U15" s="7"/>
      <c r="V15" s="7"/>
      <c r="W15" s="7"/>
      <c r="X15" s="5"/>
      <c r="Z15"/>
      <c r="AA15"/>
      <c r="AB15"/>
      <c r="AC15"/>
      <c r="AD15"/>
      <c r="AE15"/>
    </row>
    <row r="16" spans="1:31" ht="15.75" customHeight="1" thickTop="1" x14ac:dyDescent="0.4">
      <c r="A16" s="29"/>
      <c r="B16" s="5"/>
      <c r="C16" s="101" t="s">
        <v>5</v>
      </c>
      <c r="E16" s="432" t="s">
        <v>6</v>
      </c>
      <c r="F16" s="433"/>
      <c r="G16" s="433"/>
      <c r="H16" s="433"/>
      <c r="I16" s="433"/>
      <c r="J16" s="433"/>
      <c r="K16" s="433"/>
      <c r="L16" s="433"/>
      <c r="M16" s="160"/>
      <c r="N16" s="160"/>
      <c r="O16" s="7"/>
      <c r="P16" s="71"/>
      <c r="Q16" s="71"/>
      <c r="R16" s="71"/>
      <c r="S16" s="71"/>
      <c r="T16" s="71"/>
      <c r="U16" s="7"/>
      <c r="V16" s="7"/>
      <c r="W16" s="7"/>
      <c r="X16" s="5"/>
      <c r="Z16"/>
      <c r="AA16"/>
      <c r="AB16"/>
      <c r="AC16"/>
      <c r="AD16"/>
      <c r="AE16"/>
    </row>
    <row r="17" spans="1:31" ht="15.75" customHeight="1" x14ac:dyDescent="0.4">
      <c r="A17" s="29"/>
      <c r="B17" s="5"/>
      <c r="C17" s="102"/>
      <c r="E17" s="423" t="s">
        <v>10</v>
      </c>
      <c r="F17" s="424"/>
      <c r="G17" s="424"/>
      <c r="H17" s="424"/>
      <c r="I17" s="424"/>
      <c r="J17" s="424"/>
      <c r="K17" s="424"/>
      <c r="L17" s="424"/>
      <c r="M17" s="160"/>
      <c r="N17" s="160"/>
      <c r="O17" s="7"/>
      <c r="P17" s="71"/>
      <c r="Q17" s="71"/>
      <c r="R17" s="71"/>
      <c r="S17" s="71"/>
      <c r="T17" s="71"/>
      <c r="U17" s="7"/>
      <c r="V17" s="7"/>
      <c r="W17" s="7"/>
      <c r="X17" s="5"/>
      <c r="Z17"/>
      <c r="AA17"/>
      <c r="AB17"/>
      <c r="AC17"/>
      <c r="AD17"/>
      <c r="AE17"/>
    </row>
    <row r="18" spans="1:31" ht="15.75" customHeight="1" thickBot="1" x14ac:dyDescent="0.45">
      <c r="A18" s="29"/>
      <c r="B18" s="5"/>
      <c r="C18" s="103"/>
      <c r="D18" s="103"/>
      <c r="E18" s="103" t="s">
        <v>12</v>
      </c>
      <c r="F18" s="103"/>
      <c r="G18" s="103"/>
      <c r="H18" s="103"/>
      <c r="I18" s="103"/>
      <c r="J18" s="103"/>
      <c r="K18" s="103"/>
      <c r="L18" s="103"/>
      <c r="M18" s="423"/>
      <c r="N18" s="424"/>
      <c r="O18" s="7"/>
      <c r="P18" s="71"/>
      <c r="Q18" s="71"/>
      <c r="R18" s="71"/>
      <c r="S18" s="71"/>
      <c r="T18" s="71"/>
      <c r="U18" s="7"/>
      <c r="V18" s="7"/>
      <c r="W18" s="7"/>
      <c r="X18" s="5"/>
      <c r="Z18"/>
      <c r="AA18"/>
      <c r="AB18"/>
      <c r="AC18"/>
      <c r="AD18"/>
      <c r="AE18"/>
    </row>
    <row r="19" spans="1:31" ht="15.75" customHeight="1" x14ac:dyDescent="0.4">
      <c r="A19" s="29"/>
      <c r="B19" s="5"/>
      <c r="C19" s="104" t="s">
        <v>18</v>
      </c>
      <c r="E19" s="423" t="s">
        <v>89</v>
      </c>
      <c r="F19" s="424"/>
      <c r="G19" s="424"/>
      <c r="H19" s="424"/>
      <c r="I19" s="424"/>
      <c r="J19" s="424"/>
      <c r="K19" s="424"/>
      <c r="L19" s="424"/>
      <c r="M19" s="423"/>
      <c r="N19" s="424"/>
      <c r="O19" s="7"/>
      <c r="P19" s="71"/>
      <c r="Q19" s="71"/>
      <c r="R19" s="71"/>
      <c r="S19" s="71"/>
      <c r="T19" s="71"/>
      <c r="U19" s="7"/>
      <c r="V19" s="7"/>
      <c r="W19" s="7"/>
      <c r="X19" s="5"/>
      <c r="Z19"/>
      <c r="AA19"/>
      <c r="AB19"/>
      <c r="AC19"/>
      <c r="AD19"/>
      <c r="AE19"/>
    </row>
    <row r="20" spans="1:31" ht="15.75" customHeight="1" x14ac:dyDescent="0.4">
      <c r="A20" s="29"/>
      <c r="B20" s="5"/>
      <c r="C20" s="102"/>
      <c r="E20" s="423" t="s">
        <v>90</v>
      </c>
      <c r="F20" s="424"/>
      <c r="G20" s="424"/>
      <c r="H20" s="424"/>
      <c r="I20" s="424"/>
      <c r="J20" s="424"/>
      <c r="K20" s="424"/>
      <c r="L20" s="424"/>
      <c r="M20" s="160"/>
      <c r="N20" s="160"/>
      <c r="O20" s="7"/>
      <c r="P20" s="71"/>
      <c r="Q20" s="71"/>
      <c r="R20" s="71"/>
      <c r="S20" s="71"/>
      <c r="T20" s="71"/>
      <c r="U20" s="7"/>
      <c r="V20" s="7"/>
      <c r="W20" s="7"/>
      <c r="X20" s="5"/>
      <c r="Z20"/>
      <c r="AA20"/>
      <c r="AB20"/>
      <c r="AC20"/>
      <c r="AD20"/>
      <c r="AE20"/>
    </row>
    <row r="21" spans="1:31" ht="15.75" customHeight="1" x14ac:dyDescent="0.4">
      <c r="A21" s="29"/>
      <c r="B21" s="5"/>
      <c r="C21" s="102"/>
      <c r="E21" s="423" t="s">
        <v>91</v>
      </c>
      <c r="F21" s="424"/>
      <c r="G21" s="424"/>
      <c r="H21" s="424"/>
      <c r="I21" s="424"/>
      <c r="J21" s="424"/>
      <c r="K21" s="424"/>
      <c r="L21" s="424"/>
      <c r="M21" s="160"/>
      <c r="N21" s="160"/>
      <c r="O21" s="7"/>
      <c r="P21" s="71"/>
      <c r="Q21" s="71"/>
      <c r="R21" s="71"/>
      <c r="S21" s="71"/>
      <c r="T21" s="71"/>
      <c r="U21" s="7"/>
      <c r="V21" s="7"/>
      <c r="W21" s="7"/>
      <c r="X21" s="5"/>
      <c r="Z21"/>
      <c r="AA21"/>
      <c r="AB21"/>
      <c r="AC21"/>
      <c r="AD21"/>
      <c r="AE21"/>
    </row>
    <row r="22" spans="1:31" ht="15.75" customHeight="1" thickBot="1" x14ac:dyDescent="0.45">
      <c r="A22" s="29"/>
      <c r="B22" s="5"/>
      <c r="C22" s="103"/>
      <c r="D22" s="103"/>
      <c r="E22" s="103" t="s">
        <v>92</v>
      </c>
      <c r="F22" s="103"/>
      <c r="G22" s="103"/>
      <c r="H22" s="103"/>
      <c r="I22" s="103"/>
      <c r="J22" s="103"/>
      <c r="K22" s="103"/>
      <c r="L22" s="103"/>
      <c r="M22" s="160"/>
      <c r="N22" s="160"/>
      <c r="O22" s="7"/>
      <c r="P22" s="71"/>
      <c r="Q22" s="71"/>
      <c r="R22" s="71"/>
      <c r="S22" s="71"/>
      <c r="T22" s="71"/>
      <c r="U22" s="7"/>
      <c r="V22" s="7"/>
      <c r="W22" s="7"/>
      <c r="X22" s="5"/>
      <c r="Z22"/>
      <c r="AA22"/>
      <c r="AB22"/>
      <c r="AC22"/>
      <c r="AD22"/>
      <c r="AE22"/>
    </row>
    <row r="23" spans="1:31" ht="15.75" customHeight="1" x14ac:dyDescent="0.4">
      <c r="A23" s="29"/>
      <c r="B23" s="5"/>
      <c r="C23" s="104" t="s">
        <v>34</v>
      </c>
      <c r="E23" s="423" t="s">
        <v>93</v>
      </c>
      <c r="F23" s="424"/>
      <c r="G23" s="424"/>
      <c r="H23" s="424"/>
      <c r="I23" s="424"/>
      <c r="J23" s="424"/>
      <c r="K23" s="424"/>
      <c r="L23" s="424"/>
      <c r="M23" s="160"/>
      <c r="N23" s="160"/>
      <c r="O23" s="7"/>
      <c r="P23" s="71"/>
      <c r="Q23" s="71"/>
      <c r="R23" s="71"/>
      <c r="S23" s="71"/>
      <c r="T23" s="71"/>
      <c r="U23" s="7"/>
      <c r="V23" s="7"/>
      <c r="W23" s="7"/>
      <c r="X23" s="5"/>
      <c r="Z23"/>
      <c r="AA23"/>
      <c r="AB23"/>
      <c r="AC23"/>
      <c r="AD23"/>
      <c r="AE23"/>
    </row>
    <row r="24" spans="1:31" ht="15.75" customHeight="1" thickBot="1" x14ac:dyDescent="0.45">
      <c r="A24" s="29"/>
      <c r="B24" s="5"/>
      <c r="C24" s="103"/>
      <c r="D24" s="103"/>
      <c r="E24" s="375" t="s">
        <v>94</v>
      </c>
      <c r="F24" s="103"/>
      <c r="G24" s="103"/>
      <c r="H24" s="103"/>
      <c r="I24" s="103"/>
      <c r="J24" s="103"/>
      <c r="K24" s="103"/>
      <c r="L24" s="103"/>
      <c r="M24" s="160"/>
      <c r="N24" s="160"/>
      <c r="O24" s="7"/>
      <c r="P24" s="71"/>
      <c r="Q24" s="71"/>
      <c r="R24" s="71"/>
      <c r="S24" s="71"/>
      <c r="T24" s="71"/>
      <c r="U24" s="7"/>
      <c r="V24" s="7"/>
      <c r="W24" s="7"/>
      <c r="X24" s="5"/>
      <c r="Z24"/>
      <c r="AA24"/>
      <c r="AB24"/>
      <c r="AC24"/>
      <c r="AD24"/>
      <c r="AE24"/>
    </row>
    <row r="25" spans="1:31" ht="15.75" customHeight="1" x14ac:dyDescent="0.4">
      <c r="A25" s="29"/>
      <c r="B25" s="5"/>
      <c r="C25" s="104" t="s">
        <v>49</v>
      </c>
      <c r="E25" s="423" t="s">
        <v>96</v>
      </c>
      <c r="F25" s="424"/>
      <c r="G25" s="424"/>
      <c r="H25" s="424"/>
      <c r="I25" s="424"/>
      <c r="J25" s="424"/>
      <c r="K25" s="424"/>
      <c r="L25" s="424"/>
      <c r="M25" s="160"/>
      <c r="N25" s="160"/>
      <c r="O25" s="7"/>
      <c r="P25" s="71"/>
      <c r="Q25" s="71"/>
      <c r="R25" s="71"/>
      <c r="S25" s="71"/>
      <c r="T25" s="71"/>
      <c r="U25" s="7"/>
      <c r="V25" s="7"/>
      <c r="W25" s="7"/>
      <c r="X25" s="5"/>
      <c r="Z25"/>
      <c r="AA25"/>
      <c r="AB25"/>
      <c r="AC25"/>
      <c r="AD25"/>
      <c r="AE25"/>
    </row>
    <row r="26" spans="1:31" ht="15.75" customHeight="1" thickBot="1" x14ac:dyDescent="0.45">
      <c r="A26" s="29"/>
      <c r="B26" s="5"/>
      <c r="C26" s="103"/>
      <c r="D26" s="103"/>
      <c r="E26" s="375" t="s">
        <v>97</v>
      </c>
      <c r="F26" s="103"/>
      <c r="G26" s="103"/>
      <c r="H26" s="103"/>
      <c r="I26" s="103"/>
      <c r="J26" s="103"/>
      <c r="K26" s="103"/>
      <c r="L26" s="103"/>
      <c r="M26" s="160"/>
      <c r="N26" s="160"/>
      <c r="O26" s="7"/>
      <c r="P26" s="71"/>
      <c r="Q26" s="71"/>
      <c r="R26" s="71"/>
      <c r="S26" s="71"/>
      <c r="T26" s="71"/>
      <c r="U26" s="7"/>
      <c r="V26" s="7"/>
      <c r="W26" s="7"/>
      <c r="X26" s="5"/>
      <c r="Z26"/>
      <c r="AA26"/>
      <c r="AB26"/>
      <c r="AC26"/>
      <c r="AD26"/>
      <c r="AE26"/>
    </row>
    <row r="27" spans="1:31" ht="15.75" customHeight="1" thickBot="1" x14ac:dyDescent="0.45">
      <c r="A27" s="29"/>
      <c r="B27" s="5"/>
      <c r="C27" s="103" t="s">
        <v>62</v>
      </c>
      <c r="D27" s="103"/>
      <c r="E27" s="375" t="s">
        <v>98</v>
      </c>
      <c r="F27" s="103"/>
      <c r="G27" s="103"/>
      <c r="H27" s="103"/>
      <c r="I27" s="103"/>
      <c r="J27" s="103"/>
      <c r="K27" s="103"/>
      <c r="L27" s="103"/>
      <c r="M27" s="160"/>
      <c r="N27" s="160"/>
      <c r="O27" s="7"/>
      <c r="P27" s="71"/>
      <c r="Q27" s="71"/>
      <c r="R27" s="71"/>
      <c r="S27" s="71"/>
      <c r="T27" s="71"/>
      <c r="U27" s="7"/>
      <c r="V27" s="7"/>
      <c r="W27" s="7"/>
      <c r="X27" s="5"/>
      <c r="Z27"/>
      <c r="AA27"/>
      <c r="AB27"/>
      <c r="AC27"/>
      <c r="AD27"/>
      <c r="AE27"/>
    </row>
    <row r="28" spans="1:31" ht="27.6" customHeight="1" x14ac:dyDescent="0.4">
      <c r="A28" s="29"/>
      <c r="B28" s="22"/>
      <c r="C28" s="419" t="s">
        <v>99</v>
      </c>
      <c r="D28" s="419"/>
      <c r="E28" s="419"/>
      <c r="F28" s="419"/>
      <c r="G28" s="419"/>
      <c r="H28" s="419"/>
      <c r="I28" s="419"/>
      <c r="J28" s="419"/>
      <c r="K28" s="419"/>
      <c r="L28" s="419"/>
      <c r="M28" s="7"/>
      <c r="N28" s="52"/>
      <c r="O28" s="7"/>
      <c r="P28" s="71"/>
      <c r="Q28" s="71"/>
      <c r="R28" s="71"/>
      <c r="S28" s="71"/>
      <c r="T28" s="71"/>
      <c r="U28" s="7"/>
      <c r="V28" s="7"/>
      <c r="W28" s="7"/>
      <c r="X28" s="5"/>
      <c r="Z28"/>
      <c r="AA28"/>
      <c r="AB28"/>
      <c r="AC28"/>
      <c r="AD28"/>
      <c r="AE28"/>
    </row>
    <row r="29" spans="1:31" ht="15.6" customHeight="1" x14ac:dyDescent="0.5">
      <c r="A29" s="29"/>
      <c r="B29" s="22"/>
      <c r="C29" s="6"/>
      <c r="D29" s="6"/>
      <c r="E29" s="7"/>
      <c r="F29" s="6"/>
      <c r="G29" s="7"/>
      <c r="H29" s="6"/>
      <c r="I29" s="7"/>
      <c r="J29" s="6"/>
      <c r="K29" s="7"/>
      <c r="L29" s="7"/>
      <c r="M29" s="7"/>
      <c r="N29" s="7"/>
      <c r="O29" s="7"/>
      <c r="P29" s="7"/>
      <c r="Q29" s="7"/>
      <c r="R29" s="7"/>
      <c r="S29" s="167"/>
      <c r="T29" s="124"/>
      <c r="U29" s="6"/>
      <c r="V29" s="6"/>
      <c r="W29" s="7"/>
      <c r="X29" s="92"/>
      <c r="Y29" s="9"/>
      <c r="Z29" s="9"/>
      <c r="AA29" s="9"/>
      <c r="AB29" s="9"/>
    </row>
    <row r="30" spans="1:31" s="55" customFormat="1" ht="25.8" customHeight="1" x14ac:dyDescent="0.7">
      <c r="A30" s="90"/>
      <c r="B30" s="52"/>
      <c r="C30" s="429" t="s">
        <v>76</v>
      </c>
      <c r="D30" s="429"/>
      <c r="E30" s="429"/>
      <c r="F30" s="429"/>
      <c r="G30" s="429"/>
      <c r="H30" s="429"/>
      <c r="I30" s="429"/>
      <c r="J30" s="429"/>
      <c r="K30" s="429"/>
      <c r="L30" s="429"/>
      <c r="M30" s="429"/>
      <c r="N30" s="429"/>
      <c r="O30" s="429"/>
      <c r="P30" s="429"/>
      <c r="Q30" s="429"/>
      <c r="R30" s="429"/>
      <c r="S30" s="118"/>
      <c r="T30" s="124"/>
      <c r="U30" s="52"/>
      <c r="V30" s="52"/>
      <c r="W30" s="52"/>
      <c r="X30" s="93"/>
      <c r="Y30" s="53"/>
      <c r="Z30" s="53"/>
      <c r="AA30" s="53"/>
      <c r="AB30" s="53"/>
      <c r="AC30" s="53"/>
      <c r="AD30" s="53"/>
      <c r="AE30" s="53"/>
    </row>
    <row r="31" spans="1:31" s="55" customFormat="1" ht="15.75" customHeight="1" x14ac:dyDescent="0.5">
      <c r="A31" s="90"/>
      <c r="B31" s="52"/>
      <c r="C31" s="94" t="s">
        <v>107</v>
      </c>
      <c r="D31" s="52"/>
      <c r="E31" s="52"/>
      <c r="F31" s="52"/>
      <c r="G31" s="52"/>
      <c r="H31" s="52"/>
      <c r="I31" s="52"/>
      <c r="J31" s="52"/>
      <c r="K31" s="52"/>
      <c r="L31" s="52"/>
      <c r="M31" s="52"/>
      <c r="N31" s="52"/>
      <c r="O31" s="52"/>
      <c r="P31" s="52"/>
      <c r="Q31" s="52"/>
      <c r="R31" s="52"/>
      <c r="S31" s="52"/>
      <c r="T31" s="124"/>
      <c r="U31" s="7"/>
      <c r="V31" s="95" t="s">
        <v>77</v>
      </c>
      <c r="W31" s="52"/>
      <c r="X31" s="93"/>
      <c r="Y31" s="53"/>
      <c r="Z31" s="53"/>
      <c r="AA31" s="53"/>
      <c r="AB31" s="53"/>
      <c r="AC31" s="53"/>
      <c r="AD31" s="53"/>
      <c r="AE31" s="53"/>
    </row>
    <row r="32" spans="1:31" s="55" customFormat="1" ht="15.75" customHeight="1" x14ac:dyDescent="0.5">
      <c r="A32" s="90"/>
      <c r="B32" s="52"/>
      <c r="C32" s="94" t="s">
        <v>108</v>
      </c>
      <c r="D32" s="52"/>
      <c r="E32" s="52"/>
      <c r="F32" s="52"/>
      <c r="G32" s="52"/>
      <c r="H32" s="52"/>
      <c r="I32" s="52"/>
      <c r="J32" s="52"/>
      <c r="K32" s="52"/>
      <c r="L32" s="52"/>
      <c r="M32" s="52"/>
      <c r="N32" s="52"/>
      <c r="O32" s="52"/>
      <c r="P32" s="52"/>
      <c r="Q32" s="52"/>
      <c r="R32" s="52"/>
      <c r="S32" s="52"/>
      <c r="T32" s="124"/>
      <c r="U32" s="131"/>
      <c r="V32" s="96" t="s">
        <v>78</v>
      </c>
      <c r="W32" s="52"/>
      <c r="X32" s="93"/>
      <c r="Y32" s="53"/>
      <c r="Z32" s="53"/>
      <c r="AA32" s="53"/>
      <c r="AB32" s="53"/>
      <c r="AC32" s="53"/>
      <c r="AD32" s="53"/>
      <c r="AE32" s="53"/>
    </row>
    <row r="33" spans="1:31" s="55" customFormat="1" ht="15.75" customHeight="1" x14ac:dyDescent="0.5">
      <c r="A33" s="90"/>
      <c r="B33" s="52"/>
      <c r="C33" s="94" t="s">
        <v>81</v>
      </c>
      <c r="D33" s="52"/>
      <c r="E33" s="52"/>
      <c r="F33" s="52"/>
      <c r="G33" s="52"/>
      <c r="H33" s="52"/>
      <c r="I33" s="52"/>
      <c r="J33" s="52"/>
      <c r="K33" s="52"/>
      <c r="L33" s="52"/>
      <c r="M33" s="52"/>
      <c r="N33" s="52"/>
      <c r="O33" s="52"/>
      <c r="P33" s="52"/>
      <c r="Q33" s="52"/>
      <c r="R33" s="52"/>
      <c r="S33" s="52"/>
      <c r="T33" s="124"/>
      <c r="V33" s="159" t="s">
        <v>111</v>
      </c>
      <c r="W33" s="52"/>
      <c r="X33" s="93"/>
      <c r="Y33" s="53"/>
      <c r="Z33" s="53"/>
      <c r="AA33" s="53"/>
      <c r="AB33" s="53"/>
      <c r="AC33" s="53"/>
      <c r="AD33" s="53"/>
      <c r="AE33" s="53"/>
    </row>
    <row r="34" spans="1:31" ht="15.6" customHeight="1" x14ac:dyDescent="0.5">
      <c r="A34" s="29"/>
      <c r="B34" s="22"/>
      <c r="C34" s="6"/>
      <c r="D34" s="6"/>
      <c r="E34" s="7"/>
      <c r="F34" s="6"/>
      <c r="G34" s="7"/>
      <c r="H34" s="6"/>
      <c r="I34" s="7"/>
      <c r="J34" s="6"/>
      <c r="K34" s="7"/>
      <c r="L34" s="7"/>
      <c r="M34" s="7"/>
      <c r="N34" s="7"/>
      <c r="O34" s="7"/>
      <c r="P34" s="7"/>
      <c r="Q34" s="7"/>
      <c r="R34" s="7"/>
      <c r="S34" s="7"/>
      <c r="T34" s="124"/>
      <c r="U34" s="6"/>
      <c r="V34" s="6"/>
      <c r="W34" s="7"/>
      <c r="X34" s="92"/>
      <c r="Y34" s="9"/>
      <c r="Z34" s="9"/>
      <c r="AA34" s="9"/>
      <c r="AB34" s="9"/>
    </row>
    <row r="35" spans="1:31" s="86" customFormat="1" ht="23.45" customHeight="1" thickBot="1" x14ac:dyDescent="0.65">
      <c r="A35" s="91"/>
      <c r="B35" s="89"/>
      <c r="C35" s="334" t="s">
        <v>79</v>
      </c>
      <c r="D35" s="1"/>
      <c r="E35" s="1"/>
      <c r="F35" s="1"/>
      <c r="G35" s="1"/>
      <c r="H35" s="1"/>
      <c r="I35" s="1"/>
      <c r="J35" s="1"/>
      <c r="K35" s="1"/>
      <c r="L35" s="1"/>
      <c r="M35" s="1"/>
      <c r="N35" s="1"/>
      <c r="O35" s="1"/>
      <c r="P35" s="1"/>
      <c r="Q35" s="1"/>
      <c r="R35" s="1"/>
      <c r="S35" s="1"/>
      <c r="T35" s="1"/>
      <c r="U35" s="1"/>
      <c r="V35" s="1"/>
      <c r="W35" s="7"/>
      <c r="X35" s="88"/>
      <c r="Y35" s="85"/>
      <c r="Z35" s="85"/>
      <c r="AA35" s="85"/>
      <c r="AB35" s="85"/>
      <c r="AC35" s="85"/>
      <c r="AD35" s="85"/>
      <c r="AE35" s="85"/>
    </row>
    <row r="36" spans="1:31" s="86" customFormat="1" ht="15.75" customHeight="1" thickTop="1" x14ac:dyDescent="0.4">
      <c r="A36" s="91"/>
      <c r="B36" s="89"/>
      <c r="C36" s="3"/>
      <c r="D36" s="3"/>
      <c r="E36" s="3"/>
      <c r="F36" s="3"/>
      <c r="G36" s="3"/>
      <c r="H36" s="3"/>
      <c r="I36" s="3"/>
      <c r="J36" s="3"/>
      <c r="K36" s="3"/>
      <c r="L36" s="3"/>
      <c r="M36" s="3"/>
      <c r="N36" s="3"/>
      <c r="O36" s="3"/>
      <c r="P36" s="3"/>
      <c r="Q36" s="3"/>
      <c r="R36" s="3"/>
      <c r="S36" s="3"/>
      <c r="T36" s="3"/>
      <c r="U36" s="3"/>
      <c r="V36" s="3"/>
      <c r="W36" s="164"/>
      <c r="X36" s="88"/>
      <c r="Y36" s="85"/>
      <c r="Z36" s="85"/>
      <c r="AA36" s="85"/>
      <c r="AB36" s="85"/>
      <c r="AC36" s="85"/>
      <c r="AD36" s="85"/>
      <c r="AE36" s="85"/>
    </row>
    <row r="37" spans="1:31" s="86" customFormat="1" ht="25.8" customHeight="1" x14ac:dyDescent="0.6">
      <c r="A37" s="91"/>
      <c r="B37" s="89"/>
      <c r="C37" s="353" t="s">
        <v>80</v>
      </c>
      <c r="D37" s="354"/>
      <c r="E37" s="354"/>
      <c r="F37" s="354"/>
      <c r="G37" s="354"/>
      <c r="H37" s="355"/>
      <c r="I37" s="356"/>
      <c r="J37" s="356"/>
      <c r="K37" s="356"/>
      <c r="L37" s="356"/>
      <c r="M37" s="356"/>
      <c r="N37" s="356"/>
      <c r="O37" s="356"/>
      <c r="P37" s="356"/>
      <c r="Q37" s="356"/>
      <c r="R37" s="356"/>
      <c r="S37" s="356"/>
      <c r="T37" s="356"/>
      <c r="U37" s="87"/>
      <c r="V37" s="87"/>
      <c r="W37" s="164"/>
      <c r="X37" s="88"/>
      <c r="Y37" s="85"/>
      <c r="Z37" s="85"/>
      <c r="AA37" s="85"/>
      <c r="AB37" s="85"/>
      <c r="AC37" s="85"/>
      <c r="AD37" s="85"/>
      <c r="AE37" s="85"/>
    </row>
    <row r="38" spans="1:31" s="86" customFormat="1" ht="23.45" customHeight="1" thickBot="1" x14ac:dyDescent="0.45">
      <c r="A38" s="91"/>
      <c r="B38" s="89"/>
      <c r="C38" s="70"/>
      <c r="D38" s="71"/>
      <c r="E38" s="63"/>
      <c r="F38" s="63"/>
      <c r="G38" s="63"/>
      <c r="H38" s="63"/>
      <c r="I38" s="63"/>
      <c r="J38" s="63"/>
      <c r="K38" s="220" t="str">
        <f>'Q11 R&amp;D expenditure'!E29</f>
        <v>2017/18</v>
      </c>
      <c r="L38" s="220" t="str">
        <f>'Q11 R&amp;D expenditure'!F29</f>
        <v>2018/19</v>
      </c>
      <c r="M38" s="220" t="str">
        <f>'Q11 R&amp;D expenditure'!G29</f>
        <v>2019/20</v>
      </c>
      <c r="N38" s="220" t="str">
        <f>'Q11 R&amp;D expenditure'!H29</f>
        <v>2020/21</v>
      </c>
      <c r="O38" s="220" t="str">
        <f>'Q11 R&amp;D expenditure'!I29</f>
        <v>2021/22</v>
      </c>
      <c r="P38" s="220" t="str">
        <f>'Q11 R&amp;D expenditure'!J29</f>
        <v>2022/23</v>
      </c>
      <c r="Q38" s="220" t="str">
        <f>'Q11 R&amp;D expenditure'!K29</f>
        <v>2023/24</v>
      </c>
      <c r="R38" s="220" t="str">
        <f>'Q11 R&amp;D expenditure'!L29</f>
        <v>2024/25</v>
      </c>
      <c r="S38" s="220" t="str">
        <f>'Q11 R&amp;D expenditure'!M29</f>
        <v>2025/26</v>
      </c>
      <c r="T38" s="220" t="str">
        <f>'Q11 R&amp;D expenditure'!N29</f>
        <v>2026/27</v>
      </c>
      <c r="U38" s="169"/>
      <c r="V38" s="87"/>
      <c r="W38" s="164"/>
      <c r="X38" s="88"/>
      <c r="Y38" s="85"/>
      <c r="Z38" s="85"/>
      <c r="AA38" s="85"/>
      <c r="AB38" s="85"/>
      <c r="AC38" s="85"/>
      <c r="AD38" s="85"/>
      <c r="AE38" s="85"/>
    </row>
    <row r="39" spans="1:31" s="56" customFormat="1" ht="23.45" customHeight="1" thickBot="1" x14ac:dyDescent="0.45">
      <c r="A39" s="8"/>
      <c r="B39" s="74"/>
      <c r="C39" s="70"/>
      <c r="D39" s="71"/>
      <c r="E39" s="63"/>
      <c r="F39" s="72"/>
      <c r="G39" s="72"/>
      <c r="H39" s="72"/>
      <c r="I39" s="73" t="s">
        <v>121</v>
      </c>
      <c r="J39" s="63"/>
      <c r="K39" s="221">
        <f t="shared" ref="K39:T39" si="0">SUM(K54:K58)</f>
        <v>0</v>
      </c>
      <c r="L39" s="221">
        <f t="shared" si="0"/>
        <v>0</v>
      </c>
      <c r="M39" s="221">
        <f t="shared" si="0"/>
        <v>0</v>
      </c>
      <c r="N39" s="221">
        <f t="shared" si="0"/>
        <v>0</v>
      </c>
      <c r="O39" s="221">
        <f t="shared" si="0"/>
        <v>0</v>
      </c>
      <c r="P39" s="221">
        <f t="shared" si="0"/>
        <v>0</v>
      </c>
      <c r="Q39" s="221">
        <f t="shared" si="0"/>
        <v>0</v>
      </c>
      <c r="R39" s="221">
        <f t="shared" si="0"/>
        <v>0</v>
      </c>
      <c r="S39" s="221">
        <f t="shared" si="0"/>
        <v>0</v>
      </c>
      <c r="T39" s="221">
        <f t="shared" si="0"/>
        <v>0</v>
      </c>
      <c r="U39" s="170"/>
      <c r="V39" s="67"/>
      <c r="W39" s="164"/>
      <c r="X39" s="88"/>
      <c r="Y39" s="9"/>
      <c r="Z39" s="9"/>
      <c r="AA39" s="9"/>
      <c r="AB39" s="9"/>
      <c r="AC39" s="9"/>
      <c r="AD39" s="9"/>
      <c r="AE39" s="9"/>
    </row>
    <row r="40" spans="1:31" s="56" customFormat="1" ht="23.45" customHeight="1" thickBot="1" x14ac:dyDescent="0.45">
      <c r="A40" s="8"/>
      <c r="B40" s="74"/>
      <c r="C40" s="70"/>
      <c r="D40" s="71"/>
      <c r="E40" s="63"/>
      <c r="F40" s="72"/>
      <c r="G40" s="72"/>
      <c r="H40" s="72"/>
      <c r="I40" s="73" t="s">
        <v>122</v>
      </c>
      <c r="J40" s="63"/>
      <c r="K40" s="221">
        <f>SUM(K64:K68)</f>
        <v>0</v>
      </c>
      <c r="L40" s="221">
        <f t="shared" ref="L40:T40" si="1">SUM(L64:L68)</f>
        <v>0</v>
      </c>
      <c r="M40" s="221">
        <f t="shared" si="1"/>
        <v>0</v>
      </c>
      <c r="N40" s="221">
        <f t="shared" si="1"/>
        <v>0</v>
      </c>
      <c r="O40" s="221">
        <f t="shared" si="1"/>
        <v>0</v>
      </c>
      <c r="P40" s="221">
        <f t="shared" si="1"/>
        <v>0</v>
      </c>
      <c r="Q40" s="221">
        <f t="shared" si="1"/>
        <v>0</v>
      </c>
      <c r="R40" s="221">
        <f t="shared" si="1"/>
        <v>0</v>
      </c>
      <c r="S40" s="221">
        <f t="shared" si="1"/>
        <v>0</v>
      </c>
      <c r="T40" s="221">
        <f t="shared" si="1"/>
        <v>0</v>
      </c>
      <c r="U40" s="170"/>
      <c r="V40" s="67"/>
      <c r="W40" s="218"/>
      <c r="X40" s="88"/>
      <c r="Y40" s="9"/>
      <c r="Z40" s="9"/>
      <c r="AA40" s="9"/>
      <c r="AB40" s="9"/>
      <c r="AC40" s="9"/>
      <c r="AD40" s="9"/>
      <c r="AE40" s="9"/>
    </row>
    <row r="41" spans="1:31" s="56" customFormat="1" ht="23.45" customHeight="1" thickBot="1" x14ac:dyDescent="0.45">
      <c r="A41" s="8"/>
      <c r="B41" s="74"/>
      <c r="C41" s="70"/>
      <c r="D41" s="71"/>
      <c r="E41" s="63"/>
      <c r="F41" s="72"/>
      <c r="G41" s="72"/>
      <c r="H41" s="72"/>
      <c r="I41" s="73" t="s">
        <v>123</v>
      </c>
      <c r="J41" s="63"/>
      <c r="K41" s="221">
        <f>K39+K40</f>
        <v>0</v>
      </c>
      <c r="L41" s="221">
        <f t="shared" ref="L41:T41" si="2">L39+L40</f>
        <v>0</v>
      </c>
      <c r="M41" s="221">
        <f t="shared" si="2"/>
        <v>0</v>
      </c>
      <c r="N41" s="221">
        <f t="shared" si="2"/>
        <v>0</v>
      </c>
      <c r="O41" s="221">
        <f t="shared" si="2"/>
        <v>0</v>
      </c>
      <c r="P41" s="221">
        <f t="shared" si="2"/>
        <v>0</v>
      </c>
      <c r="Q41" s="221">
        <f t="shared" si="2"/>
        <v>0</v>
      </c>
      <c r="R41" s="221">
        <f t="shared" si="2"/>
        <v>0</v>
      </c>
      <c r="S41" s="221">
        <f t="shared" si="2"/>
        <v>0</v>
      </c>
      <c r="T41" s="221">
        <f t="shared" si="2"/>
        <v>0</v>
      </c>
      <c r="U41" s="170"/>
      <c r="V41" s="67"/>
      <c r="W41" s="218"/>
      <c r="X41" s="88"/>
      <c r="Y41" s="9"/>
      <c r="Z41" s="9"/>
      <c r="AA41" s="9"/>
      <c r="AB41" s="9"/>
      <c r="AC41" s="9"/>
      <c r="AD41" s="9"/>
      <c r="AE41" s="9"/>
    </row>
    <row r="42" spans="1:31" s="56" customFormat="1" ht="23.45" customHeight="1" x14ac:dyDescent="0.4">
      <c r="A42" s="8"/>
      <c r="B42" s="74"/>
      <c r="C42" s="70"/>
      <c r="D42" s="71"/>
      <c r="E42" s="63"/>
      <c r="F42" s="72"/>
      <c r="G42" s="72"/>
      <c r="H42" s="72"/>
      <c r="I42" s="73"/>
      <c r="J42" s="63"/>
      <c r="K42" s="170"/>
      <c r="L42" s="170"/>
      <c r="M42" s="170"/>
      <c r="N42" s="170"/>
      <c r="O42" s="170"/>
      <c r="P42" s="170"/>
      <c r="Q42" s="170"/>
      <c r="R42" s="170"/>
      <c r="S42" s="170"/>
      <c r="T42" s="170"/>
      <c r="U42" s="170"/>
      <c r="V42" s="67"/>
      <c r="W42" s="168"/>
      <c r="X42" s="88"/>
      <c r="Y42" s="9"/>
      <c r="Z42" s="9"/>
      <c r="AA42" s="9"/>
      <c r="AB42" s="9"/>
      <c r="AC42" s="9"/>
      <c r="AD42" s="9"/>
      <c r="AE42" s="9"/>
    </row>
    <row r="43" spans="1:31" s="56" customFormat="1" ht="43.8" customHeight="1" x14ac:dyDescent="0.6">
      <c r="A43" s="8"/>
      <c r="B43" s="74"/>
      <c r="C43" s="199"/>
      <c r="D43" s="98"/>
      <c r="E43" s="427" t="s">
        <v>191</v>
      </c>
      <c r="F43" s="428"/>
      <c r="G43" s="428"/>
      <c r="H43" s="428"/>
      <c r="I43" s="428"/>
      <c r="J43" s="428"/>
      <c r="K43" s="428"/>
      <c r="L43" s="428"/>
      <c r="M43" s="428"/>
      <c r="N43" s="428"/>
      <c r="O43" s="428"/>
      <c r="P43" s="428"/>
      <c r="Q43" s="428"/>
      <c r="R43" s="428"/>
      <c r="S43" s="428"/>
      <c r="T43" s="428"/>
      <c r="U43" s="79"/>
      <c r="V43" s="67"/>
      <c r="W43" s="164"/>
      <c r="X43" s="88"/>
      <c r="Y43" s="9"/>
      <c r="Z43" s="9"/>
      <c r="AA43" s="9"/>
      <c r="AB43" s="9"/>
      <c r="AC43" s="9"/>
      <c r="AD43" s="9"/>
      <c r="AE43" s="9"/>
    </row>
    <row r="44" spans="1:31" s="56" customFormat="1" ht="16.8" customHeight="1" thickBot="1" x14ac:dyDescent="0.45">
      <c r="A44" s="8"/>
      <c r="B44" s="74"/>
      <c r="C44" s="200"/>
      <c r="D44" s="200"/>
      <c r="E44" s="200"/>
      <c r="F44" s="200"/>
      <c r="G44" s="200"/>
      <c r="H44" s="200"/>
      <c r="I44" s="200"/>
      <c r="J44" s="172"/>
      <c r="K44" s="220" t="str">
        <f>K76</f>
        <v>2010/11</v>
      </c>
      <c r="L44" s="220" t="str">
        <f t="shared" ref="L44:T44" si="3">L76</f>
        <v>2011/12</v>
      </c>
      <c r="M44" s="220" t="str">
        <f t="shared" si="3"/>
        <v>2012/13</v>
      </c>
      <c r="N44" s="220" t="str">
        <f t="shared" si="3"/>
        <v>2013/14</v>
      </c>
      <c r="O44" s="220" t="str">
        <f t="shared" si="3"/>
        <v>2014/15</v>
      </c>
      <c r="P44" s="220" t="str">
        <f t="shared" si="3"/>
        <v>2015/16</v>
      </c>
      <c r="Q44" s="220" t="str">
        <f t="shared" si="3"/>
        <v>2016/17</v>
      </c>
      <c r="R44" s="220" t="str">
        <f t="shared" si="3"/>
        <v>2017/18</v>
      </c>
      <c r="S44" s="220" t="str">
        <f t="shared" si="3"/>
        <v>2018/19</v>
      </c>
      <c r="T44" s="220" t="str">
        <f t="shared" si="3"/>
        <v>2019/20</v>
      </c>
      <c r="U44" s="79"/>
      <c r="V44" s="67"/>
      <c r="W44" s="164"/>
      <c r="X44" s="88"/>
      <c r="Y44" s="9"/>
      <c r="Z44" s="9"/>
      <c r="AA44" s="9"/>
      <c r="AB44" s="9"/>
      <c r="AC44" s="9"/>
      <c r="AD44" s="9"/>
      <c r="AE44" s="9"/>
    </row>
    <row r="45" spans="1:31" s="56" customFormat="1" ht="23.45" customHeight="1" thickBot="1" x14ac:dyDescent="0.45">
      <c r="A45" s="8"/>
      <c r="B45" s="74"/>
      <c r="C45" s="70"/>
      <c r="D45" s="71"/>
      <c r="E45" s="63"/>
      <c r="F45" s="72"/>
      <c r="G45" s="72"/>
      <c r="H45" s="72"/>
      <c r="I45" s="73" t="s">
        <v>124</v>
      </c>
      <c r="J45" s="63"/>
      <c r="K45" s="221">
        <f>SUM(K77:K81)</f>
        <v>0</v>
      </c>
      <c r="L45" s="221">
        <f t="shared" ref="L45:T45" si="4">SUM(L77:L81)</f>
        <v>0</v>
      </c>
      <c r="M45" s="221">
        <f t="shared" si="4"/>
        <v>0</v>
      </c>
      <c r="N45" s="221">
        <f t="shared" si="4"/>
        <v>0</v>
      </c>
      <c r="O45" s="221">
        <f t="shared" si="4"/>
        <v>0</v>
      </c>
      <c r="P45" s="221">
        <f t="shared" si="4"/>
        <v>0</v>
      </c>
      <c r="Q45" s="221">
        <f t="shared" si="4"/>
        <v>0</v>
      </c>
      <c r="R45" s="221">
        <f t="shared" si="4"/>
        <v>0</v>
      </c>
      <c r="S45" s="221">
        <f t="shared" si="4"/>
        <v>0</v>
      </c>
      <c r="T45" s="221">
        <f t="shared" si="4"/>
        <v>0</v>
      </c>
      <c r="U45" s="171"/>
      <c r="V45" s="67"/>
      <c r="W45" s="164"/>
      <c r="X45" s="88"/>
      <c r="Y45" s="9"/>
      <c r="Z45" s="9"/>
      <c r="AA45" s="9"/>
      <c r="AB45" s="9"/>
      <c r="AC45" s="9"/>
      <c r="AD45" s="9"/>
      <c r="AE45" s="9"/>
    </row>
    <row r="46" spans="1:31" s="56" customFormat="1" ht="23.45" customHeight="1" thickBot="1" x14ac:dyDescent="0.45">
      <c r="A46" s="8"/>
      <c r="B46" s="74"/>
      <c r="C46" s="70"/>
      <c r="D46" s="71"/>
      <c r="E46" s="63"/>
      <c r="F46" s="72"/>
      <c r="G46" s="72"/>
      <c r="H46" s="72"/>
      <c r="I46" s="73" t="s">
        <v>125</v>
      </c>
      <c r="J46" s="63"/>
      <c r="K46" s="221">
        <f>SUM(K87:K91)</f>
        <v>0</v>
      </c>
      <c r="L46" s="221">
        <f t="shared" ref="L46:T46" si="5">SUM(L87:L91)</f>
        <v>0</v>
      </c>
      <c r="M46" s="221">
        <f t="shared" si="5"/>
        <v>0</v>
      </c>
      <c r="N46" s="221">
        <f t="shared" si="5"/>
        <v>0</v>
      </c>
      <c r="O46" s="221">
        <f t="shared" si="5"/>
        <v>0</v>
      </c>
      <c r="P46" s="221">
        <f t="shared" si="5"/>
        <v>0</v>
      </c>
      <c r="Q46" s="221">
        <f t="shared" si="5"/>
        <v>0</v>
      </c>
      <c r="R46" s="221">
        <f t="shared" si="5"/>
        <v>0</v>
      </c>
      <c r="S46" s="221">
        <f t="shared" si="5"/>
        <v>0</v>
      </c>
      <c r="T46" s="221">
        <f t="shared" si="5"/>
        <v>0</v>
      </c>
      <c r="U46" s="171"/>
      <c r="V46" s="67"/>
      <c r="W46" s="218"/>
      <c r="X46" s="88"/>
      <c r="Y46" s="9"/>
      <c r="Z46" s="9"/>
      <c r="AA46" s="9"/>
      <c r="AB46" s="9"/>
      <c r="AC46" s="9"/>
      <c r="AD46" s="9"/>
      <c r="AE46" s="9"/>
    </row>
    <row r="47" spans="1:31" s="56" customFormat="1" ht="23.45" customHeight="1" thickBot="1" x14ac:dyDescent="0.45">
      <c r="A47" s="8"/>
      <c r="B47" s="74"/>
      <c r="C47" s="70"/>
      <c r="D47" s="71"/>
      <c r="E47" s="63"/>
      <c r="F47" s="72"/>
      <c r="G47" s="72"/>
      <c r="H47" s="72"/>
      <c r="I47" s="73" t="s">
        <v>126</v>
      </c>
      <c r="J47" s="63"/>
      <c r="K47" s="221">
        <f>K45+K46</f>
        <v>0</v>
      </c>
      <c r="L47" s="221">
        <f t="shared" ref="L47:T47" si="6">L45+L46</f>
        <v>0</v>
      </c>
      <c r="M47" s="221">
        <f t="shared" si="6"/>
        <v>0</v>
      </c>
      <c r="N47" s="221">
        <f t="shared" si="6"/>
        <v>0</v>
      </c>
      <c r="O47" s="221">
        <f t="shared" si="6"/>
        <v>0</v>
      </c>
      <c r="P47" s="221">
        <f t="shared" si="6"/>
        <v>0</v>
      </c>
      <c r="Q47" s="221">
        <f t="shared" si="6"/>
        <v>0</v>
      </c>
      <c r="R47" s="221">
        <f t="shared" si="6"/>
        <v>0</v>
      </c>
      <c r="S47" s="221">
        <f t="shared" si="6"/>
        <v>0</v>
      </c>
      <c r="T47" s="221">
        <f t="shared" si="6"/>
        <v>0</v>
      </c>
      <c r="U47" s="171"/>
      <c r="V47" s="67"/>
      <c r="W47" s="218"/>
      <c r="X47" s="88"/>
      <c r="Y47" s="9"/>
      <c r="Z47" s="9"/>
      <c r="AA47" s="9"/>
      <c r="AB47" s="9"/>
      <c r="AC47" s="9"/>
      <c r="AD47" s="9"/>
      <c r="AE47" s="9"/>
    </row>
    <row r="48" spans="1:31" s="56" customFormat="1" ht="23.45" customHeight="1" x14ac:dyDescent="0.4">
      <c r="A48" s="8"/>
      <c r="B48" s="74"/>
      <c r="C48" s="70"/>
      <c r="D48" s="71"/>
      <c r="E48" s="63"/>
      <c r="F48" s="72"/>
      <c r="G48" s="72"/>
      <c r="H48" s="72"/>
      <c r="I48" s="73"/>
      <c r="J48" s="63"/>
      <c r="K48" s="328"/>
      <c r="L48" s="328"/>
      <c r="M48" s="328"/>
      <c r="N48" s="328"/>
      <c r="O48" s="328"/>
      <c r="P48" s="328"/>
      <c r="Q48" s="328"/>
      <c r="R48" s="328"/>
      <c r="S48" s="328"/>
      <c r="T48" s="328"/>
      <c r="U48" s="170"/>
      <c r="V48" s="67"/>
      <c r="W48" s="8"/>
      <c r="X48" s="74"/>
      <c r="Y48" s="9"/>
      <c r="Z48" s="9"/>
      <c r="AA48" s="9"/>
      <c r="AB48" s="9"/>
      <c r="AC48" s="9"/>
      <c r="AD48" s="9"/>
      <c r="AE48" s="9"/>
    </row>
    <row r="49" spans="1:31" s="56" customFormat="1" ht="23.45" customHeight="1" x14ac:dyDescent="0.5">
      <c r="A49" s="8"/>
      <c r="B49" s="74"/>
      <c r="C49" s="407" t="s">
        <v>172</v>
      </c>
      <c r="D49" s="407"/>
      <c r="E49" s="407"/>
      <c r="F49" s="407"/>
      <c r="G49" s="407"/>
      <c r="H49" s="407"/>
      <c r="I49" s="407"/>
      <c r="J49" s="407"/>
      <c r="K49" s="407"/>
      <c r="L49" s="407"/>
      <c r="M49" s="407"/>
      <c r="N49" s="407"/>
      <c r="O49" s="407"/>
      <c r="P49" s="407"/>
      <c r="Q49" s="407"/>
      <c r="R49" s="407"/>
      <c r="S49" s="407"/>
      <c r="T49" s="328"/>
      <c r="U49" s="170"/>
      <c r="V49" s="67"/>
      <c r="W49" s="8"/>
      <c r="X49" s="74"/>
      <c r="Y49" s="9"/>
      <c r="Z49" s="9"/>
      <c r="AA49" s="9"/>
      <c r="AB49" s="9"/>
      <c r="AC49" s="9"/>
      <c r="AD49" s="9"/>
      <c r="AE49" s="9"/>
    </row>
    <row r="50" spans="1:31" s="56" customFormat="1" ht="23.45" customHeight="1" x14ac:dyDescent="0.5">
      <c r="A50" s="8"/>
      <c r="B50" s="74"/>
      <c r="C50" s="329" t="s">
        <v>129</v>
      </c>
      <c r="D50" s="329"/>
      <c r="E50" s="329"/>
      <c r="F50" s="329"/>
      <c r="G50" s="329"/>
      <c r="H50" s="329"/>
      <c r="I50" s="329"/>
      <c r="J50" s="329"/>
      <c r="K50" s="329"/>
      <c r="L50" s="329"/>
      <c r="M50" s="329"/>
      <c r="N50" s="329"/>
      <c r="O50" s="329"/>
      <c r="P50" s="329"/>
      <c r="Q50" s="329"/>
      <c r="R50" s="329"/>
      <c r="S50" s="329"/>
      <c r="T50" s="329"/>
      <c r="U50" s="170"/>
      <c r="V50" s="67"/>
      <c r="W50" s="8"/>
      <c r="X50" s="74"/>
      <c r="Y50" s="9"/>
      <c r="Z50" s="9"/>
      <c r="AA50" s="9"/>
      <c r="AB50" s="9"/>
      <c r="AC50" s="9"/>
      <c r="AD50" s="9"/>
      <c r="AE50" s="9"/>
    </row>
    <row r="51" spans="1:31" s="56" customFormat="1" ht="32.450000000000003" customHeight="1" x14ac:dyDescent="0.5">
      <c r="A51" s="8"/>
      <c r="B51" s="74"/>
      <c r="C51" s="239" t="s">
        <v>128</v>
      </c>
      <c r="D51" s="329"/>
      <c r="E51" s="329"/>
      <c r="F51" s="329"/>
      <c r="G51" s="329"/>
      <c r="H51" s="329"/>
      <c r="I51" s="329"/>
      <c r="J51" s="329"/>
      <c r="K51" s="329"/>
      <c r="L51" s="329"/>
      <c r="M51" s="329"/>
      <c r="N51" s="329"/>
      <c r="O51" s="329"/>
      <c r="P51" s="329"/>
      <c r="Q51" s="329"/>
      <c r="R51" s="329"/>
      <c r="S51" s="329"/>
      <c r="T51" s="329"/>
      <c r="U51" s="170"/>
      <c r="V51" s="67"/>
      <c r="W51" s="8"/>
      <c r="X51" s="74"/>
      <c r="Y51" s="9"/>
      <c r="Z51" s="9"/>
      <c r="AA51" s="9"/>
      <c r="AB51" s="9"/>
      <c r="AC51" s="9"/>
      <c r="AD51" s="9"/>
      <c r="AE51" s="9"/>
    </row>
    <row r="52" spans="1:31" ht="32.450000000000003" customHeight="1" x14ac:dyDescent="0.4">
      <c r="B52" s="5"/>
      <c r="C52" s="431" t="s">
        <v>133</v>
      </c>
      <c r="D52" s="54"/>
      <c r="E52" s="99" t="s">
        <v>82</v>
      </c>
      <c r="F52" s="54"/>
      <c r="G52" s="421" t="s">
        <v>175</v>
      </c>
      <c r="H52" s="54"/>
      <c r="I52" s="99" t="str">
        <f>K$38</f>
        <v>2017/18</v>
      </c>
      <c r="J52" s="54"/>
      <c r="K52" s="170"/>
      <c r="L52" s="54"/>
      <c r="M52" s="54"/>
      <c r="N52" s="54"/>
      <c r="O52" s="54"/>
      <c r="P52" s="54"/>
      <c r="Q52" s="54"/>
      <c r="R52" s="54"/>
      <c r="S52" s="54"/>
      <c r="T52" s="54"/>
      <c r="U52" s="21"/>
      <c r="V52" s="21"/>
      <c r="W52" s="8"/>
      <c r="X52" s="9"/>
      <c r="Y52" s="9"/>
    </row>
    <row r="53" spans="1:31" ht="22.25" customHeight="1" thickBot="1" x14ac:dyDescent="0.55000000000000004">
      <c r="B53" s="5"/>
      <c r="C53" s="431"/>
      <c r="D53" s="161"/>
      <c r="E53" s="161" t="s">
        <v>83</v>
      </c>
      <c r="F53" s="161"/>
      <c r="G53" s="422"/>
      <c r="H53" s="161"/>
      <c r="I53" s="161" t="s">
        <v>84</v>
      </c>
      <c r="J53" s="161"/>
      <c r="K53" s="59" t="str">
        <f>K$38</f>
        <v>2017/18</v>
      </c>
      <c r="L53" s="59" t="str">
        <f t="shared" ref="L53:T53" si="7">L$38</f>
        <v>2018/19</v>
      </c>
      <c r="M53" s="59" t="str">
        <f t="shared" si="7"/>
        <v>2019/20</v>
      </c>
      <c r="N53" s="59" t="str">
        <f t="shared" si="7"/>
        <v>2020/21</v>
      </c>
      <c r="O53" s="59" t="str">
        <f t="shared" si="7"/>
        <v>2021/22</v>
      </c>
      <c r="P53" s="59" t="str">
        <f t="shared" si="7"/>
        <v>2022/23</v>
      </c>
      <c r="Q53" s="59" t="str">
        <f t="shared" si="7"/>
        <v>2023/24</v>
      </c>
      <c r="R53" s="59" t="str">
        <f t="shared" si="7"/>
        <v>2024/25</v>
      </c>
      <c r="S53" s="59" t="str">
        <f t="shared" si="7"/>
        <v>2025/26</v>
      </c>
      <c r="T53" s="59" t="str">
        <f t="shared" si="7"/>
        <v>2026/27</v>
      </c>
      <c r="U53" s="17"/>
      <c r="V53" s="318" t="s">
        <v>165</v>
      </c>
      <c r="W53" s="8"/>
      <c r="X53" s="9"/>
      <c r="Y53" s="9"/>
    </row>
    <row r="54" spans="1:31" ht="23.45" customHeight="1" x14ac:dyDescent="0.4">
      <c r="B54" s="5"/>
      <c r="C54" s="149"/>
      <c r="D54" s="231"/>
      <c r="E54" s="225">
        <v>5</v>
      </c>
      <c r="F54" s="232"/>
      <c r="G54" s="143"/>
      <c r="H54" s="232"/>
      <c r="I54" s="145"/>
      <c r="J54" s="233"/>
      <c r="K54" s="147"/>
      <c r="L54" s="147"/>
      <c r="M54" s="147"/>
      <c r="N54" s="147"/>
      <c r="O54" s="147"/>
      <c r="P54" s="147"/>
      <c r="Q54" s="147"/>
      <c r="R54" s="147"/>
      <c r="S54" s="147"/>
      <c r="T54" s="147"/>
      <c r="U54" s="18"/>
      <c r="V54" s="416"/>
      <c r="W54" s="19"/>
      <c r="X54" s="20"/>
      <c r="Y54" s="20"/>
    </row>
    <row r="55" spans="1:31" ht="23.45" customHeight="1" x14ac:dyDescent="0.4">
      <c r="B55" s="5"/>
      <c r="C55" s="150"/>
      <c r="D55" s="231"/>
      <c r="E55" s="226">
        <v>4</v>
      </c>
      <c r="F55" s="234"/>
      <c r="G55" s="144"/>
      <c r="H55" s="234"/>
      <c r="I55" s="146"/>
      <c r="J55" s="233"/>
      <c r="K55" s="148"/>
      <c r="L55" s="148"/>
      <c r="M55" s="148"/>
      <c r="N55" s="148"/>
      <c r="O55" s="148"/>
      <c r="P55" s="148"/>
      <c r="Q55" s="148"/>
      <c r="R55" s="148"/>
      <c r="S55" s="148"/>
      <c r="T55" s="148"/>
      <c r="U55" s="21"/>
      <c r="V55" s="417"/>
      <c r="W55" s="19"/>
      <c r="X55" s="20"/>
      <c r="Y55" s="20"/>
    </row>
    <row r="56" spans="1:31" ht="23.45" customHeight="1" x14ac:dyDescent="0.4">
      <c r="B56" s="5"/>
      <c r="C56" s="150"/>
      <c r="D56" s="231"/>
      <c r="E56" s="226">
        <v>3</v>
      </c>
      <c r="F56" s="232"/>
      <c r="G56" s="144"/>
      <c r="H56" s="232"/>
      <c r="I56" s="146"/>
      <c r="J56" s="233"/>
      <c r="K56" s="148"/>
      <c r="L56" s="148"/>
      <c r="M56" s="148"/>
      <c r="N56" s="148"/>
      <c r="O56" s="148"/>
      <c r="P56" s="148"/>
      <c r="Q56" s="148"/>
      <c r="R56" s="148"/>
      <c r="S56" s="148"/>
      <c r="T56" s="148"/>
      <c r="U56" s="18"/>
      <c r="V56" s="417"/>
      <c r="W56" s="19"/>
      <c r="X56" s="20"/>
      <c r="Y56" s="20"/>
    </row>
    <row r="57" spans="1:31" ht="23.45" customHeight="1" x14ac:dyDescent="0.4">
      <c r="B57" s="5"/>
      <c r="C57" s="151"/>
      <c r="D57" s="231"/>
      <c r="E57" s="226">
        <v>2</v>
      </c>
      <c r="F57" s="232"/>
      <c r="G57" s="144"/>
      <c r="H57" s="232"/>
      <c r="I57" s="146"/>
      <c r="J57" s="233"/>
      <c r="K57" s="148"/>
      <c r="L57" s="148"/>
      <c r="M57" s="148"/>
      <c r="N57" s="148"/>
      <c r="O57" s="148"/>
      <c r="P57" s="148"/>
      <c r="Q57" s="148"/>
      <c r="R57" s="148"/>
      <c r="S57" s="148"/>
      <c r="T57" s="148"/>
      <c r="U57" s="18"/>
      <c r="V57" s="417"/>
      <c r="W57" s="19"/>
      <c r="X57" s="20"/>
      <c r="Y57" s="20"/>
    </row>
    <row r="58" spans="1:31" ht="23.45" customHeight="1" thickBot="1" x14ac:dyDescent="0.45">
      <c r="B58" s="5"/>
      <c r="C58" s="151"/>
      <c r="D58" s="231"/>
      <c r="E58" s="226">
        <v>1</v>
      </c>
      <c r="F58" s="232"/>
      <c r="G58" s="144"/>
      <c r="H58" s="232"/>
      <c r="I58" s="146"/>
      <c r="J58" s="233"/>
      <c r="K58" s="148"/>
      <c r="L58" s="148"/>
      <c r="M58" s="148"/>
      <c r="N58" s="148"/>
      <c r="O58" s="148"/>
      <c r="P58" s="148"/>
      <c r="Q58" s="148"/>
      <c r="R58" s="148"/>
      <c r="S58" s="148"/>
      <c r="T58" s="148"/>
      <c r="U58" s="21"/>
      <c r="V58" s="418"/>
      <c r="W58" s="19"/>
      <c r="X58" s="20"/>
      <c r="Y58" s="20"/>
    </row>
    <row r="59" spans="1:31" ht="23.45" customHeight="1" x14ac:dyDescent="0.4">
      <c r="B59" s="5"/>
      <c r="C59" s="1"/>
      <c r="E59" s="136"/>
      <c r="F59" s="134"/>
      <c r="G59" s="133"/>
      <c r="H59" s="134"/>
      <c r="I59" s="139"/>
      <c r="J59" s="134"/>
      <c r="K59" s="137"/>
      <c r="L59" s="137"/>
      <c r="M59" s="137"/>
      <c r="N59" s="137"/>
      <c r="O59" s="137"/>
      <c r="P59" s="137"/>
      <c r="Q59" s="137"/>
      <c r="R59" s="137"/>
      <c r="S59" s="137"/>
      <c r="T59" s="137"/>
      <c r="U59" s="17"/>
      <c r="V59" s="162"/>
      <c r="W59" s="19"/>
      <c r="X59" s="20"/>
      <c r="Y59" s="20"/>
    </row>
    <row r="60" spans="1:31" ht="23.45" customHeight="1" x14ac:dyDescent="0.5">
      <c r="B60" s="5"/>
      <c r="C60" s="329" t="s">
        <v>129</v>
      </c>
      <c r="E60" s="136"/>
      <c r="F60" s="134"/>
      <c r="G60" s="133"/>
      <c r="H60" s="134"/>
      <c r="I60" s="139"/>
      <c r="J60" s="134"/>
      <c r="K60" s="137"/>
      <c r="L60" s="137"/>
      <c r="M60" s="137"/>
      <c r="N60" s="137"/>
      <c r="O60" s="137"/>
      <c r="P60" s="137"/>
      <c r="Q60" s="137"/>
      <c r="R60" s="137"/>
      <c r="S60" s="137"/>
      <c r="T60" s="137"/>
      <c r="U60" s="17"/>
      <c r="V60" s="162"/>
      <c r="W60" s="19"/>
      <c r="X60" s="20"/>
      <c r="Y60" s="20"/>
    </row>
    <row r="61" spans="1:31" ht="31.8" customHeight="1" x14ac:dyDescent="0.5">
      <c r="B61" s="5"/>
      <c r="C61" s="240" t="s">
        <v>130</v>
      </c>
      <c r="D61" s="217"/>
      <c r="E61" s="138"/>
      <c r="F61" s="217"/>
      <c r="G61" s="217"/>
      <c r="H61" s="217"/>
      <c r="I61" s="141"/>
      <c r="J61" s="217"/>
      <c r="K61" s="142"/>
      <c r="L61" s="142"/>
      <c r="M61" s="142"/>
      <c r="N61" s="142"/>
      <c r="O61" s="142"/>
      <c r="P61" s="142"/>
      <c r="Q61" s="142"/>
      <c r="R61" s="142"/>
      <c r="S61" s="142"/>
      <c r="T61" s="142"/>
      <c r="U61" s="17"/>
      <c r="V61" s="163"/>
      <c r="W61" s="8"/>
      <c r="X61" s="9"/>
      <c r="Y61" s="9"/>
    </row>
    <row r="62" spans="1:31" ht="23.45" customHeight="1" x14ac:dyDescent="0.4">
      <c r="B62" s="5"/>
      <c r="C62" s="431" t="s">
        <v>133</v>
      </c>
      <c r="D62" s="54"/>
      <c r="E62" s="99" t="s">
        <v>82</v>
      </c>
      <c r="F62" s="54"/>
      <c r="G62" s="421" t="s">
        <v>175</v>
      </c>
      <c r="H62" s="54"/>
      <c r="I62" s="99" t="str">
        <f>K$38</f>
        <v>2017/18</v>
      </c>
      <c r="J62" s="54"/>
      <c r="K62" s="170"/>
      <c r="L62" s="54"/>
      <c r="M62" s="54"/>
      <c r="N62" s="54"/>
      <c r="O62" s="54"/>
      <c r="P62" s="54"/>
      <c r="Q62" s="54"/>
      <c r="R62" s="54"/>
      <c r="S62" s="54"/>
      <c r="T62" s="54"/>
      <c r="U62" s="17"/>
      <c r="V62" s="163"/>
      <c r="W62" s="8"/>
      <c r="X62" s="9"/>
      <c r="Y62" s="9"/>
    </row>
    <row r="63" spans="1:31" ht="19.8" customHeight="1" thickBot="1" x14ac:dyDescent="0.55000000000000004">
      <c r="B63" s="5"/>
      <c r="C63" s="431"/>
      <c r="D63" s="282"/>
      <c r="E63" s="282" t="s">
        <v>83</v>
      </c>
      <c r="F63" s="282"/>
      <c r="G63" s="422"/>
      <c r="H63" s="282"/>
      <c r="I63" s="282" t="s">
        <v>84</v>
      </c>
      <c r="J63" s="282"/>
      <c r="K63" s="59" t="str">
        <f>K$38</f>
        <v>2017/18</v>
      </c>
      <c r="L63" s="59" t="str">
        <f t="shared" ref="L63:T63" si="8">L$38</f>
        <v>2018/19</v>
      </c>
      <c r="M63" s="59" t="str">
        <f t="shared" si="8"/>
        <v>2019/20</v>
      </c>
      <c r="N63" s="59" t="str">
        <f t="shared" si="8"/>
        <v>2020/21</v>
      </c>
      <c r="O63" s="59" t="str">
        <f t="shared" si="8"/>
        <v>2021/22</v>
      </c>
      <c r="P63" s="59" t="str">
        <f t="shared" si="8"/>
        <v>2022/23</v>
      </c>
      <c r="Q63" s="59" t="str">
        <f t="shared" si="8"/>
        <v>2023/24</v>
      </c>
      <c r="R63" s="59" t="str">
        <f t="shared" si="8"/>
        <v>2024/25</v>
      </c>
      <c r="S63" s="59" t="str">
        <f t="shared" si="8"/>
        <v>2025/26</v>
      </c>
      <c r="T63" s="59" t="str">
        <f t="shared" si="8"/>
        <v>2026/27</v>
      </c>
      <c r="U63" s="17"/>
      <c r="V63" s="318" t="s">
        <v>165</v>
      </c>
      <c r="W63" s="8"/>
      <c r="X63" s="9"/>
      <c r="Y63" s="9"/>
    </row>
    <row r="64" spans="1:31" ht="23.45" customHeight="1" x14ac:dyDescent="0.4">
      <c r="B64" s="5"/>
      <c r="C64" s="149"/>
      <c r="D64" s="231"/>
      <c r="E64" s="225">
        <v>5</v>
      </c>
      <c r="F64" s="232"/>
      <c r="G64" s="143"/>
      <c r="H64" s="232"/>
      <c r="I64" s="145"/>
      <c r="J64" s="233"/>
      <c r="K64" s="147"/>
      <c r="L64" s="147"/>
      <c r="M64" s="147"/>
      <c r="N64" s="147"/>
      <c r="O64" s="147"/>
      <c r="P64" s="147"/>
      <c r="Q64" s="147"/>
      <c r="R64" s="147"/>
      <c r="S64" s="147"/>
      <c r="T64" s="147"/>
      <c r="U64" s="18"/>
      <c r="V64" s="416"/>
      <c r="W64" s="19"/>
      <c r="X64" s="20"/>
      <c r="Y64" s="20"/>
    </row>
    <row r="65" spans="1:31" ht="23.45" customHeight="1" x14ac:dyDescent="0.4">
      <c r="B65" s="5"/>
      <c r="C65" s="150"/>
      <c r="D65" s="231"/>
      <c r="E65" s="226">
        <v>4</v>
      </c>
      <c r="F65" s="234"/>
      <c r="G65" s="144"/>
      <c r="H65" s="234"/>
      <c r="I65" s="146"/>
      <c r="J65" s="233"/>
      <c r="K65" s="148"/>
      <c r="L65" s="148"/>
      <c r="M65" s="148"/>
      <c r="N65" s="148"/>
      <c r="O65" s="148"/>
      <c r="P65" s="148"/>
      <c r="Q65" s="148"/>
      <c r="R65" s="148"/>
      <c r="S65" s="148"/>
      <c r="T65" s="148"/>
      <c r="U65" s="21"/>
      <c r="V65" s="417"/>
      <c r="W65" s="19"/>
      <c r="X65" s="20"/>
      <c r="Y65" s="20"/>
    </row>
    <row r="66" spans="1:31" ht="23.45" customHeight="1" x14ac:dyDescent="0.4">
      <c r="B66" s="5"/>
      <c r="C66" s="150"/>
      <c r="D66" s="231"/>
      <c r="E66" s="226">
        <v>3</v>
      </c>
      <c r="F66" s="232"/>
      <c r="G66" s="144"/>
      <c r="H66" s="232"/>
      <c r="I66" s="146"/>
      <c r="J66" s="233"/>
      <c r="K66" s="148"/>
      <c r="L66" s="148"/>
      <c r="M66" s="148"/>
      <c r="N66" s="148"/>
      <c r="O66" s="148"/>
      <c r="P66" s="148"/>
      <c r="Q66" s="148"/>
      <c r="R66" s="148"/>
      <c r="S66" s="148"/>
      <c r="T66" s="148"/>
      <c r="U66" s="18"/>
      <c r="V66" s="417"/>
      <c r="W66" s="19"/>
      <c r="X66" s="20"/>
      <c r="Y66" s="20"/>
    </row>
    <row r="67" spans="1:31" ht="23.45" customHeight="1" x14ac:dyDescent="0.4">
      <c r="B67" s="5"/>
      <c r="C67" s="151"/>
      <c r="D67" s="231"/>
      <c r="E67" s="226">
        <v>2</v>
      </c>
      <c r="F67" s="232"/>
      <c r="G67" s="144"/>
      <c r="H67" s="232"/>
      <c r="I67" s="146"/>
      <c r="J67" s="233"/>
      <c r="K67" s="148"/>
      <c r="L67" s="148"/>
      <c r="M67" s="148"/>
      <c r="N67" s="148"/>
      <c r="O67" s="148"/>
      <c r="P67" s="148"/>
      <c r="Q67" s="148"/>
      <c r="R67" s="148"/>
      <c r="S67" s="148"/>
      <c r="T67" s="148"/>
      <c r="U67" s="18"/>
      <c r="V67" s="417"/>
      <c r="W67" s="19"/>
      <c r="X67" s="20"/>
      <c r="Y67" s="20"/>
    </row>
    <row r="68" spans="1:31" ht="23.45" customHeight="1" thickBot="1" x14ac:dyDescent="0.45">
      <c r="B68" s="5"/>
      <c r="C68" s="151"/>
      <c r="D68" s="231"/>
      <c r="E68" s="226">
        <v>1</v>
      </c>
      <c r="F68" s="232"/>
      <c r="G68" s="144"/>
      <c r="H68" s="232"/>
      <c r="I68" s="146"/>
      <c r="J68" s="233"/>
      <c r="K68" s="148"/>
      <c r="L68" s="148"/>
      <c r="M68" s="148"/>
      <c r="N68" s="148"/>
      <c r="O68" s="148"/>
      <c r="P68" s="148"/>
      <c r="Q68" s="148"/>
      <c r="R68" s="148"/>
      <c r="S68" s="148"/>
      <c r="T68" s="148"/>
      <c r="U68" s="21"/>
      <c r="V68" s="418"/>
      <c r="W68" s="19"/>
      <c r="X68" s="20"/>
      <c r="Y68" s="20"/>
    </row>
    <row r="69" spans="1:31" ht="24" customHeight="1" x14ac:dyDescent="0.4">
      <c r="B69" s="5"/>
      <c r="C69" s="1"/>
      <c r="D69" s="1"/>
      <c r="E69" s="137"/>
      <c r="F69" s="1"/>
      <c r="G69" s="1"/>
      <c r="H69" s="1"/>
      <c r="I69" s="140"/>
      <c r="J69" s="1"/>
      <c r="K69" s="137"/>
      <c r="L69" s="137"/>
      <c r="M69" s="137"/>
      <c r="N69" s="137"/>
      <c r="O69" s="137"/>
      <c r="P69" s="137"/>
      <c r="Q69" s="137"/>
      <c r="R69" s="137"/>
      <c r="S69" s="137"/>
      <c r="T69" s="137"/>
      <c r="U69" s="1"/>
      <c r="V69" s="1"/>
      <c r="W69" s="19"/>
      <c r="X69" s="20"/>
      <c r="Y69" s="20"/>
    </row>
    <row r="70" spans="1:31" s="186" customFormat="1" ht="23.45" customHeight="1" thickBot="1" x14ac:dyDescent="0.65">
      <c r="A70" s="174"/>
      <c r="B70" s="175"/>
      <c r="C70" s="330" t="s">
        <v>115</v>
      </c>
      <c r="D70" s="178"/>
      <c r="E70" s="189"/>
      <c r="F70" s="178"/>
      <c r="G70" s="178"/>
      <c r="H70" s="178"/>
      <c r="I70" s="191"/>
      <c r="J70" s="178"/>
      <c r="K70" s="189"/>
      <c r="L70" s="189"/>
      <c r="M70" s="189"/>
      <c r="N70" s="189"/>
      <c r="O70" s="189"/>
      <c r="P70" s="189"/>
      <c r="Q70" s="189"/>
      <c r="R70" s="189"/>
      <c r="S70" s="189"/>
      <c r="T70" s="189"/>
      <c r="U70" s="179"/>
      <c r="V70" s="179"/>
      <c r="W70" s="176"/>
      <c r="X70" s="177"/>
      <c r="Y70" s="177"/>
      <c r="Z70" s="174"/>
      <c r="AA70" s="174"/>
      <c r="AB70" s="174"/>
      <c r="AC70" s="174"/>
      <c r="AD70" s="174"/>
      <c r="AE70" s="174"/>
    </row>
    <row r="71" spans="1:31" s="186" customFormat="1" ht="23.45" customHeight="1" thickTop="1" x14ac:dyDescent="0.6">
      <c r="A71" s="174"/>
      <c r="B71" s="175"/>
      <c r="C71" s="359" t="s">
        <v>191</v>
      </c>
      <c r="D71" s="357"/>
      <c r="E71" s="358"/>
      <c r="F71" s="357"/>
      <c r="G71" s="358"/>
      <c r="H71" s="359"/>
      <c r="I71" s="359"/>
      <c r="J71" s="359"/>
      <c r="K71" s="359"/>
      <c r="L71" s="359"/>
      <c r="M71" s="359"/>
      <c r="N71" s="359"/>
      <c r="O71" s="359"/>
      <c r="P71" s="359"/>
      <c r="Q71" s="359"/>
      <c r="R71" s="359"/>
      <c r="S71" s="359"/>
      <c r="T71" s="359"/>
      <c r="U71" s="181"/>
      <c r="V71" s="181"/>
      <c r="W71" s="176"/>
      <c r="X71" s="177"/>
      <c r="Y71" s="177"/>
      <c r="Z71" s="174"/>
      <c r="AA71" s="174"/>
      <c r="AB71" s="174"/>
      <c r="AC71" s="174"/>
      <c r="AD71" s="174"/>
      <c r="AE71" s="174"/>
    </row>
    <row r="72" spans="1:31" s="186" customFormat="1" ht="23.45" customHeight="1" x14ac:dyDescent="0.6">
      <c r="A72" s="174"/>
      <c r="B72" s="175"/>
      <c r="C72" s="360" t="s">
        <v>120</v>
      </c>
      <c r="D72" s="357"/>
      <c r="E72" s="358"/>
      <c r="F72" s="357"/>
      <c r="G72" s="358"/>
      <c r="H72" s="360"/>
      <c r="I72" s="360"/>
      <c r="J72" s="360"/>
      <c r="K72" s="360"/>
      <c r="L72" s="360"/>
      <c r="M72" s="360"/>
      <c r="N72" s="360"/>
      <c r="O72" s="360"/>
      <c r="P72" s="360"/>
      <c r="Q72" s="360"/>
      <c r="R72" s="360"/>
      <c r="S72" s="360"/>
      <c r="T72" s="360"/>
      <c r="U72" s="181"/>
      <c r="V72" s="181"/>
      <c r="W72" s="176"/>
      <c r="X72" s="177"/>
      <c r="Y72" s="177"/>
      <c r="Z72" s="174"/>
      <c r="AA72" s="174"/>
      <c r="AB72" s="174"/>
      <c r="AC72" s="174"/>
      <c r="AD72" s="174"/>
      <c r="AE72" s="174"/>
    </row>
    <row r="73" spans="1:31" s="186" customFormat="1" ht="39" customHeight="1" x14ac:dyDescent="0.6">
      <c r="A73" s="174"/>
      <c r="B73" s="175"/>
      <c r="C73" s="228" t="s">
        <v>129</v>
      </c>
      <c r="D73" s="332"/>
      <c r="E73" s="333"/>
      <c r="F73" s="332"/>
      <c r="G73" s="333"/>
      <c r="H73" s="331"/>
      <c r="I73" s="331"/>
      <c r="J73" s="331"/>
      <c r="K73" s="331"/>
      <c r="L73" s="331"/>
      <c r="M73" s="331"/>
      <c r="N73" s="331"/>
      <c r="O73" s="331"/>
      <c r="P73" s="331"/>
      <c r="Q73" s="331"/>
      <c r="R73" s="331"/>
      <c r="S73" s="331"/>
      <c r="T73" s="331"/>
      <c r="U73" s="181"/>
      <c r="V73" s="181"/>
      <c r="W73" s="176"/>
      <c r="X73" s="177"/>
      <c r="Y73" s="177"/>
      <c r="Z73" s="174"/>
      <c r="AA73" s="174"/>
      <c r="AB73" s="174"/>
      <c r="AC73" s="174"/>
      <c r="AD73" s="174"/>
      <c r="AE73" s="174"/>
    </row>
    <row r="74" spans="1:31" s="186" customFormat="1" ht="23.45" customHeight="1" x14ac:dyDescent="0.6">
      <c r="A74" s="174"/>
      <c r="B74" s="175"/>
      <c r="C74" s="241" t="s">
        <v>131</v>
      </c>
      <c r="D74" s="332"/>
      <c r="E74" s="333"/>
      <c r="F74" s="332"/>
      <c r="G74" s="333"/>
      <c r="H74" s="331"/>
      <c r="I74" s="331"/>
      <c r="J74" s="331"/>
      <c r="K74" s="331"/>
      <c r="L74" s="331"/>
      <c r="M74" s="331"/>
      <c r="N74" s="331"/>
      <c r="O74" s="331"/>
      <c r="P74" s="331"/>
      <c r="Q74" s="331"/>
      <c r="R74" s="331"/>
      <c r="S74" s="331"/>
      <c r="T74" s="331"/>
      <c r="U74" s="181"/>
      <c r="V74" s="181"/>
      <c r="W74" s="176"/>
      <c r="X74" s="177"/>
      <c r="Y74" s="177"/>
      <c r="Z74" s="174"/>
      <c r="AA74" s="174"/>
      <c r="AB74" s="174"/>
      <c r="AC74" s="174"/>
      <c r="AD74" s="174"/>
      <c r="AE74" s="174"/>
    </row>
    <row r="75" spans="1:31" s="186" customFormat="1" ht="18.600000000000001" customHeight="1" x14ac:dyDescent="0.4">
      <c r="A75" s="174"/>
      <c r="B75" s="175"/>
      <c r="C75" s="431" t="s">
        <v>173</v>
      </c>
      <c r="D75" s="180"/>
      <c r="E75" s="192" t="s">
        <v>82</v>
      </c>
      <c r="F75" s="180"/>
      <c r="G75" s="421" t="s">
        <v>175</v>
      </c>
      <c r="H75" s="180"/>
      <c r="I75" s="193" t="str">
        <f>K$38</f>
        <v>2017/18</v>
      </c>
      <c r="J75" s="180"/>
      <c r="K75" s="190"/>
      <c r="L75" s="190"/>
      <c r="M75" s="190"/>
      <c r="N75" s="190"/>
      <c r="O75" s="190"/>
      <c r="P75" s="190"/>
      <c r="Q75" s="190"/>
      <c r="R75" s="190"/>
      <c r="S75" s="190"/>
      <c r="T75" s="190"/>
      <c r="U75" s="181"/>
      <c r="V75" s="181"/>
      <c r="W75" s="176"/>
      <c r="X75" s="177"/>
      <c r="Y75" s="177"/>
      <c r="Z75" s="174"/>
      <c r="AA75" s="174"/>
      <c r="AB75" s="174"/>
      <c r="AC75" s="174"/>
      <c r="AD75" s="174"/>
      <c r="AE75" s="174"/>
    </row>
    <row r="76" spans="1:31" s="186" customFormat="1" ht="25.25" customHeight="1" thickBot="1" x14ac:dyDescent="0.55000000000000004">
      <c r="A76" s="174"/>
      <c r="B76" s="175"/>
      <c r="C76" s="431"/>
      <c r="D76" s="182"/>
      <c r="E76" s="187" t="s">
        <v>83</v>
      </c>
      <c r="F76" s="182"/>
      <c r="G76" s="422"/>
      <c r="H76" s="182"/>
      <c r="I76" s="194" t="s">
        <v>84</v>
      </c>
      <c r="J76" s="182"/>
      <c r="K76" s="188" t="str">
        <f>"20" &amp; (LEFT(RIGHT(Index!$M$15,5),2) + (COLUMN() - COLUMN($K$76))) &amp; "/" &amp; (RIGHT(RIGHT(Index!$M$15,5),2) + (COLUMN() - COLUMN($K$76)))</f>
        <v>2010/11</v>
      </c>
      <c r="L76" s="188" t="str">
        <f>"20" &amp; (LEFT(RIGHT(Index!$M$15,5),2) + (COLUMN() - COLUMN($K$76))) &amp; "/" &amp; (RIGHT(RIGHT(Index!$M$15,5),2) + (COLUMN() - COLUMN($K$76)))</f>
        <v>2011/12</v>
      </c>
      <c r="M76" s="188" t="str">
        <f>"20" &amp; (LEFT(RIGHT(Index!$M$15,5),2) + (COLUMN() - COLUMN($K$76))) &amp; "/" &amp; (RIGHT(RIGHT(Index!$M$15,5),2) + (COLUMN() - COLUMN($K$76)))</f>
        <v>2012/13</v>
      </c>
      <c r="N76" s="188" t="str">
        <f>"20" &amp; (LEFT(RIGHT(Index!$M$15,5),2) + (COLUMN() - COLUMN($K$76))) &amp; "/" &amp; (RIGHT(RIGHT(Index!$M$15,5),2) + (COLUMN() - COLUMN($K$76)))</f>
        <v>2013/14</v>
      </c>
      <c r="O76" s="188" t="str">
        <f>"20" &amp; (LEFT(RIGHT(Index!$M$15,5),2) + (COLUMN() - COLUMN($K$76))) &amp; "/" &amp; (RIGHT(RIGHT(Index!$M$15,5),2) + (COLUMN() - COLUMN($K$76)))</f>
        <v>2014/15</v>
      </c>
      <c r="P76" s="188" t="str">
        <f>"20" &amp; (LEFT(RIGHT(Index!$M$15,5),2) + (COLUMN() - COLUMN($K$76))) &amp; "/" &amp; (RIGHT(RIGHT(Index!$M$15,5),2) + (COLUMN() - COLUMN($K$76)))</f>
        <v>2015/16</v>
      </c>
      <c r="Q76" s="188" t="str">
        <f>"20" &amp; (LEFT(RIGHT(Index!$M$15,5),2) + (COLUMN() - COLUMN($K$76))) &amp; "/" &amp; (RIGHT(RIGHT(Index!$M$15,5),2) + (COLUMN() - COLUMN($K$76)))</f>
        <v>2016/17</v>
      </c>
      <c r="R76" s="188" t="str">
        <f>"20" &amp; (LEFT(RIGHT(Index!$M$15,5),2) + (COLUMN() - COLUMN($K$76))) &amp; "/" &amp; (RIGHT(RIGHT(Index!$M$15,5),2) + (COLUMN() - COLUMN($K$76)))</f>
        <v>2017/18</v>
      </c>
      <c r="S76" s="188" t="str">
        <f>"20" &amp; (LEFT(RIGHT(Index!$M$15,5),2) + (COLUMN() - COLUMN($K$76))) &amp; "/" &amp; (RIGHT(RIGHT(Index!$M$15,5),2) + (COLUMN() - COLUMN($K$76)))</f>
        <v>2018/19</v>
      </c>
      <c r="T76" s="188" t="str">
        <f>"20" &amp; (LEFT(RIGHT(Index!$M$15,5),2) + (COLUMN() - COLUMN($K$76))) &amp; "/" &amp; (RIGHT(RIGHT(Index!$M$15,5),2) + (COLUMN() - COLUMN($K$76)))</f>
        <v>2019/20</v>
      </c>
      <c r="U76" s="195"/>
      <c r="V76" s="318" t="s">
        <v>165</v>
      </c>
      <c r="W76" s="176"/>
      <c r="X76" s="177"/>
      <c r="Y76" s="177"/>
      <c r="Z76" s="174"/>
      <c r="AA76" s="174"/>
      <c r="AB76" s="174"/>
      <c r="AC76" s="174"/>
      <c r="AD76" s="174"/>
      <c r="AE76" s="174"/>
    </row>
    <row r="77" spans="1:31" ht="23.45" customHeight="1" x14ac:dyDescent="0.4">
      <c r="B77" s="5"/>
      <c r="C77" s="149"/>
      <c r="D77" s="231"/>
      <c r="E77" s="225">
        <v>5</v>
      </c>
      <c r="F77" s="232"/>
      <c r="G77" s="143"/>
      <c r="H77" s="232"/>
      <c r="I77" s="145"/>
      <c r="J77" s="233"/>
      <c r="K77" s="147"/>
      <c r="L77" s="147"/>
      <c r="M77" s="147"/>
      <c r="N77" s="147"/>
      <c r="O77" s="147"/>
      <c r="P77" s="147"/>
      <c r="Q77" s="147"/>
      <c r="R77" s="147"/>
      <c r="S77" s="147"/>
      <c r="T77" s="147"/>
      <c r="U77" s="18"/>
      <c r="V77" s="416"/>
      <c r="W77" s="19"/>
      <c r="X77" s="20"/>
      <c r="Y77" s="20"/>
    </row>
    <row r="78" spans="1:31" ht="23.45" customHeight="1" x14ac:dyDescent="0.4">
      <c r="B78" s="5"/>
      <c r="C78" s="150"/>
      <c r="D78" s="231"/>
      <c r="E78" s="226">
        <v>4</v>
      </c>
      <c r="F78" s="234"/>
      <c r="G78" s="144"/>
      <c r="H78" s="234"/>
      <c r="I78" s="146"/>
      <c r="J78" s="233"/>
      <c r="K78" s="148"/>
      <c r="L78" s="148"/>
      <c r="M78" s="148"/>
      <c r="N78" s="148"/>
      <c r="O78" s="148"/>
      <c r="P78" s="148"/>
      <c r="Q78" s="148"/>
      <c r="R78" s="148"/>
      <c r="S78" s="148"/>
      <c r="T78" s="148"/>
      <c r="U78" s="21"/>
      <c r="V78" s="417"/>
      <c r="W78" s="19"/>
      <c r="X78" s="20"/>
      <c r="Y78" s="20"/>
    </row>
    <row r="79" spans="1:31" ht="23.45" customHeight="1" x14ac:dyDescent="0.4">
      <c r="B79" s="5"/>
      <c r="C79" s="150"/>
      <c r="D79" s="231"/>
      <c r="E79" s="226">
        <v>3</v>
      </c>
      <c r="F79" s="232"/>
      <c r="G79" s="144"/>
      <c r="H79" s="232"/>
      <c r="I79" s="146"/>
      <c r="J79" s="233"/>
      <c r="K79" s="148"/>
      <c r="L79" s="148"/>
      <c r="M79" s="148"/>
      <c r="N79" s="148"/>
      <c r="O79" s="148"/>
      <c r="P79" s="148"/>
      <c r="Q79" s="148"/>
      <c r="R79" s="148"/>
      <c r="S79" s="148"/>
      <c r="T79" s="148"/>
      <c r="U79" s="18"/>
      <c r="V79" s="417"/>
      <c r="W79" s="19"/>
      <c r="X79" s="20"/>
      <c r="Y79" s="20"/>
    </row>
    <row r="80" spans="1:31" ht="23.45" customHeight="1" x14ac:dyDescent="0.4">
      <c r="B80" s="5"/>
      <c r="C80" s="151"/>
      <c r="D80" s="231"/>
      <c r="E80" s="226">
        <v>2</v>
      </c>
      <c r="F80" s="232"/>
      <c r="G80" s="144"/>
      <c r="H80" s="232"/>
      <c r="I80" s="146"/>
      <c r="J80" s="233"/>
      <c r="K80" s="148"/>
      <c r="L80" s="148"/>
      <c r="M80" s="148"/>
      <c r="N80" s="148"/>
      <c r="O80" s="148"/>
      <c r="P80" s="148"/>
      <c r="Q80" s="148"/>
      <c r="R80" s="148"/>
      <c r="S80" s="148"/>
      <c r="T80" s="148"/>
      <c r="U80" s="18"/>
      <c r="V80" s="417"/>
      <c r="W80" s="19"/>
      <c r="X80" s="20"/>
      <c r="Y80" s="20"/>
    </row>
    <row r="81" spans="2:39" ht="23.45" customHeight="1" thickBot="1" x14ac:dyDescent="0.45">
      <c r="B81" s="5"/>
      <c r="C81" s="151"/>
      <c r="D81" s="231"/>
      <c r="E81" s="226">
        <v>1</v>
      </c>
      <c r="F81" s="232"/>
      <c r="G81" s="144"/>
      <c r="H81" s="232"/>
      <c r="I81" s="146"/>
      <c r="J81" s="233"/>
      <c r="K81" s="148"/>
      <c r="L81" s="148"/>
      <c r="M81" s="148"/>
      <c r="N81" s="148"/>
      <c r="O81" s="148"/>
      <c r="P81" s="148"/>
      <c r="Q81" s="148"/>
      <c r="R81" s="148"/>
      <c r="S81" s="148"/>
      <c r="T81" s="148"/>
      <c r="U81" s="21"/>
      <c r="V81" s="418"/>
      <c r="W81" s="19"/>
      <c r="X81" s="20"/>
      <c r="Y81" s="20"/>
    </row>
    <row r="82" spans="2:39" ht="15" customHeight="1" x14ac:dyDescent="0.4">
      <c r="B82" s="5"/>
      <c r="C82" s="1"/>
      <c r="E82" s="136"/>
      <c r="F82" s="134"/>
      <c r="G82" s="133"/>
      <c r="H82" s="134"/>
      <c r="I82" s="222"/>
      <c r="J82" s="223"/>
      <c r="K82" s="137"/>
      <c r="L82" s="137"/>
      <c r="M82" s="137"/>
      <c r="N82" s="137"/>
      <c r="O82" s="137"/>
      <c r="P82" s="137"/>
      <c r="Q82" s="137"/>
      <c r="R82" s="137"/>
      <c r="S82" s="137"/>
      <c r="T82" s="137"/>
      <c r="W82" s="19"/>
      <c r="X82" s="20"/>
      <c r="Y82" s="20"/>
    </row>
    <row r="83" spans="2:39" ht="15" customHeight="1" x14ac:dyDescent="0.5">
      <c r="B83" s="5"/>
      <c r="C83" s="228" t="s">
        <v>129</v>
      </c>
      <c r="E83" s="136"/>
      <c r="F83" s="134"/>
      <c r="G83" s="133"/>
      <c r="H83" s="134"/>
      <c r="I83" s="222"/>
      <c r="J83" s="223"/>
      <c r="K83" s="137"/>
      <c r="L83" s="137"/>
      <c r="M83" s="137"/>
      <c r="N83" s="137"/>
      <c r="O83" s="137"/>
      <c r="P83" s="137"/>
      <c r="Q83" s="137"/>
      <c r="R83" s="137"/>
      <c r="S83" s="137"/>
      <c r="T83" s="137"/>
      <c r="W83" s="19"/>
      <c r="X83" s="20"/>
      <c r="Y83" s="20"/>
    </row>
    <row r="84" spans="2:39" ht="23.45" customHeight="1" x14ac:dyDescent="0.5">
      <c r="B84" s="5"/>
      <c r="C84" s="240" t="s">
        <v>132</v>
      </c>
      <c r="D84" s="217"/>
      <c r="E84" s="229"/>
      <c r="F84" s="135"/>
      <c r="G84" s="135"/>
      <c r="H84" s="135"/>
      <c r="I84" s="139"/>
      <c r="J84" s="135"/>
      <c r="K84" s="230"/>
      <c r="L84" s="230"/>
      <c r="M84" s="230"/>
      <c r="N84" s="230"/>
      <c r="O84" s="230"/>
      <c r="P84" s="230"/>
      <c r="Q84" s="230"/>
      <c r="R84" s="230"/>
      <c r="S84" s="230"/>
      <c r="T84" s="230"/>
      <c r="U84" s="17"/>
      <c r="V84" s="318"/>
      <c r="W84" s="8"/>
      <c r="X84" s="9"/>
      <c r="Y84" s="9"/>
    </row>
    <row r="85" spans="2:39" ht="23.45" customHeight="1" x14ac:dyDescent="0.5">
      <c r="B85" s="5"/>
      <c r="C85" s="431" t="s">
        <v>173</v>
      </c>
      <c r="D85" s="180"/>
      <c r="E85" s="192" t="s">
        <v>82</v>
      </c>
      <c r="F85" s="180"/>
      <c r="G85" s="421" t="s">
        <v>175</v>
      </c>
      <c r="H85" s="180"/>
      <c r="I85" s="193" t="str">
        <f>K$38</f>
        <v>2017/18</v>
      </c>
      <c r="J85" s="180"/>
      <c r="K85" s="190"/>
      <c r="L85" s="190"/>
      <c r="M85" s="190"/>
      <c r="N85" s="190"/>
      <c r="O85" s="190"/>
      <c r="P85" s="190"/>
      <c r="Q85" s="190"/>
      <c r="R85" s="190"/>
      <c r="S85" s="190"/>
      <c r="T85" s="190"/>
      <c r="U85" s="17"/>
      <c r="V85" s="318"/>
      <c r="W85" s="8"/>
      <c r="X85" s="9"/>
      <c r="Y85" s="9"/>
    </row>
    <row r="86" spans="2:39" ht="18.600000000000001" customHeight="1" thickBot="1" x14ac:dyDescent="0.55000000000000004">
      <c r="B86" s="5"/>
      <c r="C86" s="431"/>
      <c r="D86" s="283"/>
      <c r="E86" s="187" t="s">
        <v>83</v>
      </c>
      <c r="F86" s="283"/>
      <c r="G86" s="422"/>
      <c r="H86" s="283"/>
      <c r="I86" s="194" t="s">
        <v>84</v>
      </c>
      <c r="J86" s="283"/>
      <c r="K86" s="188" t="str">
        <f>"20" &amp; (LEFT(RIGHT(Index!$M$15,5),2) + (COLUMN() - COLUMN($K$76))) &amp; "/" &amp; (RIGHT(RIGHT(Index!$M$15,5),2) + (COLUMN() - COLUMN($K$76)))</f>
        <v>2010/11</v>
      </c>
      <c r="L86" s="188" t="str">
        <f>"20" &amp; (LEFT(RIGHT(Index!$M$15,5),2) + (COLUMN() - COLUMN($K$76))) &amp; "/" &amp; (RIGHT(RIGHT(Index!$M$15,5),2) + (COLUMN() - COLUMN($K$76)))</f>
        <v>2011/12</v>
      </c>
      <c r="M86" s="188" t="str">
        <f>"20" &amp; (LEFT(RIGHT(Index!$M$15,5),2) + (COLUMN() - COLUMN($K$76))) &amp; "/" &amp; (RIGHT(RIGHT(Index!$M$15,5),2) + (COLUMN() - COLUMN($K$76)))</f>
        <v>2012/13</v>
      </c>
      <c r="N86" s="188" t="str">
        <f>"20" &amp; (LEFT(RIGHT(Index!$M$15,5),2) + (COLUMN() - COLUMN($K$76))) &amp; "/" &amp; (RIGHT(RIGHT(Index!$M$15,5),2) + (COLUMN() - COLUMN($K$76)))</f>
        <v>2013/14</v>
      </c>
      <c r="O86" s="188" t="str">
        <f>"20" &amp; (LEFT(RIGHT(Index!$M$15,5),2) + (COLUMN() - COLUMN($K$76))) &amp; "/" &amp; (RIGHT(RIGHT(Index!$M$15,5),2) + (COLUMN() - COLUMN($K$76)))</f>
        <v>2014/15</v>
      </c>
      <c r="P86" s="188" t="str">
        <f>"20" &amp; (LEFT(RIGHT(Index!$M$15,5),2) + (COLUMN() - COLUMN($K$76))) &amp; "/" &amp; (RIGHT(RIGHT(Index!$M$15,5),2) + (COLUMN() - COLUMN($K$76)))</f>
        <v>2015/16</v>
      </c>
      <c r="Q86" s="188" t="str">
        <f>"20" &amp; (LEFT(RIGHT(Index!$M$15,5),2) + (COLUMN() - COLUMN($K$76))) &amp; "/" &amp; (RIGHT(RIGHT(Index!$M$15,5),2) + (COLUMN() - COLUMN($K$76)))</f>
        <v>2016/17</v>
      </c>
      <c r="R86" s="188" t="str">
        <f>"20" &amp; (LEFT(RIGHT(Index!$M$15,5),2) + (COLUMN() - COLUMN($K$76))) &amp; "/" &amp; (RIGHT(RIGHT(Index!$M$15,5),2) + (COLUMN() - COLUMN($K$76)))</f>
        <v>2017/18</v>
      </c>
      <c r="S86" s="188" t="str">
        <f>"20" &amp; (LEFT(RIGHT(Index!$M$15,5),2) + (COLUMN() - COLUMN($K$76))) &amp; "/" &amp; (RIGHT(RIGHT(Index!$M$15,5),2) + (COLUMN() - COLUMN($K$76)))</f>
        <v>2018/19</v>
      </c>
      <c r="T86" s="188" t="str">
        <f>"20" &amp; (LEFT(RIGHT(Index!$M$15,5),2) + (COLUMN() - COLUMN($K$76))) &amp; "/" &amp; (RIGHT(RIGHT(Index!$M$15,5),2) + (COLUMN() - COLUMN($K$76)))</f>
        <v>2019/20</v>
      </c>
      <c r="U86" s="17"/>
      <c r="V86" s="318" t="s">
        <v>165</v>
      </c>
      <c r="W86" s="8"/>
      <c r="X86" s="9"/>
      <c r="Y86" s="9"/>
    </row>
    <row r="87" spans="2:39" ht="23.45" customHeight="1" x14ac:dyDescent="0.4">
      <c r="B87" s="5"/>
      <c r="C87" s="149"/>
      <c r="D87" s="231"/>
      <c r="E87" s="225">
        <v>5</v>
      </c>
      <c r="F87" s="232"/>
      <c r="G87" s="143"/>
      <c r="H87" s="232"/>
      <c r="I87" s="145"/>
      <c r="J87" s="233"/>
      <c r="K87" s="147"/>
      <c r="L87" s="147"/>
      <c r="M87" s="147"/>
      <c r="N87" s="147"/>
      <c r="O87" s="147"/>
      <c r="P87" s="147"/>
      <c r="Q87" s="147"/>
      <c r="R87" s="147"/>
      <c r="S87" s="147"/>
      <c r="T87" s="147"/>
      <c r="U87" s="18"/>
      <c r="V87" s="416"/>
      <c r="W87" s="19"/>
      <c r="X87" s="20"/>
      <c r="Y87" s="20"/>
    </row>
    <row r="88" spans="2:39" ht="23.45" customHeight="1" x14ac:dyDescent="0.4">
      <c r="B88" s="5"/>
      <c r="C88" s="150"/>
      <c r="D88" s="231"/>
      <c r="E88" s="226">
        <v>4</v>
      </c>
      <c r="F88" s="234"/>
      <c r="G88" s="144"/>
      <c r="H88" s="234"/>
      <c r="I88" s="146"/>
      <c r="J88" s="233"/>
      <c r="K88" s="148"/>
      <c r="L88" s="148"/>
      <c r="M88" s="148"/>
      <c r="N88" s="148"/>
      <c r="O88" s="148"/>
      <c r="P88" s="148"/>
      <c r="Q88" s="148"/>
      <c r="R88" s="148"/>
      <c r="S88" s="148"/>
      <c r="T88" s="148"/>
      <c r="U88" s="21"/>
      <c r="V88" s="417"/>
      <c r="W88" s="19"/>
      <c r="X88" s="20"/>
      <c r="Y88" s="20"/>
    </row>
    <row r="89" spans="2:39" ht="23.45" customHeight="1" x14ac:dyDescent="0.4">
      <c r="B89" s="5"/>
      <c r="C89" s="150"/>
      <c r="D89" s="231"/>
      <c r="E89" s="226">
        <v>3</v>
      </c>
      <c r="F89" s="232"/>
      <c r="G89" s="144"/>
      <c r="H89" s="232"/>
      <c r="I89" s="146"/>
      <c r="J89" s="233"/>
      <c r="K89" s="148"/>
      <c r="L89" s="148"/>
      <c r="M89" s="148"/>
      <c r="N89" s="148"/>
      <c r="O89" s="148"/>
      <c r="P89" s="148"/>
      <c r="Q89" s="148"/>
      <c r="R89" s="148"/>
      <c r="S89" s="148"/>
      <c r="T89" s="148"/>
      <c r="U89" s="18"/>
      <c r="V89" s="417"/>
      <c r="W89" s="19"/>
      <c r="X89" s="20"/>
      <c r="Y89" s="20"/>
    </row>
    <row r="90" spans="2:39" ht="23.45" customHeight="1" x14ac:dyDescent="0.4">
      <c r="B90" s="5"/>
      <c r="C90" s="151"/>
      <c r="D90" s="231"/>
      <c r="E90" s="226">
        <v>2</v>
      </c>
      <c r="F90" s="232"/>
      <c r="G90" s="144"/>
      <c r="H90" s="232"/>
      <c r="I90" s="146"/>
      <c r="J90" s="233"/>
      <c r="K90" s="148"/>
      <c r="L90" s="148"/>
      <c r="M90" s="148"/>
      <c r="N90" s="148"/>
      <c r="O90" s="148"/>
      <c r="P90" s="148"/>
      <c r="Q90" s="148"/>
      <c r="R90" s="148"/>
      <c r="S90" s="148"/>
      <c r="T90" s="148"/>
      <c r="U90" s="18"/>
      <c r="V90" s="417"/>
      <c r="W90" s="19"/>
      <c r="X90" s="20"/>
      <c r="Y90" s="20"/>
    </row>
    <row r="91" spans="2:39" ht="23.45" customHeight="1" thickBot="1" x14ac:dyDescent="0.45">
      <c r="B91" s="5"/>
      <c r="C91" s="151"/>
      <c r="D91" s="231"/>
      <c r="E91" s="226">
        <v>1</v>
      </c>
      <c r="F91" s="232"/>
      <c r="G91" s="144"/>
      <c r="H91" s="232"/>
      <c r="I91" s="146"/>
      <c r="J91" s="233"/>
      <c r="K91" s="148"/>
      <c r="L91" s="148"/>
      <c r="M91" s="148"/>
      <c r="N91" s="148"/>
      <c r="O91" s="148"/>
      <c r="P91" s="148"/>
      <c r="Q91" s="148"/>
      <c r="R91" s="148"/>
      <c r="S91" s="148"/>
      <c r="T91" s="148"/>
      <c r="U91" s="21"/>
      <c r="V91" s="418"/>
      <c r="W91" s="19"/>
      <c r="X91" s="20"/>
      <c r="Y91" s="20"/>
    </row>
    <row r="92" spans="2:39" ht="15" customHeight="1" thickBot="1" x14ac:dyDescent="0.45">
      <c r="B92" s="23"/>
      <c r="C92" s="24"/>
      <c r="D92" s="24"/>
      <c r="E92" s="24"/>
      <c r="F92" s="24"/>
      <c r="G92" s="24"/>
      <c r="H92" s="24"/>
      <c r="I92" s="24"/>
      <c r="J92" s="24"/>
      <c r="K92" s="24"/>
      <c r="L92" s="24"/>
      <c r="M92" s="24"/>
      <c r="N92" s="24"/>
      <c r="O92" s="24"/>
      <c r="P92" s="24"/>
      <c r="Q92" s="24"/>
      <c r="R92" s="24"/>
      <c r="S92" s="24"/>
      <c r="T92" s="24"/>
      <c r="U92" s="24"/>
      <c r="V92" s="24"/>
      <c r="W92" s="25"/>
      <c r="X92" s="9"/>
      <c r="Y92" s="9"/>
      <c r="Z92" s="9"/>
      <c r="AF92" s="1"/>
      <c r="AG92" s="1"/>
      <c r="AH92" s="1"/>
      <c r="AI92" s="1"/>
      <c r="AJ92" s="1"/>
      <c r="AK92" s="1"/>
      <c r="AL92" s="1"/>
      <c r="AM92" s="1"/>
    </row>
    <row r="93" spans="2:39" ht="15" customHeight="1" thickTop="1" x14ac:dyDescent="0.4">
      <c r="C93" s="9"/>
      <c r="D93" s="7"/>
      <c r="E93" s="9"/>
      <c r="F93" s="7"/>
      <c r="G93" s="9"/>
      <c r="H93" s="7"/>
      <c r="I93" s="9"/>
      <c r="J93" s="7"/>
      <c r="K93" s="9"/>
      <c r="L93" s="9"/>
      <c r="M93" s="9"/>
      <c r="N93" s="9"/>
      <c r="O93" s="9"/>
      <c r="P93" s="9"/>
      <c r="Q93" s="9"/>
      <c r="R93" s="9"/>
      <c r="S93" s="9"/>
      <c r="T93" s="9"/>
      <c r="U93" s="7"/>
      <c r="V93" s="7"/>
      <c r="W93" s="9"/>
      <c r="X93" s="9"/>
      <c r="Y93" s="9"/>
      <c r="Z93" s="9"/>
      <c r="AF93" s="1"/>
      <c r="AG93" s="1"/>
      <c r="AH93" s="1"/>
      <c r="AI93" s="1"/>
      <c r="AJ93" s="1"/>
      <c r="AK93" s="1"/>
      <c r="AL93" s="1"/>
      <c r="AM93" s="1"/>
    </row>
  </sheetData>
  <sheetProtection password="CC54" sheet="1" objects="1" scenarios="1" formatCells="0" formatColumns="0" formatRows="0" insertRows="0"/>
  <mergeCells count="28">
    <mergeCell ref="C4:T5"/>
    <mergeCell ref="C49:S49"/>
    <mergeCell ref="C75:C76"/>
    <mergeCell ref="C62:C63"/>
    <mergeCell ref="V87:V91"/>
    <mergeCell ref="V77:V81"/>
    <mergeCell ref="C52:C53"/>
    <mergeCell ref="C85:C86"/>
    <mergeCell ref="E20:L20"/>
    <mergeCell ref="E16:L16"/>
    <mergeCell ref="E17:L17"/>
    <mergeCell ref="M18:N18"/>
    <mergeCell ref="E19:L19"/>
    <mergeCell ref="G85:G86"/>
    <mergeCell ref="G75:G76"/>
    <mergeCell ref="M19:N19"/>
    <mergeCell ref="E15:L15"/>
    <mergeCell ref="E21:L21"/>
    <mergeCell ref="E23:L23"/>
    <mergeCell ref="E25:L25"/>
    <mergeCell ref="E43:T43"/>
    <mergeCell ref="C30:R30"/>
    <mergeCell ref="V64:V68"/>
    <mergeCell ref="V54:V58"/>
    <mergeCell ref="C28:L28"/>
    <mergeCell ref="C6:T6"/>
    <mergeCell ref="G52:G53"/>
    <mergeCell ref="G62:G63"/>
  </mergeCells>
  <phoneticPr fontId="35" type="noConversion"/>
  <pageMargins left="0.75" right="0.75" top="1" bottom="1" header="0.5" footer="0.5"/>
  <pageSetup paperSize="8" scale="5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87"/>
  <sheetViews>
    <sheetView zoomScale="57" zoomScaleNormal="57" workbookViewId="0">
      <selection activeCell="E14" sqref="E14:H19"/>
    </sheetView>
  </sheetViews>
  <sheetFormatPr defaultColWidth="8.71875" defaultRowHeight="15" x14ac:dyDescent="0.4"/>
  <cols>
    <col min="1" max="1" width="2" style="284" customWidth="1"/>
    <col min="2" max="2" width="2.5546875" style="284" customWidth="1"/>
    <col min="3" max="3" width="30" style="284" customWidth="1"/>
    <col min="4" max="4" width="10.83203125" style="284" customWidth="1"/>
    <col min="5" max="8" width="15.609375" style="284" customWidth="1"/>
    <col min="9" max="9" width="1.71875" style="292" customWidth="1"/>
    <col min="10" max="10" width="51.71875" style="286" customWidth="1"/>
    <col min="11" max="11" width="1.109375" style="284" customWidth="1"/>
    <col min="12" max="12" width="9.609375" style="284" customWidth="1"/>
    <col min="13" max="13" width="7.609375" style="284" customWidth="1"/>
    <col min="14" max="18" width="8.88671875" style="284" customWidth="1"/>
    <col min="19" max="19" width="8.88671875" style="285" customWidth="1"/>
    <col min="20" max="41" width="8.71875" style="285"/>
    <col min="42" max="16384" width="8.71875" style="286"/>
  </cols>
  <sheetData>
    <row r="1" spans="1:41" ht="10.5" customHeight="1" thickBot="1" x14ac:dyDescent="0.45">
      <c r="I1" s="284"/>
      <c r="J1" s="284"/>
    </row>
    <row r="2" spans="1:41" ht="21.6" customHeight="1" thickTop="1" x14ac:dyDescent="0.5">
      <c r="B2" s="287"/>
      <c r="C2" s="288"/>
      <c r="D2" s="288"/>
      <c r="E2" s="288"/>
      <c r="F2" s="288"/>
      <c r="G2" s="288"/>
      <c r="H2" s="288"/>
      <c r="I2" s="288"/>
      <c r="J2" s="216" t="s">
        <v>77</v>
      </c>
      <c r="K2" s="289"/>
    </row>
    <row r="3" spans="1:41" ht="21.6" customHeight="1" x14ac:dyDescent="0.6">
      <c r="B3" s="290"/>
      <c r="C3" s="291" t="s">
        <v>193</v>
      </c>
      <c r="D3" s="291"/>
      <c r="E3" s="292"/>
      <c r="F3" s="292"/>
      <c r="G3" s="292"/>
      <c r="H3" s="292"/>
      <c r="I3" s="293"/>
      <c r="J3" s="96" t="s">
        <v>78</v>
      </c>
      <c r="K3" s="294"/>
      <c r="L3" s="295"/>
      <c r="M3" s="295"/>
      <c r="N3" s="295"/>
      <c r="O3" s="295"/>
      <c r="P3" s="295"/>
    </row>
    <row r="4" spans="1:41" ht="21.6" customHeight="1" x14ac:dyDescent="0.6">
      <c r="B4" s="290"/>
      <c r="C4" s="291"/>
      <c r="D4" s="291"/>
      <c r="E4" s="292"/>
      <c r="F4" s="292"/>
      <c r="G4" s="292"/>
      <c r="H4" s="292"/>
      <c r="I4" s="293"/>
      <c r="J4" s="335" t="s">
        <v>111</v>
      </c>
      <c r="K4" s="294"/>
      <c r="L4" s="295"/>
      <c r="M4" s="295"/>
      <c r="N4" s="295"/>
      <c r="O4" s="295"/>
      <c r="P4" s="295"/>
    </row>
    <row r="5" spans="1:41" ht="23.45" customHeight="1" thickBot="1" x14ac:dyDescent="0.55000000000000004">
      <c r="B5" s="290"/>
      <c r="C5" s="296"/>
      <c r="D5" s="296"/>
      <c r="E5" s="297"/>
      <c r="F5" s="297"/>
      <c r="G5" s="297"/>
      <c r="H5" s="297"/>
      <c r="I5" s="297"/>
      <c r="J5" s="336" t="s">
        <v>176</v>
      </c>
      <c r="K5" s="294"/>
      <c r="L5" s="295"/>
      <c r="M5" s="295"/>
      <c r="N5" s="295"/>
      <c r="O5" s="295"/>
      <c r="P5" s="295"/>
    </row>
    <row r="6" spans="1:41" s="301" customFormat="1" ht="9.6" customHeight="1" thickTop="1" x14ac:dyDescent="0.4">
      <c r="A6" s="284"/>
      <c r="B6" s="290"/>
      <c r="C6" s="292"/>
      <c r="D6" s="292"/>
      <c r="E6" s="292"/>
      <c r="F6" s="292"/>
      <c r="G6" s="292"/>
      <c r="H6" s="292"/>
      <c r="I6" s="299"/>
      <c r="J6" s="299"/>
      <c r="K6" s="294"/>
      <c r="L6" s="295"/>
      <c r="M6" s="295"/>
      <c r="N6" s="295"/>
      <c r="O6" s="295"/>
      <c r="P6" s="295"/>
      <c r="Q6" s="295"/>
      <c r="R6" s="295"/>
      <c r="S6" s="300"/>
      <c r="T6" s="300"/>
      <c r="U6" s="300"/>
      <c r="V6" s="300"/>
      <c r="W6" s="300"/>
      <c r="X6" s="300"/>
      <c r="Y6" s="300"/>
      <c r="Z6" s="300"/>
      <c r="AA6" s="300"/>
      <c r="AB6" s="300"/>
      <c r="AC6" s="300"/>
      <c r="AD6" s="300"/>
      <c r="AE6" s="300"/>
      <c r="AF6" s="300"/>
      <c r="AG6" s="300"/>
      <c r="AH6" s="300"/>
      <c r="AI6" s="300"/>
      <c r="AJ6" s="300"/>
      <c r="AK6" s="300"/>
      <c r="AL6" s="300"/>
      <c r="AM6" s="300"/>
      <c r="AN6" s="300"/>
      <c r="AO6" s="300"/>
    </row>
    <row r="7" spans="1:41" s="301" customFormat="1" ht="27.6" customHeight="1" x14ac:dyDescent="0.5">
      <c r="A7" s="284"/>
      <c r="B7" s="290"/>
      <c r="C7" s="407" t="s">
        <v>203</v>
      </c>
      <c r="D7" s="407"/>
      <c r="E7" s="407"/>
      <c r="F7" s="407"/>
      <c r="G7" s="407"/>
      <c r="H7" s="407"/>
      <c r="I7" s="407"/>
      <c r="J7" s="407"/>
      <c r="K7" s="294"/>
      <c r="L7" s="295"/>
      <c r="M7" s="350"/>
      <c r="N7" s="350"/>
      <c r="O7" s="350"/>
      <c r="P7" s="350"/>
      <c r="Q7" s="350"/>
      <c r="R7" s="350"/>
      <c r="S7" s="350"/>
      <c r="T7" s="300"/>
      <c r="U7" s="300"/>
      <c r="V7" s="300"/>
      <c r="W7" s="300"/>
      <c r="X7" s="300"/>
      <c r="Y7" s="300"/>
      <c r="Z7" s="300"/>
      <c r="AA7" s="300"/>
      <c r="AB7" s="300"/>
      <c r="AC7" s="300"/>
      <c r="AD7" s="300"/>
      <c r="AE7" s="300"/>
      <c r="AF7" s="300"/>
      <c r="AG7" s="300"/>
      <c r="AH7" s="300"/>
      <c r="AI7" s="300"/>
      <c r="AJ7" s="300"/>
      <c r="AK7" s="300"/>
      <c r="AL7" s="300"/>
      <c r="AM7" s="300"/>
      <c r="AN7" s="300"/>
      <c r="AO7" s="300"/>
    </row>
    <row r="8" spans="1:41" s="301" customFormat="1" ht="9.6" customHeight="1" thickBot="1" x14ac:dyDescent="0.45">
      <c r="A8" s="284"/>
      <c r="B8" s="290"/>
      <c r="C8" s="302"/>
      <c r="D8" s="302"/>
      <c r="E8" s="292"/>
      <c r="F8" s="292"/>
      <c r="G8" s="292"/>
      <c r="H8" s="292"/>
      <c r="I8" s="299"/>
      <c r="J8" s="299"/>
      <c r="K8" s="294"/>
      <c r="L8" s="295"/>
      <c r="M8" s="295"/>
      <c r="N8" s="295"/>
      <c r="O8" s="295"/>
      <c r="P8" s="295"/>
      <c r="Q8" s="295"/>
      <c r="R8" s="295"/>
      <c r="S8" s="300"/>
      <c r="T8" s="300"/>
      <c r="U8" s="300"/>
      <c r="V8" s="300"/>
      <c r="W8" s="300"/>
      <c r="X8" s="300"/>
      <c r="Y8" s="300"/>
      <c r="Z8" s="300"/>
      <c r="AA8" s="300"/>
      <c r="AB8" s="300"/>
      <c r="AC8" s="300"/>
      <c r="AD8" s="300"/>
      <c r="AE8" s="300"/>
      <c r="AF8" s="300"/>
      <c r="AG8" s="300"/>
      <c r="AH8" s="300"/>
      <c r="AI8" s="300"/>
      <c r="AJ8" s="300"/>
      <c r="AK8" s="300"/>
      <c r="AL8" s="300"/>
      <c r="AM8" s="300"/>
      <c r="AN8" s="300"/>
      <c r="AO8" s="300"/>
    </row>
    <row r="9" spans="1:41" s="301" customFormat="1" ht="34.799999999999997" customHeight="1" thickBot="1" x14ac:dyDescent="0.45">
      <c r="A9" s="284"/>
      <c r="B9" s="290"/>
      <c r="C9" s="305" t="s">
        <v>184</v>
      </c>
      <c r="D9" s="338" t="s">
        <v>157</v>
      </c>
      <c r="E9" s="292"/>
      <c r="F9" s="292"/>
      <c r="G9" s="292"/>
      <c r="H9" s="292"/>
      <c r="I9" s="299"/>
      <c r="J9" s="299"/>
      <c r="K9" s="294"/>
      <c r="L9" s="295"/>
      <c r="M9" s="295"/>
      <c r="N9" s="295"/>
      <c r="O9" s="295"/>
      <c r="P9" s="295"/>
      <c r="Q9" s="295"/>
      <c r="R9" s="295"/>
      <c r="S9" s="300"/>
      <c r="T9" s="300"/>
      <c r="U9" s="300"/>
      <c r="V9" s="300"/>
      <c r="W9" s="300"/>
      <c r="X9" s="300"/>
      <c r="Y9" s="300"/>
      <c r="Z9" s="300"/>
      <c r="AA9" s="300"/>
      <c r="AB9" s="300"/>
      <c r="AC9" s="300"/>
      <c r="AD9" s="300"/>
      <c r="AE9" s="300"/>
      <c r="AF9" s="300"/>
      <c r="AG9" s="300"/>
      <c r="AH9" s="300"/>
      <c r="AI9" s="300"/>
      <c r="AJ9" s="300"/>
      <c r="AK9" s="300"/>
      <c r="AL9" s="300"/>
      <c r="AM9" s="300"/>
      <c r="AN9" s="300"/>
      <c r="AO9" s="300"/>
    </row>
    <row r="10" spans="1:41" ht="30" customHeight="1" thickBot="1" x14ac:dyDescent="0.55000000000000004">
      <c r="B10" s="290"/>
      <c r="C10" s="302"/>
      <c r="D10" s="303" t="s">
        <v>153</v>
      </c>
      <c r="E10" s="302" t="s">
        <v>180</v>
      </c>
      <c r="F10" s="302" t="s">
        <v>181</v>
      </c>
      <c r="G10" s="302" t="s">
        <v>182</v>
      </c>
      <c r="H10" s="302" t="s">
        <v>183</v>
      </c>
      <c r="I10" s="304"/>
      <c r="J10" s="227" t="s">
        <v>165</v>
      </c>
      <c r="K10" s="294"/>
      <c r="L10" s="295"/>
      <c r="M10" s="295"/>
      <c r="N10" s="295"/>
      <c r="O10" s="295"/>
      <c r="P10" s="295"/>
    </row>
    <row r="11" spans="1:41" ht="31.8" customHeight="1" thickBot="1" x14ac:dyDescent="0.45">
      <c r="B11" s="290"/>
      <c r="C11" s="305" t="s">
        <v>154</v>
      </c>
      <c r="D11" s="292"/>
      <c r="E11" s="306"/>
      <c r="F11" s="306"/>
      <c r="G11" s="306"/>
      <c r="H11" s="306"/>
      <c r="I11" s="308"/>
      <c r="J11" s="434"/>
      <c r="K11" s="309"/>
      <c r="L11" s="310"/>
      <c r="M11" s="310"/>
    </row>
    <row r="12" spans="1:41" ht="31.8" customHeight="1" thickBot="1" x14ac:dyDescent="0.45">
      <c r="B12" s="290"/>
      <c r="C12" s="305" t="s">
        <v>178</v>
      </c>
      <c r="D12" s="292"/>
      <c r="E12" s="337" t="s">
        <v>177</v>
      </c>
      <c r="F12" s="337" t="s">
        <v>177</v>
      </c>
      <c r="G12" s="337" t="s">
        <v>177</v>
      </c>
      <c r="H12" s="337" t="s">
        <v>177</v>
      </c>
      <c r="I12" s="308"/>
      <c r="J12" s="435"/>
      <c r="K12" s="294"/>
      <c r="L12" s="295"/>
      <c r="R12" s="285"/>
      <c r="AO12" s="286"/>
    </row>
    <row r="13" spans="1:41" ht="31.8" customHeight="1" thickBot="1" x14ac:dyDescent="0.45">
      <c r="B13" s="290"/>
      <c r="C13" s="305" t="s">
        <v>179</v>
      </c>
      <c r="D13" s="292"/>
      <c r="E13" s="337" t="s">
        <v>177</v>
      </c>
      <c r="F13" s="337" t="s">
        <v>177</v>
      </c>
      <c r="G13" s="337" t="s">
        <v>177</v>
      </c>
      <c r="H13" s="337" t="s">
        <v>177</v>
      </c>
      <c r="I13" s="308"/>
      <c r="J13" s="435"/>
      <c r="K13" s="294"/>
      <c r="L13" s="295"/>
      <c r="R13" s="285"/>
      <c r="AO13" s="286"/>
    </row>
    <row r="14" spans="1:41" ht="31.8" customHeight="1" thickBot="1" x14ac:dyDescent="0.45">
      <c r="B14" s="290"/>
      <c r="C14" s="305" t="s">
        <v>156</v>
      </c>
      <c r="D14" s="339" t="str">
        <f>D9</f>
        <v>km/year</v>
      </c>
      <c r="E14" s="311"/>
      <c r="F14" s="311"/>
      <c r="G14" s="311"/>
      <c r="H14" s="311"/>
      <c r="I14" s="308"/>
      <c r="J14" s="435"/>
      <c r="K14" s="294"/>
      <c r="L14" s="295"/>
      <c r="R14" s="285"/>
      <c r="AO14" s="286"/>
    </row>
    <row r="15" spans="1:41" ht="31.8" customHeight="1" thickBot="1" x14ac:dyDescent="0.45">
      <c r="B15" s="290"/>
      <c r="C15" s="305" t="s">
        <v>158</v>
      </c>
      <c r="D15" s="312" t="s">
        <v>159</v>
      </c>
      <c r="E15" s="306"/>
      <c r="F15" s="306"/>
      <c r="G15" s="306"/>
      <c r="H15" s="306"/>
      <c r="I15" s="308"/>
      <c r="J15" s="435"/>
      <c r="K15" s="309"/>
      <c r="L15" s="310"/>
      <c r="R15" s="285"/>
      <c r="AO15" s="286"/>
    </row>
    <row r="16" spans="1:41" ht="31.8" customHeight="1" thickBot="1" x14ac:dyDescent="0.45">
      <c r="B16" s="290"/>
      <c r="C16" s="305" t="s">
        <v>160</v>
      </c>
      <c r="D16" s="312" t="s">
        <v>161</v>
      </c>
      <c r="E16" s="313"/>
      <c r="F16" s="313"/>
      <c r="G16" s="313"/>
      <c r="H16" s="313"/>
      <c r="I16" s="308"/>
      <c r="J16" s="435"/>
      <c r="K16" s="309"/>
      <c r="L16" s="310"/>
      <c r="R16" s="285"/>
      <c r="AO16" s="286"/>
    </row>
    <row r="17" spans="1:14" ht="31.8" customHeight="1" thickBot="1" x14ac:dyDescent="0.45">
      <c r="B17" s="290"/>
      <c r="C17" s="305" t="s">
        <v>162</v>
      </c>
      <c r="D17" s="312" t="s">
        <v>161</v>
      </c>
      <c r="E17" s="313"/>
      <c r="F17" s="313"/>
      <c r="G17" s="313"/>
      <c r="H17" s="313"/>
      <c r="I17" s="308"/>
      <c r="J17" s="435"/>
      <c r="K17" s="309"/>
      <c r="L17" s="310"/>
      <c r="M17" s="310"/>
    </row>
    <row r="18" spans="1:14" ht="31.8" customHeight="1" thickBot="1" x14ac:dyDescent="0.45">
      <c r="B18" s="290"/>
      <c r="C18" s="305" t="s">
        <v>163</v>
      </c>
      <c r="D18" s="312" t="s">
        <v>161</v>
      </c>
      <c r="E18" s="313"/>
      <c r="F18" s="313"/>
      <c r="G18" s="313"/>
      <c r="H18" s="313"/>
      <c r="I18" s="308"/>
      <c r="J18" s="435"/>
      <c r="K18" s="309"/>
      <c r="L18" s="310"/>
      <c r="M18" s="310"/>
    </row>
    <row r="19" spans="1:14" ht="31.8" customHeight="1" thickBot="1" x14ac:dyDescent="0.45">
      <c r="B19" s="290"/>
      <c r="C19" s="305" t="s">
        <v>164</v>
      </c>
      <c r="D19" s="312" t="s">
        <v>161</v>
      </c>
      <c r="E19" s="313"/>
      <c r="F19" s="313"/>
      <c r="G19" s="313"/>
      <c r="H19" s="313"/>
      <c r="I19" s="308"/>
      <c r="J19" s="436"/>
      <c r="K19" s="309"/>
      <c r="L19" s="310"/>
      <c r="M19" s="310"/>
    </row>
    <row r="20" spans="1:14" ht="8.4499999999999993" customHeight="1" thickBot="1" x14ac:dyDescent="0.45">
      <c r="B20" s="314"/>
      <c r="C20" s="315"/>
      <c r="D20" s="315"/>
      <c r="E20" s="315"/>
      <c r="F20" s="315"/>
      <c r="G20" s="315"/>
      <c r="H20" s="315"/>
      <c r="I20" s="316"/>
      <c r="J20" s="316"/>
      <c r="K20" s="317"/>
      <c r="L20" s="295"/>
      <c r="M20" s="310"/>
    </row>
    <row r="21" spans="1:14" ht="15.75" customHeight="1" thickTop="1" x14ac:dyDescent="0.4">
      <c r="B21" s="292"/>
      <c r="C21" s="292"/>
      <c r="D21" s="292"/>
      <c r="E21" s="292"/>
      <c r="F21" s="292"/>
      <c r="G21" s="292"/>
      <c r="H21" s="292"/>
      <c r="I21" s="293"/>
      <c r="J21" s="293"/>
      <c r="K21" s="293"/>
      <c r="L21" s="295"/>
      <c r="M21" s="310"/>
    </row>
    <row r="22" spans="1:14" ht="15.75" customHeight="1" x14ac:dyDescent="0.4">
      <c r="B22" s="292"/>
      <c r="C22" s="292"/>
      <c r="D22" s="292"/>
      <c r="E22" s="292"/>
      <c r="F22" s="292"/>
      <c r="G22" s="292"/>
      <c r="H22" s="292"/>
      <c r="I22" s="293"/>
      <c r="J22" s="293"/>
      <c r="K22" s="293"/>
      <c r="L22" s="295"/>
      <c r="M22" s="310"/>
    </row>
    <row r="23" spans="1:14" ht="15.75" customHeight="1" x14ac:dyDescent="0.4">
      <c r="A23" s="310"/>
      <c r="B23" s="310"/>
      <c r="C23" s="310"/>
      <c r="D23" s="310"/>
      <c r="E23" s="310"/>
      <c r="F23" s="310"/>
      <c r="G23" s="310"/>
      <c r="H23" s="310"/>
      <c r="I23" s="310"/>
      <c r="J23" s="310"/>
      <c r="K23" s="310"/>
      <c r="L23" s="310"/>
      <c r="M23" s="310"/>
    </row>
    <row r="24" spans="1:14" ht="27.75" customHeight="1" x14ac:dyDescent="0.4">
      <c r="A24" s="310"/>
      <c r="B24" s="310"/>
      <c r="C24" s="310"/>
      <c r="D24" s="310"/>
      <c r="E24" s="310"/>
      <c r="F24" s="310"/>
      <c r="G24" s="310"/>
      <c r="H24" s="310"/>
      <c r="I24" s="310"/>
      <c r="J24" s="310"/>
      <c r="K24" s="310"/>
      <c r="L24" s="310"/>
      <c r="M24" s="310"/>
    </row>
    <row r="25" spans="1:14" ht="15.75" customHeight="1" x14ac:dyDescent="0.4">
      <c r="A25" s="310"/>
      <c r="B25" s="310"/>
      <c r="C25" s="310"/>
      <c r="D25" s="310"/>
      <c r="E25" s="310"/>
      <c r="F25" s="310"/>
      <c r="G25" s="310"/>
      <c r="H25" s="310"/>
      <c r="I25" s="310"/>
      <c r="J25" s="310"/>
      <c r="K25" s="310"/>
      <c r="L25" s="310"/>
      <c r="M25" s="310"/>
    </row>
    <row r="26" spans="1:14" ht="9.75" customHeight="1" x14ac:dyDescent="0.4">
      <c r="A26" s="295"/>
      <c r="B26" s="295"/>
      <c r="C26" s="295"/>
      <c r="D26" s="295"/>
      <c r="E26" s="295"/>
      <c r="F26" s="295"/>
      <c r="G26" s="295"/>
      <c r="H26" s="295"/>
      <c r="I26" s="295"/>
      <c r="J26" s="295"/>
      <c r="K26" s="295"/>
      <c r="L26" s="295"/>
      <c r="M26" s="295"/>
      <c r="N26" s="295"/>
    </row>
    <row r="27" spans="1:14" ht="21.75" customHeight="1" x14ac:dyDescent="0.4">
      <c r="A27" s="295"/>
      <c r="B27" s="295"/>
      <c r="C27" s="295"/>
      <c r="D27" s="295"/>
      <c r="E27" s="295"/>
      <c r="F27" s="295"/>
      <c r="G27" s="295"/>
      <c r="H27" s="295"/>
      <c r="I27" s="295"/>
      <c r="J27" s="295"/>
      <c r="K27" s="295"/>
      <c r="L27" s="295"/>
      <c r="M27" s="295"/>
      <c r="N27" s="295"/>
    </row>
    <row r="28" spans="1:14" x14ac:dyDescent="0.4">
      <c r="J28" s="284"/>
    </row>
    <row r="29" spans="1:14" x14ac:dyDescent="0.4">
      <c r="J29" s="284"/>
    </row>
    <row r="30" spans="1:14" ht="29.25" customHeight="1" x14ac:dyDescent="0.4">
      <c r="J30" s="284"/>
    </row>
    <row r="31" spans="1:14" x14ac:dyDescent="0.4">
      <c r="J31" s="284"/>
    </row>
    <row r="32" spans="1:14" x14ac:dyDescent="0.4">
      <c r="J32" s="284"/>
    </row>
    <row r="33" spans="10:10" x14ac:dyDescent="0.4">
      <c r="J33" s="284"/>
    </row>
    <row r="34" spans="10:10" x14ac:dyDescent="0.4">
      <c r="J34" s="284"/>
    </row>
    <row r="35" spans="10:10" x14ac:dyDescent="0.4">
      <c r="J35" s="284"/>
    </row>
    <row r="36" spans="10:10" x14ac:dyDescent="0.4">
      <c r="J36" s="284"/>
    </row>
    <row r="37" spans="10:10" x14ac:dyDescent="0.4">
      <c r="J37" s="284"/>
    </row>
    <row r="38" spans="10:10" x14ac:dyDescent="0.4">
      <c r="J38" s="284"/>
    </row>
    <row r="39" spans="10:10" x14ac:dyDescent="0.4">
      <c r="J39" s="284"/>
    </row>
    <row r="40" spans="10:10" x14ac:dyDescent="0.4">
      <c r="J40" s="284"/>
    </row>
    <row r="41" spans="10:10" x14ac:dyDescent="0.4">
      <c r="J41" s="284"/>
    </row>
    <row r="42" spans="10:10" x14ac:dyDescent="0.4">
      <c r="J42" s="284"/>
    </row>
    <row r="43" spans="10:10" x14ac:dyDescent="0.4">
      <c r="J43" s="284"/>
    </row>
    <row r="44" spans="10:10" x14ac:dyDescent="0.4">
      <c r="J44" s="284"/>
    </row>
    <row r="45" spans="10:10" x14ac:dyDescent="0.4">
      <c r="J45" s="284"/>
    </row>
    <row r="46" spans="10:10" x14ac:dyDescent="0.4">
      <c r="J46" s="284"/>
    </row>
    <row r="47" spans="10:10" x14ac:dyDescent="0.4">
      <c r="J47" s="284"/>
    </row>
    <row r="48" spans="10:10" x14ac:dyDescent="0.4">
      <c r="J48" s="284"/>
    </row>
    <row r="49" spans="10:10" x14ac:dyDescent="0.4">
      <c r="J49" s="284"/>
    </row>
    <row r="50" spans="10:10" x14ac:dyDescent="0.4">
      <c r="J50" s="284"/>
    </row>
    <row r="51" spans="10:10" x14ac:dyDescent="0.4">
      <c r="J51" s="284"/>
    </row>
    <row r="52" spans="10:10" x14ac:dyDescent="0.4">
      <c r="J52" s="284"/>
    </row>
    <row r="53" spans="10:10" x14ac:dyDescent="0.4">
      <c r="J53" s="284"/>
    </row>
    <row r="54" spans="10:10" x14ac:dyDescent="0.4">
      <c r="J54" s="284"/>
    </row>
    <row r="55" spans="10:10" x14ac:dyDescent="0.4">
      <c r="J55" s="284"/>
    </row>
    <row r="56" spans="10:10" x14ac:dyDescent="0.4">
      <c r="J56" s="284"/>
    </row>
    <row r="57" spans="10:10" x14ac:dyDescent="0.4">
      <c r="J57" s="284"/>
    </row>
    <row r="58" spans="10:10" x14ac:dyDescent="0.4">
      <c r="J58" s="284"/>
    </row>
    <row r="59" spans="10:10" x14ac:dyDescent="0.4">
      <c r="J59" s="284"/>
    </row>
    <row r="60" spans="10:10" x14ac:dyDescent="0.4">
      <c r="J60" s="284"/>
    </row>
    <row r="61" spans="10:10" x14ac:dyDescent="0.4">
      <c r="J61" s="284"/>
    </row>
    <row r="62" spans="10:10" x14ac:dyDescent="0.4">
      <c r="J62" s="284"/>
    </row>
    <row r="63" spans="10:10" x14ac:dyDescent="0.4">
      <c r="J63" s="284"/>
    </row>
    <row r="64" spans="10:10" x14ac:dyDescent="0.4">
      <c r="J64" s="284"/>
    </row>
    <row r="65" spans="10:10" x14ac:dyDescent="0.4">
      <c r="J65" s="284"/>
    </row>
    <row r="66" spans="10:10" x14ac:dyDescent="0.4">
      <c r="J66" s="284"/>
    </row>
    <row r="67" spans="10:10" x14ac:dyDescent="0.4">
      <c r="J67" s="284"/>
    </row>
    <row r="68" spans="10:10" x14ac:dyDescent="0.4">
      <c r="J68" s="284"/>
    </row>
    <row r="69" spans="10:10" x14ac:dyDescent="0.4">
      <c r="J69" s="284"/>
    </row>
    <row r="70" spans="10:10" x14ac:dyDescent="0.4">
      <c r="J70" s="284"/>
    </row>
    <row r="71" spans="10:10" x14ac:dyDescent="0.4">
      <c r="J71" s="284"/>
    </row>
    <row r="72" spans="10:10" x14ac:dyDescent="0.4">
      <c r="J72" s="284"/>
    </row>
    <row r="73" spans="10:10" x14ac:dyDescent="0.4">
      <c r="J73" s="284"/>
    </row>
    <row r="74" spans="10:10" x14ac:dyDescent="0.4">
      <c r="J74" s="284"/>
    </row>
    <row r="75" spans="10:10" x14ac:dyDescent="0.4">
      <c r="J75" s="284"/>
    </row>
    <row r="76" spans="10:10" x14ac:dyDescent="0.4">
      <c r="J76" s="284"/>
    </row>
    <row r="77" spans="10:10" x14ac:dyDescent="0.4">
      <c r="J77" s="284"/>
    </row>
    <row r="78" spans="10:10" x14ac:dyDescent="0.4">
      <c r="J78" s="284"/>
    </row>
    <row r="79" spans="10:10" x14ac:dyDescent="0.4">
      <c r="J79" s="284"/>
    </row>
    <row r="80" spans="10:10" x14ac:dyDescent="0.4">
      <c r="J80" s="284"/>
    </row>
    <row r="81" spans="10:10" x14ac:dyDescent="0.4">
      <c r="J81" s="284"/>
    </row>
    <row r="82" spans="10:10" x14ac:dyDescent="0.4">
      <c r="J82" s="284"/>
    </row>
    <row r="83" spans="10:10" x14ac:dyDescent="0.4">
      <c r="J83" s="284"/>
    </row>
    <row r="84" spans="10:10" x14ac:dyDescent="0.4">
      <c r="J84" s="284"/>
    </row>
    <row r="85" spans="10:10" x14ac:dyDescent="0.4">
      <c r="J85" s="284"/>
    </row>
    <row r="86" spans="10:10" x14ac:dyDescent="0.4">
      <c r="J86" s="284"/>
    </row>
    <row r="87" spans="10:10" x14ac:dyDescent="0.4">
      <c r="J87" s="284"/>
    </row>
  </sheetData>
  <sheetProtection password="CC54" sheet="1" objects="1" scenarios="1" formatCells="0" formatColumns="0" formatRows="0"/>
  <mergeCells count="2">
    <mergeCell ref="J11:J19"/>
    <mergeCell ref="C7:J7"/>
  </mergeCells>
  <dataValidations count="3">
    <dataValidation type="list" allowBlank="1" showInputMessage="1" showErrorMessage="1" sqref="D9">
      <formula1>"km/year, kWh/year"</formula1>
    </dataValidation>
    <dataValidation type="list" allowBlank="1" showInputMessage="1" showErrorMessage="1" sqref="E12:H12">
      <formula1>"Petrol, Diesel, Hybrid, Electric, Hydrogen, Gas"</formula1>
    </dataValidation>
    <dataValidation type="list" allowBlank="1" showInputMessage="1" showErrorMessage="1" sqref="E13:H13">
      <formula1>"Petrol, Diesel, Hybrid"</formula1>
    </dataValidation>
  </dataValidations>
  <pageMargins left="0.74803149606299213" right="0.74803149606299213" top="0.98425196850393704" bottom="0.98425196850393704" header="0.51181102362204722" footer="0.51181102362204722"/>
  <pageSetup paperSize="8" scale="9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04"/>
  <sheetViews>
    <sheetView zoomScale="57" zoomScaleNormal="57" workbookViewId="0">
      <selection activeCell="P25" sqref="P25:P29"/>
    </sheetView>
  </sheetViews>
  <sheetFormatPr defaultColWidth="8.71875" defaultRowHeight="15" x14ac:dyDescent="0.4"/>
  <cols>
    <col min="1" max="1" width="2" style="284" customWidth="1"/>
    <col min="2" max="2" width="1.109375" style="284" customWidth="1"/>
    <col min="3" max="3" width="33.609375" style="286" customWidth="1"/>
    <col min="4" max="4" width="13.1640625" style="286" customWidth="1"/>
    <col min="5" max="14" width="8.609375" style="286" customWidth="1"/>
    <col min="15" max="15" width="1.109375" style="292" customWidth="1"/>
    <col min="16" max="16" width="51.71875" style="286" customWidth="1"/>
    <col min="17" max="17" width="1.109375" style="284" customWidth="1"/>
    <col min="18" max="18" width="9.609375" style="284" customWidth="1"/>
    <col min="19" max="19" width="7.609375" style="284" customWidth="1"/>
    <col min="20" max="24" width="8.88671875" style="284" customWidth="1"/>
    <col min="25" max="25" width="8.88671875" style="285" customWidth="1"/>
    <col min="26" max="47" width="8.71875" style="285"/>
    <col min="48" max="16384" width="8.71875" style="286"/>
  </cols>
  <sheetData>
    <row r="1" spans="1:47" ht="10.5" customHeight="1" thickBot="1" x14ac:dyDescent="0.45">
      <c r="C1" s="284"/>
      <c r="D1" s="284"/>
      <c r="E1" s="284"/>
      <c r="F1" s="284"/>
      <c r="G1" s="284"/>
      <c r="H1" s="284"/>
      <c r="I1" s="284"/>
      <c r="J1" s="284"/>
      <c r="K1" s="284"/>
      <c r="L1" s="284"/>
      <c r="M1" s="284"/>
      <c r="N1" s="284"/>
      <c r="O1" s="284"/>
      <c r="P1" s="284"/>
    </row>
    <row r="2" spans="1:47" ht="21.6" customHeight="1" thickTop="1" x14ac:dyDescent="0.5">
      <c r="B2" s="287"/>
      <c r="C2" s="288"/>
      <c r="D2" s="288"/>
      <c r="E2" s="288"/>
      <c r="F2" s="288"/>
      <c r="G2" s="288"/>
      <c r="H2" s="288"/>
      <c r="I2" s="288"/>
      <c r="J2" s="288"/>
      <c r="K2" s="288"/>
      <c r="L2" s="288"/>
      <c r="M2" s="288"/>
      <c r="N2" s="288"/>
      <c r="O2" s="288"/>
      <c r="P2" s="216" t="s">
        <v>77</v>
      </c>
      <c r="Q2" s="289"/>
    </row>
    <row r="3" spans="1:47" ht="21.6" customHeight="1" x14ac:dyDescent="0.5">
      <c r="B3" s="290"/>
      <c r="C3" s="437" t="s">
        <v>197</v>
      </c>
      <c r="D3" s="437"/>
      <c r="E3" s="437"/>
      <c r="F3" s="437"/>
      <c r="G3" s="437"/>
      <c r="H3" s="437"/>
      <c r="I3" s="437"/>
      <c r="J3" s="437"/>
      <c r="K3" s="437"/>
      <c r="L3" s="437"/>
      <c r="M3" s="437"/>
      <c r="N3" s="437"/>
      <c r="O3" s="293"/>
      <c r="P3" s="96" t="s">
        <v>78</v>
      </c>
      <c r="Q3" s="294"/>
      <c r="R3" s="295"/>
      <c r="S3" s="295"/>
      <c r="T3" s="295"/>
      <c r="U3" s="295"/>
      <c r="V3" s="295"/>
    </row>
    <row r="4" spans="1:47" ht="21.6" customHeight="1" x14ac:dyDescent="0.5">
      <c r="B4" s="290"/>
      <c r="C4" s="437"/>
      <c r="D4" s="437"/>
      <c r="E4" s="437"/>
      <c r="F4" s="437"/>
      <c r="G4" s="437"/>
      <c r="H4" s="437"/>
      <c r="I4" s="437"/>
      <c r="J4" s="437"/>
      <c r="K4" s="437"/>
      <c r="L4" s="437"/>
      <c r="M4" s="437"/>
      <c r="N4" s="437"/>
      <c r="O4" s="293"/>
      <c r="P4" s="335" t="s">
        <v>111</v>
      </c>
      <c r="Q4" s="294"/>
      <c r="R4" s="295"/>
      <c r="S4" s="295"/>
      <c r="T4" s="295"/>
      <c r="U4" s="295"/>
      <c r="V4" s="295"/>
    </row>
    <row r="5" spans="1:47" ht="27.6" customHeight="1" thickBot="1" x14ac:dyDescent="0.55000000000000004">
      <c r="B5" s="290"/>
      <c r="C5" s="341"/>
      <c r="D5" s="341"/>
      <c r="E5" s="297"/>
      <c r="F5" s="297"/>
      <c r="G5" s="297"/>
      <c r="H5" s="297"/>
      <c r="I5" s="297"/>
      <c r="J5" s="297"/>
      <c r="K5" s="297"/>
      <c r="L5" s="297"/>
      <c r="M5" s="297"/>
      <c r="N5" s="297"/>
      <c r="O5" s="297"/>
      <c r="P5" s="340"/>
      <c r="Q5" s="294"/>
      <c r="R5" s="295"/>
      <c r="S5" s="295"/>
      <c r="T5" s="295"/>
      <c r="U5" s="295"/>
      <c r="V5" s="295"/>
    </row>
    <row r="6" spans="1:47" s="301" customFormat="1" ht="9.6" customHeight="1" thickTop="1" x14ac:dyDescent="0.5">
      <c r="A6" s="284"/>
      <c r="B6" s="290"/>
      <c r="C6" s="342"/>
      <c r="D6" s="342"/>
      <c r="E6" s="298"/>
      <c r="F6" s="298"/>
      <c r="G6" s="298"/>
      <c r="H6" s="298"/>
      <c r="I6" s="298"/>
      <c r="J6" s="298"/>
      <c r="K6" s="298"/>
      <c r="L6" s="298"/>
      <c r="M6" s="298"/>
      <c r="N6" s="298"/>
      <c r="O6" s="299"/>
      <c r="P6" s="299"/>
      <c r="Q6" s="294"/>
      <c r="R6" s="295"/>
      <c r="S6" s="295"/>
      <c r="T6" s="295"/>
      <c r="U6" s="295"/>
      <c r="V6" s="295"/>
      <c r="W6" s="295"/>
      <c r="X6" s="295"/>
      <c r="Y6" s="300"/>
      <c r="Z6" s="300"/>
      <c r="AA6" s="300"/>
      <c r="AB6" s="300"/>
      <c r="AC6" s="300"/>
      <c r="AD6" s="300"/>
      <c r="AE6" s="300"/>
      <c r="AF6" s="300"/>
      <c r="AG6" s="300"/>
      <c r="AH6" s="300"/>
      <c r="AI6" s="300"/>
      <c r="AJ6" s="300"/>
      <c r="AK6" s="300"/>
      <c r="AL6" s="300"/>
      <c r="AM6" s="300"/>
      <c r="AN6" s="300"/>
      <c r="AO6" s="300"/>
      <c r="AP6" s="300"/>
      <c r="AQ6" s="300"/>
      <c r="AR6" s="300"/>
      <c r="AS6" s="300"/>
      <c r="AT6" s="300"/>
      <c r="AU6" s="300"/>
    </row>
    <row r="7" spans="1:47" s="301" customFormat="1" ht="24.6" customHeight="1" x14ac:dyDescent="0.5">
      <c r="A7" s="284"/>
      <c r="B7" s="290"/>
      <c r="C7" s="407" t="s">
        <v>203</v>
      </c>
      <c r="D7" s="407"/>
      <c r="E7" s="407"/>
      <c r="F7" s="407"/>
      <c r="G7" s="407"/>
      <c r="H7" s="407"/>
      <c r="I7" s="407"/>
      <c r="J7" s="407"/>
      <c r="K7" s="407"/>
      <c r="L7" s="407"/>
      <c r="M7" s="407"/>
      <c r="N7" s="407"/>
      <c r="O7" s="299"/>
      <c r="P7" s="299"/>
      <c r="Q7" s="294"/>
      <c r="R7" s="295"/>
      <c r="S7" s="295"/>
      <c r="T7" s="295"/>
      <c r="U7" s="295"/>
      <c r="V7" s="295"/>
      <c r="W7" s="295"/>
      <c r="X7" s="295"/>
      <c r="Y7" s="300"/>
      <c r="Z7" s="300"/>
      <c r="AA7" s="300"/>
      <c r="AB7" s="300"/>
      <c r="AC7" s="300"/>
      <c r="AD7" s="300"/>
      <c r="AE7" s="300"/>
      <c r="AF7" s="300"/>
      <c r="AG7" s="300"/>
      <c r="AH7" s="300"/>
      <c r="AI7" s="300"/>
      <c r="AJ7" s="300"/>
      <c r="AK7" s="300"/>
      <c r="AL7" s="300"/>
      <c r="AM7" s="300"/>
      <c r="AN7" s="300"/>
      <c r="AO7" s="300"/>
      <c r="AP7" s="300"/>
      <c r="AQ7" s="300"/>
      <c r="AR7" s="300"/>
      <c r="AS7" s="300"/>
      <c r="AT7" s="300"/>
      <c r="AU7" s="300"/>
    </row>
    <row r="8" spans="1:47" s="301" customFormat="1" ht="16.25" customHeight="1" x14ac:dyDescent="0.5">
      <c r="A8" s="284"/>
      <c r="B8" s="290"/>
      <c r="C8" s="342"/>
      <c r="D8" s="342"/>
      <c r="E8" s="298"/>
      <c r="F8" s="298"/>
      <c r="G8" s="298"/>
      <c r="H8" s="298"/>
      <c r="I8" s="298"/>
      <c r="J8" s="298"/>
      <c r="K8" s="298"/>
      <c r="L8" s="298"/>
      <c r="M8" s="298"/>
      <c r="N8" s="298"/>
      <c r="O8" s="299"/>
      <c r="P8" s="299"/>
      <c r="Q8" s="294"/>
      <c r="R8" s="295"/>
      <c r="S8" s="295"/>
      <c r="T8" s="295"/>
      <c r="U8" s="295"/>
      <c r="V8" s="295"/>
      <c r="W8" s="295"/>
      <c r="X8" s="295"/>
      <c r="Y8" s="300"/>
      <c r="Z8" s="300"/>
      <c r="AA8" s="300"/>
      <c r="AB8" s="300"/>
      <c r="AC8" s="300"/>
      <c r="AD8" s="300"/>
      <c r="AE8" s="300"/>
      <c r="AF8" s="300"/>
      <c r="AG8" s="300"/>
      <c r="AH8" s="300"/>
      <c r="AI8" s="300"/>
      <c r="AJ8" s="300"/>
      <c r="AK8" s="300"/>
      <c r="AL8" s="300"/>
      <c r="AM8" s="300"/>
      <c r="AN8" s="300"/>
      <c r="AO8" s="300"/>
      <c r="AP8" s="300"/>
      <c r="AQ8" s="300"/>
      <c r="AR8" s="300"/>
      <c r="AS8" s="300"/>
      <c r="AT8" s="300"/>
      <c r="AU8" s="300"/>
    </row>
    <row r="9" spans="1:47" s="301" customFormat="1" ht="25.25" customHeight="1" thickBot="1" x14ac:dyDescent="0.65">
      <c r="A9" s="284"/>
      <c r="B9" s="290"/>
      <c r="C9" s="343" t="s">
        <v>180</v>
      </c>
      <c r="D9" s="342"/>
      <c r="E9" s="428" t="s">
        <v>204</v>
      </c>
      <c r="F9" s="428"/>
      <c r="G9" s="428"/>
      <c r="H9" s="428"/>
      <c r="I9" s="428"/>
      <c r="J9" s="428"/>
      <c r="K9" s="428"/>
      <c r="L9" s="428"/>
      <c r="M9" s="428"/>
      <c r="N9" s="428"/>
      <c r="O9" s="428"/>
      <c r="P9" s="428"/>
      <c r="Q9" s="294"/>
      <c r="R9" s="295"/>
      <c r="S9" s="295"/>
      <c r="T9" s="295"/>
      <c r="U9" s="295"/>
      <c r="V9" s="295"/>
      <c r="W9" s="295"/>
      <c r="X9" s="295"/>
      <c r="Y9" s="300"/>
      <c r="Z9" s="300"/>
      <c r="AA9" s="300"/>
      <c r="AB9" s="300"/>
      <c r="AC9" s="300"/>
      <c r="AD9" s="300"/>
      <c r="AE9" s="300"/>
      <c r="AF9" s="300"/>
      <c r="AG9" s="300"/>
      <c r="AH9" s="300"/>
      <c r="AI9" s="300"/>
      <c r="AJ9" s="300"/>
      <c r="AK9" s="300"/>
      <c r="AL9" s="300"/>
      <c r="AM9" s="300"/>
      <c r="AN9" s="300"/>
      <c r="AO9" s="300"/>
      <c r="AP9" s="300"/>
      <c r="AQ9" s="300"/>
      <c r="AR9" s="300"/>
      <c r="AS9" s="300"/>
      <c r="AT9" s="300"/>
      <c r="AU9" s="300"/>
    </row>
    <row r="10" spans="1:47" ht="30" customHeight="1" thickBot="1" x14ac:dyDescent="0.55000000000000004">
      <c r="B10" s="290"/>
      <c r="C10" s="344" t="str">
        <f>IF('Q13a APC Vehicle sales details'!$E$11="","",'Q13a APC Vehicle sales details'!$E$11)</f>
        <v/>
      </c>
      <c r="D10" s="345" t="s">
        <v>153</v>
      </c>
      <c r="E10" s="302" t="str">
        <f>Index!$M$15</f>
        <v>2010/11</v>
      </c>
      <c r="F10" s="302" t="str">
        <f>"20" &amp; (LEFT(RIGHT($E$10,5),2) + (COLUMN() - COLUMN($E$10))) &amp; "/" &amp; (RIGHT(RIGHT($E$10,5),2) + (COLUMN() - COLUMN($E$10)))</f>
        <v>2011/12</v>
      </c>
      <c r="G10" s="302" t="str">
        <f t="shared" ref="G10:N10" si="0">"20" &amp; (LEFT(RIGHT($E$10,5),2) + (COLUMN() - COLUMN($E$10))) &amp; "/" &amp; (RIGHT(RIGHT($E$10,5),2) + (COLUMN() - COLUMN($E$10)))</f>
        <v>2012/13</v>
      </c>
      <c r="H10" s="302" t="str">
        <f t="shared" si="0"/>
        <v>2013/14</v>
      </c>
      <c r="I10" s="302" t="str">
        <f t="shared" si="0"/>
        <v>2014/15</v>
      </c>
      <c r="J10" s="302" t="str">
        <f t="shared" si="0"/>
        <v>2015/16</v>
      </c>
      <c r="K10" s="302" t="str">
        <f t="shared" si="0"/>
        <v>2016/17</v>
      </c>
      <c r="L10" s="302" t="str">
        <f t="shared" si="0"/>
        <v>2017/18</v>
      </c>
      <c r="M10" s="302" t="str">
        <f t="shared" si="0"/>
        <v>2018/19</v>
      </c>
      <c r="N10" s="302" t="str">
        <f t="shared" si="0"/>
        <v>2019/20</v>
      </c>
      <c r="O10" s="304"/>
      <c r="P10" s="227" t="s">
        <v>165</v>
      </c>
      <c r="Q10" s="294"/>
      <c r="R10" s="295"/>
      <c r="S10" s="295"/>
      <c r="T10" s="295"/>
      <c r="U10" s="295"/>
      <c r="V10" s="295"/>
    </row>
    <row r="11" spans="1:47" ht="31.8" customHeight="1" thickBot="1" x14ac:dyDescent="0.45">
      <c r="B11" s="290"/>
      <c r="C11" s="346" t="s">
        <v>185</v>
      </c>
      <c r="D11" s="347" t="s">
        <v>155</v>
      </c>
      <c r="E11" s="307"/>
      <c r="F11" s="307"/>
      <c r="G11" s="307"/>
      <c r="H11" s="307"/>
      <c r="I11" s="307"/>
      <c r="J11" s="307"/>
      <c r="K11" s="307"/>
      <c r="L11" s="307"/>
      <c r="M11" s="307"/>
      <c r="N11" s="307"/>
      <c r="O11" s="308"/>
      <c r="P11" s="434"/>
      <c r="Q11" s="309"/>
      <c r="R11" s="310"/>
      <c r="S11" s="310"/>
    </row>
    <row r="12" spans="1:47" ht="31.8" customHeight="1" thickBot="1" x14ac:dyDescent="0.45">
      <c r="B12" s="290"/>
      <c r="C12" s="346" t="s">
        <v>195</v>
      </c>
      <c r="D12" s="347" t="str">
        <f>IF('Q13a APC Vehicle sales details'!$D$9="km/year","gCO2/km","gCO2/kWh")</f>
        <v>gCO2/km</v>
      </c>
      <c r="E12" s="393"/>
      <c r="F12" s="393"/>
      <c r="G12" s="393"/>
      <c r="H12" s="393"/>
      <c r="I12" s="393"/>
      <c r="J12" s="393"/>
      <c r="K12" s="393"/>
      <c r="L12" s="393"/>
      <c r="M12" s="393"/>
      <c r="N12" s="393"/>
      <c r="O12" s="308"/>
      <c r="P12" s="435"/>
      <c r="Q12" s="309"/>
      <c r="R12" s="310"/>
      <c r="S12" s="310"/>
    </row>
    <row r="13" spans="1:47" ht="31.8" customHeight="1" thickBot="1" x14ac:dyDescent="0.45">
      <c r="B13" s="290"/>
      <c r="C13" s="346" t="s">
        <v>186</v>
      </c>
      <c r="D13" s="347" t="str">
        <f>D12</f>
        <v>gCO2/km</v>
      </c>
      <c r="E13" s="393"/>
      <c r="F13" s="393"/>
      <c r="G13" s="393"/>
      <c r="H13" s="393"/>
      <c r="I13" s="393"/>
      <c r="J13" s="393"/>
      <c r="K13" s="393"/>
      <c r="L13" s="393"/>
      <c r="M13" s="393"/>
      <c r="N13" s="393"/>
      <c r="O13" s="308"/>
      <c r="P13" s="435"/>
      <c r="Q13" s="309"/>
      <c r="R13" s="310"/>
      <c r="S13" s="310"/>
    </row>
    <row r="14" spans="1:47" ht="31.8" customHeight="1" thickBot="1" x14ac:dyDescent="0.45">
      <c r="B14" s="290"/>
      <c r="C14" s="346" t="s">
        <v>196</v>
      </c>
      <c r="D14" s="347" t="str">
        <f>IF('Q13a APC Vehicle sales details'!$D$9="km/year","litres/km","litres/kWh")</f>
        <v>litres/km</v>
      </c>
      <c r="E14" s="394"/>
      <c r="F14" s="394"/>
      <c r="G14" s="394"/>
      <c r="H14" s="394"/>
      <c r="I14" s="394"/>
      <c r="J14" s="394"/>
      <c r="K14" s="394"/>
      <c r="L14" s="394"/>
      <c r="M14" s="394"/>
      <c r="N14" s="394"/>
      <c r="O14" s="308"/>
      <c r="P14" s="435"/>
      <c r="Q14" s="309"/>
      <c r="R14" s="310"/>
      <c r="S14" s="310"/>
    </row>
    <row r="15" spans="1:47" ht="31.8" customHeight="1" thickBot="1" x14ac:dyDescent="0.45">
      <c r="B15" s="290"/>
      <c r="C15" s="346" t="s">
        <v>187</v>
      </c>
      <c r="D15" s="347" t="str">
        <f>D14</f>
        <v>litres/km</v>
      </c>
      <c r="E15" s="394"/>
      <c r="F15" s="394"/>
      <c r="G15" s="394"/>
      <c r="H15" s="394"/>
      <c r="I15" s="394"/>
      <c r="J15" s="394"/>
      <c r="K15" s="394"/>
      <c r="L15" s="394"/>
      <c r="M15" s="394"/>
      <c r="N15" s="394"/>
      <c r="O15" s="308"/>
      <c r="P15" s="436"/>
      <c r="Q15" s="309"/>
      <c r="R15" s="310"/>
      <c r="S15" s="310"/>
    </row>
    <row r="16" spans="1:47" ht="37.25" customHeight="1" thickBot="1" x14ac:dyDescent="0.65">
      <c r="B16" s="290"/>
      <c r="C16" s="343" t="s">
        <v>181</v>
      </c>
      <c r="D16" s="342"/>
      <c r="E16" s="438"/>
      <c r="F16" s="438"/>
      <c r="G16" s="438"/>
      <c r="H16" s="438"/>
      <c r="I16" s="438"/>
      <c r="J16" s="438"/>
      <c r="K16" s="438"/>
      <c r="L16" s="438"/>
      <c r="M16" s="438"/>
      <c r="N16" s="438"/>
      <c r="O16" s="438"/>
      <c r="P16" s="438"/>
      <c r="Q16" s="309"/>
      <c r="R16" s="310"/>
      <c r="S16" s="310"/>
    </row>
    <row r="17" spans="2:19" ht="31.8" customHeight="1" thickBot="1" x14ac:dyDescent="0.55000000000000004">
      <c r="B17" s="290"/>
      <c r="C17" s="344" t="str">
        <f>IF('Q13a APC Vehicle sales details'!$F$11="","",'Q13a APC Vehicle sales details'!$F$11)</f>
        <v/>
      </c>
      <c r="D17" s="345" t="s">
        <v>153</v>
      </c>
      <c r="E17" s="302" t="str">
        <f>Index!$M$15</f>
        <v>2010/11</v>
      </c>
      <c r="F17" s="302" t="str">
        <f>"20" &amp; (LEFT(RIGHT($E$10,5),2) + (COLUMN() - COLUMN($E$10))) &amp; "/" &amp; (RIGHT(RIGHT($E$10,5),2) + (COLUMN() - COLUMN($E$10)))</f>
        <v>2011/12</v>
      </c>
      <c r="G17" s="302" t="str">
        <f t="shared" ref="G17:N17" si="1">"20" &amp; (LEFT(RIGHT($E$10,5),2) + (COLUMN() - COLUMN($E$10))) &amp; "/" &amp; (RIGHT(RIGHT($E$10,5),2) + (COLUMN() - COLUMN($E$10)))</f>
        <v>2012/13</v>
      </c>
      <c r="H17" s="302" t="str">
        <f t="shared" si="1"/>
        <v>2013/14</v>
      </c>
      <c r="I17" s="302" t="str">
        <f t="shared" si="1"/>
        <v>2014/15</v>
      </c>
      <c r="J17" s="302" t="str">
        <f t="shared" si="1"/>
        <v>2015/16</v>
      </c>
      <c r="K17" s="302" t="str">
        <f t="shared" si="1"/>
        <v>2016/17</v>
      </c>
      <c r="L17" s="302" t="str">
        <f t="shared" si="1"/>
        <v>2017/18</v>
      </c>
      <c r="M17" s="302" t="str">
        <f t="shared" si="1"/>
        <v>2018/19</v>
      </c>
      <c r="N17" s="302" t="str">
        <f t="shared" si="1"/>
        <v>2019/20</v>
      </c>
      <c r="O17" s="304"/>
      <c r="P17" s="227" t="s">
        <v>165</v>
      </c>
      <c r="Q17" s="309"/>
      <c r="R17" s="310"/>
      <c r="S17" s="310"/>
    </row>
    <row r="18" spans="2:19" ht="31.8" customHeight="1" thickBot="1" x14ac:dyDescent="0.45">
      <c r="B18" s="290"/>
      <c r="C18" s="346" t="s">
        <v>185</v>
      </c>
      <c r="D18" s="347" t="s">
        <v>155</v>
      </c>
      <c r="E18" s="307"/>
      <c r="F18" s="307"/>
      <c r="G18" s="307"/>
      <c r="H18" s="307"/>
      <c r="I18" s="307"/>
      <c r="J18" s="307"/>
      <c r="K18" s="307"/>
      <c r="L18" s="307"/>
      <c r="M18" s="307"/>
      <c r="N18" s="307"/>
      <c r="O18" s="308"/>
      <c r="P18" s="434"/>
      <c r="Q18" s="309"/>
      <c r="R18" s="310"/>
      <c r="S18" s="310"/>
    </row>
    <row r="19" spans="2:19" ht="31.8" customHeight="1" thickBot="1" x14ac:dyDescent="0.45">
      <c r="B19" s="290"/>
      <c r="C19" s="346" t="s">
        <v>195</v>
      </c>
      <c r="D19" s="347" t="str">
        <f>IF('Q13a APC Vehicle sales details'!$D$9="km/year","gCO2/km","gCO2/kWh")</f>
        <v>gCO2/km</v>
      </c>
      <c r="E19" s="393"/>
      <c r="F19" s="393"/>
      <c r="G19" s="393"/>
      <c r="H19" s="393"/>
      <c r="I19" s="393"/>
      <c r="J19" s="393"/>
      <c r="K19" s="393"/>
      <c r="L19" s="393"/>
      <c r="M19" s="393"/>
      <c r="N19" s="393"/>
      <c r="O19" s="308"/>
      <c r="P19" s="435"/>
      <c r="Q19" s="309"/>
      <c r="R19" s="310"/>
      <c r="S19" s="310"/>
    </row>
    <row r="20" spans="2:19" ht="31.8" customHeight="1" thickBot="1" x14ac:dyDescent="0.45">
      <c r="B20" s="290"/>
      <c r="C20" s="346" t="s">
        <v>186</v>
      </c>
      <c r="D20" s="347" t="str">
        <f>D19</f>
        <v>gCO2/km</v>
      </c>
      <c r="E20" s="393"/>
      <c r="F20" s="393"/>
      <c r="G20" s="393"/>
      <c r="H20" s="393"/>
      <c r="I20" s="393"/>
      <c r="J20" s="393"/>
      <c r="K20" s="393"/>
      <c r="L20" s="393"/>
      <c r="M20" s="393"/>
      <c r="N20" s="393"/>
      <c r="O20" s="308"/>
      <c r="P20" s="435"/>
      <c r="Q20" s="309"/>
      <c r="R20" s="310"/>
      <c r="S20" s="310"/>
    </row>
    <row r="21" spans="2:19" ht="31.8" customHeight="1" thickBot="1" x14ac:dyDescent="0.45">
      <c r="B21" s="290"/>
      <c r="C21" s="346" t="s">
        <v>196</v>
      </c>
      <c r="D21" s="347" t="str">
        <f>IF('Q13a APC Vehicle sales details'!$D$9="km/year","litres/km","litres/kWh")</f>
        <v>litres/km</v>
      </c>
      <c r="E21" s="394"/>
      <c r="F21" s="394"/>
      <c r="G21" s="394"/>
      <c r="H21" s="394"/>
      <c r="I21" s="394"/>
      <c r="J21" s="394"/>
      <c r="K21" s="394"/>
      <c r="L21" s="394"/>
      <c r="M21" s="394"/>
      <c r="N21" s="394"/>
      <c r="O21" s="308"/>
      <c r="P21" s="435"/>
      <c r="Q21" s="309"/>
      <c r="R21" s="310"/>
      <c r="S21" s="310"/>
    </row>
    <row r="22" spans="2:19" ht="31.8" customHeight="1" thickBot="1" x14ac:dyDescent="0.45">
      <c r="B22" s="290"/>
      <c r="C22" s="346" t="s">
        <v>187</v>
      </c>
      <c r="D22" s="347" t="str">
        <f>D21</f>
        <v>litres/km</v>
      </c>
      <c r="E22" s="394"/>
      <c r="F22" s="394"/>
      <c r="G22" s="394"/>
      <c r="H22" s="394"/>
      <c r="I22" s="394"/>
      <c r="J22" s="394"/>
      <c r="K22" s="394"/>
      <c r="L22" s="394"/>
      <c r="M22" s="394"/>
      <c r="N22" s="394"/>
      <c r="O22" s="308"/>
      <c r="P22" s="436"/>
      <c r="Q22" s="309"/>
      <c r="R22" s="310"/>
      <c r="S22" s="310"/>
    </row>
    <row r="23" spans="2:19" ht="36" customHeight="1" thickBot="1" x14ac:dyDescent="0.65">
      <c r="B23" s="290"/>
      <c r="C23" s="343" t="s">
        <v>182</v>
      </c>
      <c r="D23" s="342"/>
      <c r="E23" s="438"/>
      <c r="F23" s="438"/>
      <c r="G23" s="438"/>
      <c r="H23" s="438"/>
      <c r="I23" s="438"/>
      <c r="J23" s="438"/>
      <c r="K23" s="438"/>
      <c r="L23" s="438"/>
      <c r="M23" s="438"/>
      <c r="N23" s="438"/>
      <c r="O23" s="438"/>
      <c r="P23" s="438"/>
      <c r="Q23" s="309"/>
      <c r="R23" s="310"/>
      <c r="S23" s="310"/>
    </row>
    <row r="24" spans="2:19" ht="31.8" customHeight="1" thickBot="1" x14ac:dyDescent="0.55000000000000004">
      <c r="B24" s="290"/>
      <c r="C24" s="344" t="str">
        <f>IF('Q13a APC Vehicle sales details'!$G$11="","",'Q13a APC Vehicle sales details'!$G$11)</f>
        <v/>
      </c>
      <c r="D24" s="345" t="s">
        <v>153</v>
      </c>
      <c r="E24" s="302" t="str">
        <f>Index!$M$15</f>
        <v>2010/11</v>
      </c>
      <c r="F24" s="302" t="str">
        <f>"20" &amp; (LEFT(RIGHT($E$10,5),2) + (COLUMN() - COLUMN($E$10))) &amp; "/" &amp; (RIGHT(RIGHT($E$10,5),2) + (COLUMN() - COLUMN($E$10)))</f>
        <v>2011/12</v>
      </c>
      <c r="G24" s="302" t="str">
        <f t="shared" ref="G24:N24" si="2">"20" &amp; (LEFT(RIGHT($E$10,5),2) + (COLUMN() - COLUMN($E$10))) &amp; "/" &amp; (RIGHT(RIGHT($E$10,5),2) + (COLUMN() - COLUMN($E$10)))</f>
        <v>2012/13</v>
      </c>
      <c r="H24" s="302" t="str">
        <f t="shared" si="2"/>
        <v>2013/14</v>
      </c>
      <c r="I24" s="302" t="str">
        <f t="shared" si="2"/>
        <v>2014/15</v>
      </c>
      <c r="J24" s="302" t="str">
        <f t="shared" si="2"/>
        <v>2015/16</v>
      </c>
      <c r="K24" s="302" t="str">
        <f t="shared" si="2"/>
        <v>2016/17</v>
      </c>
      <c r="L24" s="302" t="str">
        <f t="shared" si="2"/>
        <v>2017/18</v>
      </c>
      <c r="M24" s="302" t="str">
        <f t="shared" si="2"/>
        <v>2018/19</v>
      </c>
      <c r="N24" s="302" t="str">
        <f t="shared" si="2"/>
        <v>2019/20</v>
      </c>
      <c r="O24" s="304"/>
      <c r="P24" s="227" t="s">
        <v>165</v>
      </c>
      <c r="Q24" s="309"/>
      <c r="R24" s="310"/>
      <c r="S24" s="310"/>
    </row>
    <row r="25" spans="2:19" ht="31.8" customHeight="1" thickBot="1" x14ac:dyDescent="0.45">
      <c r="B25" s="290"/>
      <c r="C25" s="346" t="s">
        <v>185</v>
      </c>
      <c r="D25" s="347" t="s">
        <v>155</v>
      </c>
      <c r="E25" s="307"/>
      <c r="F25" s="307"/>
      <c r="G25" s="307"/>
      <c r="H25" s="307"/>
      <c r="I25" s="307"/>
      <c r="J25" s="307"/>
      <c r="K25" s="307"/>
      <c r="L25" s="307"/>
      <c r="M25" s="307"/>
      <c r="N25" s="307"/>
      <c r="O25" s="308"/>
      <c r="P25" s="434"/>
      <c r="Q25" s="309"/>
      <c r="R25" s="310"/>
      <c r="S25" s="310"/>
    </row>
    <row r="26" spans="2:19" ht="31.8" customHeight="1" thickBot="1" x14ac:dyDescent="0.45">
      <c r="B26" s="290"/>
      <c r="C26" s="346" t="s">
        <v>195</v>
      </c>
      <c r="D26" s="347" t="str">
        <f>IF('Q13a APC Vehicle sales details'!$D$9="km/year","gCO2/km","gCO2/kWh")</f>
        <v>gCO2/km</v>
      </c>
      <c r="E26" s="393"/>
      <c r="F26" s="393"/>
      <c r="G26" s="393"/>
      <c r="H26" s="393"/>
      <c r="I26" s="393"/>
      <c r="J26" s="393"/>
      <c r="K26" s="393"/>
      <c r="L26" s="393"/>
      <c r="M26" s="393"/>
      <c r="N26" s="393"/>
      <c r="O26" s="308"/>
      <c r="P26" s="435"/>
      <c r="Q26" s="309"/>
      <c r="R26" s="310"/>
      <c r="S26" s="310"/>
    </row>
    <row r="27" spans="2:19" ht="31.8" customHeight="1" thickBot="1" x14ac:dyDescent="0.45">
      <c r="B27" s="290"/>
      <c r="C27" s="346" t="s">
        <v>186</v>
      </c>
      <c r="D27" s="347" t="str">
        <f>D26</f>
        <v>gCO2/km</v>
      </c>
      <c r="E27" s="393"/>
      <c r="F27" s="393"/>
      <c r="G27" s="393"/>
      <c r="H27" s="393"/>
      <c r="I27" s="393"/>
      <c r="J27" s="393"/>
      <c r="K27" s="393"/>
      <c r="L27" s="393"/>
      <c r="M27" s="393"/>
      <c r="N27" s="393"/>
      <c r="O27" s="308"/>
      <c r="P27" s="435"/>
      <c r="Q27" s="309"/>
      <c r="R27" s="310"/>
      <c r="S27" s="310"/>
    </row>
    <row r="28" spans="2:19" ht="31.8" customHeight="1" thickBot="1" x14ac:dyDescent="0.45">
      <c r="B28" s="290"/>
      <c r="C28" s="346" t="s">
        <v>196</v>
      </c>
      <c r="D28" s="347" t="str">
        <f>IF('Q13a APC Vehicle sales details'!$D$9="km/year","litres/km","litres/kWh")</f>
        <v>litres/km</v>
      </c>
      <c r="E28" s="394"/>
      <c r="F28" s="394"/>
      <c r="G28" s="394"/>
      <c r="H28" s="394"/>
      <c r="I28" s="394"/>
      <c r="J28" s="394"/>
      <c r="K28" s="394"/>
      <c r="L28" s="394"/>
      <c r="M28" s="394"/>
      <c r="N28" s="394"/>
      <c r="O28" s="308"/>
      <c r="P28" s="435"/>
      <c r="Q28" s="309"/>
      <c r="R28" s="310"/>
      <c r="S28" s="310"/>
    </row>
    <row r="29" spans="2:19" ht="31.8" customHeight="1" thickBot="1" x14ac:dyDescent="0.45">
      <c r="B29" s="290"/>
      <c r="C29" s="346" t="s">
        <v>187</v>
      </c>
      <c r="D29" s="347" t="str">
        <f>D28</f>
        <v>litres/km</v>
      </c>
      <c r="E29" s="394"/>
      <c r="F29" s="394"/>
      <c r="G29" s="394"/>
      <c r="H29" s="394"/>
      <c r="I29" s="394"/>
      <c r="J29" s="394"/>
      <c r="K29" s="394"/>
      <c r="L29" s="394"/>
      <c r="M29" s="394"/>
      <c r="N29" s="394"/>
      <c r="O29" s="308"/>
      <c r="P29" s="436"/>
      <c r="Q29" s="309"/>
      <c r="R29" s="310"/>
      <c r="S29" s="310"/>
    </row>
    <row r="30" spans="2:19" ht="36" customHeight="1" thickBot="1" x14ac:dyDescent="0.65">
      <c r="B30" s="290"/>
      <c r="C30" s="343" t="s">
        <v>183</v>
      </c>
      <c r="D30" s="342"/>
      <c r="E30" s="438"/>
      <c r="F30" s="438"/>
      <c r="G30" s="438"/>
      <c r="H30" s="438"/>
      <c r="I30" s="438"/>
      <c r="J30" s="438"/>
      <c r="K30" s="438"/>
      <c r="L30" s="438"/>
      <c r="M30" s="438"/>
      <c r="N30" s="438"/>
      <c r="O30" s="438"/>
      <c r="P30" s="438"/>
      <c r="Q30" s="309"/>
      <c r="R30" s="310"/>
      <c r="S30" s="310"/>
    </row>
    <row r="31" spans="2:19" ht="31.8" customHeight="1" thickBot="1" x14ac:dyDescent="0.55000000000000004">
      <c r="B31" s="290"/>
      <c r="C31" s="344" t="str">
        <f>IF('Q13a APC Vehicle sales details'!$H$11="","",'Q13a APC Vehicle sales details'!$H$11)</f>
        <v/>
      </c>
      <c r="D31" s="345" t="s">
        <v>153</v>
      </c>
      <c r="E31" s="302" t="str">
        <f>Index!$M$15</f>
        <v>2010/11</v>
      </c>
      <c r="F31" s="302" t="str">
        <f>"20" &amp; (LEFT(RIGHT($E$10,5),2) + (COLUMN() - COLUMN($E$10))) &amp; "/" &amp; (RIGHT(RIGHT($E$10,5),2) + (COLUMN() - COLUMN($E$10)))</f>
        <v>2011/12</v>
      </c>
      <c r="G31" s="302" t="str">
        <f t="shared" ref="G31:N31" si="3">"20" &amp; (LEFT(RIGHT($E$10,5),2) + (COLUMN() - COLUMN($E$10))) &amp; "/" &amp; (RIGHT(RIGHT($E$10,5),2) + (COLUMN() - COLUMN($E$10)))</f>
        <v>2012/13</v>
      </c>
      <c r="H31" s="302" t="str">
        <f t="shared" si="3"/>
        <v>2013/14</v>
      </c>
      <c r="I31" s="302" t="str">
        <f t="shared" si="3"/>
        <v>2014/15</v>
      </c>
      <c r="J31" s="302" t="str">
        <f t="shared" si="3"/>
        <v>2015/16</v>
      </c>
      <c r="K31" s="302" t="str">
        <f t="shared" si="3"/>
        <v>2016/17</v>
      </c>
      <c r="L31" s="302" t="str">
        <f t="shared" si="3"/>
        <v>2017/18</v>
      </c>
      <c r="M31" s="302" t="str">
        <f t="shared" si="3"/>
        <v>2018/19</v>
      </c>
      <c r="N31" s="302" t="str">
        <f t="shared" si="3"/>
        <v>2019/20</v>
      </c>
      <c r="O31" s="304"/>
      <c r="P31" s="227" t="s">
        <v>165</v>
      </c>
      <c r="Q31" s="309"/>
      <c r="R31" s="310"/>
      <c r="S31" s="310"/>
    </row>
    <row r="32" spans="2:19" ht="31.8" customHeight="1" thickBot="1" x14ac:dyDescent="0.45">
      <c r="B32" s="290"/>
      <c r="C32" s="346" t="s">
        <v>185</v>
      </c>
      <c r="D32" s="347" t="s">
        <v>155</v>
      </c>
      <c r="E32" s="307"/>
      <c r="F32" s="307"/>
      <c r="G32" s="307"/>
      <c r="H32" s="307"/>
      <c r="I32" s="307"/>
      <c r="J32" s="307"/>
      <c r="K32" s="307"/>
      <c r="L32" s="307"/>
      <c r="M32" s="307"/>
      <c r="N32" s="307"/>
      <c r="O32" s="308"/>
      <c r="P32" s="434"/>
      <c r="Q32" s="309"/>
      <c r="R32" s="310"/>
      <c r="S32" s="310"/>
    </row>
    <row r="33" spans="1:20" ht="31.8" customHeight="1" thickBot="1" x14ac:dyDescent="0.45">
      <c r="B33" s="290"/>
      <c r="C33" s="346" t="s">
        <v>195</v>
      </c>
      <c r="D33" s="347" t="str">
        <f>IF('Q13a APC Vehicle sales details'!$D$9="km/year","gCO2/km","gCO2/kWh")</f>
        <v>gCO2/km</v>
      </c>
      <c r="E33" s="393"/>
      <c r="F33" s="393"/>
      <c r="G33" s="393"/>
      <c r="H33" s="393"/>
      <c r="I33" s="393"/>
      <c r="J33" s="393"/>
      <c r="K33" s="393"/>
      <c r="L33" s="393"/>
      <c r="M33" s="393"/>
      <c r="N33" s="393"/>
      <c r="O33" s="308"/>
      <c r="P33" s="435"/>
      <c r="Q33" s="309"/>
      <c r="R33" s="310"/>
      <c r="S33" s="310"/>
    </row>
    <row r="34" spans="1:20" ht="31.8" customHeight="1" thickBot="1" x14ac:dyDescent="0.45">
      <c r="B34" s="290"/>
      <c r="C34" s="346" t="s">
        <v>186</v>
      </c>
      <c r="D34" s="347" t="str">
        <f>D33</f>
        <v>gCO2/km</v>
      </c>
      <c r="E34" s="393"/>
      <c r="F34" s="393"/>
      <c r="G34" s="393"/>
      <c r="H34" s="393"/>
      <c r="I34" s="393"/>
      <c r="J34" s="393"/>
      <c r="K34" s="393"/>
      <c r="L34" s="393"/>
      <c r="M34" s="393"/>
      <c r="N34" s="393"/>
      <c r="O34" s="308"/>
      <c r="P34" s="435"/>
      <c r="Q34" s="309"/>
      <c r="R34" s="310"/>
      <c r="S34" s="310"/>
    </row>
    <row r="35" spans="1:20" ht="31.8" customHeight="1" thickBot="1" x14ac:dyDescent="0.45">
      <c r="B35" s="290"/>
      <c r="C35" s="346" t="s">
        <v>196</v>
      </c>
      <c r="D35" s="347" t="str">
        <f>IF('Q13a APC Vehicle sales details'!$D$9="km/year","litres/km","litres/kWh")</f>
        <v>litres/km</v>
      </c>
      <c r="E35" s="394"/>
      <c r="F35" s="394"/>
      <c r="G35" s="394"/>
      <c r="H35" s="394"/>
      <c r="I35" s="394"/>
      <c r="J35" s="394"/>
      <c r="K35" s="394"/>
      <c r="L35" s="394"/>
      <c r="M35" s="394"/>
      <c r="N35" s="394"/>
      <c r="O35" s="308"/>
      <c r="P35" s="435"/>
      <c r="Q35" s="309"/>
      <c r="R35" s="310"/>
      <c r="S35" s="310"/>
    </row>
    <row r="36" spans="1:20" ht="31.8" customHeight="1" thickBot="1" x14ac:dyDescent="0.45">
      <c r="B36" s="290"/>
      <c r="C36" s="346" t="s">
        <v>187</v>
      </c>
      <c r="D36" s="347" t="str">
        <f>D35</f>
        <v>litres/km</v>
      </c>
      <c r="E36" s="394"/>
      <c r="F36" s="394"/>
      <c r="G36" s="394"/>
      <c r="H36" s="394"/>
      <c r="I36" s="394"/>
      <c r="J36" s="394"/>
      <c r="K36" s="394"/>
      <c r="L36" s="394"/>
      <c r="M36" s="394"/>
      <c r="N36" s="394"/>
      <c r="O36" s="308"/>
      <c r="P36" s="436"/>
      <c r="Q36" s="309"/>
      <c r="R36" s="310"/>
      <c r="S36" s="310"/>
    </row>
    <row r="37" spans="1:20" ht="8.4499999999999993" customHeight="1" thickBot="1" x14ac:dyDescent="0.45">
      <c r="B37" s="314"/>
      <c r="C37" s="348"/>
      <c r="D37" s="348"/>
      <c r="E37" s="316"/>
      <c r="F37" s="316"/>
      <c r="G37" s="316"/>
      <c r="H37" s="316"/>
      <c r="I37" s="316"/>
      <c r="J37" s="316"/>
      <c r="K37" s="316"/>
      <c r="L37" s="316"/>
      <c r="M37" s="316"/>
      <c r="N37" s="316"/>
      <c r="O37" s="316"/>
      <c r="P37" s="316"/>
      <c r="Q37" s="317"/>
      <c r="R37" s="295"/>
      <c r="S37" s="310"/>
    </row>
    <row r="38" spans="1:20" ht="15.75" customHeight="1" thickTop="1" x14ac:dyDescent="0.4">
      <c r="B38" s="292"/>
      <c r="C38" s="293"/>
      <c r="D38" s="293"/>
      <c r="E38" s="293"/>
      <c r="F38" s="293"/>
      <c r="G38" s="293"/>
      <c r="H38" s="293"/>
      <c r="I38" s="293"/>
      <c r="J38" s="293"/>
      <c r="K38" s="293"/>
      <c r="L38" s="293"/>
      <c r="M38" s="293"/>
      <c r="N38" s="293"/>
      <c r="O38" s="293"/>
      <c r="P38" s="293"/>
      <c r="Q38" s="293"/>
      <c r="R38" s="295"/>
      <c r="S38" s="310"/>
    </row>
    <row r="39" spans="1:20" ht="15.75" customHeight="1" x14ac:dyDescent="0.4">
      <c r="B39" s="292"/>
      <c r="C39" s="293"/>
      <c r="D39" s="293"/>
      <c r="E39" s="293"/>
      <c r="F39" s="293"/>
      <c r="G39" s="293"/>
      <c r="H39" s="293"/>
      <c r="I39" s="293"/>
      <c r="J39" s="293"/>
      <c r="K39" s="293"/>
      <c r="L39" s="293"/>
      <c r="M39" s="293"/>
      <c r="N39" s="293"/>
      <c r="O39" s="293"/>
      <c r="P39" s="293"/>
      <c r="Q39" s="293"/>
      <c r="R39" s="295"/>
      <c r="S39" s="310"/>
    </row>
    <row r="40" spans="1:20" ht="15.75" customHeight="1" x14ac:dyDescent="0.4">
      <c r="A40" s="310"/>
      <c r="B40" s="310"/>
      <c r="C40" s="310"/>
      <c r="D40" s="310"/>
      <c r="E40" s="310"/>
      <c r="F40" s="310"/>
      <c r="G40" s="310"/>
      <c r="H40" s="310"/>
      <c r="I40" s="310"/>
      <c r="J40" s="310"/>
      <c r="K40" s="310"/>
      <c r="L40" s="310"/>
      <c r="M40" s="310"/>
      <c r="N40" s="310"/>
      <c r="O40" s="310"/>
      <c r="P40" s="310"/>
      <c r="Q40" s="310"/>
      <c r="R40" s="310"/>
      <c r="S40" s="310"/>
    </row>
    <row r="41" spans="1:20" ht="27.75" customHeight="1" x14ac:dyDescent="0.4">
      <c r="A41" s="310"/>
      <c r="B41" s="310"/>
      <c r="C41" s="310"/>
      <c r="D41" s="310"/>
      <c r="E41" s="310"/>
      <c r="F41" s="310"/>
      <c r="G41" s="310"/>
      <c r="H41" s="310"/>
      <c r="I41" s="310"/>
      <c r="J41" s="310"/>
      <c r="K41" s="310"/>
      <c r="L41" s="310"/>
      <c r="M41" s="310"/>
      <c r="N41" s="310"/>
      <c r="O41" s="310"/>
      <c r="P41" s="310"/>
      <c r="Q41" s="310"/>
      <c r="R41" s="310"/>
      <c r="S41" s="310"/>
    </row>
    <row r="42" spans="1:20" ht="15.75" customHeight="1" x14ac:dyDescent="0.4">
      <c r="A42" s="310"/>
      <c r="B42" s="310"/>
      <c r="C42" s="310"/>
      <c r="D42" s="310"/>
      <c r="E42" s="310"/>
      <c r="F42" s="310"/>
      <c r="G42" s="310"/>
      <c r="H42" s="310"/>
      <c r="I42" s="310"/>
      <c r="J42" s="310"/>
      <c r="K42" s="310"/>
      <c r="L42" s="310"/>
      <c r="M42" s="310"/>
      <c r="N42" s="310"/>
      <c r="O42" s="310"/>
      <c r="P42" s="310"/>
      <c r="Q42" s="310"/>
      <c r="R42" s="310"/>
      <c r="S42" s="310"/>
    </row>
    <row r="43" spans="1:20" ht="9.75" customHeight="1" x14ac:dyDescent="0.4">
      <c r="A43" s="295"/>
      <c r="B43" s="295"/>
      <c r="C43" s="295"/>
      <c r="D43" s="295"/>
      <c r="E43" s="295"/>
      <c r="F43" s="295"/>
      <c r="G43" s="295"/>
      <c r="H43" s="295"/>
      <c r="I43" s="295"/>
      <c r="J43" s="295"/>
      <c r="K43" s="295"/>
      <c r="L43" s="295"/>
      <c r="M43" s="295"/>
      <c r="N43" s="295"/>
      <c r="O43" s="295"/>
      <c r="P43" s="295"/>
      <c r="Q43" s="295"/>
      <c r="R43" s="295"/>
      <c r="S43" s="295"/>
      <c r="T43" s="295"/>
    </row>
    <row r="44" spans="1:20" ht="21.75" customHeight="1" x14ac:dyDescent="0.4">
      <c r="A44" s="295"/>
      <c r="B44" s="295"/>
      <c r="C44" s="295"/>
      <c r="D44" s="295"/>
      <c r="E44" s="295"/>
      <c r="F44" s="295"/>
      <c r="G44" s="295"/>
      <c r="H44" s="295"/>
      <c r="I44" s="295"/>
      <c r="J44" s="295"/>
      <c r="K44" s="295"/>
      <c r="L44" s="295"/>
      <c r="M44" s="295"/>
      <c r="N44" s="295"/>
      <c r="O44" s="295"/>
      <c r="P44" s="295"/>
      <c r="Q44" s="295"/>
      <c r="R44" s="295"/>
      <c r="S44" s="295"/>
      <c r="T44" s="295"/>
    </row>
    <row r="45" spans="1:20" x14ac:dyDescent="0.4">
      <c r="C45" s="284"/>
      <c r="D45" s="284"/>
      <c r="E45" s="284"/>
      <c r="F45" s="284"/>
      <c r="G45" s="284"/>
      <c r="H45" s="284"/>
      <c r="I45" s="284"/>
      <c r="J45" s="284"/>
      <c r="K45" s="284"/>
      <c r="L45" s="284"/>
      <c r="M45" s="284"/>
      <c r="N45" s="284"/>
      <c r="P45" s="284"/>
    </row>
    <row r="46" spans="1:20" x14ac:dyDescent="0.4">
      <c r="C46" s="284"/>
      <c r="D46" s="284"/>
      <c r="E46" s="284"/>
      <c r="F46" s="284"/>
      <c r="G46" s="284"/>
      <c r="H46" s="284"/>
      <c r="I46" s="284"/>
      <c r="J46" s="284"/>
      <c r="K46" s="284"/>
      <c r="L46" s="284"/>
      <c r="M46" s="284"/>
      <c r="N46" s="284"/>
      <c r="P46" s="284"/>
    </row>
    <row r="47" spans="1:20" ht="29.25" customHeight="1" x14ac:dyDescent="0.4">
      <c r="C47" s="284"/>
      <c r="D47" s="284"/>
      <c r="E47" s="284"/>
      <c r="F47" s="284"/>
      <c r="G47" s="284"/>
      <c r="H47" s="284"/>
      <c r="I47" s="284"/>
      <c r="J47" s="284"/>
      <c r="K47" s="284"/>
      <c r="L47" s="284"/>
      <c r="M47" s="284"/>
      <c r="N47" s="284"/>
      <c r="P47" s="284"/>
    </row>
    <row r="48" spans="1:20" x14ac:dyDescent="0.4">
      <c r="C48" s="284"/>
      <c r="D48" s="284"/>
      <c r="E48" s="284"/>
      <c r="F48" s="284"/>
      <c r="G48" s="284"/>
      <c r="H48" s="284"/>
      <c r="I48" s="284"/>
      <c r="J48" s="284"/>
      <c r="K48" s="284"/>
      <c r="L48" s="284"/>
      <c r="M48" s="284"/>
      <c r="N48" s="284"/>
      <c r="P48" s="284"/>
    </row>
    <row r="49" spans="3:16" x14ac:dyDescent="0.4">
      <c r="C49" s="284"/>
      <c r="D49" s="284"/>
      <c r="E49" s="284"/>
      <c r="F49" s="284"/>
      <c r="G49" s="284"/>
      <c r="H49" s="284"/>
      <c r="I49" s="284"/>
      <c r="J49" s="284"/>
      <c r="K49" s="284"/>
      <c r="L49" s="284"/>
      <c r="M49" s="284"/>
      <c r="N49" s="284"/>
      <c r="P49" s="284"/>
    </row>
    <row r="50" spans="3:16" x14ac:dyDescent="0.4">
      <c r="C50" s="284"/>
      <c r="D50" s="284"/>
      <c r="E50" s="284"/>
      <c r="F50" s="284"/>
      <c r="G50" s="284"/>
      <c r="H50" s="284"/>
      <c r="I50" s="284"/>
      <c r="J50" s="284"/>
      <c r="K50" s="284"/>
      <c r="L50" s="284"/>
      <c r="M50" s="284"/>
      <c r="N50" s="284"/>
      <c r="P50" s="284"/>
    </row>
    <row r="51" spans="3:16" x14ac:dyDescent="0.4">
      <c r="C51" s="284"/>
      <c r="D51" s="284"/>
      <c r="E51" s="284"/>
      <c r="F51" s="284"/>
      <c r="G51" s="284"/>
      <c r="H51" s="284"/>
      <c r="I51" s="284"/>
      <c r="J51" s="284"/>
      <c r="K51" s="284"/>
      <c r="L51" s="284"/>
      <c r="M51" s="284"/>
      <c r="N51" s="284"/>
      <c r="P51" s="284"/>
    </row>
    <row r="52" spans="3:16" x14ac:dyDescent="0.4">
      <c r="C52" s="284"/>
      <c r="D52" s="284"/>
      <c r="E52" s="284"/>
      <c r="F52" s="284"/>
      <c r="G52" s="284"/>
      <c r="H52" s="284"/>
      <c r="I52" s="284"/>
      <c r="J52" s="284"/>
      <c r="K52" s="284"/>
      <c r="L52" s="284"/>
      <c r="M52" s="284"/>
      <c r="N52" s="284"/>
      <c r="P52" s="284"/>
    </row>
    <row r="53" spans="3:16" x14ac:dyDescent="0.4">
      <c r="C53" s="284"/>
      <c r="D53" s="284"/>
      <c r="E53" s="284"/>
      <c r="F53" s="284"/>
      <c r="G53" s="284"/>
      <c r="H53" s="284"/>
      <c r="I53" s="284"/>
      <c r="J53" s="284"/>
      <c r="K53" s="284"/>
      <c r="L53" s="284"/>
      <c r="M53" s="284"/>
      <c r="N53" s="284"/>
      <c r="P53" s="284"/>
    </row>
    <row r="54" spans="3:16" x14ac:dyDescent="0.4">
      <c r="C54" s="284"/>
      <c r="D54" s="284"/>
      <c r="E54" s="284"/>
      <c r="F54" s="284"/>
      <c r="G54" s="284"/>
      <c r="H54" s="284"/>
      <c r="I54" s="284"/>
      <c r="J54" s="284"/>
      <c r="K54" s="284"/>
      <c r="L54" s="284"/>
      <c r="M54" s="284"/>
      <c r="N54" s="284"/>
      <c r="P54" s="284"/>
    </row>
    <row r="55" spans="3:16" x14ac:dyDescent="0.4">
      <c r="C55" s="284"/>
      <c r="D55" s="284"/>
      <c r="E55" s="284"/>
      <c r="F55" s="284"/>
      <c r="G55" s="284"/>
      <c r="H55" s="284"/>
      <c r="I55" s="284"/>
      <c r="J55" s="284"/>
      <c r="K55" s="284"/>
      <c r="L55" s="284"/>
      <c r="M55" s="284"/>
      <c r="N55" s="284"/>
      <c r="P55" s="284"/>
    </row>
    <row r="56" spans="3:16" x14ac:dyDescent="0.4">
      <c r="C56" s="284"/>
      <c r="D56" s="284"/>
      <c r="E56" s="284"/>
      <c r="F56" s="284"/>
      <c r="G56" s="284"/>
      <c r="H56" s="284"/>
      <c r="I56" s="284"/>
      <c r="J56" s="284"/>
      <c r="K56" s="284"/>
      <c r="L56" s="284"/>
      <c r="M56" s="284"/>
      <c r="N56" s="284"/>
      <c r="P56" s="284"/>
    </row>
    <row r="57" spans="3:16" x14ac:dyDescent="0.4">
      <c r="C57" s="284"/>
      <c r="D57" s="284"/>
      <c r="E57" s="284"/>
      <c r="F57" s="284"/>
      <c r="G57" s="284"/>
      <c r="H57" s="284"/>
      <c r="I57" s="284"/>
      <c r="J57" s="284"/>
      <c r="K57" s="284"/>
      <c r="L57" s="284"/>
      <c r="M57" s="284"/>
      <c r="N57" s="284"/>
      <c r="P57" s="284"/>
    </row>
    <row r="58" spans="3:16" x14ac:dyDescent="0.4">
      <c r="C58" s="284"/>
      <c r="D58" s="284"/>
      <c r="E58" s="284"/>
      <c r="F58" s="284"/>
      <c r="G58" s="284"/>
      <c r="H58" s="284"/>
      <c r="I58" s="284"/>
      <c r="J58" s="284"/>
      <c r="K58" s="284"/>
      <c r="L58" s="284"/>
      <c r="M58" s="284"/>
      <c r="N58" s="284"/>
      <c r="P58" s="284"/>
    </row>
    <row r="59" spans="3:16" x14ac:dyDescent="0.4">
      <c r="C59" s="284"/>
      <c r="D59" s="284"/>
      <c r="E59" s="284"/>
      <c r="F59" s="284"/>
      <c r="G59" s="284"/>
      <c r="H59" s="284"/>
      <c r="I59" s="284"/>
      <c r="J59" s="284"/>
      <c r="K59" s="284"/>
      <c r="L59" s="284"/>
      <c r="M59" s="284"/>
      <c r="N59" s="284"/>
      <c r="P59" s="284"/>
    </row>
    <row r="60" spans="3:16" x14ac:dyDescent="0.4">
      <c r="C60" s="284"/>
      <c r="D60" s="284"/>
      <c r="E60" s="284"/>
      <c r="F60" s="284"/>
      <c r="G60" s="284"/>
      <c r="H60" s="284"/>
      <c r="I60" s="284"/>
      <c r="J60" s="284"/>
      <c r="K60" s="284"/>
      <c r="L60" s="284"/>
      <c r="M60" s="284"/>
      <c r="N60" s="284"/>
      <c r="P60" s="284"/>
    </row>
    <row r="61" spans="3:16" x14ac:dyDescent="0.4">
      <c r="C61" s="284"/>
      <c r="D61" s="284"/>
      <c r="E61" s="284"/>
      <c r="F61" s="284"/>
      <c r="G61" s="284"/>
      <c r="H61" s="284"/>
      <c r="I61" s="284"/>
      <c r="J61" s="284"/>
      <c r="K61" s="284"/>
      <c r="L61" s="284"/>
      <c r="M61" s="284"/>
      <c r="N61" s="284"/>
      <c r="P61" s="284"/>
    </row>
    <row r="62" spans="3:16" x14ac:dyDescent="0.4">
      <c r="C62" s="284"/>
      <c r="D62" s="284"/>
      <c r="E62" s="284"/>
      <c r="F62" s="284"/>
      <c r="G62" s="284"/>
      <c r="H62" s="284"/>
      <c r="I62" s="284"/>
      <c r="J62" s="284"/>
      <c r="K62" s="284"/>
      <c r="L62" s="284"/>
      <c r="M62" s="284"/>
      <c r="N62" s="284"/>
      <c r="P62" s="284"/>
    </row>
    <row r="63" spans="3:16" x14ac:dyDescent="0.4">
      <c r="C63" s="284"/>
      <c r="D63" s="284"/>
      <c r="E63" s="284"/>
      <c r="F63" s="284"/>
      <c r="G63" s="284"/>
      <c r="H63" s="284"/>
      <c r="I63" s="284"/>
      <c r="J63" s="284"/>
      <c r="K63" s="284"/>
      <c r="L63" s="284"/>
      <c r="M63" s="284"/>
      <c r="N63" s="284"/>
      <c r="P63" s="284"/>
    </row>
    <row r="64" spans="3:16" x14ac:dyDescent="0.4">
      <c r="C64" s="284"/>
      <c r="D64" s="284"/>
      <c r="E64" s="284"/>
      <c r="F64" s="284"/>
      <c r="G64" s="284"/>
      <c r="H64" s="284"/>
      <c r="I64" s="284"/>
      <c r="J64" s="284"/>
      <c r="K64" s="284"/>
      <c r="L64" s="284"/>
      <c r="M64" s="284"/>
      <c r="N64" s="284"/>
      <c r="P64" s="284"/>
    </row>
    <row r="65" spans="3:16" x14ac:dyDescent="0.4">
      <c r="C65" s="284"/>
      <c r="D65" s="284"/>
      <c r="E65" s="284"/>
      <c r="F65" s="284"/>
      <c r="G65" s="284"/>
      <c r="H65" s="284"/>
      <c r="I65" s="284"/>
      <c r="J65" s="284"/>
      <c r="K65" s="284"/>
      <c r="L65" s="284"/>
      <c r="M65" s="284"/>
      <c r="N65" s="284"/>
      <c r="P65" s="284"/>
    </row>
    <row r="66" spans="3:16" x14ac:dyDescent="0.4">
      <c r="C66" s="284"/>
      <c r="D66" s="284"/>
      <c r="E66" s="284"/>
      <c r="F66" s="284"/>
      <c r="G66" s="284"/>
      <c r="H66" s="284"/>
      <c r="I66" s="284"/>
      <c r="J66" s="284"/>
      <c r="K66" s="284"/>
      <c r="L66" s="284"/>
      <c r="M66" s="284"/>
      <c r="N66" s="284"/>
      <c r="P66" s="284"/>
    </row>
    <row r="67" spans="3:16" x14ac:dyDescent="0.4">
      <c r="C67" s="284"/>
      <c r="D67" s="284"/>
      <c r="E67" s="284"/>
      <c r="F67" s="284"/>
      <c r="G67" s="284"/>
      <c r="H67" s="284"/>
      <c r="I67" s="284"/>
      <c r="J67" s="284"/>
      <c r="K67" s="284"/>
      <c r="L67" s="284"/>
      <c r="M67" s="284"/>
      <c r="N67" s="284"/>
      <c r="P67" s="284"/>
    </row>
    <row r="68" spans="3:16" x14ac:dyDescent="0.4">
      <c r="C68" s="284"/>
      <c r="D68" s="284"/>
      <c r="E68" s="284"/>
      <c r="F68" s="284"/>
      <c r="G68" s="284"/>
      <c r="H68" s="284"/>
      <c r="I68" s="284"/>
      <c r="J68" s="284"/>
      <c r="K68" s="284"/>
      <c r="L68" s="284"/>
      <c r="M68" s="284"/>
      <c r="N68" s="284"/>
      <c r="P68" s="284"/>
    </row>
    <row r="69" spans="3:16" x14ac:dyDescent="0.4">
      <c r="C69" s="284"/>
      <c r="D69" s="284"/>
      <c r="E69" s="284"/>
      <c r="F69" s="284"/>
      <c r="G69" s="284"/>
      <c r="H69" s="284"/>
      <c r="I69" s="284"/>
      <c r="J69" s="284"/>
      <c r="K69" s="284"/>
      <c r="L69" s="284"/>
      <c r="M69" s="284"/>
      <c r="N69" s="284"/>
      <c r="P69" s="284"/>
    </row>
    <row r="70" spans="3:16" x14ac:dyDescent="0.4">
      <c r="C70" s="284"/>
      <c r="D70" s="284"/>
      <c r="E70" s="284"/>
      <c r="F70" s="284"/>
      <c r="G70" s="284"/>
      <c r="H70" s="284"/>
      <c r="I70" s="284"/>
      <c r="J70" s="284"/>
      <c r="K70" s="284"/>
      <c r="L70" s="284"/>
      <c r="M70" s="284"/>
      <c r="N70" s="284"/>
      <c r="P70" s="284"/>
    </row>
    <row r="71" spans="3:16" x14ac:dyDescent="0.4">
      <c r="C71" s="284"/>
      <c r="D71" s="284"/>
      <c r="E71" s="284"/>
      <c r="F71" s="284"/>
      <c r="G71" s="284"/>
      <c r="H71" s="284"/>
      <c r="I71" s="284"/>
      <c r="J71" s="284"/>
      <c r="K71" s="284"/>
      <c r="L71" s="284"/>
      <c r="M71" s="284"/>
      <c r="N71" s="284"/>
      <c r="P71" s="284"/>
    </row>
    <row r="72" spans="3:16" x14ac:dyDescent="0.4">
      <c r="C72" s="284"/>
      <c r="D72" s="284"/>
      <c r="E72" s="284"/>
      <c r="F72" s="284"/>
      <c r="G72" s="284"/>
      <c r="H72" s="284"/>
      <c r="I72" s="284"/>
      <c r="J72" s="284"/>
      <c r="K72" s="284"/>
      <c r="L72" s="284"/>
      <c r="M72" s="284"/>
      <c r="N72" s="284"/>
      <c r="P72" s="284"/>
    </row>
    <row r="73" spans="3:16" x14ac:dyDescent="0.4">
      <c r="C73" s="284"/>
      <c r="D73" s="284"/>
      <c r="E73" s="284"/>
      <c r="F73" s="284"/>
      <c r="G73" s="284"/>
      <c r="H73" s="284"/>
      <c r="I73" s="284"/>
      <c r="J73" s="284"/>
      <c r="K73" s="284"/>
      <c r="L73" s="284"/>
      <c r="M73" s="284"/>
      <c r="N73" s="284"/>
      <c r="P73" s="284"/>
    </row>
    <row r="74" spans="3:16" x14ac:dyDescent="0.4">
      <c r="C74" s="284"/>
      <c r="D74" s="284"/>
      <c r="E74" s="284"/>
      <c r="F74" s="284"/>
      <c r="G74" s="284"/>
      <c r="H74" s="284"/>
      <c r="I74" s="284"/>
      <c r="J74" s="284"/>
      <c r="K74" s="284"/>
      <c r="L74" s="284"/>
      <c r="M74" s="284"/>
      <c r="N74" s="284"/>
      <c r="P74" s="284"/>
    </row>
    <row r="75" spans="3:16" x14ac:dyDescent="0.4">
      <c r="C75" s="284"/>
      <c r="D75" s="284"/>
      <c r="E75" s="284"/>
      <c r="F75" s="284"/>
      <c r="G75" s="284"/>
      <c r="H75" s="284"/>
      <c r="I75" s="284"/>
      <c r="J75" s="284"/>
      <c r="K75" s="284"/>
      <c r="L75" s="284"/>
      <c r="M75" s="284"/>
      <c r="N75" s="284"/>
      <c r="P75" s="284"/>
    </row>
    <row r="76" spans="3:16" x14ac:dyDescent="0.4">
      <c r="C76" s="284"/>
      <c r="D76" s="284"/>
      <c r="E76" s="284"/>
      <c r="F76" s="284"/>
      <c r="G76" s="284"/>
      <c r="H76" s="284"/>
      <c r="I76" s="284"/>
      <c r="J76" s="284"/>
      <c r="K76" s="284"/>
      <c r="L76" s="284"/>
      <c r="M76" s="284"/>
      <c r="N76" s="284"/>
      <c r="P76" s="284"/>
    </row>
    <row r="77" spans="3:16" x14ac:dyDescent="0.4">
      <c r="C77" s="284"/>
      <c r="D77" s="284"/>
      <c r="E77" s="284"/>
      <c r="F77" s="284"/>
      <c r="G77" s="284"/>
      <c r="H77" s="284"/>
      <c r="I77" s="284"/>
      <c r="J77" s="284"/>
      <c r="K77" s="284"/>
      <c r="L77" s="284"/>
      <c r="M77" s="284"/>
      <c r="N77" s="284"/>
      <c r="P77" s="284"/>
    </row>
    <row r="78" spans="3:16" x14ac:dyDescent="0.4">
      <c r="C78" s="284"/>
      <c r="D78" s="284"/>
      <c r="E78" s="284"/>
      <c r="F78" s="284"/>
      <c r="G78" s="284"/>
      <c r="H78" s="284"/>
      <c r="I78" s="284"/>
      <c r="J78" s="284"/>
      <c r="K78" s="284"/>
      <c r="L78" s="284"/>
      <c r="M78" s="284"/>
      <c r="N78" s="284"/>
      <c r="P78" s="284"/>
    </row>
    <row r="79" spans="3:16" x14ac:dyDescent="0.4">
      <c r="C79" s="284"/>
      <c r="D79" s="284"/>
      <c r="E79" s="284"/>
      <c r="F79" s="284"/>
      <c r="G79" s="284"/>
      <c r="H79" s="284"/>
      <c r="I79" s="284"/>
      <c r="J79" s="284"/>
      <c r="K79" s="284"/>
      <c r="L79" s="284"/>
      <c r="M79" s="284"/>
      <c r="N79" s="284"/>
      <c r="P79" s="284"/>
    </row>
    <row r="80" spans="3:16" x14ac:dyDescent="0.4">
      <c r="C80" s="284"/>
      <c r="D80" s="284"/>
      <c r="E80" s="284"/>
      <c r="F80" s="284"/>
      <c r="G80" s="284"/>
      <c r="H80" s="284"/>
      <c r="I80" s="284"/>
      <c r="J80" s="284"/>
      <c r="K80" s="284"/>
      <c r="L80" s="284"/>
      <c r="M80" s="284"/>
      <c r="N80" s="284"/>
      <c r="P80" s="284"/>
    </row>
    <row r="81" spans="3:16" x14ac:dyDescent="0.4">
      <c r="C81" s="284"/>
      <c r="D81" s="284"/>
      <c r="E81" s="284"/>
      <c r="F81" s="284"/>
      <c r="G81" s="284"/>
      <c r="H81" s="284"/>
      <c r="I81" s="284"/>
      <c r="J81" s="284"/>
      <c r="K81" s="284"/>
      <c r="L81" s="284"/>
      <c r="M81" s="284"/>
      <c r="N81" s="284"/>
      <c r="P81" s="284"/>
    </row>
    <row r="82" spans="3:16" x14ac:dyDescent="0.4">
      <c r="C82" s="284"/>
      <c r="D82" s="284"/>
      <c r="E82" s="284"/>
      <c r="F82" s="284"/>
      <c r="G82" s="284"/>
      <c r="H82" s="284"/>
      <c r="I82" s="284"/>
      <c r="J82" s="284"/>
      <c r="K82" s="284"/>
      <c r="L82" s="284"/>
      <c r="M82" s="284"/>
      <c r="N82" s="284"/>
      <c r="P82" s="284"/>
    </row>
    <row r="83" spans="3:16" x14ac:dyDescent="0.4">
      <c r="C83" s="284"/>
      <c r="D83" s="284"/>
      <c r="E83" s="284"/>
      <c r="F83" s="284"/>
      <c r="G83" s="284"/>
      <c r="H83" s="284"/>
      <c r="I83" s="284"/>
      <c r="J83" s="284"/>
      <c r="K83" s="284"/>
      <c r="L83" s="284"/>
      <c r="M83" s="284"/>
      <c r="N83" s="284"/>
      <c r="P83" s="284"/>
    </row>
    <row r="84" spans="3:16" x14ac:dyDescent="0.4">
      <c r="C84" s="284"/>
      <c r="D84" s="284"/>
      <c r="E84" s="284"/>
      <c r="F84" s="284"/>
      <c r="G84" s="284"/>
      <c r="H84" s="284"/>
      <c r="I84" s="284"/>
      <c r="J84" s="284"/>
      <c r="K84" s="284"/>
      <c r="L84" s="284"/>
      <c r="M84" s="284"/>
      <c r="N84" s="284"/>
      <c r="P84" s="284"/>
    </row>
    <row r="85" spans="3:16" x14ac:dyDescent="0.4">
      <c r="C85" s="284"/>
      <c r="D85" s="284"/>
      <c r="E85" s="284"/>
      <c r="F85" s="284"/>
      <c r="G85" s="284"/>
      <c r="H85" s="284"/>
      <c r="I85" s="284"/>
      <c r="J85" s="284"/>
      <c r="K85" s="284"/>
      <c r="L85" s="284"/>
      <c r="M85" s="284"/>
      <c r="N85" s="284"/>
      <c r="P85" s="284"/>
    </row>
    <row r="86" spans="3:16" x14ac:dyDescent="0.4">
      <c r="C86" s="284"/>
      <c r="D86" s="284"/>
      <c r="E86" s="284"/>
      <c r="F86" s="284"/>
      <c r="G86" s="284"/>
      <c r="H86" s="284"/>
      <c r="I86" s="284"/>
      <c r="J86" s="284"/>
      <c r="K86" s="284"/>
      <c r="L86" s="284"/>
      <c r="M86" s="284"/>
      <c r="N86" s="284"/>
      <c r="P86" s="284"/>
    </row>
    <row r="87" spans="3:16" x14ac:dyDescent="0.4">
      <c r="C87" s="284"/>
      <c r="D87" s="284"/>
      <c r="E87" s="284"/>
      <c r="F87" s="284"/>
      <c r="G87" s="284"/>
      <c r="H87" s="284"/>
      <c r="I87" s="284"/>
      <c r="J87" s="284"/>
      <c r="K87" s="284"/>
      <c r="L87" s="284"/>
      <c r="M87" s="284"/>
      <c r="N87" s="284"/>
      <c r="P87" s="284"/>
    </row>
    <row r="88" spans="3:16" x14ac:dyDescent="0.4">
      <c r="C88" s="284"/>
      <c r="D88" s="284"/>
      <c r="E88" s="284"/>
      <c r="F88" s="284"/>
      <c r="G88" s="284"/>
      <c r="H88" s="284"/>
      <c r="I88" s="284"/>
      <c r="J88" s="284"/>
      <c r="K88" s="284"/>
      <c r="L88" s="284"/>
      <c r="M88" s="284"/>
      <c r="N88" s="284"/>
      <c r="P88" s="284"/>
    </row>
    <row r="89" spans="3:16" x14ac:dyDescent="0.4">
      <c r="C89" s="284"/>
      <c r="D89" s="284"/>
      <c r="E89" s="284"/>
      <c r="F89" s="284"/>
      <c r="G89" s="284"/>
      <c r="H89" s="284"/>
      <c r="I89" s="284"/>
      <c r="J89" s="284"/>
      <c r="K89" s="284"/>
      <c r="L89" s="284"/>
      <c r="M89" s="284"/>
      <c r="N89" s="284"/>
      <c r="P89" s="284"/>
    </row>
    <row r="90" spans="3:16" x14ac:dyDescent="0.4">
      <c r="C90" s="284"/>
      <c r="D90" s="284"/>
      <c r="E90" s="284"/>
      <c r="F90" s="284"/>
      <c r="G90" s="284"/>
      <c r="H90" s="284"/>
      <c r="I90" s="284"/>
      <c r="J90" s="284"/>
      <c r="K90" s="284"/>
      <c r="L90" s="284"/>
      <c r="M90" s="284"/>
      <c r="N90" s="284"/>
      <c r="P90" s="284"/>
    </row>
    <row r="91" spans="3:16" x14ac:dyDescent="0.4">
      <c r="C91" s="284"/>
      <c r="D91" s="284"/>
      <c r="E91" s="284"/>
      <c r="F91" s="284"/>
      <c r="G91" s="284"/>
      <c r="H91" s="284"/>
      <c r="I91" s="284"/>
      <c r="J91" s="284"/>
      <c r="K91" s="284"/>
      <c r="L91" s="284"/>
      <c r="M91" s="284"/>
      <c r="N91" s="284"/>
      <c r="P91" s="284"/>
    </row>
    <row r="92" spans="3:16" x14ac:dyDescent="0.4">
      <c r="C92" s="284"/>
      <c r="D92" s="284"/>
      <c r="E92" s="284"/>
      <c r="F92" s="284"/>
      <c r="G92" s="284"/>
      <c r="H92" s="284"/>
      <c r="I92" s="284"/>
      <c r="J92" s="284"/>
      <c r="K92" s="284"/>
      <c r="L92" s="284"/>
      <c r="M92" s="284"/>
      <c r="N92" s="284"/>
      <c r="P92" s="284"/>
    </row>
    <row r="93" spans="3:16" x14ac:dyDescent="0.4">
      <c r="C93" s="284"/>
      <c r="D93" s="284"/>
      <c r="E93" s="284"/>
      <c r="F93" s="284"/>
      <c r="G93" s="284"/>
      <c r="H93" s="284"/>
      <c r="I93" s="284"/>
      <c r="J93" s="284"/>
      <c r="K93" s="284"/>
      <c r="L93" s="284"/>
      <c r="M93" s="284"/>
      <c r="N93" s="284"/>
      <c r="P93" s="284"/>
    </row>
    <row r="94" spans="3:16" x14ac:dyDescent="0.4">
      <c r="C94" s="284"/>
      <c r="D94" s="284"/>
      <c r="E94" s="284"/>
      <c r="F94" s="284"/>
      <c r="G94" s="284"/>
      <c r="H94" s="284"/>
      <c r="I94" s="284"/>
      <c r="J94" s="284"/>
      <c r="K94" s="284"/>
      <c r="L94" s="284"/>
      <c r="M94" s="284"/>
      <c r="N94" s="284"/>
      <c r="P94" s="284"/>
    </row>
    <row r="95" spans="3:16" x14ac:dyDescent="0.4">
      <c r="C95" s="284"/>
      <c r="D95" s="284"/>
      <c r="E95" s="284"/>
      <c r="F95" s="284"/>
      <c r="G95" s="284"/>
      <c r="H95" s="284"/>
      <c r="I95" s="284"/>
      <c r="J95" s="284"/>
      <c r="K95" s="284"/>
      <c r="L95" s="284"/>
      <c r="M95" s="284"/>
      <c r="N95" s="284"/>
      <c r="P95" s="284"/>
    </row>
    <row r="96" spans="3:16" x14ac:dyDescent="0.4">
      <c r="C96" s="284"/>
      <c r="D96" s="284"/>
      <c r="E96" s="284"/>
      <c r="F96" s="284"/>
      <c r="G96" s="284"/>
      <c r="H96" s="284"/>
      <c r="I96" s="284"/>
      <c r="J96" s="284"/>
      <c r="K96" s="284"/>
      <c r="L96" s="284"/>
      <c r="M96" s="284"/>
      <c r="N96" s="284"/>
      <c r="P96" s="284"/>
    </row>
    <row r="97" spans="3:16" x14ac:dyDescent="0.4">
      <c r="C97" s="284"/>
      <c r="D97" s="284"/>
      <c r="E97" s="284"/>
      <c r="F97" s="284"/>
      <c r="G97" s="284"/>
      <c r="H97" s="284"/>
      <c r="I97" s="284"/>
      <c r="J97" s="284"/>
      <c r="K97" s="284"/>
      <c r="L97" s="284"/>
      <c r="M97" s="284"/>
      <c r="N97" s="284"/>
      <c r="P97" s="284"/>
    </row>
    <row r="98" spans="3:16" x14ac:dyDescent="0.4">
      <c r="C98" s="284"/>
      <c r="D98" s="284"/>
      <c r="E98" s="284"/>
      <c r="F98" s="284"/>
      <c r="G98" s="284"/>
      <c r="H98" s="284"/>
      <c r="I98" s="284"/>
      <c r="J98" s="284"/>
      <c r="K98" s="284"/>
      <c r="L98" s="284"/>
      <c r="M98" s="284"/>
      <c r="N98" s="284"/>
      <c r="P98" s="284"/>
    </row>
    <row r="99" spans="3:16" x14ac:dyDescent="0.4">
      <c r="C99" s="284"/>
      <c r="D99" s="284"/>
      <c r="E99" s="284"/>
      <c r="F99" s="284"/>
      <c r="G99" s="284"/>
      <c r="H99" s="284"/>
      <c r="I99" s="284"/>
      <c r="J99" s="284"/>
      <c r="K99" s="284"/>
      <c r="L99" s="284"/>
      <c r="M99" s="284"/>
      <c r="N99" s="284"/>
      <c r="P99" s="284"/>
    </row>
    <row r="100" spans="3:16" x14ac:dyDescent="0.4">
      <c r="C100" s="284"/>
      <c r="D100" s="284"/>
      <c r="E100" s="284"/>
      <c r="F100" s="284"/>
      <c r="G100" s="284"/>
      <c r="H100" s="284"/>
      <c r="I100" s="284"/>
      <c r="J100" s="284"/>
      <c r="K100" s="284"/>
      <c r="L100" s="284"/>
      <c r="M100" s="284"/>
      <c r="N100" s="284"/>
      <c r="P100" s="284"/>
    </row>
    <row r="101" spans="3:16" x14ac:dyDescent="0.4">
      <c r="C101" s="284"/>
      <c r="D101" s="284"/>
      <c r="E101" s="284"/>
      <c r="F101" s="284"/>
      <c r="G101" s="284"/>
      <c r="H101" s="284"/>
      <c r="I101" s="284"/>
      <c r="J101" s="284"/>
      <c r="K101" s="284"/>
      <c r="L101" s="284"/>
      <c r="M101" s="284"/>
      <c r="N101" s="284"/>
      <c r="P101" s="284"/>
    </row>
    <row r="102" spans="3:16" x14ac:dyDescent="0.4">
      <c r="C102" s="284"/>
      <c r="D102" s="284"/>
      <c r="E102" s="284"/>
      <c r="F102" s="284"/>
      <c r="G102" s="284"/>
      <c r="H102" s="284"/>
      <c r="I102" s="284"/>
      <c r="J102" s="284"/>
      <c r="K102" s="284"/>
      <c r="L102" s="284"/>
      <c r="M102" s="284"/>
      <c r="N102" s="284"/>
      <c r="P102" s="284"/>
    </row>
    <row r="103" spans="3:16" x14ac:dyDescent="0.4">
      <c r="C103" s="284"/>
      <c r="D103" s="284"/>
      <c r="E103" s="284"/>
      <c r="F103" s="284"/>
      <c r="G103" s="284"/>
      <c r="H103" s="284"/>
      <c r="I103" s="284"/>
      <c r="J103" s="284"/>
      <c r="K103" s="284"/>
      <c r="L103" s="284"/>
      <c r="M103" s="284"/>
      <c r="N103" s="284"/>
      <c r="P103" s="284"/>
    </row>
    <row r="104" spans="3:16" x14ac:dyDescent="0.4">
      <c r="C104" s="284"/>
      <c r="D104" s="284"/>
      <c r="E104" s="284"/>
      <c r="F104" s="284"/>
      <c r="G104" s="284"/>
      <c r="H104" s="284"/>
      <c r="I104" s="284"/>
      <c r="J104" s="284"/>
      <c r="K104" s="284"/>
      <c r="L104" s="284"/>
      <c r="M104" s="284"/>
      <c r="N104" s="284"/>
      <c r="P104" s="284"/>
    </row>
  </sheetData>
  <sheetProtection password="CC54" sheet="1" objects="1" scenarios="1" formatCells="0" formatColumns="0" formatRows="0"/>
  <mergeCells count="10">
    <mergeCell ref="E9:P9"/>
    <mergeCell ref="P11:P15"/>
    <mergeCell ref="C3:N4"/>
    <mergeCell ref="P32:P36"/>
    <mergeCell ref="E16:P16"/>
    <mergeCell ref="P18:P22"/>
    <mergeCell ref="E23:P23"/>
    <mergeCell ref="P25:P29"/>
    <mergeCell ref="E30:P30"/>
    <mergeCell ref="C7:N7"/>
  </mergeCells>
  <pageMargins left="0.74803149606299213" right="0.74803149606299213" top="0.98425196850393704" bottom="0.98425196850393704" header="0.51181102362204722" footer="0.51181102362204722"/>
  <pageSetup paperSize="8" scale="6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118"/>
  <sheetViews>
    <sheetView zoomScale="70" zoomScaleNormal="70" workbookViewId="0">
      <selection activeCell="K31" sqref="K31"/>
    </sheetView>
  </sheetViews>
  <sheetFormatPr defaultColWidth="8.71875" defaultRowHeight="15" x14ac:dyDescent="0.4"/>
  <cols>
    <col min="1" max="1" width="2" style="284" customWidth="1"/>
    <col min="2" max="2" width="2.38671875" style="284" customWidth="1"/>
    <col min="3" max="3" width="43.5546875" style="286" customWidth="1"/>
    <col min="4" max="4" width="2.1640625" style="292" customWidth="1"/>
    <col min="5" max="6" width="12.71875" style="292" customWidth="1"/>
    <col min="7" max="7" width="2.1640625" style="286" customWidth="1"/>
    <col min="8" max="17" width="12.5546875" style="286" customWidth="1"/>
    <col min="18" max="18" width="2" style="284" customWidth="1"/>
    <col min="19" max="43" width="8.88671875" style="284" customWidth="1"/>
    <col min="44" max="16384" width="8.71875" style="286"/>
  </cols>
  <sheetData>
    <row r="1" spans="2:58" ht="10.5" customHeight="1" thickBot="1" x14ac:dyDescent="0.45">
      <c r="C1" s="284"/>
      <c r="D1" s="284"/>
      <c r="E1" s="284"/>
      <c r="F1" s="284"/>
      <c r="G1" s="284"/>
      <c r="H1" s="284"/>
      <c r="I1" s="284"/>
      <c r="J1" s="284"/>
      <c r="K1" s="284"/>
      <c r="L1" s="284"/>
      <c r="M1" s="284"/>
      <c r="N1" s="284"/>
      <c r="O1" s="284"/>
      <c r="P1" s="284"/>
      <c r="Q1" s="284"/>
    </row>
    <row r="2" spans="2:58" ht="12" customHeight="1" thickTop="1" x14ac:dyDescent="0.4">
      <c r="B2" s="287"/>
      <c r="C2" s="288"/>
      <c r="D2" s="288"/>
      <c r="E2" s="288"/>
      <c r="F2" s="288"/>
      <c r="G2" s="288"/>
      <c r="H2" s="288"/>
      <c r="I2" s="288"/>
      <c r="J2" s="288"/>
      <c r="K2" s="288"/>
      <c r="L2" s="288"/>
      <c r="M2" s="288"/>
      <c r="N2" s="288"/>
      <c r="O2" s="288"/>
      <c r="P2" s="288"/>
      <c r="Q2" s="288"/>
      <c r="R2" s="289"/>
    </row>
    <row r="3" spans="2:58" ht="21" thickBot="1" x14ac:dyDescent="0.65">
      <c r="B3" s="290"/>
      <c r="C3" s="376" t="s">
        <v>229</v>
      </c>
      <c r="D3" s="377"/>
      <c r="E3" s="377"/>
      <c r="F3" s="377"/>
      <c r="G3" s="293"/>
      <c r="H3" s="293"/>
      <c r="I3" s="293"/>
      <c r="J3" s="293"/>
      <c r="K3" s="293"/>
      <c r="L3" s="293"/>
      <c r="M3" s="293"/>
      <c r="N3" s="293"/>
      <c r="O3" s="293"/>
      <c r="P3" s="293"/>
      <c r="Q3" s="293"/>
      <c r="R3" s="294"/>
      <c r="S3" s="295"/>
    </row>
    <row r="4" spans="2:58" s="284" customFormat="1" ht="15.6" customHeight="1" thickTop="1" x14ac:dyDescent="0.4">
      <c r="B4" s="290"/>
      <c r="C4" s="288"/>
      <c r="D4" s="288"/>
      <c r="E4" s="288"/>
      <c r="F4" s="288"/>
      <c r="G4" s="288"/>
      <c r="H4" s="288"/>
      <c r="I4" s="288"/>
      <c r="J4" s="288"/>
      <c r="K4" s="288"/>
      <c r="L4" s="288"/>
      <c r="M4" s="288"/>
      <c r="N4" s="288"/>
      <c r="O4" s="288"/>
      <c r="P4" s="288"/>
      <c r="Q4" s="288"/>
      <c r="R4" s="294"/>
      <c r="S4" s="295"/>
      <c r="AR4" s="286"/>
      <c r="AS4" s="286"/>
      <c r="AT4" s="286"/>
      <c r="AU4" s="286"/>
      <c r="AV4" s="286"/>
      <c r="AW4" s="286"/>
      <c r="AX4" s="286"/>
      <c r="AY4" s="286"/>
      <c r="AZ4" s="286"/>
      <c r="BA4" s="286"/>
      <c r="BB4" s="286"/>
      <c r="BC4" s="286"/>
      <c r="BD4" s="286"/>
      <c r="BE4" s="286"/>
      <c r="BF4" s="286"/>
    </row>
    <row r="5" spans="2:58" s="284" customFormat="1" ht="19.25" customHeight="1" x14ac:dyDescent="0.5">
      <c r="B5" s="290"/>
      <c r="C5" s="384" t="s">
        <v>231</v>
      </c>
      <c r="D5" s="285"/>
      <c r="E5" s="285"/>
      <c r="F5" s="285"/>
      <c r="G5" s="285"/>
      <c r="H5" s="385"/>
      <c r="I5" s="385"/>
      <c r="J5" s="385"/>
      <c r="K5" s="385"/>
      <c r="L5" s="385"/>
      <c r="M5" s="285"/>
      <c r="N5" s="285"/>
      <c r="O5" s="285"/>
      <c r="P5" s="285"/>
      <c r="Q5" s="285"/>
      <c r="R5" s="294"/>
      <c r="S5" s="295"/>
      <c r="AR5" s="286"/>
      <c r="AS5" s="286"/>
      <c r="AT5" s="286"/>
      <c r="AU5" s="286"/>
      <c r="AV5" s="286"/>
      <c r="AW5" s="286"/>
      <c r="AX5" s="286"/>
      <c r="AY5" s="286"/>
      <c r="AZ5" s="286"/>
      <c r="BA5" s="286"/>
      <c r="BB5" s="286"/>
      <c r="BC5" s="286"/>
      <c r="BD5" s="286"/>
      <c r="BE5" s="286"/>
      <c r="BF5" s="286"/>
    </row>
    <row r="6" spans="2:58" s="284" customFormat="1" ht="9.6" customHeight="1" x14ac:dyDescent="0.4">
      <c r="B6" s="290"/>
      <c r="C6" s="285"/>
      <c r="D6" s="285"/>
      <c r="E6" s="285"/>
      <c r="F6" s="285"/>
      <c r="G6" s="285"/>
      <c r="H6" s="285"/>
      <c r="I6" s="285"/>
      <c r="J6" s="285"/>
      <c r="K6" s="285"/>
      <c r="L6" s="285"/>
      <c r="M6" s="285"/>
      <c r="N6" s="285"/>
      <c r="O6" s="285"/>
      <c r="P6" s="285"/>
      <c r="Q6" s="285"/>
      <c r="R6" s="294"/>
      <c r="S6" s="295"/>
      <c r="AR6" s="286"/>
      <c r="AS6" s="286"/>
      <c r="AT6" s="286"/>
      <c r="AU6" s="286"/>
      <c r="AV6" s="286"/>
      <c r="AW6" s="286"/>
      <c r="AX6" s="286"/>
      <c r="AY6" s="286"/>
      <c r="AZ6" s="286"/>
      <c r="BA6" s="286"/>
      <c r="BB6" s="286"/>
      <c r="BC6" s="286"/>
      <c r="BD6" s="286"/>
      <c r="BE6" s="286"/>
      <c r="BF6" s="286"/>
    </row>
    <row r="7" spans="2:58" s="284" customFormat="1" ht="19.25" customHeight="1" thickBot="1" x14ac:dyDescent="0.55000000000000004">
      <c r="B7" s="290"/>
      <c r="C7" s="343" t="s">
        <v>180</v>
      </c>
      <c r="D7" s="285"/>
      <c r="E7" s="386"/>
      <c r="F7" s="386" t="s">
        <v>232</v>
      </c>
      <c r="G7" s="285"/>
      <c r="H7" s="285"/>
      <c r="I7" s="285"/>
      <c r="J7" s="285"/>
      <c r="K7" s="285"/>
      <c r="L7" s="285"/>
      <c r="M7" s="285"/>
      <c r="N7" s="285"/>
      <c r="O7" s="285"/>
      <c r="P7" s="285"/>
      <c r="Q7" s="386" t="s">
        <v>232</v>
      </c>
      <c r="R7" s="294"/>
      <c r="S7" s="295"/>
      <c r="AR7" s="286"/>
      <c r="AS7" s="286"/>
      <c r="AT7" s="286"/>
      <c r="AU7" s="286"/>
      <c r="AV7" s="286"/>
      <c r="AW7" s="286"/>
      <c r="AX7" s="286"/>
      <c r="AY7" s="286"/>
      <c r="AZ7" s="286"/>
      <c r="BA7" s="286"/>
      <c r="BB7" s="286"/>
      <c r="BC7" s="286"/>
      <c r="BD7" s="286"/>
      <c r="BE7" s="286"/>
      <c r="BF7" s="286"/>
    </row>
    <row r="8" spans="2:58" s="284" customFormat="1" ht="19.25" customHeight="1" thickBot="1" x14ac:dyDescent="0.45">
      <c r="B8" s="290"/>
      <c r="C8" s="344" t="str">
        <f>'[1]Q13b APC Wider benefits'!C10</f>
        <v>JLR</v>
      </c>
      <c r="D8" s="304"/>
      <c r="E8" s="303" t="s">
        <v>230</v>
      </c>
      <c r="F8" s="303" t="s">
        <v>110</v>
      </c>
      <c r="G8" s="285"/>
      <c r="H8" s="378" t="str">
        <f>Index!$M$15</f>
        <v>2010/11</v>
      </c>
      <c r="I8" s="378" t="str">
        <f t="shared" ref="I8:Q8" si="0">"20" &amp; (LEFT(RIGHT($H$8,5),2) + (COLUMN() - COLUMN($H$8))) &amp; "/" &amp; (RIGHT(RIGHT($H$8,5),2) + (COLUMN() - COLUMN($H$8)))</f>
        <v>2011/12</v>
      </c>
      <c r="J8" s="378" t="str">
        <f t="shared" si="0"/>
        <v>2012/13</v>
      </c>
      <c r="K8" s="378" t="str">
        <f t="shared" si="0"/>
        <v>2013/14</v>
      </c>
      <c r="L8" s="378" t="str">
        <f t="shared" si="0"/>
        <v>2014/15</v>
      </c>
      <c r="M8" s="378" t="str">
        <f t="shared" si="0"/>
        <v>2015/16</v>
      </c>
      <c r="N8" s="378" t="str">
        <f t="shared" si="0"/>
        <v>2016/17</v>
      </c>
      <c r="O8" s="378" t="str">
        <f t="shared" si="0"/>
        <v>2017/18</v>
      </c>
      <c r="P8" s="378" t="str">
        <f t="shared" si="0"/>
        <v>2018/19</v>
      </c>
      <c r="Q8" s="378" t="str">
        <f t="shared" si="0"/>
        <v>2019/20</v>
      </c>
      <c r="R8" s="294"/>
      <c r="S8" s="295"/>
      <c r="AR8" s="286"/>
      <c r="AS8" s="286"/>
      <c r="AT8" s="286"/>
      <c r="AU8" s="286"/>
      <c r="AV8" s="286"/>
      <c r="AW8" s="286"/>
      <c r="AX8" s="286"/>
      <c r="AY8" s="286"/>
      <c r="AZ8" s="286"/>
      <c r="BA8" s="286"/>
      <c r="BB8" s="286"/>
      <c r="BC8" s="286"/>
      <c r="BD8" s="286"/>
      <c r="BE8" s="286"/>
      <c r="BF8" s="286"/>
    </row>
    <row r="9" spans="2:58" ht="18.600000000000001" customHeight="1" x14ac:dyDescent="0.4">
      <c r="B9" s="290"/>
      <c r="C9" s="379" t="s">
        <v>233</v>
      </c>
      <c r="D9" s="380"/>
      <c r="E9" s="381">
        <f>AVERAGE(H9:Q9)</f>
        <v>0</v>
      </c>
      <c r="F9" s="381">
        <f>SUM(H9:Q9)</f>
        <v>0</v>
      </c>
      <c r="G9" s="285"/>
      <c r="H9" s="381">
        <f>'Q13b APC Wider benefits'!E11*('Q13b APC Wider benefits'!E12-'Q13b APC Wider benefits'!E13)*'Q13a APC Vehicle sales details'!$E$14/1000000</f>
        <v>0</v>
      </c>
      <c r="I9" s="381">
        <f>'Q13b APC Wider benefits'!F11*('Q13b APC Wider benefits'!F12-'Q13b APC Wider benefits'!F13)*'Q13a APC Vehicle sales details'!$E$14/1000000</f>
        <v>0</v>
      </c>
      <c r="J9" s="381">
        <f>'Q13b APC Wider benefits'!G11*('Q13b APC Wider benefits'!G12-'Q13b APC Wider benefits'!G13)*'Q13a APC Vehicle sales details'!$E$14/1000000</f>
        <v>0</v>
      </c>
      <c r="K9" s="381">
        <f>'Q13b APC Wider benefits'!H11*('Q13b APC Wider benefits'!H12-'Q13b APC Wider benefits'!H13)*'Q13a APC Vehicle sales details'!$E$14/1000000</f>
        <v>0</v>
      </c>
      <c r="L9" s="381">
        <f>'Q13b APC Wider benefits'!I11*('Q13b APC Wider benefits'!I12-'Q13b APC Wider benefits'!I13)*'Q13a APC Vehicle sales details'!$E$14/1000000</f>
        <v>0</v>
      </c>
      <c r="M9" s="381">
        <f>'Q13b APC Wider benefits'!J11*('Q13b APC Wider benefits'!J12-'Q13b APC Wider benefits'!J13)*'Q13a APC Vehicle sales details'!$E$14/1000000</f>
        <v>0</v>
      </c>
      <c r="N9" s="381">
        <f>'Q13b APC Wider benefits'!K11*('Q13b APC Wider benefits'!K12-'Q13b APC Wider benefits'!K13)*'Q13a APC Vehicle sales details'!$E$14/1000000</f>
        <v>0</v>
      </c>
      <c r="O9" s="381">
        <f>'Q13b APC Wider benefits'!L11*('Q13b APC Wider benefits'!L12-'Q13b APC Wider benefits'!L13)*'Q13a APC Vehicle sales details'!$E$14/1000000</f>
        <v>0</v>
      </c>
      <c r="P9" s="381">
        <f>'Q13b APC Wider benefits'!M11*('Q13b APC Wider benefits'!M12-'Q13b APC Wider benefits'!M13)*'Q13a APC Vehicle sales details'!$E$14/1000000</f>
        <v>0</v>
      </c>
      <c r="Q9" s="381">
        <f>'Q13b APC Wider benefits'!N11*('Q13b APC Wider benefits'!N12-'Q13b APC Wider benefits'!N13)*'Q13a APC Vehicle sales details'!$E$14/1000000</f>
        <v>0</v>
      </c>
      <c r="R9" s="294"/>
      <c r="S9" s="295"/>
    </row>
    <row r="10" spans="2:58" ht="19.25" customHeight="1" x14ac:dyDescent="0.4">
      <c r="B10" s="290"/>
      <c r="C10" s="387" t="s">
        <v>234</v>
      </c>
      <c r="D10" s="380"/>
      <c r="E10" s="388">
        <f>AVERAGE(H10:Q10)</f>
        <v>0</v>
      </c>
      <c r="F10" s="388">
        <f>SUM(H10:Q10)</f>
        <v>0</v>
      </c>
      <c r="G10" s="285"/>
      <c r="H10" s="389">
        <f>H9*'Q13a APC Vehicle sales details'!$E$18</f>
        <v>0</v>
      </c>
      <c r="I10" s="389">
        <f>I9*'Q13a APC Vehicle sales details'!$E$18</f>
        <v>0</v>
      </c>
      <c r="J10" s="389">
        <f>J9*'Q13a APC Vehicle sales details'!$E$18</f>
        <v>0</v>
      </c>
      <c r="K10" s="389">
        <f>K9*'Q13a APC Vehicle sales details'!$E$18</f>
        <v>0</v>
      </c>
      <c r="L10" s="389">
        <f>L9*'Q13a APC Vehicle sales details'!$E$18</f>
        <v>0</v>
      </c>
      <c r="M10" s="389">
        <f>M9*'Q13a APC Vehicle sales details'!$E$18</f>
        <v>0</v>
      </c>
      <c r="N10" s="389">
        <f>N9*'Q13a APC Vehicle sales details'!$E$18</f>
        <v>0</v>
      </c>
      <c r="O10" s="389">
        <f>O9*'Q13a APC Vehicle sales details'!$E$18</f>
        <v>0</v>
      </c>
      <c r="P10" s="389">
        <f>P9*'Q13a APC Vehicle sales details'!$E$18</f>
        <v>0</v>
      </c>
      <c r="Q10" s="389">
        <f>Q9*'Q13a APC Vehicle sales details'!$E$18</f>
        <v>0</v>
      </c>
      <c r="R10" s="294"/>
      <c r="S10" s="295"/>
    </row>
    <row r="11" spans="2:58" ht="15.75" customHeight="1" x14ac:dyDescent="0.4">
      <c r="B11" s="290"/>
      <c r="C11" s="387" t="s">
        <v>235</v>
      </c>
      <c r="D11" s="380"/>
      <c r="E11" s="388">
        <f t="shared" ref="E11:E13" si="1">AVERAGE(H11:Q11)</f>
        <v>0</v>
      </c>
      <c r="F11" s="388">
        <f t="shared" ref="F11:F13" si="2">SUM(H11:Q11)</f>
        <v>0</v>
      </c>
      <c r="G11" s="285"/>
      <c r="H11" s="389">
        <f>H10*(1-'Q13a APC Vehicle sales details'!$E$16-'Q13a APC Vehicle sales details'!$E$17)</f>
        <v>0</v>
      </c>
      <c r="I11" s="389">
        <f>I10*(1-'Q13a APC Vehicle sales details'!$E$16-'Q13a APC Vehicle sales details'!$E$17)</f>
        <v>0</v>
      </c>
      <c r="J11" s="389">
        <f>J10*(1-'Q13a APC Vehicle sales details'!$E$16-'Q13a APC Vehicle sales details'!$E$17)</f>
        <v>0</v>
      </c>
      <c r="K11" s="389">
        <f>K10*(1-'Q13a APC Vehicle sales details'!$E$16-'Q13a APC Vehicle sales details'!$E$17)</f>
        <v>0</v>
      </c>
      <c r="L11" s="389">
        <f>L10*(1-'Q13a APC Vehicle sales details'!$E$16-'Q13a APC Vehicle sales details'!$E$17)</f>
        <v>0</v>
      </c>
      <c r="M11" s="389">
        <f>M10*(1-'Q13a APC Vehicle sales details'!$E$16-'Q13a APC Vehicle sales details'!$E$17)</f>
        <v>0</v>
      </c>
      <c r="N11" s="389">
        <f>N10*(1-'Q13a APC Vehicle sales details'!$E$16-'Q13a APC Vehicle sales details'!$E$17)</f>
        <v>0</v>
      </c>
      <c r="O11" s="389">
        <f>O10*(1-'Q13a APC Vehicle sales details'!$E$16-'Q13a APC Vehicle sales details'!$E$17)</f>
        <v>0</v>
      </c>
      <c r="P11" s="389">
        <f>P10*(1-'Q13a APC Vehicle sales details'!$E$16-'Q13a APC Vehicle sales details'!$E$17)</f>
        <v>0</v>
      </c>
      <c r="Q11" s="389">
        <f>Q10*(1-'Q13a APC Vehicle sales details'!$E$16-'Q13a APC Vehicle sales details'!$E$17)</f>
        <v>0</v>
      </c>
      <c r="R11" s="309"/>
      <c r="S11" s="310"/>
    </row>
    <row r="12" spans="2:58" ht="15.75" customHeight="1" x14ac:dyDescent="0.4">
      <c r="B12" s="290"/>
      <c r="C12" s="387" t="s">
        <v>236</v>
      </c>
      <c r="D12" s="380"/>
      <c r="E12" s="388">
        <f t="shared" si="1"/>
        <v>0</v>
      </c>
      <c r="F12" s="388">
        <f t="shared" si="2"/>
        <v>0</v>
      </c>
      <c r="G12" s="285"/>
      <c r="H12" s="389">
        <f>H10*'Q13a APC Vehicle sales details'!$E$16</f>
        <v>0</v>
      </c>
      <c r="I12" s="389">
        <f>I10*'Q13a APC Vehicle sales details'!$E$16</f>
        <v>0</v>
      </c>
      <c r="J12" s="389">
        <f>J10*'Q13a APC Vehicle sales details'!$E$16</f>
        <v>0</v>
      </c>
      <c r="K12" s="389">
        <f>K10*'Q13a APC Vehicle sales details'!$E$16</f>
        <v>0</v>
      </c>
      <c r="L12" s="389">
        <f>L10*'Q13a APC Vehicle sales details'!$E$16</f>
        <v>0</v>
      </c>
      <c r="M12" s="389">
        <f>M10*'Q13a APC Vehicle sales details'!$E$16</f>
        <v>0</v>
      </c>
      <c r="N12" s="389">
        <f>N10*'Q13a APC Vehicle sales details'!$E$16</f>
        <v>0</v>
      </c>
      <c r="O12" s="389">
        <f>O10*'Q13a APC Vehicle sales details'!$E$16</f>
        <v>0</v>
      </c>
      <c r="P12" s="389">
        <f>P10*'Q13a APC Vehicle sales details'!$E$16</f>
        <v>0</v>
      </c>
      <c r="Q12" s="389">
        <f>Q10*'Q13a APC Vehicle sales details'!$E$16</f>
        <v>0</v>
      </c>
      <c r="R12" s="309"/>
      <c r="S12" s="310"/>
    </row>
    <row r="13" spans="2:58" ht="15.75" customHeight="1" thickBot="1" x14ac:dyDescent="0.45">
      <c r="B13" s="290"/>
      <c r="C13" s="382" t="s">
        <v>237</v>
      </c>
      <c r="D13" s="380"/>
      <c r="E13" s="390">
        <f t="shared" si="1"/>
        <v>0</v>
      </c>
      <c r="F13" s="390">
        <f t="shared" si="2"/>
        <v>0</v>
      </c>
      <c r="G13" s="391"/>
      <c r="H13" s="390">
        <f>H10*'Q13a APC Vehicle sales details'!$E$17</f>
        <v>0</v>
      </c>
      <c r="I13" s="390">
        <f>I10*'Q13a APC Vehicle sales details'!$E$17</f>
        <v>0</v>
      </c>
      <c r="J13" s="390">
        <f>J10*'Q13a APC Vehicle sales details'!$E$17</f>
        <v>0</v>
      </c>
      <c r="K13" s="390">
        <f>K10*'Q13a APC Vehicle sales details'!$E$17</f>
        <v>0</v>
      </c>
      <c r="L13" s="390">
        <f>L10*'Q13a APC Vehicle sales details'!$E$17</f>
        <v>0</v>
      </c>
      <c r="M13" s="390">
        <f>M10*'Q13a APC Vehicle sales details'!$E$17</f>
        <v>0</v>
      </c>
      <c r="N13" s="390">
        <f>N10*'Q13a APC Vehicle sales details'!$E$17</f>
        <v>0</v>
      </c>
      <c r="O13" s="390">
        <f>O10*'Q13a APC Vehicle sales details'!$E$17</f>
        <v>0</v>
      </c>
      <c r="P13" s="390">
        <f>P10*'Q13a APC Vehicle sales details'!$E$17</f>
        <v>0</v>
      </c>
      <c r="Q13" s="390">
        <f>Q10*'Q13a APC Vehicle sales details'!$E$17</f>
        <v>0</v>
      </c>
      <c r="R13" s="309"/>
      <c r="S13" s="310"/>
    </row>
    <row r="14" spans="2:58" s="284" customFormat="1" ht="15.6" customHeight="1" x14ac:dyDescent="0.4">
      <c r="B14" s="290"/>
      <c r="C14" s="285"/>
      <c r="D14" s="285"/>
      <c r="E14" s="285"/>
      <c r="F14" s="285"/>
      <c r="G14" s="285"/>
      <c r="H14" s="392"/>
      <c r="I14" s="392"/>
      <c r="J14" s="392"/>
      <c r="K14" s="392"/>
      <c r="L14" s="392"/>
      <c r="M14" s="392"/>
      <c r="N14" s="392"/>
      <c r="O14" s="392"/>
      <c r="P14" s="392"/>
      <c r="Q14" s="392"/>
      <c r="R14" s="309"/>
      <c r="S14" s="310"/>
      <c r="AR14" s="286"/>
      <c r="AS14" s="286"/>
      <c r="AT14" s="286"/>
      <c r="AU14" s="286"/>
      <c r="AV14" s="286"/>
      <c r="AW14" s="286"/>
      <c r="AX14" s="286"/>
      <c r="AY14" s="286"/>
      <c r="AZ14" s="286"/>
      <c r="BA14" s="286"/>
      <c r="BB14" s="286"/>
      <c r="BC14" s="286"/>
      <c r="BD14" s="286"/>
      <c r="BE14" s="286"/>
      <c r="BF14" s="286"/>
    </row>
    <row r="15" spans="2:58" s="284" customFormat="1" ht="15.6" customHeight="1" thickBot="1" x14ac:dyDescent="0.55000000000000004">
      <c r="B15" s="290"/>
      <c r="C15" s="343" t="s">
        <v>181</v>
      </c>
      <c r="D15" s="285"/>
      <c r="E15" s="386"/>
      <c r="F15" s="386" t="s">
        <v>232</v>
      </c>
      <c r="G15" s="285"/>
      <c r="H15" s="285"/>
      <c r="I15" s="285"/>
      <c r="J15" s="285"/>
      <c r="K15" s="285"/>
      <c r="L15" s="285"/>
      <c r="M15" s="285"/>
      <c r="N15" s="285"/>
      <c r="O15" s="285"/>
      <c r="P15" s="285"/>
      <c r="Q15" s="386" t="s">
        <v>232</v>
      </c>
      <c r="R15" s="309"/>
      <c r="S15" s="310"/>
      <c r="AR15" s="286"/>
      <c r="AS15" s="286"/>
      <c r="AT15" s="286"/>
      <c r="AU15" s="286"/>
      <c r="AV15" s="286"/>
      <c r="AW15" s="286"/>
      <c r="AX15" s="286"/>
      <c r="AY15" s="286"/>
      <c r="AZ15" s="286"/>
      <c r="BA15" s="286"/>
      <c r="BB15" s="286"/>
      <c r="BC15" s="286"/>
      <c r="BD15" s="286"/>
      <c r="BE15" s="286"/>
      <c r="BF15" s="286"/>
    </row>
    <row r="16" spans="2:58" s="284" customFormat="1" ht="15.6" customHeight="1" thickBot="1" x14ac:dyDescent="0.45">
      <c r="B16" s="290"/>
      <c r="C16" s="344" t="str">
        <f>'[1]Q13b APC Wider benefits'!C17</f>
        <v>GESTAMP</v>
      </c>
      <c r="D16" s="304"/>
      <c r="E16" s="303" t="s">
        <v>230</v>
      </c>
      <c r="F16" s="303" t="s">
        <v>110</v>
      </c>
      <c r="G16" s="285"/>
      <c r="H16" s="378" t="str">
        <f>H8</f>
        <v>2010/11</v>
      </c>
      <c r="I16" s="378" t="str">
        <f t="shared" ref="I16:Q16" si="3">I8</f>
        <v>2011/12</v>
      </c>
      <c r="J16" s="378" t="str">
        <f t="shared" si="3"/>
        <v>2012/13</v>
      </c>
      <c r="K16" s="378" t="str">
        <f t="shared" si="3"/>
        <v>2013/14</v>
      </c>
      <c r="L16" s="378" t="str">
        <f t="shared" si="3"/>
        <v>2014/15</v>
      </c>
      <c r="M16" s="378" t="str">
        <f t="shared" si="3"/>
        <v>2015/16</v>
      </c>
      <c r="N16" s="378" t="str">
        <f t="shared" si="3"/>
        <v>2016/17</v>
      </c>
      <c r="O16" s="378" t="str">
        <f t="shared" si="3"/>
        <v>2017/18</v>
      </c>
      <c r="P16" s="378" t="str">
        <f t="shared" si="3"/>
        <v>2018/19</v>
      </c>
      <c r="Q16" s="378" t="str">
        <f t="shared" si="3"/>
        <v>2019/20</v>
      </c>
      <c r="R16" s="309"/>
      <c r="S16" s="310"/>
      <c r="AR16" s="286"/>
      <c r="AS16" s="286"/>
      <c r="AT16" s="286"/>
      <c r="AU16" s="286"/>
      <c r="AV16" s="286"/>
      <c r="AW16" s="286"/>
      <c r="AX16" s="286"/>
      <c r="AY16" s="286"/>
      <c r="AZ16" s="286"/>
      <c r="BA16" s="286"/>
      <c r="BB16" s="286"/>
      <c r="BC16" s="286"/>
      <c r="BD16" s="286"/>
      <c r="BE16" s="286"/>
      <c r="BF16" s="286"/>
    </row>
    <row r="17" spans="2:58" s="284" customFormat="1" ht="15.6" customHeight="1" x14ac:dyDescent="0.4">
      <c r="B17" s="290"/>
      <c r="C17" s="379" t="s">
        <v>233</v>
      </c>
      <c r="D17" s="380"/>
      <c r="E17" s="381">
        <f>AVERAGE(H17:Q17)</f>
        <v>0</v>
      </c>
      <c r="F17" s="381">
        <f>SUM(H17:Q17)</f>
        <v>0</v>
      </c>
      <c r="G17" s="285"/>
      <c r="H17" s="381">
        <f>'Q13b APC Wider benefits'!E18*('Q13b APC Wider benefits'!E19-'Q13b APC Wider benefits'!E20)*'Q13a APC Vehicle sales details'!$F$14/1000000</f>
        <v>0</v>
      </c>
      <c r="I17" s="381">
        <f>'Q13b APC Wider benefits'!F18*('Q13b APC Wider benefits'!F19-'Q13b APC Wider benefits'!F20)*'Q13a APC Vehicle sales details'!$F$14/1000000</f>
        <v>0</v>
      </c>
      <c r="J17" s="381">
        <f>'Q13b APC Wider benefits'!G18*('Q13b APC Wider benefits'!G19-'Q13b APC Wider benefits'!G20)*'Q13a APC Vehicle sales details'!$F$14/1000000</f>
        <v>0</v>
      </c>
      <c r="K17" s="381">
        <f>'Q13b APC Wider benefits'!H18*('Q13b APC Wider benefits'!H19-'Q13b APC Wider benefits'!H20)*'Q13a APC Vehicle sales details'!$F$14/1000000</f>
        <v>0</v>
      </c>
      <c r="L17" s="381">
        <f>'Q13b APC Wider benefits'!I18*('Q13b APC Wider benefits'!I19-'Q13b APC Wider benefits'!I20)*'Q13a APC Vehicle sales details'!$F$14/1000000</f>
        <v>0</v>
      </c>
      <c r="M17" s="381">
        <f>'Q13b APC Wider benefits'!J18*('Q13b APC Wider benefits'!J19-'Q13b APC Wider benefits'!J20)*'Q13a APC Vehicle sales details'!$F$14/1000000</f>
        <v>0</v>
      </c>
      <c r="N17" s="381">
        <f>'Q13b APC Wider benefits'!K18*('Q13b APC Wider benefits'!K19-'Q13b APC Wider benefits'!K20)*'Q13a APC Vehicle sales details'!$F$14/1000000</f>
        <v>0</v>
      </c>
      <c r="O17" s="381">
        <f>'Q13b APC Wider benefits'!L18*('Q13b APC Wider benefits'!L19-'Q13b APC Wider benefits'!L20)*'Q13a APC Vehicle sales details'!$F$14/1000000</f>
        <v>0</v>
      </c>
      <c r="P17" s="381">
        <f>'Q13b APC Wider benefits'!M18*('Q13b APC Wider benefits'!M19-'Q13b APC Wider benefits'!M20)*'Q13a APC Vehicle sales details'!$F$14/1000000</f>
        <v>0</v>
      </c>
      <c r="Q17" s="381">
        <f>'Q13b APC Wider benefits'!N18*('Q13b APC Wider benefits'!N19-'Q13b APC Wider benefits'!N20)*'Q13a APC Vehicle sales details'!$F$14/1000000</f>
        <v>0</v>
      </c>
      <c r="R17" s="309"/>
      <c r="S17" s="310"/>
      <c r="AR17" s="286"/>
      <c r="AS17" s="286"/>
      <c r="AT17" s="286"/>
      <c r="AU17" s="286"/>
      <c r="AV17" s="286"/>
      <c r="AW17" s="286"/>
      <c r="AX17" s="286"/>
      <c r="AY17" s="286"/>
      <c r="AZ17" s="286"/>
      <c r="BA17" s="286"/>
      <c r="BB17" s="286"/>
      <c r="BC17" s="286"/>
      <c r="BD17" s="286"/>
      <c r="BE17" s="286"/>
      <c r="BF17" s="286"/>
    </row>
    <row r="18" spans="2:58" s="284" customFormat="1" ht="15.6" customHeight="1" x14ac:dyDescent="0.4">
      <c r="B18" s="290"/>
      <c r="C18" s="387" t="s">
        <v>234</v>
      </c>
      <c r="D18" s="380"/>
      <c r="E18" s="388">
        <f>AVERAGE(H18:Q18)</f>
        <v>0</v>
      </c>
      <c r="F18" s="388">
        <f>SUM(H18:Q18)</f>
        <v>0</v>
      </c>
      <c r="G18" s="285"/>
      <c r="H18" s="389">
        <f>H17*'Q13a APC Vehicle sales details'!$F$18</f>
        <v>0</v>
      </c>
      <c r="I18" s="389">
        <f>I17*'Q13a APC Vehicle sales details'!$F$18</f>
        <v>0</v>
      </c>
      <c r="J18" s="389">
        <f>J17*'Q13a APC Vehicle sales details'!$F$18</f>
        <v>0</v>
      </c>
      <c r="K18" s="389">
        <f>K17*'Q13a APC Vehicle sales details'!$F$18</f>
        <v>0</v>
      </c>
      <c r="L18" s="389">
        <f>L17*'Q13a APC Vehicle sales details'!$F$18</f>
        <v>0</v>
      </c>
      <c r="M18" s="389">
        <f>M17*'Q13a APC Vehicle sales details'!$F$18</f>
        <v>0</v>
      </c>
      <c r="N18" s="389">
        <f>N17*'Q13a APC Vehicle sales details'!$F$18</f>
        <v>0</v>
      </c>
      <c r="O18" s="389">
        <f>O17*'Q13a APC Vehicle sales details'!$F$18</f>
        <v>0</v>
      </c>
      <c r="P18" s="389">
        <f>P17*'Q13a APC Vehicle sales details'!$F$18</f>
        <v>0</v>
      </c>
      <c r="Q18" s="389">
        <f>Q17*'Q13a APC Vehicle sales details'!$F$18</f>
        <v>0</v>
      </c>
      <c r="R18" s="309"/>
      <c r="S18" s="310"/>
      <c r="AR18" s="286"/>
      <c r="AS18" s="286"/>
      <c r="AT18" s="286"/>
      <c r="AU18" s="286"/>
      <c r="AV18" s="286"/>
      <c r="AW18" s="286"/>
      <c r="AX18" s="286"/>
      <c r="AY18" s="286"/>
      <c r="AZ18" s="286"/>
      <c r="BA18" s="286"/>
      <c r="BB18" s="286"/>
      <c r="BC18" s="286"/>
      <c r="BD18" s="286"/>
      <c r="BE18" s="286"/>
      <c r="BF18" s="286"/>
    </row>
    <row r="19" spans="2:58" s="284" customFormat="1" ht="15.6" customHeight="1" x14ac:dyDescent="0.4">
      <c r="B19" s="290"/>
      <c r="C19" s="387" t="s">
        <v>235</v>
      </c>
      <c r="D19" s="380"/>
      <c r="E19" s="388">
        <f t="shared" ref="E19:E21" si="4">AVERAGE(H19:Q19)</f>
        <v>0</v>
      </c>
      <c r="F19" s="388">
        <f t="shared" ref="F19:F21" si="5">SUM(H19:Q19)</f>
        <v>0</v>
      </c>
      <c r="G19" s="285"/>
      <c r="H19" s="389">
        <f>H18*(1-'Q13a APC Vehicle sales details'!$F$16-'Q13a APC Vehicle sales details'!$F$17)</f>
        <v>0</v>
      </c>
      <c r="I19" s="389">
        <f>I18*(1-'Q13a APC Vehicle sales details'!$F$16-'Q13a APC Vehicle sales details'!$F$17)</f>
        <v>0</v>
      </c>
      <c r="J19" s="389">
        <f>J18*(1-'Q13a APC Vehicle sales details'!$F$16-'Q13a APC Vehicle sales details'!$F$17)</f>
        <v>0</v>
      </c>
      <c r="K19" s="389">
        <f>K18*(1-'Q13a APC Vehicle sales details'!$F$16-'Q13a APC Vehicle sales details'!$F$17)</f>
        <v>0</v>
      </c>
      <c r="L19" s="389">
        <f>L18*(1-'Q13a APC Vehicle sales details'!$F$16-'Q13a APC Vehicle sales details'!$F$17)</f>
        <v>0</v>
      </c>
      <c r="M19" s="389">
        <f>M18*(1-'Q13a APC Vehicle sales details'!$F$16-'Q13a APC Vehicle sales details'!$F$17)</f>
        <v>0</v>
      </c>
      <c r="N19" s="389">
        <f>N18*(1-'Q13a APC Vehicle sales details'!$F$16-'Q13a APC Vehicle sales details'!$F$17)</f>
        <v>0</v>
      </c>
      <c r="O19" s="389">
        <f>O18*(1-'Q13a APC Vehicle sales details'!$F$16-'Q13a APC Vehicle sales details'!$F$17)</f>
        <v>0</v>
      </c>
      <c r="P19" s="389">
        <f>P18*(1-'Q13a APC Vehicle sales details'!$F$16-'Q13a APC Vehicle sales details'!$F$17)</f>
        <v>0</v>
      </c>
      <c r="Q19" s="389">
        <f>Q18*(1-'Q13a APC Vehicle sales details'!$F$16-'Q13a APC Vehicle sales details'!$F$17)</f>
        <v>0</v>
      </c>
      <c r="R19" s="309"/>
      <c r="S19" s="310"/>
      <c r="AR19" s="286"/>
      <c r="AS19" s="286"/>
      <c r="AT19" s="286"/>
      <c r="AU19" s="286"/>
      <c r="AV19" s="286"/>
      <c r="AW19" s="286"/>
      <c r="AX19" s="286"/>
      <c r="AY19" s="286"/>
      <c r="AZ19" s="286"/>
      <c r="BA19" s="286"/>
      <c r="BB19" s="286"/>
      <c r="BC19" s="286"/>
      <c r="BD19" s="286"/>
      <c r="BE19" s="286"/>
      <c r="BF19" s="286"/>
    </row>
    <row r="20" spans="2:58" s="284" customFormat="1" ht="15.6" customHeight="1" x14ac:dyDescent="0.4">
      <c r="B20" s="290"/>
      <c r="C20" s="387" t="s">
        <v>236</v>
      </c>
      <c r="D20" s="380"/>
      <c r="E20" s="388">
        <f t="shared" si="4"/>
        <v>0</v>
      </c>
      <c r="F20" s="388">
        <f t="shared" si="5"/>
        <v>0</v>
      </c>
      <c r="G20" s="285"/>
      <c r="H20" s="389">
        <f>H18*'Q13a APC Vehicle sales details'!$F$16</f>
        <v>0</v>
      </c>
      <c r="I20" s="389">
        <f>I18*'Q13a APC Vehicle sales details'!$F$16</f>
        <v>0</v>
      </c>
      <c r="J20" s="389">
        <f>J18*'Q13a APC Vehicle sales details'!$F$16</f>
        <v>0</v>
      </c>
      <c r="K20" s="389">
        <f>K18*'Q13a APC Vehicle sales details'!$F$16</f>
        <v>0</v>
      </c>
      <c r="L20" s="389">
        <f>L18*'Q13a APC Vehicle sales details'!$F$16</f>
        <v>0</v>
      </c>
      <c r="M20" s="389">
        <f>M18*'Q13a APC Vehicle sales details'!$F$16</f>
        <v>0</v>
      </c>
      <c r="N20" s="389">
        <f>N18*'Q13a APC Vehicle sales details'!$F$16</f>
        <v>0</v>
      </c>
      <c r="O20" s="389">
        <f>O18*'Q13a APC Vehicle sales details'!$F$16</f>
        <v>0</v>
      </c>
      <c r="P20" s="389">
        <f>P18*'Q13a APC Vehicle sales details'!$F$16</f>
        <v>0</v>
      </c>
      <c r="Q20" s="389">
        <f>Q18*'Q13a APC Vehicle sales details'!$F$16</f>
        <v>0</v>
      </c>
      <c r="R20" s="309"/>
      <c r="S20" s="310"/>
      <c r="AR20" s="286"/>
      <c r="AS20" s="286"/>
      <c r="AT20" s="286"/>
      <c r="AU20" s="286"/>
      <c r="AV20" s="286"/>
      <c r="AW20" s="286"/>
      <c r="AX20" s="286"/>
      <c r="AY20" s="286"/>
      <c r="AZ20" s="286"/>
      <c r="BA20" s="286"/>
      <c r="BB20" s="286"/>
      <c r="BC20" s="286"/>
      <c r="BD20" s="286"/>
      <c r="BE20" s="286"/>
      <c r="BF20" s="286"/>
    </row>
    <row r="21" spans="2:58" s="284" customFormat="1" ht="15.6" customHeight="1" thickBot="1" x14ac:dyDescent="0.45">
      <c r="B21" s="290"/>
      <c r="C21" s="382" t="s">
        <v>237</v>
      </c>
      <c r="D21" s="380"/>
      <c r="E21" s="390">
        <f t="shared" si="4"/>
        <v>0</v>
      </c>
      <c r="F21" s="390">
        <f t="shared" si="5"/>
        <v>0</v>
      </c>
      <c r="G21" s="391"/>
      <c r="H21" s="390">
        <f>H18*'Q13a APC Vehicle sales details'!$F$17</f>
        <v>0</v>
      </c>
      <c r="I21" s="390">
        <f>I18*'Q13a APC Vehicle sales details'!$F$17</f>
        <v>0</v>
      </c>
      <c r="J21" s="390">
        <f>J18*'Q13a APC Vehicle sales details'!$F$17</f>
        <v>0</v>
      </c>
      <c r="K21" s="390">
        <f>K18*'Q13a APC Vehicle sales details'!$F$17</f>
        <v>0</v>
      </c>
      <c r="L21" s="390">
        <f>L18*'Q13a APC Vehicle sales details'!$F$17</f>
        <v>0</v>
      </c>
      <c r="M21" s="390">
        <f>M18*'Q13a APC Vehicle sales details'!$F$17</f>
        <v>0</v>
      </c>
      <c r="N21" s="390">
        <f>N18*'Q13a APC Vehicle sales details'!$F$17</f>
        <v>0</v>
      </c>
      <c r="O21" s="390">
        <f>O18*'Q13a APC Vehicle sales details'!$F$17</f>
        <v>0</v>
      </c>
      <c r="P21" s="390">
        <f>P18*'Q13a APC Vehicle sales details'!$F$17</f>
        <v>0</v>
      </c>
      <c r="Q21" s="390">
        <f>Q18*'Q13a APC Vehicle sales details'!$F$17</f>
        <v>0</v>
      </c>
      <c r="R21" s="309"/>
      <c r="S21" s="310"/>
      <c r="AR21" s="286"/>
      <c r="AS21" s="286"/>
      <c r="AT21" s="286"/>
      <c r="AU21" s="286"/>
      <c r="AV21" s="286"/>
      <c r="AW21" s="286"/>
      <c r="AX21" s="286"/>
      <c r="AY21" s="286"/>
      <c r="AZ21" s="286"/>
      <c r="BA21" s="286"/>
      <c r="BB21" s="286"/>
      <c r="BC21" s="286"/>
      <c r="BD21" s="286"/>
      <c r="BE21" s="286"/>
      <c r="BF21" s="286"/>
    </row>
    <row r="22" spans="2:58" s="284" customFormat="1" ht="15.6" customHeight="1" x14ac:dyDescent="0.4">
      <c r="B22" s="290"/>
      <c r="C22" s="285"/>
      <c r="D22" s="285"/>
      <c r="E22" s="285"/>
      <c r="F22" s="285"/>
      <c r="G22" s="285"/>
      <c r="H22" s="392"/>
      <c r="I22" s="392"/>
      <c r="J22" s="392"/>
      <c r="K22" s="392"/>
      <c r="L22" s="392"/>
      <c r="M22" s="392"/>
      <c r="N22" s="392"/>
      <c r="O22" s="392"/>
      <c r="P22" s="392"/>
      <c r="Q22" s="392"/>
      <c r="R22" s="309"/>
      <c r="S22" s="310"/>
      <c r="AR22" s="286"/>
      <c r="AS22" s="286"/>
      <c r="AT22" s="286"/>
      <c r="AU22" s="286"/>
      <c r="AV22" s="286"/>
      <c r="AW22" s="286"/>
      <c r="AX22" s="286"/>
      <c r="AY22" s="286"/>
      <c r="AZ22" s="286"/>
      <c r="BA22" s="286"/>
      <c r="BB22" s="286"/>
      <c r="BC22" s="286"/>
      <c r="BD22" s="286"/>
      <c r="BE22" s="286"/>
      <c r="BF22" s="286"/>
    </row>
    <row r="23" spans="2:58" s="284" customFormat="1" ht="15.6" customHeight="1" thickBot="1" x14ac:dyDescent="0.55000000000000004">
      <c r="B23" s="290"/>
      <c r="C23" s="343" t="str">
        <f>'[1]Q13b APC Wider benefits'!C23</f>
        <v>VEHICLE 3</v>
      </c>
      <c r="D23" s="285"/>
      <c r="E23" s="386"/>
      <c r="F23" s="386" t="s">
        <v>232</v>
      </c>
      <c r="G23" s="285"/>
      <c r="H23" s="285"/>
      <c r="I23" s="285"/>
      <c r="J23" s="285"/>
      <c r="K23" s="285"/>
      <c r="L23" s="285"/>
      <c r="M23" s="285"/>
      <c r="N23" s="285"/>
      <c r="O23" s="285"/>
      <c r="P23" s="285"/>
      <c r="Q23" s="386" t="s">
        <v>232</v>
      </c>
      <c r="R23" s="309"/>
      <c r="S23" s="310"/>
      <c r="AR23" s="286"/>
      <c r="AS23" s="286"/>
      <c r="AT23" s="286"/>
      <c r="AU23" s="286"/>
      <c r="AV23" s="286"/>
      <c r="AW23" s="286"/>
      <c r="AX23" s="286"/>
      <c r="AY23" s="286"/>
      <c r="AZ23" s="286"/>
      <c r="BA23" s="286"/>
      <c r="BB23" s="286"/>
      <c r="BC23" s="286"/>
      <c r="BD23" s="286"/>
      <c r="BE23" s="286"/>
      <c r="BF23" s="286"/>
    </row>
    <row r="24" spans="2:58" s="284" customFormat="1" ht="15.6" customHeight="1" thickBot="1" x14ac:dyDescent="0.45">
      <c r="B24" s="290"/>
      <c r="C24" s="344" t="str">
        <f>'[1]Q13b APC Wider benefits'!C24</f>
        <v>LICENCING</v>
      </c>
      <c r="D24" s="304"/>
      <c r="E24" s="303" t="s">
        <v>230</v>
      </c>
      <c r="F24" s="303" t="s">
        <v>110</v>
      </c>
      <c r="G24" s="285"/>
      <c r="H24" s="378" t="str">
        <f>H16</f>
        <v>2010/11</v>
      </c>
      <c r="I24" s="378" t="str">
        <f t="shared" ref="I24:Q24" si="6">I16</f>
        <v>2011/12</v>
      </c>
      <c r="J24" s="378" t="str">
        <f t="shared" si="6"/>
        <v>2012/13</v>
      </c>
      <c r="K24" s="378" t="str">
        <f t="shared" si="6"/>
        <v>2013/14</v>
      </c>
      <c r="L24" s="378" t="str">
        <f t="shared" si="6"/>
        <v>2014/15</v>
      </c>
      <c r="M24" s="378" t="str">
        <f t="shared" si="6"/>
        <v>2015/16</v>
      </c>
      <c r="N24" s="378" t="str">
        <f t="shared" si="6"/>
        <v>2016/17</v>
      </c>
      <c r="O24" s="378" t="str">
        <f t="shared" si="6"/>
        <v>2017/18</v>
      </c>
      <c r="P24" s="378" t="str">
        <f t="shared" si="6"/>
        <v>2018/19</v>
      </c>
      <c r="Q24" s="378" t="str">
        <f t="shared" si="6"/>
        <v>2019/20</v>
      </c>
      <c r="R24" s="309"/>
      <c r="S24" s="310"/>
      <c r="AR24" s="286"/>
      <c r="AS24" s="286"/>
      <c r="AT24" s="286"/>
      <c r="AU24" s="286"/>
      <c r="AV24" s="286"/>
      <c r="AW24" s="286"/>
      <c r="AX24" s="286"/>
      <c r="AY24" s="286"/>
      <c r="AZ24" s="286"/>
      <c r="BA24" s="286"/>
      <c r="BB24" s="286"/>
      <c r="BC24" s="286"/>
      <c r="BD24" s="286"/>
      <c r="BE24" s="286"/>
      <c r="BF24" s="286"/>
    </row>
    <row r="25" spans="2:58" s="284" customFormat="1" ht="15.6" customHeight="1" x14ac:dyDescent="0.4">
      <c r="B25" s="290"/>
      <c r="C25" s="379" t="s">
        <v>233</v>
      </c>
      <c r="D25" s="380"/>
      <c r="E25" s="381">
        <f>AVERAGE(H25:Q25)</f>
        <v>0</v>
      </c>
      <c r="F25" s="381">
        <f>SUM(H25:Q25)</f>
        <v>0</v>
      </c>
      <c r="G25" s="285"/>
      <c r="H25" s="381">
        <f>'Q13b APC Wider benefits'!E25*('Q13b APC Wider benefits'!E26-'Q13b APC Wider benefits'!E27)*'Q13a APC Vehicle sales details'!$G$14/1000000</f>
        <v>0</v>
      </c>
      <c r="I25" s="381">
        <f>'Q13b APC Wider benefits'!F25*('Q13b APC Wider benefits'!F26-'Q13b APC Wider benefits'!F27)*'Q13a APC Vehicle sales details'!$G$14/1000000</f>
        <v>0</v>
      </c>
      <c r="J25" s="381">
        <f>'Q13b APC Wider benefits'!G25*('Q13b APC Wider benefits'!G26-'Q13b APC Wider benefits'!G27)*'Q13a APC Vehicle sales details'!$G$14/1000000</f>
        <v>0</v>
      </c>
      <c r="K25" s="381">
        <f>'Q13b APC Wider benefits'!H25*('Q13b APC Wider benefits'!H26-'Q13b APC Wider benefits'!H27)*'Q13a APC Vehicle sales details'!$G$14/1000000</f>
        <v>0</v>
      </c>
      <c r="L25" s="381">
        <f>'Q13b APC Wider benefits'!I25*('Q13b APC Wider benefits'!I26-'Q13b APC Wider benefits'!I27)*'Q13a APC Vehicle sales details'!$G$14/1000000</f>
        <v>0</v>
      </c>
      <c r="M25" s="381">
        <f>'Q13b APC Wider benefits'!J25*('Q13b APC Wider benefits'!J26-'Q13b APC Wider benefits'!J27)*'Q13a APC Vehicle sales details'!$G$14/1000000</f>
        <v>0</v>
      </c>
      <c r="N25" s="381">
        <f>'Q13b APC Wider benefits'!K25*('Q13b APC Wider benefits'!K26-'Q13b APC Wider benefits'!K27)*'Q13a APC Vehicle sales details'!$G$14/1000000</f>
        <v>0</v>
      </c>
      <c r="O25" s="381">
        <f>'Q13b APC Wider benefits'!L25*('Q13b APC Wider benefits'!L26-'Q13b APC Wider benefits'!L27)*'Q13a APC Vehicle sales details'!$G$14/1000000</f>
        <v>0</v>
      </c>
      <c r="P25" s="381">
        <f>'Q13b APC Wider benefits'!M25*('Q13b APC Wider benefits'!M26-'Q13b APC Wider benefits'!M27)*'Q13a APC Vehicle sales details'!$G$14/1000000</f>
        <v>0</v>
      </c>
      <c r="Q25" s="381">
        <f>'Q13b APC Wider benefits'!N25*('Q13b APC Wider benefits'!N26-'Q13b APC Wider benefits'!N27)*'Q13a APC Vehicle sales details'!$G$14/1000000</f>
        <v>0</v>
      </c>
      <c r="R25" s="309"/>
      <c r="S25" s="310"/>
      <c r="AR25" s="286"/>
      <c r="AS25" s="286"/>
      <c r="AT25" s="286"/>
      <c r="AU25" s="286"/>
      <c r="AV25" s="286"/>
      <c r="AW25" s="286"/>
      <c r="AX25" s="286"/>
      <c r="AY25" s="286"/>
      <c r="AZ25" s="286"/>
      <c r="BA25" s="286"/>
      <c r="BB25" s="286"/>
      <c r="BC25" s="286"/>
      <c r="BD25" s="286"/>
      <c r="BE25" s="286"/>
      <c r="BF25" s="286"/>
    </row>
    <row r="26" spans="2:58" s="284" customFormat="1" ht="15.6" customHeight="1" x14ac:dyDescent="0.4">
      <c r="B26" s="290"/>
      <c r="C26" s="387" t="s">
        <v>234</v>
      </c>
      <c r="D26" s="380"/>
      <c r="E26" s="388">
        <f>AVERAGE(H26:Q26)</f>
        <v>0</v>
      </c>
      <c r="F26" s="388">
        <f>SUM(H26:Q26)</f>
        <v>0</v>
      </c>
      <c r="G26" s="285"/>
      <c r="H26" s="389">
        <f>H25*'Q13a APC Vehicle sales details'!$G$18</f>
        <v>0</v>
      </c>
      <c r="I26" s="389">
        <f>I25*'Q13a APC Vehicle sales details'!$G$18</f>
        <v>0</v>
      </c>
      <c r="J26" s="389">
        <f>J25*'Q13a APC Vehicle sales details'!$G$18</f>
        <v>0</v>
      </c>
      <c r="K26" s="389">
        <f>K25*'Q13a APC Vehicle sales details'!$G$18</f>
        <v>0</v>
      </c>
      <c r="L26" s="389">
        <f>L25*'Q13a APC Vehicle sales details'!$G$18</f>
        <v>0</v>
      </c>
      <c r="M26" s="389">
        <f>M25*'Q13a APC Vehicle sales details'!$G$18</f>
        <v>0</v>
      </c>
      <c r="N26" s="389">
        <f>N25*'Q13a APC Vehicle sales details'!$G$18</f>
        <v>0</v>
      </c>
      <c r="O26" s="389">
        <f>O25*'Q13a APC Vehicle sales details'!$G$18</f>
        <v>0</v>
      </c>
      <c r="P26" s="389">
        <f>P25*'Q13a APC Vehicle sales details'!$G$18</f>
        <v>0</v>
      </c>
      <c r="Q26" s="389">
        <f>Q25*'Q13a APC Vehicle sales details'!$G$18</f>
        <v>0</v>
      </c>
      <c r="R26" s="309"/>
      <c r="S26" s="310"/>
      <c r="AR26" s="286"/>
      <c r="AS26" s="286"/>
      <c r="AT26" s="286"/>
      <c r="AU26" s="286"/>
      <c r="AV26" s="286"/>
      <c r="AW26" s="286"/>
      <c r="AX26" s="286"/>
      <c r="AY26" s="286"/>
      <c r="AZ26" s="286"/>
      <c r="BA26" s="286"/>
      <c r="BB26" s="286"/>
      <c r="BC26" s="286"/>
      <c r="BD26" s="286"/>
      <c r="BE26" s="286"/>
      <c r="BF26" s="286"/>
    </row>
    <row r="27" spans="2:58" s="284" customFormat="1" ht="15.6" customHeight="1" x14ac:dyDescent="0.4">
      <c r="B27" s="290"/>
      <c r="C27" s="387" t="s">
        <v>235</v>
      </c>
      <c r="D27" s="380"/>
      <c r="E27" s="388">
        <f t="shared" ref="E27:E29" si="7">AVERAGE(H27:Q27)</f>
        <v>0</v>
      </c>
      <c r="F27" s="388">
        <f t="shared" ref="F27:F29" si="8">SUM(H27:Q27)</f>
        <v>0</v>
      </c>
      <c r="G27" s="285"/>
      <c r="H27" s="389">
        <f>H26*(1-'Q13a APC Vehicle sales details'!$G$16-'Q13a APC Vehicle sales details'!$G$17)</f>
        <v>0</v>
      </c>
      <c r="I27" s="389">
        <f>I26*(1-'Q13a APC Vehicle sales details'!$G$16-'Q13a APC Vehicle sales details'!$G$17)</f>
        <v>0</v>
      </c>
      <c r="J27" s="389">
        <f>J26*(1-'Q13a APC Vehicle sales details'!$G$16-'Q13a APC Vehicle sales details'!$G$17)</f>
        <v>0</v>
      </c>
      <c r="K27" s="389">
        <f>K26*(1-'Q13a APC Vehicle sales details'!$G$16-'Q13a APC Vehicle sales details'!$G$17)</f>
        <v>0</v>
      </c>
      <c r="L27" s="389">
        <f>L26*(1-'Q13a APC Vehicle sales details'!$G$16-'Q13a APC Vehicle sales details'!$G$17)</f>
        <v>0</v>
      </c>
      <c r="M27" s="389">
        <f>M26*(1-'Q13a APC Vehicle sales details'!$G$16-'Q13a APC Vehicle sales details'!$G$17)</f>
        <v>0</v>
      </c>
      <c r="N27" s="389">
        <f>N26*(1-'Q13a APC Vehicle sales details'!$G$16-'Q13a APC Vehicle sales details'!$G$17)</f>
        <v>0</v>
      </c>
      <c r="O27" s="389">
        <f>O26*(1-'Q13a APC Vehicle sales details'!$G$16-'Q13a APC Vehicle sales details'!$G$17)</f>
        <v>0</v>
      </c>
      <c r="P27" s="389">
        <f>P26*(1-'Q13a APC Vehicle sales details'!$G$16-'Q13a APC Vehicle sales details'!$G$17)</f>
        <v>0</v>
      </c>
      <c r="Q27" s="389">
        <f>Q26*(1-'Q13a APC Vehicle sales details'!$G$16-'Q13a APC Vehicle sales details'!$G$17)</f>
        <v>0</v>
      </c>
      <c r="R27" s="309"/>
      <c r="S27" s="310"/>
      <c r="AR27" s="286"/>
      <c r="AS27" s="286"/>
      <c r="AT27" s="286"/>
      <c r="AU27" s="286"/>
      <c r="AV27" s="286"/>
      <c r="AW27" s="286"/>
      <c r="AX27" s="286"/>
      <c r="AY27" s="286"/>
      <c r="AZ27" s="286"/>
      <c r="BA27" s="286"/>
      <c r="BB27" s="286"/>
      <c r="BC27" s="286"/>
      <c r="BD27" s="286"/>
      <c r="BE27" s="286"/>
      <c r="BF27" s="286"/>
    </row>
    <row r="28" spans="2:58" s="284" customFormat="1" ht="15.6" customHeight="1" x14ac:dyDescent="0.4">
      <c r="B28" s="290"/>
      <c r="C28" s="387" t="s">
        <v>236</v>
      </c>
      <c r="D28" s="380"/>
      <c r="E28" s="388">
        <f t="shared" si="7"/>
        <v>0</v>
      </c>
      <c r="F28" s="388">
        <f t="shared" si="8"/>
        <v>0</v>
      </c>
      <c r="G28" s="285"/>
      <c r="H28" s="389">
        <f>H26*'Q13a APC Vehicle sales details'!$G$16</f>
        <v>0</v>
      </c>
      <c r="I28" s="389">
        <f>I26*'Q13a APC Vehicle sales details'!$G$16</f>
        <v>0</v>
      </c>
      <c r="J28" s="389">
        <f>J26*'Q13a APC Vehicle sales details'!$G$16</f>
        <v>0</v>
      </c>
      <c r="K28" s="389">
        <f>K26*'Q13a APC Vehicle sales details'!$G$16</f>
        <v>0</v>
      </c>
      <c r="L28" s="389">
        <f>L26*'Q13a APC Vehicle sales details'!$G$16</f>
        <v>0</v>
      </c>
      <c r="M28" s="389">
        <f>M26*'Q13a APC Vehicle sales details'!$G$16</f>
        <v>0</v>
      </c>
      <c r="N28" s="389">
        <f>N26*'Q13a APC Vehicle sales details'!$G$16</f>
        <v>0</v>
      </c>
      <c r="O28" s="389">
        <f>O26*'Q13a APC Vehicle sales details'!$G$16</f>
        <v>0</v>
      </c>
      <c r="P28" s="389">
        <f>P26*'Q13a APC Vehicle sales details'!$G$16</f>
        <v>0</v>
      </c>
      <c r="Q28" s="389">
        <f>Q26*'Q13a APC Vehicle sales details'!$G$16</f>
        <v>0</v>
      </c>
      <c r="R28" s="309"/>
      <c r="S28" s="310"/>
      <c r="AR28" s="286"/>
      <c r="AS28" s="286"/>
      <c r="AT28" s="286"/>
      <c r="AU28" s="286"/>
      <c r="AV28" s="286"/>
      <c r="AW28" s="286"/>
      <c r="AX28" s="286"/>
      <c r="AY28" s="286"/>
      <c r="AZ28" s="286"/>
      <c r="BA28" s="286"/>
      <c r="BB28" s="286"/>
      <c r="BC28" s="286"/>
      <c r="BD28" s="286"/>
      <c r="BE28" s="286"/>
      <c r="BF28" s="286"/>
    </row>
    <row r="29" spans="2:58" s="284" customFormat="1" ht="15.6" customHeight="1" thickBot="1" x14ac:dyDescent="0.45">
      <c r="B29" s="290"/>
      <c r="C29" s="382" t="s">
        <v>237</v>
      </c>
      <c r="D29" s="380"/>
      <c r="E29" s="390">
        <f t="shared" si="7"/>
        <v>0</v>
      </c>
      <c r="F29" s="390">
        <f t="shared" si="8"/>
        <v>0</v>
      </c>
      <c r="G29" s="391"/>
      <c r="H29" s="390">
        <f>H26*'Q13a APC Vehicle sales details'!$G$17</f>
        <v>0</v>
      </c>
      <c r="I29" s="390">
        <f>I26*'Q13a APC Vehicle sales details'!$G$17</f>
        <v>0</v>
      </c>
      <c r="J29" s="390">
        <f>J26*'Q13a APC Vehicle sales details'!$G$17</f>
        <v>0</v>
      </c>
      <c r="K29" s="390">
        <f>K26*'Q13a APC Vehicle sales details'!$G$17</f>
        <v>0</v>
      </c>
      <c r="L29" s="390">
        <f>L26*'Q13a APC Vehicle sales details'!$G$17</f>
        <v>0</v>
      </c>
      <c r="M29" s="390">
        <f>M26*'Q13a APC Vehicle sales details'!$G$17</f>
        <v>0</v>
      </c>
      <c r="N29" s="390">
        <f>N26*'Q13a APC Vehicle sales details'!$G$17</f>
        <v>0</v>
      </c>
      <c r="O29" s="390">
        <f>O26*'Q13a APC Vehicle sales details'!$G$17</f>
        <v>0</v>
      </c>
      <c r="P29" s="390">
        <f>P26*'Q13a APC Vehicle sales details'!$G$17</f>
        <v>0</v>
      </c>
      <c r="Q29" s="390">
        <f>Q26*'Q13a APC Vehicle sales details'!$G$17</f>
        <v>0</v>
      </c>
      <c r="R29" s="309"/>
      <c r="S29" s="310"/>
      <c r="AR29" s="286"/>
      <c r="AS29" s="286"/>
      <c r="AT29" s="286"/>
      <c r="AU29" s="286"/>
      <c r="AV29" s="286"/>
      <c r="AW29" s="286"/>
      <c r="AX29" s="286"/>
      <c r="AY29" s="286"/>
      <c r="AZ29" s="286"/>
      <c r="BA29" s="286"/>
      <c r="BB29" s="286"/>
      <c r="BC29" s="286"/>
      <c r="BD29" s="286"/>
      <c r="BE29" s="286"/>
      <c r="BF29" s="286"/>
    </row>
    <row r="30" spans="2:58" s="284" customFormat="1" ht="15.6" customHeight="1" x14ac:dyDescent="0.4">
      <c r="B30" s="290"/>
      <c r="C30" s="285"/>
      <c r="D30" s="285"/>
      <c r="E30" s="285"/>
      <c r="F30" s="285"/>
      <c r="G30" s="285"/>
      <c r="H30" s="392"/>
      <c r="I30" s="392"/>
      <c r="J30" s="392"/>
      <c r="K30" s="392"/>
      <c r="L30" s="392"/>
      <c r="M30" s="392"/>
      <c r="N30" s="392"/>
      <c r="O30" s="392"/>
      <c r="P30" s="392"/>
      <c r="Q30" s="392"/>
      <c r="R30" s="309"/>
      <c r="S30" s="310"/>
      <c r="AR30" s="286"/>
      <c r="AS30" s="286"/>
      <c r="AT30" s="286"/>
      <c r="AU30" s="286"/>
      <c r="AV30" s="286"/>
      <c r="AW30" s="286"/>
      <c r="AX30" s="286"/>
      <c r="AY30" s="286"/>
      <c r="AZ30" s="286"/>
      <c r="BA30" s="286"/>
      <c r="BB30" s="286"/>
      <c r="BC30" s="286"/>
      <c r="BD30" s="286"/>
      <c r="BE30" s="286"/>
      <c r="BF30" s="286"/>
    </row>
    <row r="31" spans="2:58" s="284" customFormat="1" ht="15.6" customHeight="1" thickBot="1" x14ac:dyDescent="0.55000000000000004">
      <c r="B31" s="290"/>
      <c r="C31" s="343" t="s">
        <v>183</v>
      </c>
      <c r="D31" s="285"/>
      <c r="E31" s="386"/>
      <c r="F31" s="386" t="s">
        <v>232</v>
      </c>
      <c r="G31" s="285"/>
      <c r="H31" s="285"/>
      <c r="I31" s="285"/>
      <c r="J31" s="285"/>
      <c r="K31" s="285"/>
      <c r="L31" s="285"/>
      <c r="M31" s="285"/>
      <c r="N31" s="285"/>
      <c r="O31" s="285"/>
      <c r="P31" s="285"/>
      <c r="Q31" s="386" t="s">
        <v>232</v>
      </c>
      <c r="R31" s="309"/>
      <c r="S31" s="310"/>
      <c r="AR31" s="286"/>
      <c r="AS31" s="286"/>
      <c r="AT31" s="286"/>
      <c r="AU31" s="286"/>
      <c r="AV31" s="286"/>
      <c r="AW31" s="286"/>
      <c r="AX31" s="286"/>
      <c r="AY31" s="286"/>
      <c r="AZ31" s="286"/>
      <c r="BA31" s="286"/>
      <c r="BB31" s="286"/>
      <c r="BC31" s="286"/>
      <c r="BD31" s="286"/>
      <c r="BE31" s="286"/>
      <c r="BF31" s="286"/>
    </row>
    <row r="32" spans="2:58" s="284" customFormat="1" ht="15.6" customHeight="1" thickBot="1" x14ac:dyDescent="0.45">
      <c r="B32" s="290"/>
      <c r="C32" s="344" t="str">
        <f>'[1]Q13b APC Wider benefits'!C31</f>
        <v>VEH4</v>
      </c>
      <c r="D32" s="304"/>
      <c r="E32" s="303" t="s">
        <v>230</v>
      </c>
      <c r="F32" s="303" t="s">
        <v>110</v>
      </c>
      <c r="G32" s="285"/>
      <c r="H32" s="378" t="str">
        <f>H24</f>
        <v>2010/11</v>
      </c>
      <c r="I32" s="378" t="str">
        <f t="shared" ref="I32:Q32" si="9">I24</f>
        <v>2011/12</v>
      </c>
      <c r="J32" s="378" t="str">
        <f t="shared" si="9"/>
        <v>2012/13</v>
      </c>
      <c r="K32" s="378" t="str">
        <f t="shared" si="9"/>
        <v>2013/14</v>
      </c>
      <c r="L32" s="378" t="str">
        <f t="shared" si="9"/>
        <v>2014/15</v>
      </c>
      <c r="M32" s="378" t="str">
        <f t="shared" si="9"/>
        <v>2015/16</v>
      </c>
      <c r="N32" s="378" t="str">
        <f t="shared" si="9"/>
        <v>2016/17</v>
      </c>
      <c r="O32" s="378" t="str">
        <f t="shared" si="9"/>
        <v>2017/18</v>
      </c>
      <c r="P32" s="378" t="str">
        <f t="shared" si="9"/>
        <v>2018/19</v>
      </c>
      <c r="Q32" s="378" t="str">
        <f t="shared" si="9"/>
        <v>2019/20</v>
      </c>
      <c r="R32" s="309"/>
      <c r="S32" s="310"/>
      <c r="AR32" s="286"/>
      <c r="AS32" s="286"/>
      <c r="AT32" s="286"/>
      <c r="AU32" s="286"/>
      <c r="AV32" s="286"/>
      <c r="AW32" s="286"/>
      <c r="AX32" s="286"/>
      <c r="AY32" s="286"/>
      <c r="AZ32" s="286"/>
      <c r="BA32" s="286"/>
      <c r="BB32" s="286"/>
      <c r="BC32" s="286"/>
      <c r="BD32" s="286"/>
      <c r="BE32" s="286"/>
      <c r="BF32" s="286"/>
    </row>
    <row r="33" spans="2:58" s="284" customFormat="1" ht="15.6" customHeight="1" x14ac:dyDescent="0.4">
      <c r="B33" s="290"/>
      <c r="C33" s="379" t="s">
        <v>233</v>
      </c>
      <c r="D33" s="380"/>
      <c r="E33" s="381">
        <f>AVERAGE(H33:Q33)</f>
        <v>0</v>
      </c>
      <c r="F33" s="381">
        <f>SUM(H33:Q33)</f>
        <v>0</v>
      </c>
      <c r="G33" s="285"/>
      <c r="H33" s="381">
        <f>'Q13b APC Wider benefits'!E32*('Q13b APC Wider benefits'!E33-'Q13b APC Wider benefits'!E34)*'Q13a APC Vehicle sales details'!$H$14/1000000</f>
        <v>0</v>
      </c>
      <c r="I33" s="381">
        <f>'Q13b APC Wider benefits'!F32*('Q13b APC Wider benefits'!F33-'Q13b APC Wider benefits'!F34)*'Q13a APC Vehicle sales details'!$H$14/1000000</f>
        <v>0</v>
      </c>
      <c r="J33" s="381">
        <f>'Q13b APC Wider benefits'!G32*('Q13b APC Wider benefits'!G33-'Q13b APC Wider benefits'!G34)*'Q13a APC Vehicle sales details'!$H$14/1000000</f>
        <v>0</v>
      </c>
      <c r="K33" s="381">
        <f>'Q13b APC Wider benefits'!H32*('Q13b APC Wider benefits'!H33-'Q13b APC Wider benefits'!H34)*'Q13a APC Vehicle sales details'!$H$14/1000000</f>
        <v>0</v>
      </c>
      <c r="L33" s="381">
        <f>'Q13b APC Wider benefits'!I32*('Q13b APC Wider benefits'!I33-'Q13b APC Wider benefits'!I34)*'Q13a APC Vehicle sales details'!$H$14/1000000</f>
        <v>0</v>
      </c>
      <c r="M33" s="381">
        <f>'Q13b APC Wider benefits'!J32*('Q13b APC Wider benefits'!J33-'Q13b APC Wider benefits'!J34)*'Q13a APC Vehicle sales details'!$H$14/1000000</f>
        <v>0</v>
      </c>
      <c r="N33" s="381">
        <f>'Q13b APC Wider benefits'!K32*('Q13b APC Wider benefits'!K33-'Q13b APC Wider benefits'!K34)*'Q13a APC Vehicle sales details'!$H$14/1000000</f>
        <v>0</v>
      </c>
      <c r="O33" s="381">
        <f>'Q13b APC Wider benefits'!L32*('Q13b APC Wider benefits'!L33-'Q13b APC Wider benefits'!L34)*'Q13a APC Vehicle sales details'!$H$14/1000000</f>
        <v>0</v>
      </c>
      <c r="P33" s="381">
        <f>'Q13b APC Wider benefits'!M32*('Q13b APC Wider benefits'!M33-'Q13b APC Wider benefits'!M34)*'Q13a APC Vehicle sales details'!$H$14/1000000</f>
        <v>0</v>
      </c>
      <c r="Q33" s="381">
        <f>'Q13b APC Wider benefits'!N32*('Q13b APC Wider benefits'!N33-'Q13b APC Wider benefits'!N34)*'Q13a APC Vehicle sales details'!$H$14/1000000</f>
        <v>0</v>
      </c>
      <c r="R33" s="309"/>
      <c r="S33" s="310"/>
      <c r="AR33" s="286"/>
      <c r="AS33" s="286"/>
      <c r="AT33" s="286"/>
      <c r="AU33" s="286"/>
      <c r="AV33" s="286"/>
      <c r="AW33" s="286"/>
      <c r="AX33" s="286"/>
      <c r="AY33" s="286"/>
      <c r="AZ33" s="286"/>
      <c r="BA33" s="286"/>
      <c r="BB33" s="286"/>
      <c r="BC33" s="286"/>
      <c r="BD33" s="286"/>
      <c r="BE33" s="286"/>
      <c r="BF33" s="286"/>
    </row>
    <row r="34" spans="2:58" s="284" customFormat="1" ht="15.6" customHeight="1" x14ac:dyDescent="0.4">
      <c r="B34" s="290"/>
      <c r="C34" s="387" t="s">
        <v>234</v>
      </c>
      <c r="D34" s="380"/>
      <c r="E34" s="388">
        <f>AVERAGE(H34:Q34)</f>
        <v>0</v>
      </c>
      <c r="F34" s="388">
        <f>SUM(H34:Q34)</f>
        <v>0</v>
      </c>
      <c r="G34" s="285"/>
      <c r="H34" s="389">
        <f>H33*'Q13a APC Vehicle sales details'!$H$18</f>
        <v>0</v>
      </c>
      <c r="I34" s="389">
        <f>I33*'Q13a APC Vehicle sales details'!$H$18</f>
        <v>0</v>
      </c>
      <c r="J34" s="389">
        <f>J33*'Q13a APC Vehicle sales details'!$H$18</f>
        <v>0</v>
      </c>
      <c r="K34" s="389">
        <f>K33*'Q13a APC Vehicle sales details'!$H$18</f>
        <v>0</v>
      </c>
      <c r="L34" s="389">
        <f>L33*'Q13a APC Vehicle sales details'!$H$18</f>
        <v>0</v>
      </c>
      <c r="M34" s="389">
        <f>M33*'Q13a APC Vehicle sales details'!$H$18</f>
        <v>0</v>
      </c>
      <c r="N34" s="389">
        <f>N33*'Q13a APC Vehicle sales details'!$H$18</f>
        <v>0</v>
      </c>
      <c r="O34" s="389">
        <f>O33*'Q13a APC Vehicle sales details'!$H$18</f>
        <v>0</v>
      </c>
      <c r="P34" s="389">
        <f>P33*'Q13a APC Vehicle sales details'!$H$18</f>
        <v>0</v>
      </c>
      <c r="Q34" s="389">
        <f>Q33*'Q13a APC Vehicle sales details'!$H$18</f>
        <v>0</v>
      </c>
      <c r="R34" s="309"/>
      <c r="S34" s="310"/>
      <c r="AR34" s="286"/>
      <c r="AS34" s="286"/>
      <c r="AT34" s="286"/>
      <c r="AU34" s="286"/>
      <c r="AV34" s="286"/>
      <c r="AW34" s="286"/>
      <c r="AX34" s="286"/>
      <c r="AY34" s="286"/>
      <c r="AZ34" s="286"/>
      <c r="BA34" s="286"/>
      <c r="BB34" s="286"/>
      <c r="BC34" s="286"/>
      <c r="BD34" s="286"/>
      <c r="BE34" s="286"/>
      <c r="BF34" s="286"/>
    </row>
    <row r="35" spans="2:58" s="284" customFormat="1" ht="15.6" customHeight="1" x14ac:dyDescent="0.4">
      <c r="B35" s="290"/>
      <c r="C35" s="387" t="s">
        <v>235</v>
      </c>
      <c r="D35" s="380"/>
      <c r="E35" s="388">
        <f t="shared" ref="E35:E37" si="10">AVERAGE(H35:Q35)</f>
        <v>0</v>
      </c>
      <c r="F35" s="388">
        <f t="shared" ref="F35:F37" si="11">SUM(H35:Q35)</f>
        <v>0</v>
      </c>
      <c r="G35" s="285"/>
      <c r="H35" s="389">
        <f>H34*(1-'Q13a APC Vehicle sales details'!$H$16-'Q13a APC Vehicle sales details'!$H$17)</f>
        <v>0</v>
      </c>
      <c r="I35" s="389">
        <f>I34*(1-'Q13a APC Vehicle sales details'!$H$16-'Q13a APC Vehicle sales details'!$H$17)</f>
        <v>0</v>
      </c>
      <c r="J35" s="389">
        <f>J34*(1-'Q13a APC Vehicle sales details'!$H$16-'Q13a APC Vehicle sales details'!$H$17)</f>
        <v>0</v>
      </c>
      <c r="K35" s="389">
        <f>K34*(1-'Q13a APC Vehicle sales details'!$H$16-'Q13a APC Vehicle sales details'!$H$17)</f>
        <v>0</v>
      </c>
      <c r="L35" s="389">
        <f>L34*(1-'Q13a APC Vehicle sales details'!$H$16-'Q13a APC Vehicle sales details'!$H$17)</f>
        <v>0</v>
      </c>
      <c r="M35" s="389">
        <f>M34*(1-'Q13a APC Vehicle sales details'!$H$16-'Q13a APC Vehicle sales details'!$H$17)</f>
        <v>0</v>
      </c>
      <c r="N35" s="389">
        <f>N34*(1-'Q13a APC Vehicle sales details'!$H$16-'Q13a APC Vehicle sales details'!$H$17)</f>
        <v>0</v>
      </c>
      <c r="O35" s="389">
        <f>O34*(1-'Q13a APC Vehicle sales details'!$H$16-'Q13a APC Vehicle sales details'!$H$17)</f>
        <v>0</v>
      </c>
      <c r="P35" s="389">
        <f>P34*(1-'Q13a APC Vehicle sales details'!$H$16-'Q13a APC Vehicle sales details'!$H$17)</f>
        <v>0</v>
      </c>
      <c r="Q35" s="389">
        <f>Q34*(1-'Q13a APC Vehicle sales details'!$H$16-'Q13a APC Vehicle sales details'!$H$17)</f>
        <v>0</v>
      </c>
      <c r="R35" s="309"/>
      <c r="S35" s="310"/>
      <c r="AR35" s="286"/>
      <c r="AS35" s="286"/>
      <c r="AT35" s="286"/>
      <c r="AU35" s="286"/>
      <c r="AV35" s="286"/>
      <c r="AW35" s="286"/>
      <c r="AX35" s="286"/>
      <c r="AY35" s="286"/>
      <c r="AZ35" s="286"/>
      <c r="BA35" s="286"/>
      <c r="BB35" s="286"/>
      <c r="BC35" s="286"/>
      <c r="BD35" s="286"/>
      <c r="BE35" s="286"/>
      <c r="BF35" s="286"/>
    </row>
    <row r="36" spans="2:58" s="284" customFormat="1" ht="15.6" customHeight="1" x14ac:dyDescent="0.4">
      <c r="B36" s="290"/>
      <c r="C36" s="387" t="s">
        <v>236</v>
      </c>
      <c r="D36" s="380"/>
      <c r="E36" s="388">
        <f t="shared" si="10"/>
        <v>0</v>
      </c>
      <c r="F36" s="388">
        <f t="shared" si="11"/>
        <v>0</v>
      </c>
      <c r="G36" s="285"/>
      <c r="H36" s="389">
        <f>H34*'Q13a APC Vehicle sales details'!$H$16</f>
        <v>0</v>
      </c>
      <c r="I36" s="389">
        <f>I34*'Q13a APC Vehicle sales details'!$H$16</f>
        <v>0</v>
      </c>
      <c r="J36" s="389">
        <f>J34*'Q13a APC Vehicle sales details'!$H$16</f>
        <v>0</v>
      </c>
      <c r="K36" s="389">
        <f>K34*'Q13a APC Vehicle sales details'!$H$16</f>
        <v>0</v>
      </c>
      <c r="L36" s="389">
        <f>L34*'Q13a APC Vehicle sales details'!$H$16</f>
        <v>0</v>
      </c>
      <c r="M36" s="389">
        <f>M34*'Q13a APC Vehicle sales details'!$H$16</f>
        <v>0</v>
      </c>
      <c r="N36" s="389">
        <f>N34*'Q13a APC Vehicle sales details'!$H$16</f>
        <v>0</v>
      </c>
      <c r="O36" s="389">
        <f>O34*'Q13a APC Vehicle sales details'!$H$16</f>
        <v>0</v>
      </c>
      <c r="P36" s="389">
        <f>P34*'Q13a APC Vehicle sales details'!$H$16</f>
        <v>0</v>
      </c>
      <c r="Q36" s="389">
        <f>Q34*'Q13a APC Vehicle sales details'!$H$16</f>
        <v>0</v>
      </c>
      <c r="R36" s="309"/>
      <c r="S36" s="310"/>
      <c r="AR36" s="286"/>
      <c r="AS36" s="286"/>
      <c r="AT36" s="286"/>
      <c r="AU36" s="286"/>
      <c r="AV36" s="286"/>
      <c r="AW36" s="286"/>
      <c r="AX36" s="286"/>
      <c r="AY36" s="286"/>
      <c r="AZ36" s="286"/>
      <c r="BA36" s="286"/>
      <c r="BB36" s="286"/>
      <c r="BC36" s="286"/>
      <c r="BD36" s="286"/>
      <c r="BE36" s="286"/>
      <c r="BF36" s="286"/>
    </row>
    <row r="37" spans="2:58" s="284" customFormat="1" ht="15.6" customHeight="1" thickBot="1" x14ac:dyDescent="0.45">
      <c r="B37" s="290"/>
      <c r="C37" s="382" t="s">
        <v>237</v>
      </c>
      <c r="D37" s="380"/>
      <c r="E37" s="390">
        <f t="shared" si="10"/>
        <v>0</v>
      </c>
      <c r="F37" s="390">
        <f t="shared" si="11"/>
        <v>0</v>
      </c>
      <c r="G37" s="391"/>
      <c r="H37" s="390">
        <f>H34*'Q13a APC Vehicle sales details'!$H$17</f>
        <v>0</v>
      </c>
      <c r="I37" s="390">
        <f>I34*'Q13a APC Vehicle sales details'!$H$17</f>
        <v>0</v>
      </c>
      <c r="J37" s="390">
        <f>J34*'Q13a APC Vehicle sales details'!$H$17</f>
        <v>0</v>
      </c>
      <c r="K37" s="390">
        <f>K34*'Q13a APC Vehicle sales details'!$H$17</f>
        <v>0</v>
      </c>
      <c r="L37" s="390">
        <f>L34*'Q13a APC Vehicle sales details'!$H$17</f>
        <v>0</v>
      </c>
      <c r="M37" s="390">
        <f>M34*'Q13a APC Vehicle sales details'!$H$17</f>
        <v>0</v>
      </c>
      <c r="N37" s="390">
        <f>N34*'Q13a APC Vehicle sales details'!$H$17</f>
        <v>0</v>
      </c>
      <c r="O37" s="390">
        <f>O34*'Q13a APC Vehicle sales details'!$H$17</f>
        <v>0</v>
      </c>
      <c r="P37" s="390">
        <f>P34*'Q13a APC Vehicle sales details'!$H$17</f>
        <v>0</v>
      </c>
      <c r="Q37" s="390">
        <f>Q34*'Q13a APC Vehicle sales details'!$H$17</f>
        <v>0</v>
      </c>
      <c r="R37" s="309"/>
      <c r="S37" s="310"/>
      <c r="AR37" s="286"/>
      <c r="AS37" s="286"/>
      <c r="AT37" s="286"/>
      <c r="AU37" s="286"/>
      <c r="AV37" s="286"/>
      <c r="AW37" s="286"/>
      <c r="AX37" s="286"/>
      <c r="AY37" s="286"/>
      <c r="AZ37" s="286"/>
      <c r="BA37" s="286"/>
      <c r="BB37" s="286"/>
      <c r="BC37" s="286"/>
      <c r="BD37" s="286"/>
      <c r="BE37" s="286"/>
      <c r="BF37" s="286"/>
    </row>
    <row r="38" spans="2:58" s="284" customFormat="1" ht="15.6" customHeight="1" x14ac:dyDescent="0.4">
      <c r="B38" s="290"/>
      <c r="C38" s="285"/>
      <c r="D38" s="285"/>
      <c r="E38" s="285"/>
      <c r="F38" s="285"/>
      <c r="G38" s="285"/>
      <c r="H38" s="392"/>
      <c r="I38" s="392"/>
      <c r="J38" s="392"/>
      <c r="K38" s="392"/>
      <c r="L38" s="392"/>
      <c r="M38" s="392"/>
      <c r="N38" s="392"/>
      <c r="O38" s="392"/>
      <c r="P38" s="392"/>
      <c r="Q38" s="392"/>
      <c r="R38" s="309"/>
      <c r="S38" s="310"/>
      <c r="AR38" s="286"/>
      <c r="AS38" s="286"/>
      <c r="AT38" s="286"/>
      <c r="AU38" s="286"/>
      <c r="AV38" s="286"/>
      <c r="AW38" s="286"/>
      <c r="AX38" s="286"/>
      <c r="AY38" s="286"/>
      <c r="AZ38" s="286"/>
      <c r="BA38" s="286"/>
      <c r="BB38" s="286"/>
      <c r="BC38" s="286"/>
      <c r="BD38" s="286"/>
      <c r="BE38" s="286"/>
      <c r="BF38" s="286"/>
    </row>
    <row r="39" spans="2:58" s="284" customFormat="1" ht="15.75" customHeight="1" thickBot="1" x14ac:dyDescent="0.45">
      <c r="B39" s="290"/>
      <c r="C39" s="285"/>
      <c r="D39" s="285"/>
      <c r="E39" s="285"/>
      <c r="F39" s="383"/>
      <c r="G39" s="285"/>
      <c r="H39" s="285"/>
      <c r="I39" s="285"/>
      <c r="J39" s="285"/>
      <c r="K39" s="285"/>
      <c r="L39" s="285"/>
      <c r="M39" s="285"/>
      <c r="N39" s="285"/>
      <c r="O39" s="285"/>
      <c r="P39" s="285"/>
      <c r="Q39" s="285"/>
      <c r="R39" s="309"/>
      <c r="S39" s="310"/>
      <c r="AR39" s="286"/>
      <c r="AS39" s="286"/>
      <c r="AT39" s="286"/>
      <c r="AU39" s="286"/>
      <c r="AV39" s="286"/>
      <c r="AW39" s="286"/>
      <c r="AX39" s="286"/>
      <c r="AY39" s="286"/>
      <c r="AZ39" s="286"/>
      <c r="BA39" s="286"/>
      <c r="BB39" s="286"/>
      <c r="BC39" s="286"/>
      <c r="BD39" s="286"/>
      <c r="BE39" s="286"/>
      <c r="BF39" s="286"/>
    </row>
    <row r="40" spans="2:58" s="284" customFormat="1" ht="15.75" customHeight="1" thickTop="1" x14ac:dyDescent="0.4">
      <c r="B40" s="290"/>
      <c r="C40" s="288"/>
      <c r="D40" s="288"/>
      <c r="E40" s="288"/>
      <c r="F40" s="288"/>
      <c r="G40" s="288"/>
      <c r="H40" s="288"/>
      <c r="I40" s="288"/>
      <c r="J40" s="288"/>
      <c r="K40" s="288"/>
      <c r="L40" s="288"/>
      <c r="M40" s="288"/>
      <c r="N40" s="288"/>
      <c r="O40" s="288"/>
      <c r="P40" s="288"/>
      <c r="Q40" s="288"/>
      <c r="R40" s="309"/>
      <c r="S40" s="310"/>
      <c r="AR40" s="286"/>
      <c r="AS40" s="286"/>
      <c r="AT40" s="286"/>
      <c r="AU40" s="286"/>
      <c r="AV40" s="286"/>
      <c r="AW40" s="286"/>
      <c r="AX40" s="286"/>
      <c r="AY40" s="286"/>
      <c r="AZ40" s="286"/>
      <c r="BA40" s="286"/>
      <c r="BB40" s="286"/>
      <c r="BC40" s="286"/>
      <c r="BD40" s="286"/>
      <c r="BE40" s="286"/>
      <c r="BF40" s="286"/>
    </row>
    <row r="41" spans="2:58" s="284" customFormat="1" ht="15.75" customHeight="1" x14ac:dyDescent="0.5">
      <c r="B41" s="290"/>
      <c r="C41" s="384" t="s">
        <v>238</v>
      </c>
      <c r="D41" s="285"/>
      <c r="E41" s="285"/>
      <c r="F41" s="285"/>
      <c r="G41" s="285"/>
      <c r="H41" s="285"/>
      <c r="I41" s="285"/>
      <c r="J41" s="285"/>
      <c r="K41" s="285"/>
      <c r="L41" s="285"/>
      <c r="M41" s="285"/>
      <c r="N41" s="285"/>
      <c r="O41" s="285"/>
      <c r="P41" s="285"/>
      <c r="Q41" s="285"/>
      <c r="R41" s="309"/>
      <c r="S41" s="310"/>
      <c r="AR41" s="286"/>
      <c r="AS41" s="286"/>
      <c r="AT41" s="286"/>
      <c r="AU41" s="286"/>
      <c r="AV41" s="286"/>
      <c r="AW41" s="286"/>
      <c r="AX41" s="286"/>
      <c r="AY41" s="286"/>
      <c r="AZ41" s="286"/>
      <c r="BA41" s="286"/>
      <c r="BB41" s="286"/>
      <c r="BC41" s="286"/>
      <c r="BD41" s="286"/>
      <c r="BE41" s="286"/>
      <c r="BF41" s="286"/>
    </row>
    <row r="42" spans="2:58" s="284" customFormat="1" ht="15.75" customHeight="1" x14ac:dyDescent="0.4">
      <c r="B42" s="290"/>
      <c r="C42" s="285"/>
      <c r="D42" s="285"/>
      <c r="E42" s="285"/>
      <c r="F42" s="285"/>
      <c r="G42" s="285"/>
      <c r="H42" s="285"/>
      <c r="I42" s="285"/>
      <c r="J42" s="285"/>
      <c r="K42" s="285"/>
      <c r="L42" s="285"/>
      <c r="M42" s="285"/>
      <c r="N42" s="285"/>
      <c r="O42" s="285"/>
      <c r="P42" s="285"/>
      <c r="Q42" s="285"/>
      <c r="R42" s="309"/>
      <c r="S42" s="310"/>
      <c r="AR42" s="286"/>
      <c r="AS42" s="286"/>
      <c r="AT42" s="286"/>
      <c r="AU42" s="286"/>
      <c r="AV42" s="286"/>
      <c r="AW42" s="286"/>
      <c r="AX42" s="286"/>
      <c r="AY42" s="286"/>
      <c r="AZ42" s="286"/>
      <c r="BA42" s="286"/>
      <c r="BB42" s="286"/>
      <c r="BC42" s="286"/>
      <c r="BD42" s="286"/>
      <c r="BE42" s="286"/>
      <c r="BF42" s="286"/>
    </row>
    <row r="43" spans="2:58" s="284" customFormat="1" ht="15.75" customHeight="1" thickBot="1" x14ac:dyDescent="0.55000000000000004">
      <c r="B43" s="290"/>
      <c r="C43" s="343" t="s">
        <v>180</v>
      </c>
      <c r="D43" s="285"/>
      <c r="E43" s="386"/>
      <c r="F43" s="386" t="s">
        <v>239</v>
      </c>
      <c r="G43" s="285"/>
      <c r="H43" s="285"/>
      <c r="I43" s="285"/>
      <c r="J43" s="285"/>
      <c r="K43" s="285"/>
      <c r="L43" s="285"/>
      <c r="M43" s="285"/>
      <c r="N43" s="285"/>
      <c r="O43" s="285"/>
      <c r="P43" s="285"/>
      <c r="Q43" s="386" t="s">
        <v>239</v>
      </c>
      <c r="R43" s="309"/>
      <c r="S43" s="310"/>
      <c r="AR43" s="286"/>
      <c r="AS43" s="286"/>
      <c r="AT43" s="286"/>
      <c r="AU43" s="286"/>
      <c r="AV43" s="286"/>
      <c r="AW43" s="286"/>
      <c r="AX43" s="286"/>
      <c r="AY43" s="286"/>
      <c r="AZ43" s="286"/>
      <c r="BA43" s="286"/>
      <c r="BB43" s="286"/>
      <c r="BC43" s="286"/>
      <c r="BD43" s="286"/>
      <c r="BE43" s="286"/>
      <c r="BF43" s="286"/>
    </row>
    <row r="44" spans="2:58" s="284" customFormat="1" ht="15.75" customHeight="1" thickBot="1" x14ac:dyDescent="0.45">
      <c r="B44" s="290"/>
      <c r="C44" s="344" t="str">
        <f>C8</f>
        <v>JLR</v>
      </c>
      <c r="D44" s="304"/>
      <c r="E44" s="303" t="s">
        <v>230</v>
      </c>
      <c r="F44" s="303" t="s">
        <v>110</v>
      </c>
      <c r="G44" s="285"/>
      <c r="H44" s="378" t="str">
        <f>H32</f>
        <v>2010/11</v>
      </c>
      <c r="I44" s="378" t="str">
        <f t="shared" ref="I44:Q44" si="12">I32</f>
        <v>2011/12</v>
      </c>
      <c r="J44" s="378" t="str">
        <f t="shared" si="12"/>
        <v>2012/13</v>
      </c>
      <c r="K44" s="378" t="str">
        <f t="shared" si="12"/>
        <v>2013/14</v>
      </c>
      <c r="L44" s="378" t="str">
        <f t="shared" si="12"/>
        <v>2014/15</v>
      </c>
      <c r="M44" s="378" t="str">
        <f t="shared" si="12"/>
        <v>2015/16</v>
      </c>
      <c r="N44" s="378" t="str">
        <f t="shared" si="12"/>
        <v>2016/17</v>
      </c>
      <c r="O44" s="378" t="str">
        <f t="shared" si="12"/>
        <v>2017/18</v>
      </c>
      <c r="P44" s="378" t="str">
        <f t="shared" si="12"/>
        <v>2018/19</v>
      </c>
      <c r="Q44" s="378" t="str">
        <f t="shared" si="12"/>
        <v>2019/20</v>
      </c>
      <c r="R44" s="309"/>
      <c r="S44" s="310"/>
      <c r="AR44" s="286"/>
      <c r="AS44" s="286"/>
      <c r="AT44" s="286"/>
      <c r="AU44" s="286"/>
      <c r="AV44" s="286"/>
      <c r="AW44" s="286"/>
      <c r="AX44" s="286"/>
      <c r="AY44" s="286"/>
      <c r="AZ44" s="286"/>
      <c r="BA44" s="286"/>
      <c r="BB44" s="286"/>
      <c r="BC44" s="286"/>
      <c r="BD44" s="286"/>
      <c r="BE44" s="286"/>
      <c r="BF44" s="286"/>
    </row>
    <row r="45" spans="2:58" s="284" customFormat="1" ht="15.75" customHeight="1" x14ac:dyDescent="0.3">
      <c r="B45" s="290"/>
      <c r="C45" s="379" t="s">
        <v>240</v>
      </c>
      <c r="D45" s="380"/>
      <c r="E45" s="381">
        <f>AVERAGE(H45:Q45)</f>
        <v>0</v>
      </c>
      <c r="F45" s="381">
        <f>SUM(H45:Q45)</f>
        <v>0</v>
      </c>
      <c r="G45" s="285"/>
      <c r="H45" s="381">
        <f>'Q13a APC Vehicle sales details'!$E$14*(1-'Q13a APC Vehicle sales details'!$E$16-'Q13a APC Vehicle sales details'!$E$17)*'Q13b APC Wider benefits'!E$11*('Q13b APC Wider benefits'!E$14-'Q13b APC Wider benefits'!E$15)</f>
        <v>0</v>
      </c>
      <c r="I45" s="381">
        <f>'Q13a APC Vehicle sales details'!$E$14*(1-'Q13a APC Vehicle sales details'!$E$16-'Q13a APC Vehicle sales details'!$E$17)*'Q13b APC Wider benefits'!F$11*('Q13b APC Wider benefits'!F$14-'Q13b APC Wider benefits'!F$15)</f>
        <v>0</v>
      </c>
      <c r="J45" s="381">
        <f>'Q13a APC Vehicle sales details'!$E$14*(1-'Q13a APC Vehicle sales details'!$E$16-'Q13a APC Vehicle sales details'!$E$17)*'Q13b APC Wider benefits'!G$11*('Q13b APC Wider benefits'!G$14-'Q13b APC Wider benefits'!G$15)</f>
        <v>0</v>
      </c>
      <c r="K45" s="381">
        <f>'Q13a APC Vehicle sales details'!$E$14*(1-'Q13a APC Vehicle sales details'!$E$16-'Q13a APC Vehicle sales details'!$E$17)*'Q13b APC Wider benefits'!H$11*('Q13b APC Wider benefits'!H$14-'Q13b APC Wider benefits'!H$15)</f>
        <v>0</v>
      </c>
      <c r="L45" s="381">
        <f>'Q13a APC Vehicle sales details'!$E$14*(1-'Q13a APC Vehicle sales details'!$E$16-'Q13a APC Vehicle sales details'!$E$17)*'Q13b APC Wider benefits'!I$11*('Q13b APC Wider benefits'!I$14-'Q13b APC Wider benefits'!I$15)</f>
        <v>0</v>
      </c>
      <c r="M45" s="381">
        <f>'Q13a APC Vehicle sales details'!$E$14*(1-'Q13a APC Vehicle sales details'!$E$16-'Q13a APC Vehicle sales details'!$E$17)*'Q13b APC Wider benefits'!J$11*('Q13b APC Wider benefits'!J$14-'Q13b APC Wider benefits'!J$15)</f>
        <v>0</v>
      </c>
      <c r="N45" s="381">
        <f>'Q13a APC Vehicle sales details'!$E$14*(1-'Q13a APC Vehicle sales details'!$E$16-'Q13a APC Vehicle sales details'!$E$17)*'Q13b APC Wider benefits'!K$11*('Q13b APC Wider benefits'!K$14-'Q13b APC Wider benefits'!K$15)</f>
        <v>0</v>
      </c>
      <c r="O45" s="381">
        <f>'Q13a APC Vehicle sales details'!$E$14*(1-'Q13a APC Vehicle sales details'!$E$16-'Q13a APC Vehicle sales details'!$E$17)*'Q13b APC Wider benefits'!L$11*('Q13b APC Wider benefits'!L$14-'Q13b APC Wider benefits'!L$15)</f>
        <v>0</v>
      </c>
      <c r="P45" s="381">
        <f>'Q13a APC Vehicle sales details'!$E$14*(1-'Q13a APC Vehicle sales details'!$E$16-'Q13a APC Vehicle sales details'!$E$17)*'Q13b APC Wider benefits'!M$11*('Q13b APC Wider benefits'!M$14-'Q13b APC Wider benefits'!M$15)</f>
        <v>0</v>
      </c>
      <c r="Q45" s="381">
        <f>'Q13a APC Vehicle sales details'!$E$14*(1-'Q13a APC Vehicle sales details'!$E$16-'Q13a APC Vehicle sales details'!$E$17)*'Q13b APC Wider benefits'!N$11*('Q13b APC Wider benefits'!N$14-'Q13b APC Wider benefits'!N$15)</f>
        <v>0</v>
      </c>
      <c r="R45" s="309"/>
      <c r="S45" s="310"/>
      <c r="AR45" s="286"/>
      <c r="AS45" s="286"/>
      <c r="AT45" s="286"/>
      <c r="AU45" s="286"/>
      <c r="AV45" s="286"/>
      <c r="AW45" s="286"/>
      <c r="AX45" s="286"/>
      <c r="AY45" s="286"/>
      <c r="AZ45" s="286"/>
      <c r="BA45" s="286"/>
      <c r="BB45" s="286"/>
      <c r="BC45" s="286"/>
      <c r="BD45" s="286"/>
      <c r="BE45" s="286"/>
      <c r="BF45" s="286"/>
    </row>
    <row r="46" spans="2:58" s="284" customFormat="1" ht="15.75" customHeight="1" thickBot="1" x14ac:dyDescent="0.35">
      <c r="B46" s="290"/>
      <c r="C46" s="382" t="s">
        <v>241</v>
      </c>
      <c r="D46" s="380"/>
      <c r="E46" s="390">
        <f t="shared" ref="E46" si="13">AVERAGE(H46:Q46)</f>
        <v>0</v>
      </c>
      <c r="F46" s="390">
        <f t="shared" ref="F46" si="14">SUM(H46:Q46)</f>
        <v>0</v>
      </c>
      <c r="G46" s="391"/>
      <c r="H46" s="390">
        <f>H45*'Q13a APC Vehicle sales details'!$E$19</f>
        <v>0</v>
      </c>
      <c r="I46" s="390">
        <f>I45*'Q13a APC Vehicle sales details'!$E$19</f>
        <v>0</v>
      </c>
      <c r="J46" s="390">
        <f>J45*'Q13a APC Vehicle sales details'!$E$19</f>
        <v>0</v>
      </c>
      <c r="K46" s="390">
        <f>K45*'Q13a APC Vehicle sales details'!$E$19</f>
        <v>0</v>
      </c>
      <c r="L46" s="390">
        <f>L45*'Q13a APC Vehicle sales details'!$E$19</f>
        <v>0</v>
      </c>
      <c r="M46" s="390">
        <f>M45*'Q13a APC Vehicle sales details'!$E$19</f>
        <v>0</v>
      </c>
      <c r="N46" s="390">
        <f>N45*'Q13a APC Vehicle sales details'!$E$19</f>
        <v>0</v>
      </c>
      <c r="O46" s="390">
        <f>O45*'Q13a APC Vehicle sales details'!$E$19</f>
        <v>0</v>
      </c>
      <c r="P46" s="390">
        <f>P45*'Q13a APC Vehicle sales details'!$E$19</f>
        <v>0</v>
      </c>
      <c r="Q46" s="390">
        <f>Q45*'Q13a APC Vehicle sales details'!$E$19</f>
        <v>0</v>
      </c>
      <c r="R46" s="309"/>
      <c r="S46" s="310"/>
      <c r="AR46" s="286"/>
      <c r="AS46" s="286"/>
      <c r="AT46" s="286"/>
      <c r="AU46" s="286"/>
      <c r="AV46" s="286"/>
      <c r="AW46" s="286"/>
      <c r="AX46" s="286"/>
      <c r="AY46" s="286"/>
      <c r="AZ46" s="286"/>
      <c r="BA46" s="286"/>
      <c r="BB46" s="286"/>
      <c r="BC46" s="286"/>
      <c r="BD46" s="286"/>
      <c r="BE46" s="286"/>
      <c r="BF46" s="286"/>
    </row>
    <row r="47" spans="2:58" s="284" customFormat="1" ht="15.75" customHeight="1" x14ac:dyDescent="0.25">
      <c r="B47" s="290"/>
      <c r="C47" s="285"/>
      <c r="D47" s="285"/>
      <c r="E47" s="285"/>
      <c r="F47" s="285"/>
      <c r="G47" s="285"/>
      <c r="H47" s="392"/>
      <c r="I47" s="392"/>
      <c r="J47" s="392"/>
      <c r="K47" s="392"/>
      <c r="L47" s="392"/>
      <c r="M47" s="392"/>
      <c r="N47" s="392"/>
      <c r="O47" s="392"/>
      <c r="P47" s="392"/>
      <c r="Q47" s="392"/>
      <c r="R47" s="309"/>
      <c r="S47" s="310"/>
      <c r="AR47" s="286"/>
      <c r="AS47" s="286"/>
      <c r="AT47" s="286"/>
      <c r="AU47" s="286"/>
      <c r="AV47" s="286"/>
      <c r="AW47" s="286"/>
      <c r="AX47" s="286"/>
      <c r="AY47" s="286"/>
      <c r="AZ47" s="286"/>
      <c r="BA47" s="286"/>
      <c r="BB47" s="286"/>
      <c r="BC47" s="286"/>
      <c r="BD47" s="286"/>
      <c r="BE47" s="286"/>
      <c r="BF47" s="286"/>
    </row>
    <row r="48" spans="2:58" s="284" customFormat="1" ht="15.75" customHeight="1" thickBot="1" x14ac:dyDescent="0.35">
      <c r="B48" s="290"/>
      <c r="C48" s="343" t="s">
        <v>181</v>
      </c>
      <c r="D48" s="285"/>
      <c r="E48" s="386"/>
      <c r="F48" s="386" t="s">
        <v>239</v>
      </c>
      <c r="G48" s="285"/>
      <c r="H48" s="285"/>
      <c r="I48" s="285"/>
      <c r="J48" s="285"/>
      <c r="K48" s="285"/>
      <c r="L48" s="285"/>
      <c r="M48" s="285"/>
      <c r="N48" s="285"/>
      <c r="O48" s="285"/>
      <c r="P48" s="285"/>
      <c r="Q48" s="386" t="s">
        <v>239</v>
      </c>
      <c r="R48" s="309"/>
      <c r="S48" s="310"/>
      <c r="AR48" s="286"/>
      <c r="AS48" s="286"/>
      <c r="AT48" s="286"/>
      <c r="AU48" s="286"/>
      <c r="AV48" s="286"/>
      <c r="AW48" s="286"/>
      <c r="AX48" s="286"/>
      <c r="AY48" s="286"/>
      <c r="AZ48" s="286"/>
      <c r="BA48" s="286"/>
      <c r="BB48" s="286"/>
      <c r="BC48" s="286"/>
      <c r="BD48" s="286"/>
      <c r="BE48" s="286"/>
      <c r="BF48" s="286"/>
    </row>
    <row r="49" spans="2:58" s="284" customFormat="1" ht="15.75" customHeight="1" thickBot="1" x14ac:dyDescent="0.3">
      <c r="B49" s="290"/>
      <c r="C49" s="344" t="str">
        <f>C16</f>
        <v>GESTAMP</v>
      </c>
      <c r="D49" s="304"/>
      <c r="E49" s="303" t="s">
        <v>230</v>
      </c>
      <c r="F49" s="303" t="s">
        <v>110</v>
      </c>
      <c r="G49" s="285"/>
      <c r="H49" s="378" t="str">
        <f t="shared" ref="H49:Q49" si="15">H44</f>
        <v>2010/11</v>
      </c>
      <c r="I49" s="378" t="str">
        <f t="shared" si="15"/>
        <v>2011/12</v>
      </c>
      <c r="J49" s="378" t="str">
        <f t="shared" si="15"/>
        <v>2012/13</v>
      </c>
      <c r="K49" s="378" t="str">
        <f t="shared" si="15"/>
        <v>2013/14</v>
      </c>
      <c r="L49" s="378" t="str">
        <f t="shared" si="15"/>
        <v>2014/15</v>
      </c>
      <c r="M49" s="378" t="str">
        <f t="shared" si="15"/>
        <v>2015/16</v>
      </c>
      <c r="N49" s="378" t="str">
        <f t="shared" si="15"/>
        <v>2016/17</v>
      </c>
      <c r="O49" s="378" t="str">
        <f t="shared" si="15"/>
        <v>2017/18</v>
      </c>
      <c r="P49" s="378" t="str">
        <f t="shared" si="15"/>
        <v>2018/19</v>
      </c>
      <c r="Q49" s="378" t="str">
        <f t="shared" si="15"/>
        <v>2019/20</v>
      </c>
      <c r="R49" s="309"/>
      <c r="S49" s="310"/>
      <c r="AR49" s="286"/>
      <c r="AS49" s="286"/>
      <c r="AT49" s="286"/>
      <c r="AU49" s="286"/>
      <c r="AV49" s="286"/>
      <c r="AW49" s="286"/>
      <c r="AX49" s="286"/>
      <c r="AY49" s="286"/>
      <c r="AZ49" s="286"/>
      <c r="BA49" s="286"/>
      <c r="BB49" s="286"/>
      <c r="BC49" s="286"/>
      <c r="BD49" s="286"/>
      <c r="BE49" s="286"/>
      <c r="BF49" s="286"/>
    </row>
    <row r="50" spans="2:58" s="284" customFormat="1" ht="15.75" customHeight="1" x14ac:dyDescent="0.3">
      <c r="B50" s="290"/>
      <c r="C50" s="379" t="s">
        <v>240</v>
      </c>
      <c r="D50" s="380"/>
      <c r="E50" s="381">
        <f>AVERAGE(H50:Q50)</f>
        <v>0</v>
      </c>
      <c r="F50" s="381">
        <f>SUM(H50:Q50)</f>
        <v>0</v>
      </c>
      <c r="G50" s="285"/>
      <c r="H50" s="381">
        <f>'Q13a APC Vehicle sales details'!$F$14*(1-'Q13a APC Vehicle sales details'!$F$16-'Q13a APC Vehicle sales details'!$F$17)*'Q13b APC Wider benefits'!E$18*('Q13b APC Wider benefits'!E$21-'Q13b APC Wider benefits'!E$22)</f>
        <v>0</v>
      </c>
      <c r="I50" s="381">
        <f>'Q13a APC Vehicle sales details'!$F$14*(1-'Q13a APC Vehicle sales details'!$F$16-'Q13a APC Vehicle sales details'!$F$17)*'Q13b APC Wider benefits'!F$18*('Q13b APC Wider benefits'!F$21-'Q13b APC Wider benefits'!F$22)</f>
        <v>0</v>
      </c>
      <c r="J50" s="381">
        <f>'Q13a APC Vehicle sales details'!$F$14*(1-'Q13a APC Vehicle sales details'!$F$16-'Q13a APC Vehicle sales details'!$F$17)*'Q13b APC Wider benefits'!G$18*('Q13b APC Wider benefits'!G$21-'Q13b APC Wider benefits'!G$22)</f>
        <v>0</v>
      </c>
      <c r="K50" s="381">
        <f>'Q13a APC Vehicle sales details'!$F$14*(1-'Q13a APC Vehicle sales details'!$F$16-'Q13a APC Vehicle sales details'!$F$17)*'Q13b APC Wider benefits'!H$18*('Q13b APC Wider benefits'!H$21-'Q13b APC Wider benefits'!H$22)</f>
        <v>0</v>
      </c>
      <c r="L50" s="381">
        <f>'Q13a APC Vehicle sales details'!$F$14*(1-'Q13a APC Vehicle sales details'!$F$16-'Q13a APC Vehicle sales details'!$F$17)*'Q13b APC Wider benefits'!I$18*('Q13b APC Wider benefits'!I$21-'Q13b APC Wider benefits'!I$22)</f>
        <v>0</v>
      </c>
      <c r="M50" s="381">
        <f>'Q13a APC Vehicle sales details'!$F$14*(1-'Q13a APC Vehicle sales details'!$F$16-'Q13a APC Vehicle sales details'!$F$17)*'Q13b APC Wider benefits'!J$18*('Q13b APC Wider benefits'!J$21-'Q13b APC Wider benefits'!J$22)</f>
        <v>0</v>
      </c>
      <c r="N50" s="381">
        <f>'Q13a APC Vehicle sales details'!$F$14*(1-'Q13a APC Vehicle sales details'!$F$16-'Q13a APC Vehicle sales details'!$F$17)*'Q13b APC Wider benefits'!K$18*('Q13b APC Wider benefits'!K$21-'Q13b APC Wider benefits'!K$22)</f>
        <v>0</v>
      </c>
      <c r="O50" s="381">
        <f>'Q13a APC Vehicle sales details'!$F$14*(1-'Q13a APC Vehicle sales details'!$F$16-'Q13a APC Vehicle sales details'!$F$17)*'Q13b APC Wider benefits'!L$18*('Q13b APC Wider benefits'!L$21-'Q13b APC Wider benefits'!L$22)</f>
        <v>0</v>
      </c>
      <c r="P50" s="381">
        <f>'Q13a APC Vehicle sales details'!$F$14*(1-'Q13a APC Vehicle sales details'!$F$16-'Q13a APC Vehicle sales details'!$F$17)*'Q13b APC Wider benefits'!M$18*('Q13b APC Wider benefits'!M$21-'Q13b APC Wider benefits'!M$22)</f>
        <v>0</v>
      </c>
      <c r="Q50" s="381">
        <f>'Q13a APC Vehicle sales details'!$F$14*(1-'Q13a APC Vehicle sales details'!$F$16-'Q13a APC Vehicle sales details'!$F$17)*'Q13b APC Wider benefits'!N$18*('Q13b APC Wider benefits'!N$21-'Q13b APC Wider benefits'!N$22)</f>
        <v>0</v>
      </c>
      <c r="R50" s="309"/>
      <c r="S50" s="310"/>
      <c r="AR50" s="286"/>
      <c r="AS50" s="286"/>
      <c r="AT50" s="286"/>
      <c r="AU50" s="286"/>
      <c r="AV50" s="286"/>
      <c r="AW50" s="286"/>
      <c r="AX50" s="286"/>
      <c r="AY50" s="286"/>
      <c r="AZ50" s="286"/>
      <c r="BA50" s="286"/>
      <c r="BB50" s="286"/>
      <c r="BC50" s="286"/>
      <c r="BD50" s="286"/>
      <c r="BE50" s="286"/>
      <c r="BF50" s="286"/>
    </row>
    <row r="51" spans="2:58" s="284" customFormat="1" ht="15.75" customHeight="1" thickBot="1" x14ac:dyDescent="0.35">
      <c r="B51" s="290"/>
      <c r="C51" s="382" t="s">
        <v>241</v>
      </c>
      <c r="D51" s="380"/>
      <c r="E51" s="390">
        <f t="shared" ref="E51" si="16">AVERAGE(H51:Q51)</f>
        <v>0</v>
      </c>
      <c r="F51" s="390">
        <f t="shared" ref="F51" si="17">SUM(H51:Q51)</f>
        <v>0</v>
      </c>
      <c r="G51" s="391"/>
      <c r="H51" s="390">
        <f>H50*'Q13a APC Vehicle sales details'!$F$19</f>
        <v>0</v>
      </c>
      <c r="I51" s="390">
        <f>I50*'Q13a APC Vehicle sales details'!$F$19</f>
        <v>0</v>
      </c>
      <c r="J51" s="390">
        <f>J50*'Q13a APC Vehicle sales details'!$F$19</f>
        <v>0</v>
      </c>
      <c r="K51" s="390">
        <f>K50*'Q13a APC Vehicle sales details'!$F$19</f>
        <v>0</v>
      </c>
      <c r="L51" s="390">
        <f>L50*'Q13a APC Vehicle sales details'!$F$19</f>
        <v>0</v>
      </c>
      <c r="M51" s="390">
        <f>M50*'Q13a APC Vehicle sales details'!$F$19</f>
        <v>0</v>
      </c>
      <c r="N51" s="390">
        <f>N50*'Q13a APC Vehicle sales details'!$F$19</f>
        <v>0</v>
      </c>
      <c r="O51" s="390">
        <f>O50*'Q13a APC Vehicle sales details'!$F$19</f>
        <v>0</v>
      </c>
      <c r="P51" s="390">
        <f>P50*'Q13a APC Vehicle sales details'!$F$19</f>
        <v>0</v>
      </c>
      <c r="Q51" s="390">
        <f>Q50*'Q13a APC Vehicle sales details'!$F$19</f>
        <v>0</v>
      </c>
      <c r="R51" s="309"/>
      <c r="S51" s="310"/>
      <c r="AR51" s="286"/>
      <c r="AS51" s="286"/>
      <c r="AT51" s="286"/>
      <c r="AU51" s="286"/>
      <c r="AV51" s="286"/>
      <c r="AW51" s="286"/>
      <c r="AX51" s="286"/>
      <c r="AY51" s="286"/>
      <c r="AZ51" s="286"/>
      <c r="BA51" s="286"/>
      <c r="BB51" s="286"/>
      <c r="BC51" s="286"/>
      <c r="BD51" s="286"/>
      <c r="BE51" s="286"/>
      <c r="BF51" s="286"/>
    </row>
    <row r="52" spans="2:58" s="284" customFormat="1" ht="15.75" customHeight="1" x14ac:dyDescent="0.25">
      <c r="B52" s="290"/>
      <c r="C52" s="285"/>
      <c r="D52" s="285"/>
      <c r="E52" s="285"/>
      <c r="F52" s="285"/>
      <c r="G52" s="285"/>
      <c r="H52" s="392"/>
      <c r="I52" s="392"/>
      <c r="J52" s="392"/>
      <c r="K52" s="392"/>
      <c r="L52" s="392"/>
      <c r="M52" s="392"/>
      <c r="N52" s="392"/>
      <c r="O52" s="392"/>
      <c r="P52" s="392"/>
      <c r="Q52" s="392"/>
      <c r="R52" s="309"/>
      <c r="S52" s="310"/>
      <c r="AR52" s="286"/>
      <c r="AS52" s="286"/>
      <c r="AT52" s="286"/>
      <c r="AU52" s="286"/>
      <c r="AV52" s="286"/>
      <c r="AW52" s="286"/>
      <c r="AX52" s="286"/>
      <c r="AY52" s="286"/>
      <c r="AZ52" s="286"/>
      <c r="BA52" s="286"/>
      <c r="BB52" s="286"/>
      <c r="BC52" s="286"/>
      <c r="BD52" s="286"/>
      <c r="BE52" s="286"/>
      <c r="BF52" s="286"/>
    </row>
    <row r="53" spans="2:58" s="284" customFormat="1" ht="15.75" customHeight="1" thickBot="1" x14ac:dyDescent="0.35">
      <c r="B53" s="290"/>
      <c r="C53" s="343" t="s">
        <v>182</v>
      </c>
      <c r="D53" s="285"/>
      <c r="E53" s="386"/>
      <c r="F53" s="386" t="s">
        <v>239</v>
      </c>
      <c r="G53" s="285"/>
      <c r="H53" s="285"/>
      <c r="I53" s="285"/>
      <c r="J53" s="285"/>
      <c r="K53" s="285"/>
      <c r="L53" s="285"/>
      <c r="M53" s="285"/>
      <c r="N53" s="285"/>
      <c r="O53" s="285"/>
      <c r="P53" s="285"/>
      <c r="Q53" s="386" t="s">
        <v>239</v>
      </c>
      <c r="R53" s="309"/>
      <c r="S53" s="310"/>
      <c r="AR53" s="286"/>
      <c r="AS53" s="286"/>
      <c r="AT53" s="286"/>
      <c r="AU53" s="286"/>
      <c r="AV53" s="286"/>
      <c r="AW53" s="286"/>
      <c r="AX53" s="286"/>
      <c r="AY53" s="286"/>
      <c r="AZ53" s="286"/>
      <c r="BA53" s="286"/>
      <c r="BB53" s="286"/>
      <c r="BC53" s="286"/>
      <c r="BD53" s="286"/>
      <c r="BE53" s="286"/>
      <c r="BF53" s="286"/>
    </row>
    <row r="54" spans="2:58" s="284" customFormat="1" ht="15.75" customHeight="1" thickBot="1" x14ac:dyDescent="0.3">
      <c r="B54" s="290"/>
      <c r="C54" s="344" t="str">
        <f>C24</f>
        <v>LICENCING</v>
      </c>
      <c r="D54" s="304"/>
      <c r="E54" s="303" t="s">
        <v>230</v>
      </c>
      <c r="F54" s="303" t="s">
        <v>110</v>
      </c>
      <c r="G54" s="285"/>
      <c r="H54" s="378" t="str">
        <f t="shared" ref="H54:Q54" si="18">H49</f>
        <v>2010/11</v>
      </c>
      <c r="I54" s="378" t="str">
        <f t="shared" si="18"/>
        <v>2011/12</v>
      </c>
      <c r="J54" s="378" t="str">
        <f t="shared" si="18"/>
        <v>2012/13</v>
      </c>
      <c r="K54" s="378" t="str">
        <f t="shared" si="18"/>
        <v>2013/14</v>
      </c>
      <c r="L54" s="378" t="str">
        <f t="shared" si="18"/>
        <v>2014/15</v>
      </c>
      <c r="M54" s="378" t="str">
        <f t="shared" si="18"/>
        <v>2015/16</v>
      </c>
      <c r="N54" s="378" t="str">
        <f t="shared" si="18"/>
        <v>2016/17</v>
      </c>
      <c r="O54" s="378" t="str">
        <f t="shared" si="18"/>
        <v>2017/18</v>
      </c>
      <c r="P54" s="378" t="str">
        <f t="shared" si="18"/>
        <v>2018/19</v>
      </c>
      <c r="Q54" s="378" t="str">
        <f t="shared" si="18"/>
        <v>2019/20</v>
      </c>
      <c r="R54" s="309"/>
      <c r="S54" s="310"/>
      <c r="AR54" s="286"/>
      <c r="AS54" s="286"/>
      <c r="AT54" s="286"/>
      <c r="AU54" s="286"/>
      <c r="AV54" s="286"/>
      <c r="AW54" s="286"/>
      <c r="AX54" s="286"/>
      <c r="AY54" s="286"/>
      <c r="AZ54" s="286"/>
      <c r="BA54" s="286"/>
      <c r="BB54" s="286"/>
      <c r="BC54" s="286"/>
      <c r="BD54" s="286"/>
      <c r="BE54" s="286"/>
      <c r="BF54" s="286"/>
    </row>
    <row r="55" spans="2:58" s="284" customFormat="1" ht="15.75" customHeight="1" x14ac:dyDescent="0.3">
      <c r="B55" s="290"/>
      <c r="C55" s="379" t="s">
        <v>240</v>
      </c>
      <c r="D55" s="380"/>
      <c r="E55" s="381">
        <f>AVERAGE(H55:Q55)</f>
        <v>0</v>
      </c>
      <c r="F55" s="381">
        <f>SUM(H55:Q55)</f>
        <v>0</v>
      </c>
      <c r="G55" s="285"/>
      <c r="H55" s="381">
        <f>'Q13a APC Vehicle sales details'!$G$14*(1-'Q13a APC Vehicle sales details'!$G$16-'Q13a APC Vehicle sales details'!$G$17)*'Q13b APC Wider benefits'!E$25*('Q13b APC Wider benefits'!E$28-'Q13b APC Wider benefits'!E$29)</f>
        <v>0</v>
      </c>
      <c r="I55" s="381">
        <f>'Q13a APC Vehicle sales details'!$G$14*(1-'Q13a APC Vehicle sales details'!$G$16-'Q13a APC Vehicle sales details'!$G$17)*'Q13b APC Wider benefits'!F$25*('Q13b APC Wider benefits'!F$28-'Q13b APC Wider benefits'!F$29)</f>
        <v>0</v>
      </c>
      <c r="J55" s="381">
        <f>'Q13a APC Vehicle sales details'!$G$14*(1-'Q13a APC Vehicle sales details'!$G$16-'Q13a APC Vehicle sales details'!$G$17)*'Q13b APC Wider benefits'!G$25*('Q13b APC Wider benefits'!G$28-'Q13b APC Wider benefits'!G$29)</f>
        <v>0</v>
      </c>
      <c r="K55" s="381">
        <f>'Q13a APC Vehicle sales details'!$G$14*(1-'Q13a APC Vehicle sales details'!$G$16-'Q13a APC Vehicle sales details'!$G$17)*'Q13b APC Wider benefits'!H$25*('Q13b APC Wider benefits'!H$28-'Q13b APC Wider benefits'!H$29)</f>
        <v>0</v>
      </c>
      <c r="L55" s="381">
        <f>'Q13a APC Vehicle sales details'!$G$14*(1-'Q13a APC Vehicle sales details'!$G$16-'Q13a APC Vehicle sales details'!$G$17)*'Q13b APC Wider benefits'!I$25*('Q13b APC Wider benefits'!I$28-'Q13b APC Wider benefits'!I$29)</f>
        <v>0</v>
      </c>
      <c r="M55" s="381">
        <f>'Q13a APC Vehicle sales details'!$G$14*(1-'Q13a APC Vehicle sales details'!$G$16-'Q13a APC Vehicle sales details'!$G$17)*'Q13b APC Wider benefits'!J$25*('Q13b APC Wider benefits'!J$28-'Q13b APC Wider benefits'!J$29)</f>
        <v>0</v>
      </c>
      <c r="N55" s="381">
        <f>'Q13a APC Vehicle sales details'!$G$14*(1-'Q13a APC Vehicle sales details'!$G$16-'Q13a APC Vehicle sales details'!$G$17)*'Q13b APC Wider benefits'!K$25*('Q13b APC Wider benefits'!K$28-'Q13b APC Wider benefits'!K$29)</f>
        <v>0</v>
      </c>
      <c r="O55" s="381">
        <f>'Q13a APC Vehicle sales details'!$G$14*(1-'Q13a APC Vehicle sales details'!$G$16-'Q13a APC Vehicle sales details'!$G$17)*'Q13b APC Wider benefits'!L$25*('Q13b APC Wider benefits'!L$28-'Q13b APC Wider benefits'!L$29)</f>
        <v>0</v>
      </c>
      <c r="P55" s="381">
        <f>'Q13a APC Vehicle sales details'!$G$14*(1-'Q13a APC Vehicle sales details'!$G$16-'Q13a APC Vehicle sales details'!$G$17)*'Q13b APC Wider benefits'!M$25*('Q13b APC Wider benefits'!M$28-'Q13b APC Wider benefits'!M$29)</f>
        <v>0</v>
      </c>
      <c r="Q55" s="381">
        <f>'Q13a APC Vehicle sales details'!$G$14*(1-'Q13a APC Vehicle sales details'!$G$16-'Q13a APC Vehicle sales details'!$G$17)*'Q13b APC Wider benefits'!N$25*('Q13b APC Wider benefits'!N$28-'Q13b APC Wider benefits'!N$29)</f>
        <v>0</v>
      </c>
      <c r="R55" s="309"/>
      <c r="S55" s="310"/>
      <c r="AR55" s="286"/>
      <c r="AS55" s="286"/>
      <c r="AT55" s="286"/>
      <c r="AU55" s="286"/>
      <c r="AV55" s="286"/>
      <c r="AW55" s="286"/>
      <c r="AX55" s="286"/>
      <c r="AY55" s="286"/>
      <c r="AZ55" s="286"/>
      <c r="BA55" s="286"/>
      <c r="BB55" s="286"/>
      <c r="BC55" s="286"/>
      <c r="BD55" s="286"/>
      <c r="BE55" s="286"/>
      <c r="BF55" s="286"/>
    </row>
    <row r="56" spans="2:58" s="284" customFormat="1" ht="15.75" customHeight="1" thickBot="1" x14ac:dyDescent="0.35">
      <c r="B56" s="290"/>
      <c r="C56" s="382" t="s">
        <v>241</v>
      </c>
      <c r="D56" s="380"/>
      <c r="E56" s="390">
        <f t="shared" ref="E56" si="19">AVERAGE(H56:Q56)</f>
        <v>0</v>
      </c>
      <c r="F56" s="390">
        <f t="shared" ref="F56" si="20">SUM(H56:Q56)</f>
        <v>0</v>
      </c>
      <c r="G56" s="391"/>
      <c r="H56" s="390">
        <f>H55*'Q13a APC Vehicle sales details'!$G$19</f>
        <v>0</v>
      </c>
      <c r="I56" s="390">
        <f>I55*'Q13a APC Vehicle sales details'!$G$19</f>
        <v>0</v>
      </c>
      <c r="J56" s="390">
        <f>J55*'Q13a APC Vehicle sales details'!$G$19</f>
        <v>0</v>
      </c>
      <c r="K56" s="390">
        <f>K55*'Q13a APC Vehicle sales details'!$G$19</f>
        <v>0</v>
      </c>
      <c r="L56" s="390">
        <f>L55*'Q13a APC Vehicle sales details'!$G$19</f>
        <v>0</v>
      </c>
      <c r="M56" s="390">
        <f>M55*'Q13a APC Vehicle sales details'!$G$19</f>
        <v>0</v>
      </c>
      <c r="N56" s="390">
        <f>N55*'Q13a APC Vehicle sales details'!$G$19</f>
        <v>0</v>
      </c>
      <c r="O56" s="390">
        <f>O55*'Q13a APC Vehicle sales details'!$G$19</f>
        <v>0</v>
      </c>
      <c r="P56" s="390">
        <f>P55*'Q13a APC Vehicle sales details'!$G$19</f>
        <v>0</v>
      </c>
      <c r="Q56" s="390">
        <f>Q55*'Q13a APC Vehicle sales details'!$G$19</f>
        <v>0</v>
      </c>
      <c r="R56" s="309"/>
      <c r="S56" s="310"/>
      <c r="AR56" s="286"/>
      <c r="AS56" s="286"/>
      <c r="AT56" s="286"/>
      <c r="AU56" s="286"/>
      <c r="AV56" s="286"/>
      <c r="AW56" s="286"/>
      <c r="AX56" s="286"/>
      <c r="AY56" s="286"/>
      <c r="AZ56" s="286"/>
      <c r="BA56" s="286"/>
      <c r="BB56" s="286"/>
      <c r="BC56" s="286"/>
      <c r="BD56" s="286"/>
      <c r="BE56" s="286"/>
      <c r="BF56" s="286"/>
    </row>
    <row r="57" spans="2:58" s="284" customFormat="1" ht="15.75" customHeight="1" x14ac:dyDescent="0.25">
      <c r="B57" s="290"/>
      <c r="C57" s="285"/>
      <c r="D57" s="285"/>
      <c r="E57" s="285"/>
      <c r="F57" s="285"/>
      <c r="G57" s="285"/>
      <c r="H57" s="392"/>
      <c r="I57" s="392"/>
      <c r="J57" s="392"/>
      <c r="K57" s="392"/>
      <c r="L57" s="392"/>
      <c r="M57" s="392"/>
      <c r="N57" s="392"/>
      <c r="O57" s="392"/>
      <c r="P57" s="392"/>
      <c r="Q57" s="392"/>
      <c r="R57" s="309"/>
      <c r="S57" s="310"/>
      <c r="AR57" s="286"/>
      <c r="AS57" s="286"/>
      <c r="AT57" s="286"/>
      <c r="AU57" s="286"/>
      <c r="AV57" s="286"/>
      <c r="AW57" s="286"/>
      <c r="AX57" s="286"/>
      <c r="AY57" s="286"/>
      <c r="AZ57" s="286"/>
      <c r="BA57" s="286"/>
      <c r="BB57" s="286"/>
      <c r="BC57" s="286"/>
      <c r="BD57" s="286"/>
      <c r="BE57" s="286"/>
      <c r="BF57" s="286"/>
    </row>
    <row r="58" spans="2:58" s="284" customFormat="1" ht="15.75" customHeight="1" thickBot="1" x14ac:dyDescent="0.35">
      <c r="B58" s="290"/>
      <c r="C58" s="343" t="s">
        <v>183</v>
      </c>
      <c r="D58" s="285"/>
      <c r="E58" s="386"/>
      <c r="F58" s="386" t="s">
        <v>239</v>
      </c>
      <c r="G58" s="285"/>
      <c r="H58" s="285"/>
      <c r="I58" s="285"/>
      <c r="J58" s="285"/>
      <c r="K58" s="285"/>
      <c r="L58" s="285"/>
      <c r="M58" s="285"/>
      <c r="N58" s="285"/>
      <c r="O58" s="285"/>
      <c r="P58" s="285"/>
      <c r="Q58" s="386" t="s">
        <v>239</v>
      </c>
      <c r="R58" s="309"/>
      <c r="S58" s="310"/>
      <c r="AR58" s="286"/>
      <c r="AS58" s="286"/>
      <c r="AT58" s="286"/>
      <c r="AU58" s="286"/>
      <c r="AV58" s="286"/>
      <c r="AW58" s="286"/>
      <c r="AX58" s="286"/>
      <c r="AY58" s="286"/>
      <c r="AZ58" s="286"/>
      <c r="BA58" s="286"/>
      <c r="BB58" s="286"/>
      <c r="BC58" s="286"/>
      <c r="BD58" s="286"/>
      <c r="BE58" s="286"/>
      <c r="BF58" s="286"/>
    </row>
    <row r="59" spans="2:58" s="284" customFormat="1" ht="15.75" customHeight="1" thickBot="1" x14ac:dyDescent="0.3">
      <c r="B59" s="290"/>
      <c r="C59" s="344" t="str">
        <f>C32</f>
        <v>VEH4</v>
      </c>
      <c r="D59" s="304"/>
      <c r="E59" s="303" t="s">
        <v>230</v>
      </c>
      <c r="F59" s="303" t="s">
        <v>110</v>
      </c>
      <c r="G59" s="285"/>
      <c r="H59" s="378" t="str">
        <f t="shared" ref="H59:Q59" si="21">H54</f>
        <v>2010/11</v>
      </c>
      <c r="I59" s="378" t="str">
        <f t="shared" si="21"/>
        <v>2011/12</v>
      </c>
      <c r="J59" s="378" t="str">
        <f t="shared" si="21"/>
        <v>2012/13</v>
      </c>
      <c r="K59" s="378" t="str">
        <f t="shared" si="21"/>
        <v>2013/14</v>
      </c>
      <c r="L59" s="378" t="str">
        <f t="shared" si="21"/>
        <v>2014/15</v>
      </c>
      <c r="M59" s="378" t="str">
        <f t="shared" si="21"/>
        <v>2015/16</v>
      </c>
      <c r="N59" s="378" t="str">
        <f t="shared" si="21"/>
        <v>2016/17</v>
      </c>
      <c r="O59" s="378" t="str">
        <f t="shared" si="21"/>
        <v>2017/18</v>
      </c>
      <c r="P59" s="378" t="str">
        <f t="shared" si="21"/>
        <v>2018/19</v>
      </c>
      <c r="Q59" s="378" t="str">
        <f t="shared" si="21"/>
        <v>2019/20</v>
      </c>
      <c r="R59" s="309"/>
      <c r="S59" s="310"/>
      <c r="AR59" s="286"/>
      <c r="AS59" s="286"/>
      <c r="AT59" s="286"/>
      <c r="AU59" s="286"/>
      <c r="AV59" s="286"/>
      <c r="AW59" s="286"/>
      <c r="AX59" s="286"/>
      <c r="AY59" s="286"/>
      <c r="AZ59" s="286"/>
      <c r="BA59" s="286"/>
      <c r="BB59" s="286"/>
      <c r="BC59" s="286"/>
      <c r="BD59" s="286"/>
      <c r="BE59" s="286"/>
      <c r="BF59" s="286"/>
    </row>
    <row r="60" spans="2:58" s="284" customFormat="1" ht="15.75" customHeight="1" x14ac:dyDescent="0.3">
      <c r="B60" s="290"/>
      <c r="C60" s="379" t="s">
        <v>240</v>
      </c>
      <c r="D60" s="380"/>
      <c r="E60" s="381">
        <f>AVERAGE(H60:Q60)</f>
        <v>0</v>
      </c>
      <c r="F60" s="381">
        <f>SUM(H60:Q60)</f>
        <v>0</v>
      </c>
      <c r="G60" s="285"/>
      <c r="H60" s="381">
        <f>'Q13a APC Vehicle sales details'!$H$14*(1-'Q13a APC Vehicle sales details'!$H$16-'Q13a APC Vehicle sales details'!$H$17)*'Q13b APC Wider benefits'!E$32*('Q13b APC Wider benefits'!E$35-'Q13b APC Wider benefits'!E$36)</f>
        <v>0</v>
      </c>
      <c r="I60" s="381">
        <f>'Q13a APC Vehicle sales details'!$H$14*(1-'Q13a APC Vehicle sales details'!$H$16-'Q13a APC Vehicle sales details'!$H$17)*'Q13b APC Wider benefits'!F$32*('Q13b APC Wider benefits'!F$35-'Q13b APC Wider benefits'!F$36)</f>
        <v>0</v>
      </c>
      <c r="J60" s="381">
        <f>'Q13a APC Vehicle sales details'!$H$14*(1-'Q13a APC Vehicle sales details'!$H$16-'Q13a APC Vehicle sales details'!$H$17)*'Q13b APC Wider benefits'!G$32*('Q13b APC Wider benefits'!G$35-'Q13b APC Wider benefits'!G$36)</f>
        <v>0</v>
      </c>
      <c r="K60" s="381">
        <f>'Q13a APC Vehicle sales details'!$H$14*(1-'Q13a APC Vehicle sales details'!$H$16-'Q13a APC Vehicle sales details'!$H$17)*'Q13b APC Wider benefits'!H$32*('Q13b APC Wider benefits'!H$35-'Q13b APC Wider benefits'!H$36)</f>
        <v>0</v>
      </c>
      <c r="L60" s="381">
        <f>'Q13a APC Vehicle sales details'!$H$14*(1-'Q13a APC Vehicle sales details'!$H$16-'Q13a APC Vehicle sales details'!$H$17)*'Q13b APC Wider benefits'!I$32*('Q13b APC Wider benefits'!I$35-'Q13b APC Wider benefits'!I$36)</f>
        <v>0</v>
      </c>
      <c r="M60" s="381">
        <f>'Q13a APC Vehicle sales details'!$H$14*(1-'Q13a APC Vehicle sales details'!$H$16-'Q13a APC Vehicle sales details'!$H$17)*'Q13b APC Wider benefits'!J$32*('Q13b APC Wider benefits'!J$35-'Q13b APC Wider benefits'!J$36)</f>
        <v>0</v>
      </c>
      <c r="N60" s="381">
        <f>'Q13a APC Vehicle sales details'!$H$14*(1-'Q13a APC Vehicle sales details'!$H$16-'Q13a APC Vehicle sales details'!$H$17)*'Q13b APC Wider benefits'!K$32*('Q13b APC Wider benefits'!K$35-'Q13b APC Wider benefits'!K$36)</f>
        <v>0</v>
      </c>
      <c r="O60" s="381">
        <f>'Q13a APC Vehicle sales details'!$H$14*(1-'Q13a APC Vehicle sales details'!$H$16-'Q13a APC Vehicle sales details'!$H$17)*'Q13b APC Wider benefits'!L$32*('Q13b APC Wider benefits'!L$35-'Q13b APC Wider benefits'!L$36)</f>
        <v>0</v>
      </c>
      <c r="P60" s="381">
        <f>'Q13a APC Vehicle sales details'!$H$14*(1-'Q13a APC Vehicle sales details'!$H$16-'Q13a APC Vehicle sales details'!$H$17)*'Q13b APC Wider benefits'!M$32*('Q13b APC Wider benefits'!M$35-'Q13b APC Wider benefits'!M$36)</f>
        <v>0</v>
      </c>
      <c r="Q60" s="381">
        <f>'Q13a APC Vehicle sales details'!$H$14*(1-'Q13a APC Vehicle sales details'!$H$16-'Q13a APC Vehicle sales details'!$H$17)*'Q13b APC Wider benefits'!N$32*('Q13b APC Wider benefits'!N$35-'Q13b APC Wider benefits'!N$36)</f>
        <v>0</v>
      </c>
      <c r="R60" s="309"/>
      <c r="S60" s="310"/>
      <c r="AR60" s="286"/>
      <c r="AS60" s="286"/>
      <c r="AT60" s="286"/>
      <c r="AU60" s="286"/>
      <c r="AV60" s="286"/>
      <c r="AW60" s="286"/>
      <c r="AX60" s="286"/>
      <c r="AY60" s="286"/>
      <c r="AZ60" s="286"/>
      <c r="BA60" s="286"/>
      <c r="BB60" s="286"/>
      <c r="BC60" s="286"/>
      <c r="BD60" s="286"/>
      <c r="BE60" s="286"/>
      <c r="BF60" s="286"/>
    </row>
    <row r="61" spans="2:58" s="284" customFormat="1" ht="15.75" customHeight="1" thickBot="1" x14ac:dyDescent="0.35">
      <c r="B61" s="290"/>
      <c r="C61" s="382" t="s">
        <v>241</v>
      </c>
      <c r="D61" s="380"/>
      <c r="E61" s="390">
        <f t="shared" ref="E61" si="22">AVERAGE(H61:Q61)</f>
        <v>0</v>
      </c>
      <c r="F61" s="390">
        <f t="shared" ref="F61" si="23">SUM(H61:Q61)</f>
        <v>0</v>
      </c>
      <c r="G61" s="391"/>
      <c r="H61" s="390">
        <f>H60*'Q13a APC Vehicle sales details'!$H$19</f>
        <v>0</v>
      </c>
      <c r="I61" s="390">
        <f>I60*'Q13a APC Vehicle sales details'!$H$19</f>
        <v>0</v>
      </c>
      <c r="J61" s="390">
        <f>J60*'Q13a APC Vehicle sales details'!$H$19</f>
        <v>0</v>
      </c>
      <c r="K61" s="390">
        <f>K60*'Q13a APC Vehicle sales details'!$H$19</f>
        <v>0</v>
      </c>
      <c r="L61" s="390">
        <f>L60*'Q13a APC Vehicle sales details'!$H$19</f>
        <v>0</v>
      </c>
      <c r="M61" s="390">
        <f>M60*'Q13a APC Vehicle sales details'!$H$19</f>
        <v>0</v>
      </c>
      <c r="N61" s="390">
        <f>N60*'Q13a APC Vehicle sales details'!$H$19</f>
        <v>0</v>
      </c>
      <c r="O61" s="390">
        <f>O60*'Q13a APC Vehicle sales details'!$H$19</f>
        <v>0</v>
      </c>
      <c r="P61" s="390">
        <f>P60*'Q13a APC Vehicle sales details'!$H$19</f>
        <v>0</v>
      </c>
      <c r="Q61" s="390">
        <f>Q60*'Q13a APC Vehicle sales details'!$H$19</f>
        <v>0</v>
      </c>
      <c r="R61" s="309"/>
      <c r="S61" s="310"/>
      <c r="AR61" s="286"/>
      <c r="AS61" s="286"/>
      <c r="AT61" s="286"/>
      <c r="AU61" s="286"/>
      <c r="AV61" s="286"/>
      <c r="AW61" s="286"/>
      <c r="AX61" s="286"/>
      <c r="AY61" s="286"/>
      <c r="AZ61" s="286"/>
      <c r="BA61" s="286"/>
      <c r="BB61" s="286"/>
      <c r="BC61" s="286"/>
      <c r="BD61" s="286"/>
      <c r="BE61" s="286"/>
      <c r="BF61" s="286"/>
    </row>
    <row r="62" spans="2:58" s="284" customFormat="1" ht="15.6" customHeight="1" thickBot="1" x14ac:dyDescent="0.3">
      <c r="B62" s="314"/>
      <c r="C62" s="316"/>
      <c r="D62" s="316"/>
      <c r="E62" s="316"/>
      <c r="F62" s="316"/>
      <c r="G62" s="316"/>
      <c r="H62" s="316"/>
      <c r="I62" s="316"/>
      <c r="J62" s="316"/>
      <c r="K62" s="316"/>
      <c r="L62" s="316"/>
      <c r="M62" s="316"/>
      <c r="N62" s="316"/>
      <c r="O62" s="316"/>
      <c r="P62" s="316"/>
      <c r="Q62" s="316"/>
      <c r="R62" s="317"/>
      <c r="S62" s="295"/>
      <c r="AR62" s="286"/>
      <c r="AS62" s="286"/>
      <c r="AT62" s="286"/>
      <c r="AU62" s="286"/>
      <c r="AV62" s="286"/>
      <c r="AW62" s="286"/>
      <c r="AX62" s="286"/>
      <c r="AY62" s="286"/>
      <c r="AZ62" s="286"/>
      <c r="BA62" s="286"/>
      <c r="BB62" s="286"/>
      <c r="BC62" s="286"/>
      <c r="BD62" s="286"/>
      <c r="BE62" s="286"/>
      <c r="BF62" s="286"/>
    </row>
    <row r="63" spans="2:58" s="284" customFormat="1" ht="15.6" thickTop="1" x14ac:dyDescent="0.25">
      <c r="D63" s="292"/>
      <c r="E63" s="292"/>
      <c r="F63" s="292"/>
      <c r="R63" s="293"/>
      <c r="S63" s="295"/>
      <c r="AR63" s="286"/>
      <c r="AS63" s="286"/>
      <c r="AT63" s="286"/>
      <c r="AU63" s="286"/>
      <c r="AV63" s="286"/>
      <c r="AW63" s="286"/>
      <c r="AX63" s="286"/>
      <c r="AY63" s="286"/>
      <c r="AZ63" s="286"/>
      <c r="BA63" s="286"/>
      <c r="BB63" s="286"/>
      <c r="BC63" s="286"/>
      <c r="BD63" s="286"/>
      <c r="BE63" s="286"/>
      <c r="BF63" s="286"/>
    </row>
    <row r="64" spans="2:58" s="284" customFormat="1" x14ac:dyDescent="0.25">
      <c r="D64" s="292"/>
      <c r="E64" s="292"/>
      <c r="F64" s="292"/>
      <c r="AR64" s="286"/>
      <c r="AS64" s="286"/>
      <c r="AT64" s="286"/>
      <c r="AU64" s="286"/>
      <c r="AV64" s="286"/>
      <c r="AW64" s="286"/>
      <c r="AX64" s="286"/>
      <c r="AY64" s="286"/>
      <c r="AZ64" s="286"/>
      <c r="BA64" s="286"/>
      <c r="BB64" s="286"/>
      <c r="BC64" s="286"/>
      <c r="BD64" s="286"/>
      <c r="BE64" s="286"/>
      <c r="BF64" s="286"/>
    </row>
    <row r="65" spans="4:58" s="284" customFormat="1" x14ac:dyDescent="0.25">
      <c r="D65" s="292"/>
      <c r="E65" s="292"/>
      <c r="F65" s="292"/>
      <c r="AR65" s="286"/>
      <c r="AS65" s="286"/>
      <c r="AT65" s="286"/>
      <c r="AU65" s="286"/>
      <c r="AV65" s="286"/>
      <c r="AW65" s="286"/>
      <c r="AX65" s="286"/>
      <c r="AY65" s="286"/>
      <c r="AZ65" s="286"/>
      <c r="BA65" s="286"/>
      <c r="BB65" s="286"/>
      <c r="BC65" s="286"/>
      <c r="BD65" s="286"/>
      <c r="BE65" s="286"/>
      <c r="BF65" s="286"/>
    </row>
    <row r="66" spans="4:58" s="284" customFormat="1" x14ac:dyDescent="0.25">
      <c r="D66" s="292"/>
      <c r="E66" s="292"/>
      <c r="F66" s="292"/>
      <c r="AR66" s="286"/>
      <c r="AS66" s="286"/>
      <c r="AT66" s="286"/>
      <c r="AU66" s="286"/>
      <c r="AV66" s="286"/>
      <c r="AW66" s="286"/>
      <c r="AX66" s="286"/>
      <c r="AY66" s="286"/>
      <c r="AZ66" s="286"/>
      <c r="BA66" s="286"/>
      <c r="BB66" s="286"/>
      <c r="BC66" s="286"/>
      <c r="BD66" s="286"/>
      <c r="BE66" s="286"/>
      <c r="BF66" s="286"/>
    </row>
    <row r="67" spans="4:58" s="284" customFormat="1" x14ac:dyDescent="0.25">
      <c r="D67" s="292"/>
      <c r="E67" s="292"/>
      <c r="F67" s="292"/>
      <c r="AR67" s="286"/>
      <c r="AS67" s="286"/>
      <c r="AT67" s="286"/>
      <c r="AU67" s="286"/>
      <c r="AV67" s="286"/>
      <c r="AW67" s="286"/>
      <c r="AX67" s="286"/>
      <c r="AY67" s="286"/>
      <c r="AZ67" s="286"/>
      <c r="BA67" s="286"/>
      <c r="BB67" s="286"/>
      <c r="BC67" s="286"/>
      <c r="BD67" s="286"/>
      <c r="BE67" s="286"/>
      <c r="BF67" s="286"/>
    </row>
    <row r="68" spans="4:58" s="284" customFormat="1" x14ac:dyDescent="0.25">
      <c r="D68" s="292"/>
      <c r="E68" s="292"/>
      <c r="F68" s="292"/>
      <c r="AR68" s="286"/>
      <c r="AS68" s="286"/>
      <c r="AT68" s="286"/>
      <c r="AU68" s="286"/>
      <c r="AV68" s="286"/>
      <c r="AW68" s="286"/>
      <c r="AX68" s="286"/>
      <c r="AY68" s="286"/>
      <c r="AZ68" s="286"/>
      <c r="BA68" s="286"/>
      <c r="BB68" s="286"/>
      <c r="BC68" s="286"/>
      <c r="BD68" s="286"/>
      <c r="BE68" s="286"/>
      <c r="BF68" s="286"/>
    </row>
    <row r="69" spans="4:58" s="284" customFormat="1" x14ac:dyDescent="0.25">
      <c r="D69" s="292"/>
      <c r="E69" s="292"/>
      <c r="F69" s="292"/>
      <c r="AR69" s="286"/>
      <c r="AS69" s="286"/>
      <c r="AT69" s="286"/>
      <c r="AU69" s="286"/>
      <c r="AV69" s="286"/>
      <c r="AW69" s="286"/>
      <c r="AX69" s="286"/>
      <c r="AY69" s="286"/>
      <c r="AZ69" s="286"/>
      <c r="BA69" s="286"/>
      <c r="BB69" s="286"/>
      <c r="BC69" s="286"/>
      <c r="BD69" s="286"/>
      <c r="BE69" s="286"/>
      <c r="BF69" s="286"/>
    </row>
    <row r="70" spans="4:58" s="284" customFormat="1" x14ac:dyDescent="0.25">
      <c r="D70" s="292"/>
      <c r="E70" s="292"/>
      <c r="F70" s="292"/>
      <c r="AR70" s="286"/>
      <c r="AS70" s="286"/>
      <c r="AT70" s="286"/>
      <c r="AU70" s="286"/>
      <c r="AV70" s="286"/>
      <c r="AW70" s="286"/>
      <c r="AX70" s="286"/>
      <c r="AY70" s="286"/>
      <c r="AZ70" s="286"/>
      <c r="BA70" s="286"/>
      <c r="BB70" s="286"/>
      <c r="BC70" s="286"/>
      <c r="BD70" s="286"/>
      <c r="BE70" s="286"/>
      <c r="BF70" s="286"/>
    </row>
    <row r="71" spans="4:58" s="284" customFormat="1" x14ac:dyDescent="0.25">
      <c r="D71" s="292"/>
      <c r="E71" s="292"/>
      <c r="F71" s="292"/>
      <c r="AR71" s="286"/>
      <c r="AS71" s="286"/>
      <c r="AT71" s="286"/>
      <c r="AU71" s="286"/>
      <c r="AV71" s="286"/>
      <c r="AW71" s="286"/>
      <c r="AX71" s="286"/>
      <c r="AY71" s="286"/>
      <c r="AZ71" s="286"/>
      <c r="BA71" s="286"/>
      <c r="BB71" s="286"/>
      <c r="BC71" s="286"/>
      <c r="BD71" s="286"/>
      <c r="BE71" s="286"/>
      <c r="BF71" s="286"/>
    </row>
    <row r="72" spans="4:58" s="284" customFormat="1" x14ac:dyDescent="0.25">
      <c r="D72" s="292"/>
      <c r="E72" s="292"/>
      <c r="F72" s="292"/>
      <c r="AR72" s="286"/>
      <c r="AS72" s="286"/>
      <c r="AT72" s="286"/>
      <c r="AU72" s="286"/>
      <c r="AV72" s="286"/>
      <c r="AW72" s="286"/>
      <c r="AX72" s="286"/>
      <c r="AY72" s="286"/>
      <c r="AZ72" s="286"/>
      <c r="BA72" s="286"/>
      <c r="BB72" s="286"/>
      <c r="BC72" s="286"/>
      <c r="BD72" s="286"/>
      <c r="BE72" s="286"/>
      <c r="BF72" s="286"/>
    </row>
    <row r="73" spans="4:58" s="284" customFormat="1" x14ac:dyDescent="0.25">
      <c r="D73" s="292"/>
      <c r="E73" s="292"/>
      <c r="F73" s="292"/>
      <c r="AR73" s="286"/>
      <c r="AS73" s="286"/>
      <c r="AT73" s="286"/>
      <c r="AU73" s="286"/>
      <c r="AV73" s="286"/>
      <c r="AW73" s="286"/>
      <c r="AX73" s="286"/>
      <c r="AY73" s="286"/>
      <c r="AZ73" s="286"/>
      <c r="BA73" s="286"/>
      <c r="BB73" s="286"/>
      <c r="BC73" s="286"/>
      <c r="BD73" s="286"/>
      <c r="BE73" s="286"/>
      <c r="BF73" s="286"/>
    </row>
    <row r="74" spans="4:58" s="284" customFormat="1" x14ac:dyDescent="0.25">
      <c r="D74" s="292"/>
      <c r="E74" s="292"/>
      <c r="F74" s="292"/>
      <c r="AR74" s="286"/>
      <c r="AS74" s="286"/>
      <c r="AT74" s="286"/>
      <c r="AU74" s="286"/>
      <c r="AV74" s="286"/>
      <c r="AW74" s="286"/>
      <c r="AX74" s="286"/>
      <c r="AY74" s="286"/>
      <c r="AZ74" s="286"/>
      <c r="BA74" s="286"/>
      <c r="BB74" s="286"/>
      <c r="BC74" s="286"/>
      <c r="BD74" s="286"/>
      <c r="BE74" s="286"/>
      <c r="BF74" s="286"/>
    </row>
    <row r="75" spans="4:58" s="284" customFormat="1" x14ac:dyDescent="0.25">
      <c r="D75" s="292"/>
      <c r="E75" s="292"/>
      <c r="F75" s="292"/>
      <c r="AR75" s="286"/>
      <c r="AS75" s="286"/>
      <c r="AT75" s="286"/>
      <c r="AU75" s="286"/>
      <c r="AV75" s="286"/>
      <c r="AW75" s="286"/>
      <c r="AX75" s="286"/>
      <c r="AY75" s="286"/>
      <c r="AZ75" s="286"/>
      <c r="BA75" s="286"/>
      <c r="BB75" s="286"/>
      <c r="BC75" s="286"/>
      <c r="BD75" s="286"/>
      <c r="BE75" s="286"/>
      <c r="BF75" s="286"/>
    </row>
    <row r="76" spans="4:58" s="284" customFormat="1" x14ac:dyDescent="0.25">
      <c r="D76" s="292"/>
      <c r="E76" s="292"/>
      <c r="F76" s="292"/>
      <c r="AR76" s="286"/>
      <c r="AS76" s="286"/>
      <c r="AT76" s="286"/>
      <c r="AU76" s="286"/>
      <c r="AV76" s="286"/>
      <c r="AW76" s="286"/>
      <c r="AX76" s="286"/>
      <c r="AY76" s="286"/>
      <c r="AZ76" s="286"/>
      <c r="BA76" s="286"/>
      <c r="BB76" s="286"/>
      <c r="BC76" s="286"/>
      <c r="BD76" s="286"/>
      <c r="BE76" s="286"/>
      <c r="BF76" s="286"/>
    </row>
    <row r="77" spans="4:58" s="284" customFormat="1" x14ac:dyDescent="0.25">
      <c r="D77" s="292"/>
      <c r="E77" s="292"/>
      <c r="F77" s="292"/>
      <c r="AR77" s="286"/>
      <c r="AS77" s="286"/>
      <c r="AT77" s="286"/>
      <c r="AU77" s="286"/>
      <c r="AV77" s="286"/>
      <c r="AW77" s="286"/>
      <c r="AX77" s="286"/>
      <c r="AY77" s="286"/>
      <c r="AZ77" s="286"/>
      <c r="BA77" s="286"/>
      <c r="BB77" s="286"/>
      <c r="BC77" s="286"/>
      <c r="BD77" s="286"/>
      <c r="BE77" s="286"/>
      <c r="BF77" s="286"/>
    </row>
    <row r="78" spans="4:58" s="284" customFormat="1" x14ac:dyDescent="0.25">
      <c r="D78" s="292"/>
      <c r="E78" s="292"/>
      <c r="F78" s="292"/>
      <c r="AR78" s="286"/>
      <c r="AS78" s="286"/>
      <c r="AT78" s="286"/>
      <c r="AU78" s="286"/>
      <c r="AV78" s="286"/>
      <c r="AW78" s="286"/>
      <c r="AX78" s="286"/>
      <c r="AY78" s="286"/>
      <c r="AZ78" s="286"/>
      <c r="BA78" s="286"/>
      <c r="BB78" s="286"/>
      <c r="BC78" s="286"/>
      <c r="BD78" s="286"/>
      <c r="BE78" s="286"/>
      <c r="BF78" s="286"/>
    </row>
    <row r="79" spans="4:58" s="284" customFormat="1" x14ac:dyDescent="0.25">
      <c r="D79" s="292"/>
      <c r="E79" s="292"/>
      <c r="F79" s="292"/>
      <c r="AR79" s="286"/>
      <c r="AS79" s="286"/>
      <c r="AT79" s="286"/>
      <c r="AU79" s="286"/>
      <c r="AV79" s="286"/>
      <c r="AW79" s="286"/>
      <c r="AX79" s="286"/>
      <c r="AY79" s="286"/>
      <c r="AZ79" s="286"/>
      <c r="BA79" s="286"/>
      <c r="BB79" s="286"/>
      <c r="BC79" s="286"/>
      <c r="BD79" s="286"/>
      <c r="BE79" s="286"/>
      <c r="BF79" s="286"/>
    </row>
    <row r="80" spans="4:58" s="284" customFormat="1" x14ac:dyDescent="0.25">
      <c r="D80" s="292"/>
      <c r="E80" s="292"/>
      <c r="F80" s="292"/>
      <c r="AR80" s="286"/>
      <c r="AS80" s="286"/>
      <c r="AT80" s="286"/>
      <c r="AU80" s="286"/>
      <c r="AV80" s="286"/>
      <c r="AW80" s="286"/>
      <c r="AX80" s="286"/>
      <c r="AY80" s="286"/>
      <c r="AZ80" s="286"/>
      <c r="BA80" s="286"/>
      <c r="BB80" s="286"/>
      <c r="BC80" s="286"/>
      <c r="BD80" s="286"/>
      <c r="BE80" s="286"/>
      <c r="BF80" s="286"/>
    </row>
    <row r="81" spans="4:58" s="284" customFormat="1" x14ac:dyDescent="0.25">
      <c r="D81" s="292"/>
      <c r="E81" s="292"/>
      <c r="F81" s="292"/>
      <c r="AR81" s="286"/>
      <c r="AS81" s="286"/>
      <c r="AT81" s="286"/>
      <c r="AU81" s="286"/>
      <c r="AV81" s="286"/>
      <c r="AW81" s="286"/>
      <c r="AX81" s="286"/>
      <c r="AY81" s="286"/>
      <c r="AZ81" s="286"/>
      <c r="BA81" s="286"/>
      <c r="BB81" s="286"/>
      <c r="BC81" s="286"/>
      <c r="BD81" s="286"/>
      <c r="BE81" s="286"/>
      <c r="BF81" s="286"/>
    </row>
    <row r="82" spans="4:58" s="284" customFormat="1" x14ac:dyDescent="0.25">
      <c r="D82" s="292"/>
      <c r="E82" s="292"/>
      <c r="F82" s="292"/>
      <c r="AR82" s="286"/>
      <c r="AS82" s="286"/>
      <c r="AT82" s="286"/>
      <c r="AU82" s="286"/>
      <c r="AV82" s="286"/>
      <c r="AW82" s="286"/>
      <c r="AX82" s="286"/>
      <c r="AY82" s="286"/>
      <c r="AZ82" s="286"/>
      <c r="BA82" s="286"/>
      <c r="BB82" s="286"/>
      <c r="BC82" s="286"/>
      <c r="BD82" s="286"/>
      <c r="BE82" s="286"/>
      <c r="BF82" s="286"/>
    </row>
    <row r="83" spans="4:58" s="284" customFormat="1" x14ac:dyDescent="0.25">
      <c r="D83" s="292"/>
      <c r="E83" s="292"/>
      <c r="F83" s="292"/>
      <c r="AR83" s="286"/>
      <c r="AS83" s="286"/>
      <c r="AT83" s="286"/>
      <c r="AU83" s="286"/>
      <c r="AV83" s="286"/>
      <c r="AW83" s="286"/>
      <c r="AX83" s="286"/>
      <c r="AY83" s="286"/>
      <c r="AZ83" s="286"/>
      <c r="BA83" s="286"/>
      <c r="BB83" s="286"/>
      <c r="BC83" s="286"/>
      <c r="BD83" s="286"/>
      <c r="BE83" s="286"/>
      <c r="BF83" s="286"/>
    </row>
    <row r="84" spans="4:58" s="284" customFormat="1" x14ac:dyDescent="0.25">
      <c r="D84" s="292"/>
      <c r="E84" s="292"/>
      <c r="F84" s="292"/>
      <c r="AR84" s="286"/>
      <c r="AS84" s="286"/>
      <c r="AT84" s="286"/>
      <c r="AU84" s="286"/>
      <c r="AV84" s="286"/>
      <c r="AW84" s="286"/>
      <c r="AX84" s="286"/>
      <c r="AY84" s="286"/>
      <c r="AZ84" s="286"/>
      <c r="BA84" s="286"/>
      <c r="BB84" s="286"/>
      <c r="BC84" s="286"/>
      <c r="BD84" s="286"/>
      <c r="BE84" s="286"/>
      <c r="BF84" s="286"/>
    </row>
    <row r="85" spans="4:58" s="284" customFormat="1" x14ac:dyDescent="0.25">
      <c r="D85" s="292"/>
      <c r="E85" s="292"/>
      <c r="F85" s="292"/>
      <c r="AR85" s="286"/>
      <c r="AS85" s="286"/>
      <c r="AT85" s="286"/>
      <c r="AU85" s="286"/>
      <c r="AV85" s="286"/>
      <c r="AW85" s="286"/>
      <c r="AX85" s="286"/>
      <c r="AY85" s="286"/>
      <c r="AZ85" s="286"/>
      <c r="BA85" s="286"/>
      <c r="BB85" s="286"/>
      <c r="BC85" s="286"/>
      <c r="BD85" s="286"/>
      <c r="BE85" s="286"/>
      <c r="BF85" s="286"/>
    </row>
    <row r="86" spans="4:58" s="284" customFormat="1" x14ac:dyDescent="0.25">
      <c r="D86" s="292"/>
      <c r="E86" s="292"/>
      <c r="F86" s="292"/>
      <c r="AR86" s="286"/>
      <c r="AS86" s="286"/>
      <c r="AT86" s="286"/>
      <c r="AU86" s="286"/>
      <c r="AV86" s="286"/>
      <c r="AW86" s="286"/>
      <c r="AX86" s="286"/>
      <c r="AY86" s="286"/>
      <c r="AZ86" s="286"/>
      <c r="BA86" s="286"/>
      <c r="BB86" s="286"/>
      <c r="BC86" s="286"/>
      <c r="BD86" s="286"/>
      <c r="BE86" s="286"/>
      <c r="BF86" s="286"/>
    </row>
    <row r="87" spans="4:58" s="284" customFormat="1" x14ac:dyDescent="0.25">
      <c r="D87" s="292"/>
      <c r="E87" s="292"/>
      <c r="F87" s="292"/>
      <c r="AR87" s="286"/>
      <c r="AS87" s="286"/>
      <c r="AT87" s="286"/>
      <c r="AU87" s="286"/>
      <c r="AV87" s="286"/>
      <c r="AW87" s="286"/>
      <c r="AX87" s="286"/>
      <c r="AY87" s="286"/>
      <c r="AZ87" s="286"/>
      <c r="BA87" s="286"/>
      <c r="BB87" s="286"/>
      <c r="BC87" s="286"/>
      <c r="BD87" s="286"/>
      <c r="BE87" s="286"/>
      <c r="BF87" s="286"/>
    </row>
    <row r="88" spans="4:58" s="284" customFormat="1" x14ac:dyDescent="0.25">
      <c r="D88" s="292"/>
      <c r="E88" s="292"/>
      <c r="F88" s="292"/>
      <c r="AR88" s="286"/>
      <c r="AS88" s="286"/>
      <c r="AT88" s="286"/>
      <c r="AU88" s="286"/>
      <c r="AV88" s="286"/>
      <c r="AW88" s="286"/>
      <c r="AX88" s="286"/>
      <c r="AY88" s="286"/>
      <c r="AZ88" s="286"/>
      <c r="BA88" s="286"/>
      <c r="BB88" s="286"/>
      <c r="BC88" s="286"/>
      <c r="BD88" s="286"/>
      <c r="BE88" s="286"/>
      <c r="BF88" s="286"/>
    </row>
    <row r="89" spans="4:58" s="284" customFormat="1" x14ac:dyDescent="0.25">
      <c r="D89" s="292"/>
      <c r="E89" s="292"/>
      <c r="F89" s="292"/>
      <c r="AR89" s="286"/>
      <c r="AS89" s="286"/>
      <c r="AT89" s="286"/>
      <c r="AU89" s="286"/>
      <c r="AV89" s="286"/>
      <c r="AW89" s="286"/>
      <c r="AX89" s="286"/>
      <c r="AY89" s="286"/>
      <c r="AZ89" s="286"/>
      <c r="BA89" s="286"/>
      <c r="BB89" s="286"/>
      <c r="BC89" s="286"/>
      <c r="BD89" s="286"/>
      <c r="BE89" s="286"/>
      <c r="BF89" s="286"/>
    </row>
    <row r="90" spans="4:58" s="284" customFormat="1" x14ac:dyDescent="0.25">
      <c r="D90" s="292"/>
      <c r="E90" s="292"/>
      <c r="F90" s="292"/>
      <c r="AR90" s="286"/>
      <c r="AS90" s="286"/>
      <c r="AT90" s="286"/>
      <c r="AU90" s="286"/>
      <c r="AV90" s="286"/>
      <c r="AW90" s="286"/>
      <c r="AX90" s="286"/>
      <c r="AY90" s="286"/>
      <c r="AZ90" s="286"/>
      <c r="BA90" s="286"/>
      <c r="BB90" s="286"/>
      <c r="BC90" s="286"/>
      <c r="BD90" s="286"/>
      <c r="BE90" s="286"/>
      <c r="BF90" s="286"/>
    </row>
    <row r="91" spans="4:58" s="284" customFormat="1" x14ac:dyDescent="0.25">
      <c r="D91" s="292"/>
      <c r="E91" s="292"/>
      <c r="F91" s="292"/>
      <c r="AR91" s="286"/>
      <c r="AS91" s="286"/>
      <c r="AT91" s="286"/>
      <c r="AU91" s="286"/>
      <c r="AV91" s="286"/>
      <c r="AW91" s="286"/>
      <c r="AX91" s="286"/>
      <c r="AY91" s="286"/>
      <c r="AZ91" s="286"/>
      <c r="BA91" s="286"/>
      <c r="BB91" s="286"/>
      <c r="BC91" s="286"/>
      <c r="BD91" s="286"/>
      <c r="BE91" s="286"/>
      <c r="BF91" s="286"/>
    </row>
    <row r="92" spans="4:58" s="284" customFormat="1" x14ac:dyDescent="0.25">
      <c r="D92" s="292"/>
      <c r="E92" s="292"/>
      <c r="F92" s="292"/>
      <c r="AR92" s="286"/>
      <c r="AS92" s="286"/>
      <c r="AT92" s="286"/>
      <c r="AU92" s="286"/>
      <c r="AV92" s="286"/>
      <c r="AW92" s="286"/>
      <c r="AX92" s="286"/>
      <c r="AY92" s="286"/>
      <c r="AZ92" s="286"/>
      <c r="BA92" s="286"/>
      <c r="BB92" s="286"/>
      <c r="BC92" s="286"/>
      <c r="BD92" s="286"/>
      <c r="BE92" s="286"/>
      <c r="BF92" s="286"/>
    </row>
    <row r="93" spans="4:58" s="284" customFormat="1" x14ac:dyDescent="0.25">
      <c r="D93" s="292"/>
      <c r="E93" s="292"/>
      <c r="F93" s="292"/>
      <c r="AR93" s="286"/>
      <c r="AS93" s="286"/>
      <c r="AT93" s="286"/>
      <c r="AU93" s="286"/>
      <c r="AV93" s="286"/>
      <c r="AW93" s="286"/>
      <c r="AX93" s="286"/>
      <c r="AY93" s="286"/>
      <c r="AZ93" s="286"/>
      <c r="BA93" s="286"/>
      <c r="BB93" s="286"/>
      <c r="BC93" s="286"/>
      <c r="BD93" s="286"/>
      <c r="BE93" s="286"/>
      <c r="BF93" s="286"/>
    </row>
    <row r="94" spans="4:58" s="284" customFormat="1" x14ac:dyDescent="0.25">
      <c r="D94" s="292"/>
      <c r="E94" s="292"/>
      <c r="F94" s="292"/>
      <c r="AR94" s="286"/>
      <c r="AS94" s="286"/>
      <c r="AT94" s="286"/>
      <c r="AU94" s="286"/>
      <c r="AV94" s="286"/>
      <c r="AW94" s="286"/>
      <c r="AX94" s="286"/>
      <c r="AY94" s="286"/>
      <c r="AZ94" s="286"/>
      <c r="BA94" s="286"/>
      <c r="BB94" s="286"/>
      <c r="BC94" s="286"/>
      <c r="BD94" s="286"/>
      <c r="BE94" s="286"/>
      <c r="BF94" s="286"/>
    </row>
    <row r="95" spans="4:58" s="284" customFormat="1" x14ac:dyDescent="0.25">
      <c r="D95" s="292"/>
      <c r="E95" s="292"/>
      <c r="F95" s="292"/>
      <c r="AR95" s="286"/>
      <c r="AS95" s="286"/>
      <c r="AT95" s="286"/>
      <c r="AU95" s="286"/>
      <c r="AV95" s="286"/>
      <c r="AW95" s="286"/>
      <c r="AX95" s="286"/>
      <c r="AY95" s="286"/>
      <c r="AZ95" s="286"/>
      <c r="BA95" s="286"/>
      <c r="BB95" s="286"/>
      <c r="BC95" s="286"/>
      <c r="BD95" s="286"/>
      <c r="BE95" s="286"/>
      <c r="BF95" s="286"/>
    </row>
    <row r="96" spans="4:58" s="284" customFormat="1" x14ac:dyDescent="0.25">
      <c r="D96" s="292"/>
      <c r="E96" s="292"/>
      <c r="F96" s="292"/>
      <c r="AR96" s="286"/>
      <c r="AS96" s="286"/>
      <c r="AT96" s="286"/>
      <c r="AU96" s="286"/>
      <c r="AV96" s="286"/>
      <c r="AW96" s="286"/>
      <c r="AX96" s="286"/>
      <c r="AY96" s="286"/>
      <c r="AZ96" s="286"/>
      <c r="BA96" s="286"/>
      <c r="BB96" s="286"/>
      <c r="BC96" s="286"/>
      <c r="BD96" s="286"/>
      <c r="BE96" s="286"/>
      <c r="BF96" s="286"/>
    </row>
    <row r="97" spans="4:58" s="284" customFormat="1" x14ac:dyDescent="0.25">
      <c r="D97" s="292"/>
      <c r="E97" s="292"/>
      <c r="F97" s="292"/>
      <c r="AR97" s="286"/>
      <c r="AS97" s="286"/>
      <c r="AT97" s="286"/>
      <c r="AU97" s="286"/>
      <c r="AV97" s="286"/>
      <c r="AW97" s="286"/>
      <c r="AX97" s="286"/>
      <c r="AY97" s="286"/>
      <c r="AZ97" s="286"/>
      <c r="BA97" s="286"/>
      <c r="BB97" s="286"/>
      <c r="BC97" s="286"/>
      <c r="BD97" s="286"/>
      <c r="BE97" s="286"/>
      <c r="BF97" s="286"/>
    </row>
    <row r="98" spans="4:58" s="284" customFormat="1" x14ac:dyDescent="0.25">
      <c r="D98" s="292"/>
      <c r="E98" s="292"/>
      <c r="F98" s="292"/>
      <c r="AR98" s="286"/>
      <c r="AS98" s="286"/>
      <c r="AT98" s="286"/>
      <c r="AU98" s="286"/>
      <c r="AV98" s="286"/>
      <c r="AW98" s="286"/>
      <c r="AX98" s="286"/>
      <c r="AY98" s="286"/>
      <c r="AZ98" s="286"/>
      <c r="BA98" s="286"/>
      <c r="BB98" s="286"/>
      <c r="BC98" s="286"/>
      <c r="BD98" s="286"/>
      <c r="BE98" s="286"/>
      <c r="BF98" s="286"/>
    </row>
    <row r="99" spans="4:58" s="284" customFormat="1" x14ac:dyDescent="0.25">
      <c r="D99" s="292"/>
      <c r="E99" s="292"/>
      <c r="F99" s="292"/>
      <c r="AR99" s="286"/>
      <c r="AS99" s="286"/>
      <c r="AT99" s="286"/>
      <c r="AU99" s="286"/>
      <c r="AV99" s="286"/>
      <c r="AW99" s="286"/>
      <c r="AX99" s="286"/>
      <c r="AY99" s="286"/>
      <c r="AZ99" s="286"/>
      <c r="BA99" s="286"/>
      <c r="BB99" s="286"/>
      <c r="BC99" s="286"/>
      <c r="BD99" s="286"/>
      <c r="BE99" s="286"/>
      <c r="BF99" s="286"/>
    </row>
    <row r="100" spans="4:58" s="284" customFormat="1" x14ac:dyDescent="0.25">
      <c r="D100" s="292"/>
      <c r="E100" s="292"/>
      <c r="F100" s="292"/>
      <c r="AR100" s="286"/>
      <c r="AS100" s="286"/>
      <c r="AT100" s="286"/>
      <c r="AU100" s="286"/>
      <c r="AV100" s="286"/>
      <c r="AW100" s="286"/>
      <c r="AX100" s="286"/>
      <c r="AY100" s="286"/>
      <c r="AZ100" s="286"/>
      <c r="BA100" s="286"/>
      <c r="BB100" s="286"/>
      <c r="BC100" s="286"/>
      <c r="BD100" s="286"/>
      <c r="BE100" s="286"/>
      <c r="BF100" s="286"/>
    </row>
    <row r="101" spans="4:58" s="284" customFormat="1" x14ac:dyDescent="0.25">
      <c r="D101" s="292"/>
      <c r="E101" s="292"/>
      <c r="F101" s="292"/>
      <c r="AR101" s="286"/>
      <c r="AS101" s="286"/>
      <c r="AT101" s="286"/>
      <c r="AU101" s="286"/>
      <c r="AV101" s="286"/>
      <c r="AW101" s="286"/>
      <c r="AX101" s="286"/>
      <c r="AY101" s="286"/>
      <c r="AZ101" s="286"/>
      <c r="BA101" s="286"/>
      <c r="BB101" s="286"/>
      <c r="BC101" s="286"/>
      <c r="BD101" s="286"/>
      <c r="BE101" s="286"/>
      <c r="BF101" s="286"/>
    </row>
    <row r="102" spans="4:58" s="284" customFormat="1" x14ac:dyDescent="0.25">
      <c r="D102" s="292"/>
      <c r="E102" s="292"/>
      <c r="F102" s="292"/>
      <c r="AR102" s="286"/>
      <c r="AS102" s="286"/>
      <c r="AT102" s="286"/>
      <c r="AU102" s="286"/>
      <c r="AV102" s="286"/>
      <c r="AW102" s="286"/>
      <c r="AX102" s="286"/>
      <c r="AY102" s="286"/>
      <c r="AZ102" s="286"/>
      <c r="BA102" s="286"/>
      <c r="BB102" s="286"/>
      <c r="BC102" s="286"/>
      <c r="BD102" s="286"/>
      <c r="BE102" s="286"/>
      <c r="BF102" s="286"/>
    </row>
    <row r="103" spans="4:58" s="284" customFormat="1" x14ac:dyDescent="0.25">
      <c r="D103" s="292"/>
      <c r="E103" s="292"/>
      <c r="F103" s="292"/>
      <c r="AR103" s="286"/>
      <c r="AS103" s="286"/>
      <c r="AT103" s="286"/>
      <c r="AU103" s="286"/>
      <c r="AV103" s="286"/>
      <c r="AW103" s="286"/>
      <c r="AX103" s="286"/>
      <c r="AY103" s="286"/>
      <c r="AZ103" s="286"/>
      <c r="BA103" s="286"/>
      <c r="BB103" s="286"/>
      <c r="BC103" s="286"/>
      <c r="BD103" s="286"/>
      <c r="BE103" s="286"/>
      <c r="BF103" s="286"/>
    </row>
    <row r="104" spans="4:58" s="284" customFormat="1" x14ac:dyDescent="0.25">
      <c r="D104" s="292"/>
      <c r="E104" s="292"/>
      <c r="F104" s="292"/>
      <c r="AR104" s="286"/>
      <c r="AS104" s="286"/>
      <c r="AT104" s="286"/>
      <c r="AU104" s="286"/>
      <c r="AV104" s="286"/>
      <c r="AW104" s="286"/>
      <c r="AX104" s="286"/>
      <c r="AY104" s="286"/>
      <c r="AZ104" s="286"/>
      <c r="BA104" s="286"/>
      <c r="BB104" s="286"/>
      <c r="BC104" s="286"/>
      <c r="BD104" s="286"/>
      <c r="BE104" s="286"/>
      <c r="BF104" s="286"/>
    </row>
    <row r="105" spans="4:58" s="284" customFormat="1" x14ac:dyDescent="0.25">
      <c r="D105" s="292"/>
      <c r="E105" s="292"/>
      <c r="F105" s="292"/>
      <c r="AR105" s="286"/>
      <c r="AS105" s="286"/>
      <c r="AT105" s="286"/>
      <c r="AU105" s="286"/>
      <c r="AV105" s="286"/>
      <c r="AW105" s="286"/>
      <c r="AX105" s="286"/>
      <c r="AY105" s="286"/>
      <c r="AZ105" s="286"/>
      <c r="BA105" s="286"/>
      <c r="BB105" s="286"/>
      <c r="BC105" s="286"/>
      <c r="BD105" s="286"/>
      <c r="BE105" s="286"/>
      <c r="BF105" s="286"/>
    </row>
    <row r="106" spans="4:58" s="284" customFormat="1" x14ac:dyDescent="0.25">
      <c r="D106" s="292"/>
      <c r="E106" s="292"/>
      <c r="F106" s="292"/>
      <c r="AR106" s="286"/>
      <c r="AS106" s="286"/>
      <c r="AT106" s="286"/>
      <c r="AU106" s="286"/>
      <c r="AV106" s="286"/>
      <c r="AW106" s="286"/>
      <c r="AX106" s="286"/>
      <c r="AY106" s="286"/>
      <c r="AZ106" s="286"/>
      <c r="BA106" s="286"/>
      <c r="BB106" s="286"/>
      <c r="BC106" s="286"/>
      <c r="BD106" s="286"/>
      <c r="BE106" s="286"/>
      <c r="BF106" s="286"/>
    </row>
    <row r="107" spans="4:58" s="284" customFormat="1" x14ac:dyDescent="0.25">
      <c r="D107" s="292"/>
      <c r="E107" s="292"/>
      <c r="F107" s="292"/>
      <c r="AR107" s="286"/>
      <c r="AS107" s="286"/>
      <c r="AT107" s="286"/>
      <c r="AU107" s="286"/>
      <c r="AV107" s="286"/>
      <c r="AW107" s="286"/>
      <c r="AX107" s="286"/>
      <c r="AY107" s="286"/>
      <c r="AZ107" s="286"/>
      <c r="BA107" s="286"/>
      <c r="BB107" s="286"/>
      <c r="BC107" s="286"/>
      <c r="BD107" s="286"/>
      <c r="BE107" s="286"/>
      <c r="BF107" s="286"/>
    </row>
    <row r="108" spans="4:58" s="284" customFormat="1" x14ac:dyDescent="0.25">
      <c r="D108" s="292"/>
      <c r="E108" s="292"/>
      <c r="F108" s="292"/>
      <c r="AR108" s="286"/>
      <c r="AS108" s="286"/>
      <c r="AT108" s="286"/>
      <c r="AU108" s="286"/>
      <c r="AV108" s="286"/>
      <c r="AW108" s="286"/>
      <c r="AX108" s="286"/>
      <c r="AY108" s="286"/>
      <c r="AZ108" s="286"/>
      <c r="BA108" s="286"/>
      <c r="BB108" s="286"/>
      <c r="BC108" s="286"/>
      <c r="BD108" s="286"/>
      <c r="BE108" s="286"/>
      <c r="BF108" s="286"/>
    </row>
    <row r="109" spans="4:58" s="284" customFormat="1" x14ac:dyDescent="0.25">
      <c r="D109" s="292"/>
      <c r="E109" s="292"/>
      <c r="F109" s="292"/>
      <c r="AR109" s="286"/>
      <c r="AS109" s="286"/>
      <c r="AT109" s="286"/>
      <c r="AU109" s="286"/>
      <c r="AV109" s="286"/>
      <c r="AW109" s="286"/>
      <c r="AX109" s="286"/>
      <c r="AY109" s="286"/>
      <c r="AZ109" s="286"/>
      <c r="BA109" s="286"/>
      <c r="BB109" s="286"/>
      <c r="BC109" s="286"/>
      <c r="BD109" s="286"/>
      <c r="BE109" s="286"/>
      <c r="BF109" s="286"/>
    </row>
    <row r="110" spans="4:58" s="284" customFormat="1" x14ac:dyDescent="0.25">
      <c r="D110" s="292"/>
      <c r="E110" s="292"/>
      <c r="F110" s="292"/>
      <c r="AR110" s="286"/>
      <c r="AS110" s="286"/>
      <c r="AT110" s="286"/>
      <c r="AU110" s="286"/>
      <c r="AV110" s="286"/>
      <c r="AW110" s="286"/>
      <c r="AX110" s="286"/>
      <c r="AY110" s="286"/>
      <c r="AZ110" s="286"/>
      <c r="BA110" s="286"/>
      <c r="BB110" s="286"/>
      <c r="BC110" s="286"/>
      <c r="BD110" s="286"/>
      <c r="BE110" s="286"/>
      <c r="BF110" s="286"/>
    </row>
    <row r="111" spans="4:58" s="284" customFormat="1" x14ac:dyDescent="0.25">
      <c r="D111" s="292"/>
      <c r="E111" s="292"/>
      <c r="F111" s="292"/>
      <c r="AR111" s="286"/>
      <c r="AS111" s="286"/>
      <c r="AT111" s="286"/>
      <c r="AU111" s="286"/>
      <c r="AV111" s="286"/>
      <c r="AW111" s="286"/>
      <c r="AX111" s="286"/>
      <c r="AY111" s="286"/>
      <c r="AZ111" s="286"/>
      <c r="BA111" s="286"/>
      <c r="BB111" s="286"/>
      <c r="BC111" s="286"/>
      <c r="BD111" s="286"/>
      <c r="BE111" s="286"/>
      <c r="BF111" s="286"/>
    </row>
    <row r="112" spans="4:58" s="284" customFormat="1" x14ac:dyDescent="0.25">
      <c r="D112" s="292"/>
      <c r="E112" s="292"/>
      <c r="F112" s="292"/>
      <c r="AR112" s="286"/>
      <c r="AS112" s="286"/>
      <c r="AT112" s="286"/>
      <c r="AU112" s="286"/>
      <c r="AV112" s="286"/>
      <c r="AW112" s="286"/>
      <c r="AX112" s="286"/>
      <c r="AY112" s="286"/>
      <c r="AZ112" s="286"/>
      <c r="BA112" s="286"/>
      <c r="BB112" s="286"/>
      <c r="BC112" s="286"/>
      <c r="BD112" s="286"/>
      <c r="BE112" s="286"/>
      <c r="BF112" s="286"/>
    </row>
    <row r="113" spans="4:58" s="284" customFormat="1" x14ac:dyDescent="0.25">
      <c r="D113" s="292"/>
      <c r="E113" s="292"/>
      <c r="F113" s="292"/>
      <c r="AR113" s="286"/>
      <c r="AS113" s="286"/>
      <c r="AT113" s="286"/>
      <c r="AU113" s="286"/>
      <c r="AV113" s="286"/>
      <c r="AW113" s="286"/>
      <c r="AX113" s="286"/>
      <c r="AY113" s="286"/>
      <c r="AZ113" s="286"/>
      <c r="BA113" s="286"/>
      <c r="BB113" s="286"/>
      <c r="BC113" s="286"/>
      <c r="BD113" s="286"/>
      <c r="BE113" s="286"/>
      <c r="BF113" s="286"/>
    </row>
    <row r="114" spans="4:58" s="284" customFormat="1" x14ac:dyDescent="0.25">
      <c r="D114" s="292"/>
      <c r="E114" s="292"/>
      <c r="F114" s="292"/>
      <c r="AR114" s="286"/>
      <c r="AS114" s="286"/>
      <c r="AT114" s="286"/>
      <c r="AU114" s="286"/>
      <c r="AV114" s="286"/>
      <c r="AW114" s="286"/>
      <c r="AX114" s="286"/>
      <c r="AY114" s="286"/>
      <c r="AZ114" s="286"/>
      <c r="BA114" s="286"/>
      <c r="BB114" s="286"/>
      <c r="BC114" s="286"/>
      <c r="BD114" s="286"/>
      <c r="BE114" s="286"/>
      <c r="BF114" s="286"/>
    </row>
    <row r="115" spans="4:58" s="284" customFormat="1" x14ac:dyDescent="0.25">
      <c r="D115" s="292"/>
      <c r="E115" s="292"/>
      <c r="F115" s="292"/>
      <c r="AR115" s="286"/>
      <c r="AS115" s="286"/>
      <c r="AT115" s="286"/>
      <c r="AU115" s="286"/>
      <c r="AV115" s="286"/>
      <c r="AW115" s="286"/>
      <c r="AX115" s="286"/>
      <c r="AY115" s="286"/>
      <c r="AZ115" s="286"/>
      <c r="BA115" s="286"/>
      <c r="BB115" s="286"/>
      <c r="BC115" s="286"/>
      <c r="BD115" s="286"/>
      <c r="BE115" s="286"/>
      <c r="BF115" s="286"/>
    </row>
    <row r="116" spans="4:58" s="284" customFormat="1" x14ac:dyDescent="0.25">
      <c r="D116" s="292"/>
      <c r="E116" s="292"/>
      <c r="F116" s="292"/>
      <c r="AR116" s="286"/>
      <c r="AS116" s="286"/>
      <c r="AT116" s="286"/>
      <c r="AU116" s="286"/>
      <c r="AV116" s="286"/>
      <c r="AW116" s="286"/>
      <c r="AX116" s="286"/>
      <c r="AY116" s="286"/>
      <c r="AZ116" s="286"/>
      <c r="BA116" s="286"/>
      <c r="BB116" s="286"/>
      <c r="BC116" s="286"/>
      <c r="BD116" s="286"/>
      <c r="BE116" s="286"/>
      <c r="BF116" s="286"/>
    </row>
    <row r="117" spans="4:58" s="284" customFormat="1" x14ac:dyDescent="0.25">
      <c r="D117" s="292"/>
      <c r="E117" s="292"/>
      <c r="F117" s="292"/>
      <c r="AR117" s="286"/>
      <c r="AS117" s="286"/>
      <c r="AT117" s="286"/>
      <c r="AU117" s="286"/>
      <c r="AV117" s="286"/>
      <c r="AW117" s="286"/>
      <c r="AX117" s="286"/>
      <c r="AY117" s="286"/>
      <c r="AZ117" s="286"/>
      <c r="BA117" s="286"/>
      <c r="BB117" s="286"/>
      <c r="BC117" s="286"/>
      <c r="BD117" s="286"/>
      <c r="BE117" s="286"/>
      <c r="BF117" s="286"/>
    </row>
    <row r="118" spans="4:58" s="284" customFormat="1" x14ac:dyDescent="0.25">
      <c r="D118" s="292"/>
      <c r="E118" s="292"/>
      <c r="F118" s="292"/>
      <c r="AR118" s="286"/>
      <c r="AS118" s="286"/>
      <c r="AT118" s="286"/>
      <c r="AU118" s="286"/>
      <c r="AV118" s="286"/>
      <c r="AW118" s="286"/>
      <c r="AX118" s="286"/>
      <c r="AY118" s="286"/>
      <c r="AZ118" s="286"/>
      <c r="BA118" s="286"/>
      <c r="BB118" s="286"/>
      <c r="BC118" s="286"/>
      <c r="BD118" s="286"/>
      <c r="BE118" s="286"/>
      <c r="BF118" s="286"/>
    </row>
  </sheetData>
  <sheetProtection password="CC54" sheet="1" objects="1" scenarios="1"/>
  <pageMargins left="0.75" right="0.75" top="1" bottom="1" header="0.5" footer="0.5"/>
  <pageSetup paperSize="9" scale="17" orientation="landscape" verticalDpi="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
  <sheetViews>
    <sheetView showGridLines="0" tabSelected="1" zoomScale="62" zoomScaleNormal="62" workbookViewId="0">
      <selection activeCell="C7" sqref="C7:S7"/>
    </sheetView>
  </sheetViews>
  <sheetFormatPr defaultRowHeight="15" x14ac:dyDescent="0.4"/>
  <cols>
    <col min="1" max="1" width="2" style="1" customWidth="1"/>
    <col min="2" max="2" width="1.38671875" style="1" customWidth="1"/>
    <col min="3" max="3" width="22.44140625" customWidth="1"/>
    <col min="4" max="4" width="1.5546875" customWidth="1"/>
    <col min="5" max="6" width="8.1640625" customWidth="1"/>
    <col min="7" max="14" width="8" customWidth="1"/>
    <col min="15" max="15" width="3.27734375" customWidth="1"/>
    <col min="16" max="19" width="8" customWidth="1"/>
    <col min="20" max="20" width="1.5546875" style="22" customWidth="1"/>
    <col min="21" max="21" width="30.609375" customWidth="1"/>
    <col min="22" max="22" width="1.609375" style="1" customWidth="1"/>
    <col min="23" max="23" width="9.609375" style="1" customWidth="1"/>
  </cols>
  <sheetData>
    <row r="1" spans="2:23" ht="10.5" customHeight="1" thickBot="1" x14ac:dyDescent="0.45">
      <c r="C1" s="1"/>
      <c r="D1" s="1"/>
      <c r="E1" s="1"/>
      <c r="F1" s="1"/>
      <c r="G1" s="1"/>
      <c r="H1" s="1"/>
      <c r="I1" s="1"/>
      <c r="J1" s="1"/>
      <c r="K1" s="1"/>
      <c r="L1" s="1"/>
      <c r="M1" s="1"/>
      <c r="N1" s="1"/>
      <c r="O1" s="1"/>
      <c r="P1" s="1"/>
      <c r="Q1" s="1"/>
      <c r="R1" s="1"/>
      <c r="S1" s="1"/>
      <c r="T1" s="1"/>
      <c r="U1" s="1"/>
    </row>
    <row r="2" spans="2:23" ht="19.8" customHeight="1" thickTop="1" x14ac:dyDescent="0.5">
      <c r="B2" s="2"/>
      <c r="C2" s="3"/>
      <c r="D2" s="3"/>
      <c r="E2" s="3"/>
      <c r="F2" s="3"/>
      <c r="G2" s="3"/>
      <c r="H2" s="3"/>
      <c r="I2" s="3"/>
      <c r="J2" s="3"/>
      <c r="K2" s="3"/>
      <c r="L2" s="3"/>
      <c r="M2" s="3"/>
      <c r="N2" s="3"/>
      <c r="O2" s="3"/>
      <c r="P2" s="3"/>
      <c r="Q2" s="3"/>
      <c r="R2" s="3"/>
      <c r="S2" s="216" t="s">
        <v>77</v>
      </c>
      <c r="T2" s="3"/>
      <c r="U2" s="3"/>
      <c r="V2" s="4"/>
    </row>
    <row r="3" spans="2:23" ht="19.25" customHeight="1" x14ac:dyDescent="0.6">
      <c r="B3" s="5"/>
      <c r="C3" s="235" t="s">
        <v>215</v>
      </c>
      <c r="D3" s="196"/>
      <c r="E3" s="196"/>
      <c r="F3" s="196"/>
      <c r="G3" s="196"/>
      <c r="H3" s="196"/>
      <c r="I3" s="196"/>
      <c r="J3" s="196"/>
      <c r="K3" s="196"/>
      <c r="L3" s="196"/>
      <c r="M3" s="196"/>
      <c r="N3" s="196"/>
      <c r="O3" s="196"/>
      <c r="P3" s="196"/>
      <c r="Q3" s="196"/>
      <c r="R3" s="196"/>
      <c r="S3" s="96" t="s">
        <v>78</v>
      </c>
      <c r="T3" s="119"/>
      <c r="U3" s="119"/>
      <c r="V3" s="8"/>
      <c r="W3" s="9"/>
    </row>
    <row r="4" spans="2:23" ht="21.6" customHeight="1" x14ac:dyDescent="0.6">
      <c r="B4" s="5"/>
      <c r="C4" s="57"/>
      <c r="D4" s="57"/>
      <c r="E4" s="7"/>
      <c r="F4" s="7"/>
      <c r="G4" s="7"/>
      <c r="H4" s="7"/>
      <c r="I4" s="7"/>
      <c r="J4" s="7"/>
      <c r="K4" s="7"/>
      <c r="L4" s="7"/>
      <c r="M4" s="7"/>
      <c r="N4" s="7"/>
      <c r="O4" s="7"/>
      <c r="P4" s="7"/>
      <c r="Q4" s="7"/>
      <c r="R4" s="7"/>
      <c r="S4" s="159" t="s">
        <v>111</v>
      </c>
      <c r="T4" s="159"/>
      <c r="U4" s="159"/>
      <c r="V4" s="8"/>
      <c r="W4" s="9"/>
    </row>
    <row r="5" spans="2:23" ht="72.599999999999994" customHeight="1" x14ac:dyDescent="0.4">
      <c r="B5" s="5"/>
      <c r="C5" s="439" t="s">
        <v>227</v>
      </c>
      <c r="D5" s="439"/>
      <c r="E5" s="439"/>
      <c r="F5" s="439"/>
      <c r="G5" s="439"/>
      <c r="H5" s="439"/>
      <c r="I5" s="439"/>
      <c r="J5" s="439"/>
      <c r="K5" s="439"/>
      <c r="L5" s="439"/>
      <c r="M5" s="439"/>
      <c r="N5" s="439"/>
      <c r="O5" s="439"/>
      <c r="P5" s="439"/>
      <c r="Q5" s="439"/>
      <c r="R5" s="439"/>
      <c r="S5" s="439"/>
      <c r="T5" s="439"/>
      <c r="U5" s="439"/>
      <c r="V5" s="8"/>
      <c r="W5" s="9"/>
    </row>
    <row r="6" spans="2:23" ht="21.6" customHeight="1" x14ac:dyDescent="0.6">
      <c r="B6" s="5"/>
      <c r="C6" s="57"/>
      <c r="D6" s="57"/>
      <c r="E6" s="7"/>
      <c r="F6" s="7"/>
      <c r="G6" s="7"/>
      <c r="H6" s="7"/>
      <c r="I6" s="7"/>
      <c r="J6" s="7"/>
      <c r="K6" s="7"/>
      <c r="L6" s="7"/>
      <c r="M6" s="7"/>
      <c r="N6" s="7"/>
      <c r="O6" s="7"/>
      <c r="P6" s="7"/>
      <c r="Q6" s="7"/>
      <c r="R6" s="7"/>
      <c r="S6" s="166"/>
      <c r="T6" s="166"/>
      <c r="U6" s="166"/>
      <c r="V6" s="8"/>
      <c r="W6" s="9"/>
    </row>
    <row r="7" spans="2:23" ht="16.25" customHeight="1" x14ac:dyDescent="0.5">
      <c r="B7" s="5"/>
      <c r="C7" s="407" t="s">
        <v>172</v>
      </c>
      <c r="D7" s="407"/>
      <c r="E7" s="407"/>
      <c r="F7" s="407"/>
      <c r="G7" s="407"/>
      <c r="H7" s="407"/>
      <c r="I7" s="407"/>
      <c r="J7" s="407"/>
      <c r="K7" s="407"/>
      <c r="L7" s="407"/>
      <c r="M7" s="407"/>
      <c r="N7" s="407"/>
      <c r="O7" s="407"/>
      <c r="P7" s="407"/>
      <c r="Q7" s="407"/>
      <c r="R7" s="407"/>
      <c r="S7" s="407"/>
      <c r="T7" s="106"/>
      <c r="U7" s="162"/>
      <c r="V7" s="8"/>
      <c r="W7" s="9"/>
    </row>
    <row r="8" spans="2:23" ht="28.8" customHeight="1" x14ac:dyDescent="0.5">
      <c r="B8" s="5"/>
      <c r="C8" s="116" t="s">
        <v>199</v>
      </c>
      <c r="D8" s="349"/>
      <c r="E8" s="349"/>
      <c r="F8" s="349"/>
      <c r="G8" s="349"/>
      <c r="H8" s="349"/>
      <c r="I8" s="349"/>
      <c r="J8" s="349"/>
      <c r="K8" s="349"/>
      <c r="L8" s="349"/>
      <c r="M8" s="349"/>
      <c r="N8" s="349"/>
      <c r="O8" s="349"/>
      <c r="P8" s="349"/>
      <c r="Q8" s="349"/>
      <c r="R8" s="349"/>
      <c r="S8" s="349"/>
      <c r="T8" s="106"/>
      <c r="U8" s="162"/>
      <c r="V8" s="8"/>
      <c r="W8" s="9"/>
    </row>
    <row r="9" spans="2:23" ht="16.25" customHeight="1" x14ac:dyDescent="0.5">
      <c r="B9" s="5"/>
      <c r="C9" s="349"/>
      <c r="D9" s="349"/>
      <c r="E9" s="349"/>
      <c r="F9" s="349"/>
      <c r="G9" s="349"/>
      <c r="H9" s="349"/>
      <c r="I9" s="349"/>
      <c r="J9" s="349"/>
      <c r="K9" s="349"/>
      <c r="L9" s="349"/>
      <c r="M9" s="349"/>
      <c r="N9" s="349"/>
      <c r="O9" s="349"/>
      <c r="P9" s="349"/>
      <c r="Q9" s="349"/>
      <c r="R9" s="349"/>
      <c r="S9" s="349"/>
      <c r="T9" s="106"/>
      <c r="U9" s="162"/>
      <c r="V9" s="8"/>
      <c r="W9" s="9"/>
    </row>
    <row r="10" spans="2:23" ht="16.25" customHeight="1" x14ac:dyDescent="0.5">
      <c r="B10" s="5"/>
      <c r="C10" s="361" t="s">
        <v>216</v>
      </c>
      <c r="J10" s="352"/>
      <c r="K10" s="124"/>
      <c r="L10" s="124"/>
      <c r="M10" s="124"/>
      <c r="N10" s="124"/>
      <c r="O10" s="124"/>
      <c r="P10" s="124"/>
      <c r="Q10" s="124"/>
      <c r="R10" s="124"/>
      <c r="S10" s="352"/>
      <c r="T10" s="106"/>
      <c r="U10" s="162"/>
      <c r="V10" s="8"/>
      <c r="W10" s="9"/>
    </row>
    <row r="11" spans="2:23" ht="16.25" customHeight="1" x14ac:dyDescent="0.5">
      <c r="B11" s="5"/>
      <c r="C11" s="228" t="s">
        <v>137</v>
      </c>
      <c r="J11" s="352"/>
      <c r="K11" s="124"/>
      <c r="L11" s="124"/>
      <c r="M11" s="124"/>
      <c r="N11" s="124"/>
      <c r="O11" s="124"/>
      <c r="P11" s="124"/>
      <c r="Q11" s="124"/>
      <c r="R11" s="124"/>
      <c r="S11" s="352"/>
      <c r="T11" s="106"/>
      <c r="U11" s="162"/>
      <c r="V11" s="8"/>
      <c r="W11" s="9"/>
    </row>
    <row r="12" spans="2:23" ht="21" customHeight="1" x14ac:dyDescent="0.5">
      <c r="B12" s="5"/>
      <c r="C12" s="449" t="s">
        <v>106</v>
      </c>
      <c r="D12" s="351"/>
      <c r="E12" s="107" t="s">
        <v>217</v>
      </c>
      <c r="F12" s="352"/>
      <c r="G12" s="352"/>
      <c r="H12" s="352"/>
      <c r="I12" s="352"/>
      <c r="J12" s="352"/>
      <c r="K12" s="124"/>
      <c r="L12" s="124"/>
      <c r="M12" s="124"/>
      <c r="N12" s="124"/>
      <c r="O12" s="124"/>
      <c r="P12" s="352"/>
      <c r="Q12" s="59"/>
      <c r="R12" s="59"/>
      <c r="S12" s="59"/>
      <c r="T12" s="17"/>
      <c r="U12" s="162"/>
      <c r="V12" s="8"/>
      <c r="W12" s="9"/>
    </row>
    <row r="13" spans="2:23" ht="21" customHeight="1" thickBot="1" x14ac:dyDescent="0.55000000000000004">
      <c r="B13" s="5"/>
      <c r="C13" s="450"/>
      <c r="D13" s="351"/>
      <c r="E13" s="161" t="str">
        <f>'Q12 Jobs'!K38</f>
        <v>2017/18</v>
      </c>
      <c r="F13" s="161" t="str">
        <f>'Q12 Jobs'!L38</f>
        <v>2018/19</v>
      </c>
      <c r="G13" s="161" t="str">
        <f>'Q12 Jobs'!M38</f>
        <v>2019/20</v>
      </c>
      <c r="H13" s="161" t="str">
        <f>'Q12 Jobs'!N38</f>
        <v>2020/21</v>
      </c>
      <c r="I13" s="161" t="str">
        <f>'Q12 Jobs'!O38</f>
        <v>2021/22</v>
      </c>
      <c r="J13" s="161" t="str">
        <f>'Q12 Jobs'!P38</f>
        <v>2022/23</v>
      </c>
      <c r="K13" s="161" t="str">
        <f>'Q12 Jobs'!Q38</f>
        <v>2023/24</v>
      </c>
      <c r="L13" s="161" t="str">
        <f>'Q12 Jobs'!R38</f>
        <v>2024/25</v>
      </c>
      <c r="M13" s="161" t="str">
        <f>'Q12 Jobs'!S38</f>
        <v>2025/26</v>
      </c>
      <c r="N13" s="161" t="str">
        <f>'Q12 Jobs'!T38</f>
        <v>2026/27</v>
      </c>
      <c r="O13" s="173"/>
      <c r="P13" s="319" t="s">
        <v>165</v>
      </c>
      <c r="Q13" s="59"/>
      <c r="R13" s="59"/>
      <c r="S13" s="59"/>
      <c r="T13" s="17"/>
      <c r="U13" s="237"/>
      <c r="V13" s="8"/>
      <c r="W13" s="9"/>
    </row>
    <row r="14" spans="2:23" ht="21" customHeight="1" x14ac:dyDescent="0.4">
      <c r="B14" s="5"/>
      <c r="C14" s="143"/>
      <c r="D14" s="132"/>
      <c r="E14" s="147"/>
      <c r="F14" s="147"/>
      <c r="G14" s="147"/>
      <c r="H14" s="147"/>
      <c r="I14" s="147"/>
      <c r="J14" s="147"/>
      <c r="K14" s="147"/>
      <c r="L14" s="147"/>
      <c r="M14" s="147"/>
      <c r="N14" s="147"/>
      <c r="O14" s="185"/>
      <c r="P14" s="440"/>
      <c r="Q14" s="441"/>
      <c r="R14" s="441"/>
      <c r="S14" s="441"/>
      <c r="T14" s="441"/>
      <c r="U14" s="442"/>
      <c r="V14" s="8"/>
      <c r="W14" s="9"/>
    </row>
    <row r="15" spans="2:23" ht="21" customHeight="1" x14ac:dyDescent="0.4">
      <c r="B15" s="5"/>
      <c r="C15" s="144"/>
      <c r="D15" s="132"/>
      <c r="E15" s="148"/>
      <c r="F15" s="148"/>
      <c r="G15" s="148"/>
      <c r="H15" s="148"/>
      <c r="I15" s="148"/>
      <c r="J15" s="148"/>
      <c r="K15" s="148"/>
      <c r="L15" s="148"/>
      <c r="M15" s="148"/>
      <c r="N15" s="148"/>
      <c r="O15" s="185"/>
      <c r="P15" s="443"/>
      <c r="Q15" s="444"/>
      <c r="R15" s="444"/>
      <c r="S15" s="444"/>
      <c r="T15" s="444"/>
      <c r="U15" s="445"/>
      <c r="V15" s="8"/>
      <c r="W15" s="9"/>
    </row>
    <row r="16" spans="2:23" ht="21" customHeight="1" x14ac:dyDescent="0.4">
      <c r="B16" s="5"/>
      <c r="C16" s="144"/>
      <c r="D16" s="132"/>
      <c r="E16" s="148"/>
      <c r="F16" s="148"/>
      <c r="G16" s="148"/>
      <c r="H16" s="148"/>
      <c r="I16" s="148"/>
      <c r="J16" s="148"/>
      <c r="K16" s="148"/>
      <c r="L16" s="148"/>
      <c r="M16" s="148"/>
      <c r="N16" s="148"/>
      <c r="O16" s="185"/>
      <c r="P16" s="443"/>
      <c r="Q16" s="444"/>
      <c r="R16" s="444"/>
      <c r="S16" s="444"/>
      <c r="T16" s="444"/>
      <c r="U16" s="445"/>
      <c r="V16" s="8"/>
      <c r="W16" s="9"/>
    </row>
    <row r="17" spans="2:23" ht="21" customHeight="1" x14ac:dyDescent="0.4">
      <c r="B17" s="5"/>
      <c r="C17" s="144"/>
      <c r="D17" s="132"/>
      <c r="E17" s="148"/>
      <c r="F17" s="148"/>
      <c r="G17" s="148"/>
      <c r="H17" s="148"/>
      <c r="I17" s="148"/>
      <c r="J17" s="148"/>
      <c r="K17" s="148"/>
      <c r="L17" s="148"/>
      <c r="M17" s="148"/>
      <c r="N17" s="148"/>
      <c r="O17" s="185"/>
      <c r="P17" s="443"/>
      <c r="Q17" s="444"/>
      <c r="R17" s="444"/>
      <c r="S17" s="444"/>
      <c r="T17" s="444"/>
      <c r="U17" s="445"/>
      <c r="V17" s="8"/>
      <c r="W17" s="9"/>
    </row>
    <row r="18" spans="2:23" ht="21" customHeight="1" thickBot="1" x14ac:dyDescent="0.45">
      <c r="B18" s="5"/>
      <c r="C18" s="144"/>
      <c r="D18" s="132"/>
      <c r="E18" s="148"/>
      <c r="F18" s="148"/>
      <c r="G18" s="148"/>
      <c r="H18" s="148"/>
      <c r="I18" s="148"/>
      <c r="J18" s="148"/>
      <c r="K18" s="148"/>
      <c r="L18" s="148"/>
      <c r="M18" s="148"/>
      <c r="N18" s="148"/>
      <c r="O18" s="185"/>
      <c r="P18" s="446"/>
      <c r="Q18" s="447"/>
      <c r="R18" s="447"/>
      <c r="S18" s="447"/>
      <c r="T18" s="447"/>
      <c r="U18" s="448"/>
      <c r="V18" s="8"/>
      <c r="W18" s="9"/>
    </row>
    <row r="19" spans="2:23" ht="21" customHeight="1" thickBot="1" x14ac:dyDescent="0.45">
      <c r="B19" s="5"/>
      <c r="C19" s="183"/>
      <c r="D19" s="183"/>
      <c r="E19" s="184">
        <f t="shared" ref="E19:N19" si="0">SUM(E14:E18)</f>
        <v>0</v>
      </c>
      <c r="F19" s="184">
        <f t="shared" si="0"/>
        <v>0</v>
      </c>
      <c r="G19" s="184">
        <f t="shared" si="0"/>
        <v>0</v>
      </c>
      <c r="H19" s="184">
        <f t="shared" si="0"/>
        <v>0</v>
      </c>
      <c r="I19" s="184">
        <f t="shared" si="0"/>
        <v>0</v>
      </c>
      <c r="J19" s="184">
        <f t="shared" si="0"/>
        <v>0</v>
      </c>
      <c r="K19" s="184">
        <f t="shared" si="0"/>
        <v>0</v>
      </c>
      <c r="L19" s="184">
        <f t="shared" si="0"/>
        <v>0</v>
      </c>
      <c r="M19" s="184">
        <f t="shared" si="0"/>
        <v>0</v>
      </c>
      <c r="N19" s="184">
        <f t="shared" si="0"/>
        <v>0</v>
      </c>
      <c r="O19" s="185"/>
      <c r="P19" s="185"/>
      <c r="Q19" s="185"/>
      <c r="R19" s="185"/>
      <c r="S19" s="185"/>
      <c r="T19" s="185"/>
      <c r="U19" s="185"/>
      <c r="V19" s="8"/>
      <c r="W19" s="9"/>
    </row>
    <row r="20" spans="2:23" ht="16.25" customHeight="1" x14ac:dyDescent="0.4">
      <c r="B20" s="5"/>
      <c r="C20" s="183"/>
      <c r="D20" s="183"/>
      <c r="E20" s="238"/>
      <c r="F20" s="238"/>
      <c r="G20" s="238"/>
      <c r="H20" s="238"/>
      <c r="I20" s="238"/>
      <c r="J20" s="238"/>
      <c r="K20" s="238"/>
      <c r="L20" s="238"/>
      <c r="M20" s="238"/>
      <c r="N20" s="238"/>
      <c r="O20" s="185"/>
      <c r="P20" s="185"/>
      <c r="Q20" s="185"/>
      <c r="R20" s="185"/>
      <c r="S20" s="185"/>
      <c r="T20" s="185"/>
      <c r="U20" s="185"/>
      <c r="V20" s="8"/>
      <c r="W20" s="9"/>
    </row>
    <row r="21" spans="2:23" ht="16.25" customHeight="1" x14ac:dyDescent="0.5">
      <c r="B21" s="5"/>
      <c r="C21" s="240" t="s">
        <v>218</v>
      </c>
      <c r="D21" s="183"/>
      <c r="E21" s="238"/>
      <c r="F21" s="238"/>
      <c r="G21" s="238"/>
      <c r="H21" s="238"/>
      <c r="I21" s="238"/>
      <c r="J21" s="238"/>
      <c r="K21" s="238"/>
      <c r="L21" s="238"/>
      <c r="M21" s="238"/>
      <c r="N21" s="238"/>
      <c r="O21" s="185"/>
      <c r="P21" s="185"/>
      <c r="Q21" s="185"/>
      <c r="R21" s="185"/>
      <c r="S21" s="185"/>
      <c r="T21" s="185"/>
      <c r="U21" s="185"/>
      <c r="V21" s="8"/>
      <c r="W21" s="9"/>
    </row>
    <row r="22" spans="2:23" ht="16.25" customHeight="1" x14ac:dyDescent="0.5">
      <c r="B22" s="5"/>
      <c r="C22" s="228" t="s">
        <v>137</v>
      </c>
      <c r="D22" s="183"/>
      <c r="E22" s="238"/>
      <c r="F22" s="238"/>
      <c r="G22" s="238"/>
      <c r="H22" s="238"/>
      <c r="I22" s="238"/>
      <c r="J22" s="238"/>
      <c r="K22" s="238"/>
      <c r="L22" s="238"/>
      <c r="M22" s="238"/>
      <c r="N22" s="238"/>
      <c r="O22" s="185"/>
      <c r="P22" s="185"/>
      <c r="Q22" s="185"/>
      <c r="R22" s="185"/>
      <c r="S22" s="185"/>
      <c r="T22" s="185"/>
      <c r="U22" s="185"/>
      <c r="V22" s="8"/>
      <c r="W22" s="9"/>
    </row>
    <row r="23" spans="2:23" ht="21" customHeight="1" x14ac:dyDescent="0.5">
      <c r="B23" s="5"/>
      <c r="C23" s="449" t="s">
        <v>106</v>
      </c>
      <c r="D23" s="351"/>
      <c r="E23" s="107" t="s">
        <v>219</v>
      </c>
      <c r="F23" s="352"/>
      <c r="G23" s="352"/>
      <c r="H23" s="352"/>
      <c r="I23" s="352"/>
      <c r="J23" s="352"/>
      <c r="K23" s="124"/>
      <c r="L23" s="124"/>
      <c r="M23" s="124"/>
      <c r="N23" s="124"/>
      <c r="O23" s="124"/>
      <c r="P23" s="352"/>
      <c r="Q23" s="59"/>
      <c r="R23" s="59"/>
      <c r="S23" s="59"/>
      <c r="T23" s="17"/>
      <c r="U23" s="162"/>
      <c r="V23" s="8"/>
      <c r="W23" s="9"/>
    </row>
    <row r="24" spans="2:23" ht="21" customHeight="1" thickBot="1" x14ac:dyDescent="0.55000000000000004">
      <c r="B24" s="5"/>
      <c r="C24" s="450"/>
      <c r="D24" s="351"/>
      <c r="E24" s="352" t="str">
        <f>E13</f>
        <v>2017/18</v>
      </c>
      <c r="F24" s="352" t="str">
        <f t="shared" ref="F24:N24" si="1">F13</f>
        <v>2018/19</v>
      </c>
      <c r="G24" s="352" t="str">
        <f t="shared" si="1"/>
        <v>2019/20</v>
      </c>
      <c r="H24" s="352" t="str">
        <f t="shared" si="1"/>
        <v>2020/21</v>
      </c>
      <c r="I24" s="352" t="str">
        <f t="shared" si="1"/>
        <v>2021/22</v>
      </c>
      <c r="J24" s="352" t="str">
        <f t="shared" si="1"/>
        <v>2022/23</v>
      </c>
      <c r="K24" s="352" t="str">
        <f t="shared" si="1"/>
        <v>2023/24</v>
      </c>
      <c r="L24" s="352" t="str">
        <f t="shared" si="1"/>
        <v>2024/25</v>
      </c>
      <c r="M24" s="352" t="str">
        <f t="shared" si="1"/>
        <v>2025/26</v>
      </c>
      <c r="N24" s="352" t="str">
        <f t="shared" si="1"/>
        <v>2026/27</v>
      </c>
      <c r="O24" s="173"/>
      <c r="P24" s="319" t="s">
        <v>165</v>
      </c>
      <c r="Q24" s="59"/>
      <c r="R24" s="59"/>
      <c r="S24" s="59"/>
      <c r="T24" s="17"/>
      <c r="U24" s="237"/>
      <c r="V24" s="8"/>
      <c r="W24" s="9"/>
    </row>
    <row r="25" spans="2:23" ht="21" customHeight="1" x14ac:dyDescent="0.4">
      <c r="B25" s="5"/>
      <c r="C25" s="143"/>
      <c r="D25" s="132"/>
      <c r="E25" s="147"/>
      <c r="F25" s="147"/>
      <c r="G25" s="147"/>
      <c r="H25" s="147"/>
      <c r="I25" s="147"/>
      <c r="J25" s="147"/>
      <c r="K25" s="147"/>
      <c r="L25" s="147"/>
      <c r="M25" s="147"/>
      <c r="N25" s="147"/>
      <c r="O25" s="185"/>
      <c r="P25" s="440"/>
      <c r="Q25" s="441"/>
      <c r="R25" s="441"/>
      <c r="S25" s="441"/>
      <c r="T25" s="441"/>
      <c r="U25" s="442"/>
      <c r="V25" s="8"/>
      <c r="W25" s="9"/>
    </row>
    <row r="26" spans="2:23" ht="21" customHeight="1" x14ac:dyDescent="0.4">
      <c r="B26" s="5"/>
      <c r="C26" s="144"/>
      <c r="D26" s="132"/>
      <c r="E26" s="148"/>
      <c r="F26" s="148"/>
      <c r="G26" s="148"/>
      <c r="H26" s="148"/>
      <c r="I26" s="148"/>
      <c r="J26" s="148"/>
      <c r="K26" s="148"/>
      <c r="L26" s="148"/>
      <c r="M26" s="148"/>
      <c r="N26" s="148"/>
      <c r="O26" s="185"/>
      <c r="P26" s="443"/>
      <c r="Q26" s="444"/>
      <c r="R26" s="444"/>
      <c r="S26" s="444"/>
      <c r="T26" s="444"/>
      <c r="U26" s="445"/>
      <c r="V26" s="8"/>
      <c r="W26" s="9"/>
    </row>
    <row r="27" spans="2:23" ht="21" customHeight="1" x14ac:dyDescent="0.4">
      <c r="B27" s="5"/>
      <c r="C27" s="144"/>
      <c r="D27" s="132"/>
      <c r="E27" s="148"/>
      <c r="F27" s="148"/>
      <c r="G27" s="148"/>
      <c r="H27" s="148"/>
      <c r="I27" s="148"/>
      <c r="J27" s="148"/>
      <c r="K27" s="148"/>
      <c r="L27" s="148"/>
      <c r="M27" s="148"/>
      <c r="N27" s="148"/>
      <c r="O27" s="185"/>
      <c r="P27" s="443"/>
      <c r="Q27" s="444"/>
      <c r="R27" s="444"/>
      <c r="S27" s="444"/>
      <c r="T27" s="444"/>
      <c r="U27" s="445"/>
      <c r="V27" s="8"/>
      <c r="W27" s="9"/>
    </row>
    <row r="28" spans="2:23" ht="21" customHeight="1" x14ac:dyDescent="0.4">
      <c r="B28" s="5"/>
      <c r="C28" s="144"/>
      <c r="D28" s="132"/>
      <c r="E28" s="148"/>
      <c r="F28" s="148"/>
      <c r="G28" s="148"/>
      <c r="H28" s="148"/>
      <c r="I28" s="148"/>
      <c r="J28" s="148"/>
      <c r="K28" s="148"/>
      <c r="L28" s="148"/>
      <c r="M28" s="148"/>
      <c r="N28" s="148"/>
      <c r="O28" s="185"/>
      <c r="P28" s="443"/>
      <c r="Q28" s="444"/>
      <c r="R28" s="444"/>
      <c r="S28" s="444"/>
      <c r="T28" s="444"/>
      <c r="U28" s="445"/>
      <c r="V28" s="8"/>
      <c r="W28" s="9"/>
    </row>
    <row r="29" spans="2:23" ht="21" customHeight="1" thickBot="1" x14ac:dyDescent="0.45">
      <c r="B29" s="5"/>
      <c r="C29" s="144"/>
      <c r="D29" s="132"/>
      <c r="E29" s="148"/>
      <c r="F29" s="148"/>
      <c r="G29" s="148"/>
      <c r="H29" s="148"/>
      <c r="I29" s="148"/>
      <c r="J29" s="148"/>
      <c r="K29" s="148"/>
      <c r="L29" s="148"/>
      <c r="M29" s="148"/>
      <c r="N29" s="148"/>
      <c r="O29" s="185"/>
      <c r="P29" s="446"/>
      <c r="Q29" s="447"/>
      <c r="R29" s="447"/>
      <c r="S29" s="447"/>
      <c r="T29" s="447"/>
      <c r="U29" s="448"/>
      <c r="V29" s="8"/>
      <c r="W29" s="9"/>
    </row>
    <row r="30" spans="2:23" ht="21" customHeight="1" thickBot="1" x14ac:dyDescent="0.45">
      <c r="B30" s="5"/>
      <c r="C30" s="183"/>
      <c r="D30" s="183"/>
      <c r="E30" s="184">
        <f t="shared" ref="E30:N30" si="2">SUM(E25:E29)</f>
        <v>0</v>
      </c>
      <c r="F30" s="184">
        <f t="shared" si="2"/>
        <v>0</v>
      </c>
      <c r="G30" s="184">
        <f t="shared" si="2"/>
        <v>0</v>
      </c>
      <c r="H30" s="184">
        <f t="shared" si="2"/>
        <v>0</v>
      </c>
      <c r="I30" s="184">
        <f t="shared" si="2"/>
        <v>0</v>
      </c>
      <c r="J30" s="184">
        <f t="shared" si="2"/>
        <v>0</v>
      </c>
      <c r="K30" s="184">
        <f t="shared" si="2"/>
        <v>0</v>
      </c>
      <c r="L30" s="184">
        <f t="shared" si="2"/>
        <v>0</v>
      </c>
      <c r="M30" s="184">
        <f t="shared" si="2"/>
        <v>0</v>
      </c>
      <c r="N30" s="184">
        <f t="shared" si="2"/>
        <v>0</v>
      </c>
      <c r="O30" s="185"/>
      <c r="P30" s="185"/>
      <c r="Q30" s="185"/>
      <c r="R30" s="185"/>
      <c r="S30" s="185"/>
      <c r="T30" s="185"/>
      <c r="U30" s="185"/>
      <c r="V30" s="8"/>
      <c r="W30" s="9"/>
    </row>
    <row r="31" spans="2:23" ht="16.25" customHeight="1" x14ac:dyDescent="0.4">
      <c r="B31" s="5"/>
      <c r="C31" s="183"/>
      <c r="D31" s="183"/>
      <c r="E31" s="238"/>
      <c r="F31" s="238"/>
      <c r="G31" s="238"/>
      <c r="H31" s="238"/>
      <c r="I31" s="238"/>
      <c r="J31" s="238"/>
      <c r="K31" s="238"/>
      <c r="L31" s="238"/>
      <c r="M31" s="238"/>
      <c r="N31" s="238"/>
      <c r="O31" s="185"/>
      <c r="P31" s="185"/>
      <c r="Q31" s="185"/>
      <c r="R31" s="185"/>
      <c r="S31" s="185"/>
      <c r="T31" s="185"/>
      <c r="U31" s="185"/>
      <c r="V31" s="8"/>
      <c r="W31" s="9"/>
    </row>
    <row r="32" spans="2:23" ht="16.25" customHeight="1" x14ac:dyDescent="0.5">
      <c r="B32" s="5"/>
      <c r="C32" s="236" t="s">
        <v>134</v>
      </c>
      <c r="J32" s="219"/>
      <c r="K32" s="124"/>
      <c r="L32" s="124"/>
      <c r="M32" s="124"/>
      <c r="N32" s="124"/>
      <c r="O32" s="124"/>
      <c r="P32" s="124"/>
      <c r="Q32" s="124"/>
      <c r="R32" s="124"/>
      <c r="S32" s="219"/>
      <c r="T32" s="106"/>
      <c r="U32" s="162"/>
      <c r="V32" s="8"/>
      <c r="W32" s="9"/>
    </row>
    <row r="33" spans="1:23" ht="16.25" customHeight="1" x14ac:dyDescent="0.5">
      <c r="B33" s="5"/>
      <c r="C33" s="228" t="s">
        <v>137</v>
      </c>
      <c r="J33" s="219"/>
      <c r="K33" s="124"/>
      <c r="L33" s="124"/>
      <c r="M33" s="124"/>
      <c r="N33" s="124"/>
      <c r="O33" s="124"/>
      <c r="P33" s="124"/>
      <c r="Q33" s="124"/>
      <c r="R33" s="124"/>
      <c r="S33" s="219"/>
      <c r="T33" s="106"/>
      <c r="U33" s="162"/>
      <c r="V33" s="8"/>
      <c r="W33" s="9"/>
    </row>
    <row r="34" spans="1:23" ht="21" customHeight="1" x14ac:dyDescent="0.5">
      <c r="B34" s="5"/>
      <c r="C34" s="449" t="s">
        <v>106</v>
      </c>
      <c r="D34" s="123"/>
      <c r="E34" s="107" t="s">
        <v>138</v>
      </c>
      <c r="F34" s="161"/>
      <c r="G34" s="161"/>
      <c r="H34" s="161"/>
      <c r="I34" s="161"/>
      <c r="J34" s="161"/>
      <c r="K34" s="124"/>
      <c r="L34" s="124"/>
      <c r="M34" s="124"/>
      <c r="N34" s="124"/>
      <c r="O34" s="124"/>
      <c r="P34" s="161"/>
      <c r="Q34" s="59"/>
      <c r="R34" s="59"/>
      <c r="S34" s="59"/>
      <c r="T34" s="17"/>
      <c r="U34" s="162"/>
      <c r="V34" s="8"/>
      <c r="W34" s="9"/>
    </row>
    <row r="35" spans="1:23" ht="18" customHeight="1" thickBot="1" x14ac:dyDescent="0.55000000000000004">
      <c r="B35" s="5"/>
      <c r="C35" s="450"/>
      <c r="D35" s="123"/>
      <c r="E35" s="352" t="str">
        <f>E13</f>
        <v>2017/18</v>
      </c>
      <c r="F35" s="352" t="str">
        <f t="shared" ref="F35:N35" si="3">F13</f>
        <v>2018/19</v>
      </c>
      <c r="G35" s="352" t="str">
        <f t="shared" si="3"/>
        <v>2019/20</v>
      </c>
      <c r="H35" s="352" t="str">
        <f t="shared" si="3"/>
        <v>2020/21</v>
      </c>
      <c r="I35" s="352" t="str">
        <f t="shared" si="3"/>
        <v>2021/22</v>
      </c>
      <c r="J35" s="352" t="str">
        <f t="shared" si="3"/>
        <v>2022/23</v>
      </c>
      <c r="K35" s="352" t="str">
        <f t="shared" si="3"/>
        <v>2023/24</v>
      </c>
      <c r="L35" s="352" t="str">
        <f t="shared" si="3"/>
        <v>2024/25</v>
      </c>
      <c r="M35" s="352" t="str">
        <f t="shared" si="3"/>
        <v>2025/26</v>
      </c>
      <c r="N35" s="352" t="str">
        <f t="shared" si="3"/>
        <v>2026/27</v>
      </c>
      <c r="O35" s="173"/>
      <c r="P35" s="319" t="s">
        <v>165</v>
      </c>
      <c r="Q35" s="59"/>
      <c r="R35" s="59"/>
      <c r="S35" s="59"/>
      <c r="T35" s="17"/>
      <c r="U35" s="237"/>
      <c r="V35" s="8"/>
      <c r="W35" s="9"/>
    </row>
    <row r="36" spans="1:23" ht="21" customHeight="1" x14ac:dyDescent="0.4">
      <c r="B36" s="5"/>
      <c r="C36" s="143"/>
      <c r="D36" s="132"/>
      <c r="E36" s="147"/>
      <c r="F36" s="147"/>
      <c r="G36" s="147"/>
      <c r="H36" s="147"/>
      <c r="I36" s="147"/>
      <c r="J36" s="147"/>
      <c r="K36" s="147"/>
      <c r="L36" s="147"/>
      <c r="M36" s="147"/>
      <c r="N36" s="147"/>
      <c r="O36" s="185"/>
      <c r="P36" s="440"/>
      <c r="Q36" s="441"/>
      <c r="R36" s="441"/>
      <c r="S36" s="441"/>
      <c r="T36" s="441"/>
      <c r="U36" s="442"/>
      <c r="V36" s="8"/>
      <c r="W36" s="9"/>
    </row>
    <row r="37" spans="1:23" ht="21" customHeight="1" x14ac:dyDescent="0.4">
      <c r="B37" s="5"/>
      <c r="C37" s="144"/>
      <c r="D37" s="132"/>
      <c r="E37" s="148"/>
      <c r="F37" s="148"/>
      <c r="G37" s="148"/>
      <c r="H37" s="148"/>
      <c r="I37" s="148"/>
      <c r="J37" s="148"/>
      <c r="K37" s="148"/>
      <c r="L37" s="148"/>
      <c r="M37" s="148"/>
      <c r="N37" s="148"/>
      <c r="O37" s="185"/>
      <c r="P37" s="443"/>
      <c r="Q37" s="444"/>
      <c r="R37" s="444"/>
      <c r="S37" s="444"/>
      <c r="T37" s="444"/>
      <c r="U37" s="445"/>
      <c r="V37" s="8"/>
      <c r="W37" s="9"/>
    </row>
    <row r="38" spans="1:23" ht="22.8" customHeight="1" x14ac:dyDescent="0.4">
      <c r="B38" s="5"/>
      <c r="C38" s="144"/>
      <c r="D38" s="132"/>
      <c r="E38" s="148"/>
      <c r="F38" s="148"/>
      <c r="G38" s="148"/>
      <c r="H38" s="148"/>
      <c r="I38" s="148"/>
      <c r="J38" s="148"/>
      <c r="K38" s="148"/>
      <c r="L38" s="148"/>
      <c r="M38" s="148"/>
      <c r="N38" s="148"/>
      <c r="O38" s="185"/>
      <c r="P38" s="443"/>
      <c r="Q38" s="444"/>
      <c r="R38" s="444"/>
      <c r="S38" s="444"/>
      <c r="T38" s="444"/>
      <c r="U38" s="445"/>
      <c r="V38" s="8"/>
      <c r="W38" s="9"/>
    </row>
    <row r="39" spans="1:23" ht="21" customHeight="1" x14ac:dyDescent="0.4">
      <c r="B39" s="5"/>
      <c r="C39" s="144"/>
      <c r="D39" s="132"/>
      <c r="E39" s="148"/>
      <c r="F39" s="148"/>
      <c r="G39" s="148"/>
      <c r="H39" s="148"/>
      <c r="I39" s="148"/>
      <c r="J39" s="148"/>
      <c r="K39" s="148"/>
      <c r="L39" s="148"/>
      <c r="M39" s="148"/>
      <c r="N39" s="148"/>
      <c r="O39" s="185"/>
      <c r="P39" s="443"/>
      <c r="Q39" s="444"/>
      <c r="R39" s="444"/>
      <c r="S39" s="444"/>
      <c r="T39" s="444"/>
      <c r="U39" s="445"/>
      <c r="V39" s="8"/>
      <c r="W39" s="9"/>
    </row>
    <row r="40" spans="1:23" ht="21" customHeight="1" thickBot="1" x14ac:dyDescent="0.45">
      <c r="B40" s="5"/>
      <c r="C40" s="144"/>
      <c r="D40" s="132"/>
      <c r="E40" s="148"/>
      <c r="F40" s="148"/>
      <c r="G40" s="148"/>
      <c r="H40" s="148"/>
      <c r="I40" s="148"/>
      <c r="J40" s="148"/>
      <c r="K40" s="148"/>
      <c r="L40" s="148"/>
      <c r="M40" s="148"/>
      <c r="N40" s="148"/>
      <c r="O40" s="185"/>
      <c r="P40" s="446"/>
      <c r="Q40" s="447"/>
      <c r="R40" s="447"/>
      <c r="S40" s="447"/>
      <c r="T40" s="447"/>
      <c r="U40" s="448"/>
      <c r="V40" s="8"/>
      <c r="W40" s="9"/>
    </row>
    <row r="41" spans="1:23" s="186" customFormat="1" ht="21" customHeight="1" thickBot="1" x14ac:dyDescent="0.45">
      <c r="A41" s="174"/>
      <c r="B41" s="175"/>
      <c r="C41" s="183"/>
      <c r="D41" s="183"/>
      <c r="E41" s="184">
        <f t="shared" ref="E41:N41" si="4">SUM(E36:E40)</f>
        <v>0</v>
      </c>
      <c r="F41" s="184">
        <f t="shared" si="4"/>
        <v>0</v>
      </c>
      <c r="G41" s="184">
        <f t="shared" si="4"/>
        <v>0</v>
      </c>
      <c r="H41" s="184">
        <f t="shared" si="4"/>
        <v>0</v>
      </c>
      <c r="I41" s="184">
        <f t="shared" si="4"/>
        <v>0</v>
      </c>
      <c r="J41" s="184">
        <f t="shared" si="4"/>
        <v>0</v>
      </c>
      <c r="K41" s="184">
        <f t="shared" si="4"/>
        <v>0</v>
      </c>
      <c r="L41" s="184">
        <f t="shared" si="4"/>
        <v>0</v>
      </c>
      <c r="M41" s="184">
        <f t="shared" si="4"/>
        <v>0</v>
      </c>
      <c r="N41" s="184">
        <f t="shared" si="4"/>
        <v>0</v>
      </c>
      <c r="O41" s="185"/>
      <c r="P41" s="185"/>
      <c r="Q41" s="185"/>
      <c r="R41" s="185"/>
      <c r="S41" s="185"/>
      <c r="T41" s="185"/>
      <c r="U41" s="185"/>
      <c r="V41" s="176"/>
      <c r="W41" s="177"/>
    </row>
    <row r="42" spans="1:23" s="186" customFormat="1" ht="11.45" customHeight="1" x14ac:dyDescent="0.4">
      <c r="A42" s="174"/>
      <c r="B42" s="175"/>
      <c r="C42" s="183"/>
      <c r="D42" s="183"/>
      <c r="E42" s="238"/>
      <c r="F42" s="238"/>
      <c r="G42" s="238"/>
      <c r="H42" s="238"/>
      <c r="I42" s="238"/>
      <c r="J42" s="238"/>
      <c r="K42" s="238"/>
      <c r="L42" s="238"/>
      <c r="M42" s="238"/>
      <c r="N42" s="238"/>
      <c r="O42" s="185"/>
      <c r="P42" s="185"/>
      <c r="Q42" s="185"/>
      <c r="R42" s="185"/>
      <c r="S42" s="185"/>
      <c r="T42" s="185"/>
      <c r="U42" s="185"/>
      <c r="V42" s="176"/>
      <c r="W42" s="177"/>
    </row>
    <row r="43" spans="1:23" s="186" customFormat="1" ht="21" customHeight="1" x14ac:dyDescent="0.5">
      <c r="A43" s="174"/>
      <c r="B43" s="175"/>
      <c r="C43" s="236" t="s">
        <v>135</v>
      </c>
      <c r="D43" s="183"/>
      <c r="E43" s="238"/>
      <c r="F43" s="238"/>
      <c r="G43" s="238"/>
      <c r="H43" s="238"/>
      <c r="I43" s="238"/>
      <c r="J43" s="238"/>
      <c r="K43" s="238"/>
      <c r="L43" s="238"/>
      <c r="M43" s="238"/>
      <c r="N43" s="238"/>
      <c r="O43" s="185"/>
      <c r="P43" s="185"/>
      <c r="Q43" s="185"/>
      <c r="R43" s="185"/>
      <c r="S43" s="185"/>
      <c r="T43" s="185"/>
      <c r="U43" s="185"/>
      <c r="V43" s="176"/>
      <c r="W43" s="177"/>
    </row>
    <row r="44" spans="1:23" s="186" customFormat="1" ht="21" customHeight="1" x14ac:dyDescent="0.5">
      <c r="A44" s="174"/>
      <c r="B44" s="175"/>
      <c r="C44" s="228" t="s">
        <v>137</v>
      </c>
      <c r="D44" s="183"/>
      <c r="E44" s="238"/>
      <c r="F44" s="238"/>
      <c r="G44" s="238"/>
      <c r="H44" s="238"/>
      <c r="I44" s="238"/>
      <c r="J44" s="238"/>
      <c r="K44" s="238"/>
      <c r="L44" s="238"/>
      <c r="M44" s="238"/>
      <c r="N44" s="238"/>
      <c r="O44" s="185"/>
      <c r="P44" s="185"/>
      <c r="Q44" s="185"/>
      <c r="R44" s="185"/>
      <c r="S44" s="185"/>
      <c r="T44" s="185"/>
      <c r="U44" s="185"/>
      <c r="V44" s="176"/>
      <c r="W44" s="177"/>
    </row>
    <row r="45" spans="1:23" s="186" customFormat="1" ht="21" customHeight="1" x14ac:dyDescent="0.5">
      <c r="A45" s="174"/>
      <c r="B45" s="175"/>
      <c r="C45" s="449" t="s">
        <v>106</v>
      </c>
      <c r="D45" s="123"/>
      <c r="E45" s="107" t="s">
        <v>139</v>
      </c>
      <c r="F45" s="219"/>
      <c r="G45" s="219"/>
      <c r="H45" s="219"/>
      <c r="I45" s="219"/>
      <c r="J45" s="219"/>
      <c r="K45" s="124"/>
      <c r="L45" s="124"/>
      <c r="M45" s="124"/>
      <c r="N45" s="124"/>
      <c r="O45" s="124"/>
      <c r="P45" s="219"/>
      <c r="Q45" s="59"/>
      <c r="R45" s="59"/>
      <c r="S45" s="59"/>
      <c r="T45" s="17"/>
      <c r="U45" s="162"/>
      <c r="V45" s="176"/>
      <c r="W45" s="177"/>
    </row>
    <row r="46" spans="1:23" s="186" customFormat="1" ht="21" customHeight="1" thickBot="1" x14ac:dyDescent="0.55000000000000004">
      <c r="A46" s="174"/>
      <c r="B46" s="175"/>
      <c r="C46" s="450"/>
      <c r="D46" s="123"/>
      <c r="E46" s="219" t="str">
        <f t="shared" ref="E46:N46" si="5">E13</f>
        <v>2017/18</v>
      </c>
      <c r="F46" s="219" t="str">
        <f t="shared" si="5"/>
        <v>2018/19</v>
      </c>
      <c r="G46" s="219" t="str">
        <f t="shared" si="5"/>
        <v>2019/20</v>
      </c>
      <c r="H46" s="219" t="str">
        <f t="shared" si="5"/>
        <v>2020/21</v>
      </c>
      <c r="I46" s="219" t="str">
        <f t="shared" si="5"/>
        <v>2021/22</v>
      </c>
      <c r="J46" s="219" t="str">
        <f t="shared" si="5"/>
        <v>2022/23</v>
      </c>
      <c r="K46" s="219" t="str">
        <f t="shared" si="5"/>
        <v>2023/24</v>
      </c>
      <c r="L46" s="219" t="str">
        <f t="shared" si="5"/>
        <v>2024/25</v>
      </c>
      <c r="M46" s="219" t="str">
        <f t="shared" si="5"/>
        <v>2025/26</v>
      </c>
      <c r="N46" s="219" t="str">
        <f t="shared" si="5"/>
        <v>2026/27</v>
      </c>
      <c r="O46" s="173"/>
      <c r="P46" s="319" t="s">
        <v>165</v>
      </c>
      <c r="Q46" s="59"/>
      <c r="R46" s="59"/>
      <c r="S46" s="59"/>
      <c r="T46" s="17"/>
      <c r="U46" s="237"/>
      <c r="V46" s="176"/>
      <c r="W46" s="177"/>
    </row>
    <row r="47" spans="1:23" s="186" customFormat="1" ht="21" customHeight="1" x14ac:dyDescent="0.4">
      <c r="A47" s="174"/>
      <c r="B47" s="175"/>
      <c r="C47" s="143"/>
      <c r="D47" s="132"/>
      <c r="E47" s="147"/>
      <c r="F47" s="147"/>
      <c r="G47" s="147"/>
      <c r="H47" s="147"/>
      <c r="I47" s="147"/>
      <c r="J47" s="147"/>
      <c r="K47" s="147"/>
      <c r="L47" s="147"/>
      <c r="M47" s="147"/>
      <c r="N47" s="147"/>
      <c r="O47" s="185"/>
      <c r="P47" s="440"/>
      <c r="Q47" s="441"/>
      <c r="R47" s="441"/>
      <c r="S47" s="441"/>
      <c r="T47" s="441"/>
      <c r="U47" s="442"/>
      <c r="V47" s="176"/>
      <c r="W47" s="177"/>
    </row>
    <row r="48" spans="1:23" s="186" customFormat="1" ht="21" customHeight="1" x14ac:dyDescent="0.4">
      <c r="A48" s="174"/>
      <c r="B48" s="175"/>
      <c r="C48" s="144"/>
      <c r="D48" s="132"/>
      <c r="E48" s="148"/>
      <c r="F48" s="148"/>
      <c r="G48" s="148"/>
      <c r="H48" s="148"/>
      <c r="I48" s="148"/>
      <c r="J48" s="148"/>
      <c r="K48" s="148"/>
      <c r="L48" s="148"/>
      <c r="M48" s="148"/>
      <c r="N48" s="148"/>
      <c r="O48" s="185"/>
      <c r="P48" s="443"/>
      <c r="Q48" s="444"/>
      <c r="R48" s="444"/>
      <c r="S48" s="444"/>
      <c r="T48" s="444"/>
      <c r="U48" s="445"/>
      <c r="V48" s="176"/>
      <c r="W48" s="177"/>
    </row>
    <row r="49" spans="1:23" s="186" customFormat="1" ht="21" customHeight="1" x14ac:dyDescent="0.4">
      <c r="A49" s="174"/>
      <c r="B49" s="175"/>
      <c r="C49" s="144"/>
      <c r="D49" s="132"/>
      <c r="E49" s="148"/>
      <c r="F49" s="148"/>
      <c r="G49" s="148"/>
      <c r="H49" s="148"/>
      <c r="I49" s="148"/>
      <c r="J49" s="148"/>
      <c r="K49" s="148"/>
      <c r="L49" s="148"/>
      <c r="M49" s="148"/>
      <c r="N49" s="148"/>
      <c r="O49" s="185"/>
      <c r="P49" s="443"/>
      <c r="Q49" s="444"/>
      <c r="R49" s="444"/>
      <c r="S49" s="444"/>
      <c r="T49" s="444"/>
      <c r="U49" s="445"/>
      <c r="V49" s="176"/>
      <c r="W49" s="177"/>
    </row>
    <row r="50" spans="1:23" s="186" customFormat="1" ht="21" customHeight="1" x14ac:dyDescent="0.4">
      <c r="A50" s="174"/>
      <c r="B50" s="175"/>
      <c r="C50" s="144"/>
      <c r="D50" s="132"/>
      <c r="E50" s="148"/>
      <c r="F50" s="148"/>
      <c r="G50" s="148"/>
      <c r="H50" s="148"/>
      <c r="I50" s="148"/>
      <c r="J50" s="148"/>
      <c r="K50" s="148"/>
      <c r="L50" s="148"/>
      <c r="M50" s="148"/>
      <c r="N50" s="148"/>
      <c r="O50" s="185"/>
      <c r="P50" s="443"/>
      <c r="Q50" s="444"/>
      <c r="R50" s="444"/>
      <c r="S50" s="444"/>
      <c r="T50" s="444"/>
      <c r="U50" s="445"/>
      <c r="V50" s="176"/>
      <c r="W50" s="177"/>
    </row>
    <row r="51" spans="1:23" s="186" customFormat="1" ht="21" customHeight="1" thickBot="1" x14ac:dyDescent="0.45">
      <c r="A51" s="174"/>
      <c r="B51" s="175"/>
      <c r="C51" s="144"/>
      <c r="D51" s="132"/>
      <c r="E51" s="148"/>
      <c r="F51" s="148"/>
      <c r="G51" s="148"/>
      <c r="H51" s="148"/>
      <c r="I51" s="148"/>
      <c r="J51" s="148"/>
      <c r="K51" s="148"/>
      <c r="L51" s="148"/>
      <c r="M51" s="148"/>
      <c r="N51" s="148"/>
      <c r="O51" s="185"/>
      <c r="P51" s="446"/>
      <c r="Q51" s="447"/>
      <c r="R51" s="447"/>
      <c r="S51" s="447"/>
      <c r="T51" s="447"/>
      <c r="U51" s="448"/>
      <c r="V51" s="176"/>
      <c r="W51" s="177"/>
    </row>
    <row r="52" spans="1:23" s="186" customFormat="1" ht="21" customHeight="1" thickBot="1" x14ac:dyDescent="0.45">
      <c r="A52" s="174"/>
      <c r="B52" s="175"/>
      <c r="C52" s="183"/>
      <c r="D52" s="183"/>
      <c r="E52" s="184">
        <f t="shared" ref="E52:N52" si="6">SUM(E47:E51)</f>
        <v>0</v>
      </c>
      <c r="F52" s="184">
        <f t="shared" si="6"/>
        <v>0</v>
      </c>
      <c r="G52" s="184">
        <f t="shared" si="6"/>
        <v>0</v>
      </c>
      <c r="H52" s="184">
        <f t="shared" si="6"/>
        <v>0</v>
      </c>
      <c r="I52" s="184">
        <f t="shared" si="6"/>
        <v>0</v>
      </c>
      <c r="J52" s="184">
        <f t="shared" si="6"/>
        <v>0</v>
      </c>
      <c r="K52" s="184">
        <f t="shared" si="6"/>
        <v>0</v>
      </c>
      <c r="L52" s="184">
        <f t="shared" si="6"/>
        <v>0</v>
      </c>
      <c r="M52" s="184">
        <f t="shared" si="6"/>
        <v>0</v>
      </c>
      <c r="N52" s="184">
        <f t="shared" si="6"/>
        <v>0</v>
      </c>
      <c r="O52" s="185"/>
      <c r="P52" s="185"/>
      <c r="Q52" s="185"/>
      <c r="R52" s="185"/>
      <c r="S52" s="185"/>
      <c r="T52" s="185"/>
      <c r="U52" s="185"/>
      <c r="V52" s="176"/>
      <c r="W52" s="177"/>
    </row>
    <row r="53" spans="1:23" s="186" customFormat="1" ht="12.6" customHeight="1" x14ac:dyDescent="0.4">
      <c r="A53" s="174"/>
      <c r="B53" s="175"/>
      <c r="C53" s="183"/>
      <c r="D53" s="183"/>
      <c r="E53" s="238"/>
      <c r="F53" s="238"/>
      <c r="G53" s="238"/>
      <c r="H53" s="238"/>
      <c r="I53" s="238"/>
      <c r="J53" s="238"/>
      <c r="K53" s="238"/>
      <c r="L53" s="238"/>
      <c r="M53" s="238"/>
      <c r="N53" s="238"/>
      <c r="O53" s="185"/>
      <c r="P53" s="185"/>
      <c r="Q53" s="185"/>
      <c r="R53" s="185"/>
      <c r="S53" s="185"/>
      <c r="T53" s="185"/>
      <c r="U53" s="185"/>
      <c r="V53" s="176"/>
      <c r="W53" s="177"/>
    </row>
    <row r="54" spans="1:23" s="186" customFormat="1" ht="21" customHeight="1" x14ac:dyDescent="0.5">
      <c r="A54" s="174"/>
      <c r="B54" s="175"/>
      <c r="C54" s="236" t="s">
        <v>136</v>
      </c>
      <c r="D54" s="183"/>
      <c r="E54" s="238"/>
      <c r="F54" s="238"/>
      <c r="G54" s="238"/>
      <c r="H54" s="238"/>
      <c r="I54" s="238"/>
      <c r="J54" s="238"/>
      <c r="K54" s="238"/>
      <c r="L54" s="238"/>
      <c r="M54" s="238"/>
      <c r="N54" s="238"/>
      <c r="O54" s="185"/>
      <c r="P54" s="185"/>
      <c r="Q54" s="185"/>
      <c r="R54" s="185"/>
      <c r="S54" s="185"/>
      <c r="T54" s="185"/>
      <c r="U54" s="185"/>
      <c r="V54" s="176"/>
      <c r="W54" s="177"/>
    </row>
    <row r="55" spans="1:23" s="186" customFormat="1" ht="21" customHeight="1" x14ac:dyDescent="0.5">
      <c r="A55" s="174"/>
      <c r="B55" s="175"/>
      <c r="C55" s="228" t="s">
        <v>137</v>
      </c>
      <c r="D55" s="183"/>
      <c r="E55" s="238"/>
      <c r="F55" s="238"/>
      <c r="G55" s="238"/>
      <c r="H55" s="238"/>
      <c r="I55" s="238"/>
      <c r="J55" s="238"/>
      <c r="K55" s="238"/>
      <c r="L55" s="238"/>
      <c r="M55" s="238"/>
      <c r="N55" s="238"/>
      <c r="O55" s="185"/>
      <c r="P55" s="185"/>
      <c r="Q55" s="185"/>
      <c r="R55" s="185"/>
      <c r="S55" s="185"/>
      <c r="T55" s="185"/>
      <c r="U55" s="185"/>
      <c r="V55" s="176"/>
      <c r="W55" s="177"/>
    </row>
    <row r="56" spans="1:23" s="186" customFormat="1" ht="21" customHeight="1" x14ac:dyDescent="0.5">
      <c r="A56" s="174"/>
      <c r="B56" s="175"/>
      <c r="C56" s="449" t="s">
        <v>106</v>
      </c>
      <c r="D56" s="123"/>
      <c r="E56" s="107" t="s">
        <v>140</v>
      </c>
      <c r="F56" s="219"/>
      <c r="G56" s="219"/>
      <c r="H56" s="219"/>
      <c r="I56" s="219"/>
      <c r="J56" s="219"/>
      <c r="K56" s="124"/>
      <c r="L56" s="124"/>
      <c r="M56" s="124"/>
      <c r="N56" s="124"/>
      <c r="O56" s="124"/>
      <c r="P56" s="219"/>
      <c r="Q56" s="59"/>
      <c r="R56" s="59"/>
      <c r="S56" s="59"/>
      <c r="T56" s="17"/>
      <c r="U56" s="162"/>
      <c r="V56" s="176"/>
      <c r="W56" s="177"/>
    </row>
    <row r="57" spans="1:23" s="186" customFormat="1" ht="21" customHeight="1" thickBot="1" x14ac:dyDescent="0.55000000000000004">
      <c r="A57" s="174"/>
      <c r="B57" s="175"/>
      <c r="C57" s="450"/>
      <c r="D57" s="123"/>
      <c r="E57" s="219" t="str">
        <f>E13</f>
        <v>2017/18</v>
      </c>
      <c r="F57" s="352" t="str">
        <f t="shared" ref="F57:N57" si="7">F13</f>
        <v>2018/19</v>
      </c>
      <c r="G57" s="352" t="str">
        <f t="shared" si="7"/>
        <v>2019/20</v>
      </c>
      <c r="H57" s="352" t="str">
        <f t="shared" si="7"/>
        <v>2020/21</v>
      </c>
      <c r="I57" s="352" t="str">
        <f t="shared" si="7"/>
        <v>2021/22</v>
      </c>
      <c r="J57" s="352" t="str">
        <f t="shared" si="7"/>
        <v>2022/23</v>
      </c>
      <c r="K57" s="352" t="str">
        <f t="shared" si="7"/>
        <v>2023/24</v>
      </c>
      <c r="L57" s="352" t="str">
        <f t="shared" si="7"/>
        <v>2024/25</v>
      </c>
      <c r="M57" s="352" t="str">
        <f t="shared" si="7"/>
        <v>2025/26</v>
      </c>
      <c r="N57" s="352" t="str">
        <f t="shared" si="7"/>
        <v>2026/27</v>
      </c>
      <c r="O57" s="173"/>
      <c r="P57" s="319" t="s">
        <v>165</v>
      </c>
      <c r="Q57" s="59"/>
      <c r="R57" s="59"/>
      <c r="S57" s="59"/>
      <c r="T57" s="17"/>
      <c r="U57" s="237"/>
      <c r="V57" s="176"/>
      <c r="W57" s="177"/>
    </row>
    <row r="58" spans="1:23" s="186" customFormat="1" ht="21" customHeight="1" x14ac:dyDescent="0.4">
      <c r="A58" s="174"/>
      <c r="B58" s="175"/>
      <c r="C58" s="143"/>
      <c r="D58" s="132"/>
      <c r="E58" s="147"/>
      <c r="F58" s="147"/>
      <c r="G58" s="147"/>
      <c r="H58" s="147"/>
      <c r="I58" s="147"/>
      <c r="J58" s="147"/>
      <c r="K58" s="147"/>
      <c r="L58" s="147"/>
      <c r="M58" s="147"/>
      <c r="N58" s="147"/>
      <c r="O58" s="185"/>
      <c r="P58" s="440"/>
      <c r="Q58" s="441"/>
      <c r="R58" s="441"/>
      <c r="S58" s="441"/>
      <c r="T58" s="441"/>
      <c r="U58" s="442"/>
      <c r="V58" s="176"/>
      <c r="W58" s="177"/>
    </row>
    <row r="59" spans="1:23" s="186" customFormat="1" ht="21" customHeight="1" x14ac:dyDescent="0.4">
      <c r="A59" s="174"/>
      <c r="B59" s="175"/>
      <c r="C59" s="144"/>
      <c r="D59" s="132"/>
      <c r="E59" s="148"/>
      <c r="F59" s="148"/>
      <c r="G59" s="148"/>
      <c r="H59" s="148"/>
      <c r="I59" s="148"/>
      <c r="J59" s="148"/>
      <c r="K59" s="148"/>
      <c r="L59" s="148"/>
      <c r="M59" s="148"/>
      <c r="N59" s="148"/>
      <c r="O59" s="185"/>
      <c r="P59" s="443"/>
      <c r="Q59" s="444"/>
      <c r="R59" s="444"/>
      <c r="S59" s="444"/>
      <c r="T59" s="444"/>
      <c r="U59" s="445"/>
      <c r="V59" s="176"/>
      <c r="W59" s="177"/>
    </row>
    <row r="60" spans="1:23" s="186" customFormat="1" ht="21" customHeight="1" x14ac:dyDescent="0.4">
      <c r="A60" s="174"/>
      <c r="B60" s="175"/>
      <c r="C60" s="144"/>
      <c r="D60" s="132"/>
      <c r="E60" s="148"/>
      <c r="F60" s="148"/>
      <c r="G60" s="148"/>
      <c r="H60" s="148"/>
      <c r="I60" s="148"/>
      <c r="J60" s="148"/>
      <c r="K60" s="148"/>
      <c r="L60" s="148"/>
      <c r="M60" s="148"/>
      <c r="N60" s="148"/>
      <c r="O60" s="185"/>
      <c r="P60" s="443"/>
      <c r="Q60" s="444"/>
      <c r="R60" s="444"/>
      <c r="S60" s="444"/>
      <c r="T60" s="444"/>
      <c r="U60" s="445"/>
      <c r="V60" s="176"/>
      <c r="W60" s="177"/>
    </row>
    <row r="61" spans="1:23" s="186" customFormat="1" ht="21" customHeight="1" x14ac:dyDescent="0.4">
      <c r="A61" s="174"/>
      <c r="B61" s="175"/>
      <c r="C61" s="144"/>
      <c r="D61" s="132"/>
      <c r="E61" s="148"/>
      <c r="F61" s="148"/>
      <c r="G61" s="148"/>
      <c r="H61" s="148"/>
      <c r="I61" s="148"/>
      <c r="J61" s="148"/>
      <c r="K61" s="148"/>
      <c r="L61" s="148"/>
      <c r="M61" s="148"/>
      <c r="N61" s="148"/>
      <c r="O61" s="185"/>
      <c r="P61" s="443"/>
      <c r="Q61" s="444"/>
      <c r="R61" s="444"/>
      <c r="S61" s="444"/>
      <c r="T61" s="444"/>
      <c r="U61" s="445"/>
      <c r="V61" s="176"/>
      <c r="W61" s="177"/>
    </row>
    <row r="62" spans="1:23" s="186" customFormat="1" ht="21" customHeight="1" thickBot="1" x14ac:dyDescent="0.45">
      <c r="A62" s="174"/>
      <c r="B62" s="175"/>
      <c r="C62" s="144"/>
      <c r="D62" s="132"/>
      <c r="E62" s="148"/>
      <c r="F62" s="148"/>
      <c r="G62" s="148"/>
      <c r="H62" s="148"/>
      <c r="I62" s="148"/>
      <c r="J62" s="148"/>
      <c r="K62" s="148"/>
      <c r="L62" s="148"/>
      <c r="M62" s="148"/>
      <c r="N62" s="148"/>
      <c r="O62" s="185"/>
      <c r="P62" s="446"/>
      <c r="Q62" s="447"/>
      <c r="R62" s="447"/>
      <c r="S62" s="447"/>
      <c r="T62" s="447"/>
      <c r="U62" s="448"/>
      <c r="V62" s="176"/>
      <c r="W62" s="177"/>
    </row>
    <row r="63" spans="1:23" s="186" customFormat="1" ht="21" customHeight="1" thickBot="1" x14ac:dyDescent="0.45">
      <c r="A63" s="174"/>
      <c r="B63" s="175"/>
      <c r="C63" s="183"/>
      <c r="D63" s="183"/>
      <c r="E63" s="184">
        <f t="shared" ref="E63:N63" si="8">SUM(E58:E62)</f>
        <v>0</v>
      </c>
      <c r="F63" s="184">
        <f t="shared" si="8"/>
        <v>0</v>
      </c>
      <c r="G63" s="184">
        <f t="shared" si="8"/>
        <v>0</v>
      </c>
      <c r="H63" s="184">
        <f t="shared" si="8"/>
        <v>0</v>
      </c>
      <c r="I63" s="184">
        <f t="shared" si="8"/>
        <v>0</v>
      </c>
      <c r="J63" s="184">
        <f t="shared" si="8"/>
        <v>0</v>
      </c>
      <c r="K63" s="184">
        <f t="shared" si="8"/>
        <v>0</v>
      </c>
      <c r="L63" s="184">
        <f t="shared" si="8"/>
        <v>0</v>
      </c>
      <c r="M63" s="184">
        <f t="shared" si="8"/>
        <v>0</v>
      </c>
      <c r="N63" s="184">
        <f t="shared" si="8"/>
        <v>0</v>
      </c>
      <c r="O63" s="185"/>
      <c r="P63" s="185"/>
      <c r="Q63" s="185"/>
      <c r="R63" s="185"/>
      <c r="S63" s="185"/>
      <c r="T63" s="185"/>
      <c r="U63" s="185"/>
      <c r="V63" s="176"/>
      <c r="W63" s="177"/>
    </row>
    <row r="64" spans="1:23" ht="17.45" customHeight="1" thickBot="1" x14ac:dyDescent="0.45">
      <c r="B64" s="23"/>
      <c r="C64" s="24"/>
      <c r="D64" s="24"/>
      <c r="E64" s="24"/>
      <c r="F64" s="24"/>
      <c r="G64" s="24"/>
      <c r="H64" s="24"/>
      <c r="I64" s="24"/>
      <c r="J64" s="24"/>
      <c r="K64" s="24"/>
      <c r="L64" s="24"/>
      <c r="M64" s="24"/>
      <c r="N64" s="24"/>
      <c r="O64" s="24"/>
      <c r="P64" s="24"/>
      <c r="Q64" s="24"/>
      <c r="R64" s="24"/>
      <c r="S64" s="24"/>
      <c r="T64" s="24"/>
      <c r="U64" s="24"/>
      <c r="V64" s="25"/>
      <c r="W64" s="9"/>
    </row>
    <row r="65" ht="15.4" thickTop="1" x14ac:dyDescent="0.4"/>
  </sheetData>
  <sheetProtection password="CC54" sheet="1" objects="1" scenarios="1" formatCells="0" formatColumns="0" formatRows="0" insertRows="0"/>
  <mergeCells count="12">
    <mergeCell ref="C5:U5"/>
    <mergeCell ref="C7:S7"/>
    <mergeCell ref="P47:U51"/>
    <mergeCell ref="P58:U62"/>
    <mergeCell ref="C56:C57"/>
    <mergeCell ref="C45:C46"/>
    <mergeCell ref="C34:C35"/>
    <mergeCell ref="P36:U40"/>
    <mergeCell ref="C12:C13"/>
    <mergeCell ref="P14:U18"/>
    <mergeCell ref="C23:C24"/>
    <mergeCell ref="P25:U29"/>
  </mergeCells>
  <pageMargins left="0.74803149606299213" right="0.74803149606299213" top="0.98425196850393704" bottom="0.98425196850393704" header="0.51181102362204722" footer="0.51181102362204722"/>
  <pageSetup paperSize="8" scale="6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showGridLines="0" zoomScale="80" zoomScaleNormal="80" workbookViewId="0">
      <selection activeCell="E13" sqref="E13"/>
    </sheetView>
  </sheetViews>
  <sheetFormatPr defaultColWidth="8.71875" defaultRowHeight="15" x14ac:dyDescent="0.4"/>
  <cols>
    <col min="1" max="1" width="1.71875" style="242" customWidth="1"/>
    <col min="2" max="2" width="1.83203125" style="242" customWidth="1"/>
    <col min="3" max="3" width="31.5546875" style="244" customWidth="1"/>
    <col min="4" max="4" width="2" style="255" customWidth="1"/>
    <col min="5" max="5" width="6.83203125" style="244" customWidth="1"/>
    <col min="6" max="6" width="2.27734375" style="255" customWidth="1"/>
    <col min="7" max="7" width="50.609375" style="244" customWidth="1"/>
    <col min="8" max="8" width="2.27734375" style="244" customWidth="1"/>
    <col min="9" max="9" width="6.83203125" style="244" customWidth="1"/>
    <col min="10" max="10" width="2.27734375" style="244" customWidth="1"/>
    <col min="11" max="11" width="49.71875" style="244" customWidth="1"/>
    <col min="12" max="12" width="2.38671875" style="242" customWidth="1"/>
    <col min="13" max="13" width="9.71875" style="242" customWidth="1"/>
    <col min="14" max="14" width="7.71875" style="242" customWidth="1"/>
    <col min="15" max="20" width="8.83203125" style="242" customWidth="1"/>
    <col min="21" max="16384" width="8.71875" style="244"/>
  </cols>
  <sheetData>
    <row r="1" spans="1:20" ht="10.5" customHeight="1" thickBot="1" x14ac:dyDescent="0.45">
      <c r="C1" s="242"/>
      <c r="D1" s="242"/>
      <c r="E1" s="242"/>
      <c r="F1" s="242"/>
      <c r="G1" s="242"/>
      <c r="H1" s="242"/>
      <c r="I1" s="242"/>
      <c r="J1" s="243"/>
      <c r="K1" s="242"/>
      <c r="P1" s="244"/>
      <c r="Q1" s="244"/>
      <c r="R1" s="244"/>
      <c r="S1" s="244"/>
      <c r="T1" s="244"/>
    </row>
    <row r="2" spans="1:20" s="242" customFormat="1" ht="19.8" customHeight="1" thickTop="1" x14ac:dyDescent="0.5">
      <c r="B2" s="245"/>
      <c r="C2" s="246"/>
      <c r="D2" s="246"/>
      <c r="E2" s="246"/>
      <c r="F2" s="246"/>
      <c r="G2" s="246"/>
      <c r="H2" s="246"/>
      <c r="I2" s="246"/>
      <c r="J2" s="246"/>
      <c r="K2" s="216" t="s">
        <v>77</v>
      </c>
      <c r="L2" s="247"/>
    </row>
    <row r="3" spans="1:20" ht="42.6" customHeight="1" x14ac:dyDescent="0.6">
      <c r="B3" s="248"/>
      <c r="C3" s="451" t="s">
        <v>201</v>
      </c>
      <c r="D3" s="451"/>
      <c r="E3" s="451"/>
      <c r="F3" s="451"/>
      <c r="G3" s="451"/>
      <c r="H3" s="451"/>
      <c r="I3" s="451"/>
      <c r="J3" s="323"/>
      <c r="K3" s="96" t="s">
        <v>78</v>
      </c>
      <c r="L3" s="252"/>
      <c r="M3" s="253"/>
      <c r="N3" s="253"/>
      <c r="O3" s="253"/>
      <c r="P3" s="253"/>
      <c r="Q3" s="253"/>
    </row>
    <row r="4" spans="1:20" ht="10.25" customHeight="1" x14ac:dyDescent="0.6">
      <c r="A4" s="254"/>
      <c r="B4" s="255"/>
      <c r="C4" s="249"/>
      <c r="D4" s="250"/>
      <c r="E4" s="251"/>
      <c r="F4" s="250"/>
      <c r="G4" s="251"/>
      <c r="H4" s="251"/>
      <c r="I4" s="251"/>
      <c r="J4" s="251"/>
      <c r="K4" s="251"/>
      <c r="L4" s="251"/>
      <c r="M4" s="256"/>
      <c r="N4" s="253"/>
      <c r="O4" s="253"/>
      <c r="P4" s="253"/>
      <c r="Q4" s="253"/>
    </row>
    <row r="5" spans="1:20" s="261" customFormat="1" ht="15.75" customHeight="1" x14ac:dyDescent="0.5">
      <c r="A5" s="257"/>
      <c r="B5" s="258"/>
      <c r="C5" s="281" t="s">
        <v>149</v>
      </c>
      <c r="D5" s="258"/>
      <c r="E5" s="258"/>
      <c r="F5" s="258"/>
      <c r="G5" s="258"/>
      <c r="H5" s="258"/>
      <c r="I5" s="258"/>
      <c r="J5" s="258"/>
      <c r="K5" s="258"/>
      <c r="L5" s="258"/>
      <c r="M5" s="259"/>
      <c r="N5" s="260"/>
      <c r="O5" s="260"/>
      <c r="P5" s="260"/>
      <c r="Q5" s="260"/>
      <c r="R5" s="260"/>
      <c r="S5" s="260"/>
      <c r="T5" s="260"/>
    </row>
    <row r="6" spans="1:20" s="262" customFormat="1" ht="15.75" customHeight="1" x14ac:dyDescent="0.35">
      <c r="A6" s="252"/>
      <c r="B6" s="251"/>
      <c r="C6" s="262" t="s">
        <v>141</v>
      </c>
      <c r="D6" s="251"/>
      <c r="E6" s="251"/>
      <c r="F6" s="251"/>
      <c r="G6" s="251"/>
      <c r="H6" s="251"/>
      <c r="I6" s="251"/>
      <c r="J6" s="251"/>
      <c r="K6" s="251"/>
      <c r="L6" s="251"/>
      <c r="M6" s="256"/>
      <c r="N6" s="253"/>
      <c r="O6" s="253"/>
      <c r="P6" s="253"/>
      <c r="Q6" s="253"/>
      <c r="R6" s="253"/>
      <c r="S6" s="253"/>
      <c r="T6" s="253"/>
    </row>
    <row r="7" spans="1:20" x14ac:dyDescent="0.4">
      <c r="A7" s="254"/>
      <c r="B7" s="255"/>
      <c r="C7" s="371" t="s">
        <v>214</v>
      </c>
      <c r="D7" s="369"/>
      <c r="E7" s="370"/>
      <c r="F7" s="369"/>
      <c r="H7" s="251"/>
      <c r="I7" s="251"/>
      <c r="J7" s="251"/>
      <c r="K7" s="251"/>
      <c r="L7" s="251"/>
      <c r="M7" s="256"/>
      <c r="N7" s="253"/>
      <c r="O7" s="253"/>
      <c r="P7" s="253"/>
      <c r="Q7" s="253"/>
    </row>
    <row r="8" spans="1:20" x14ac:dyDescent="0.4">
      <c r="A8" s="254"/>
      <c r="B8" s="255"/>
      <c r="C8" s="250"/>
      <c r="D8" s="250"/>
      <c r="E8" s="251"/>
      <c r="F8" s="250"/>
      <c r="G8" s="251"/>
      <c r="H8" s="251"/>
      <c r="I8" s="251"/>
      <c r="J8" s="251"/>
      <c r="K8" s="251"/>
      <c r="L8" s="251"/>
      <c r="M8" s="256"/>
      <c r="N8" s="253"/>
      <c r="O8" s="253"/>
      <c r="P8" s="253"/>
      <c r="Q8" s="253"/>
    </row>
    <row r="9" spans="1:20" s="262" customFormat="1" ht="15.75" customHeight="1" thickBot="1" x14ac:dyDescent="0.55000000000000004">
      <c r="A9" s="252"/>
      <c r="B9" s="264"/>
      <c r="C9" s="270" t="s">
        <v>147</v>
      </c>
      <c r="D9" s="271"/>
      <c r="E9" s="271"/>
      <c r="F9" s="271"/>
      <c r="G9" s="271"/>
      <c r="H9" s="271"/>
      <c r="I9" s="271"/>
      <c r="J9" s="271"/>
      <c r="K9" s="271"/>
      <c r="L9" s="251"/>
      <c r="M9" s="265"/>
      <c r="N9" s="253"/>
      <c r="O9" s="253"/>
      <c r="P9" s="253"/>
      <c r="Q9" s="253"/>
      <c r="R9" s="253"/>
      <c r="S9" s="253"/>
      <c r="T9" s="253"/>
    </row>
    <row r="10" spans="1:20" s="262" customFormat="1" ht="15.75" customHeight="1" thickTop="1" x14ac:dyDescent="0.4">
      <c r="A10" s="252"/>
      <c r="B10" s="264"/>
      <c r="C10" s="452" t="s">
        <v>142</v>
      </c>
      <c r="D10" s="261"/>
      <c r="E10" s="454" t="s">
        <v>143</v>
      </c>
      <c r="F10" s="278"/>
      <c r="G10" s="261"/>
      <c r="H10" s="278"/>
      <c r="I10" s="456" t="s">
        <v>144</v>
      </c>
      <c r="J10" s="279"/>
      <c r="K10" s="279"/>
      <c r="L10" s="251"/>
      <c r="M10" s="265"/>
      <c r="N10" s="253"/>
      <c r="O10" s="253"/>
      <c r="P10" s="253"/>
      <c r="Q10" s="253"/>
      <c r="R10" s="253"/>
      <c r="S10" s="253"/>
      <c r="T10" s="253"/>
    </row>
    <row r="11" spans="1:20" s="262" customFormat="1" ht="15.75" customHeight="1" thickBot="1" x14ac:dyDescent="0.45">
      <c r="A11" s="252"/>
      <c r="B11" s="264"/>
      <c r="C11" s="453"/>
      <c r="D11" s="261"/>
      <c r="E11" s="455"/>
      <c r="F11" s="278"/>
      <c r="G11" s="280" t="s">
        <v>145</v>
      </c>
      <c r="H11" s="278"/>
      <c r="I11" s="457"/>
      <c r="J11" s="279"/>
      <c r="K11" s="280" t="s">
        <v>146</v>
      </c>
      <c r="L11" s="266"/>
      <c r="M11" s="265"/>
      <c r="N11" s="253"/>
      <c r="O11" s="253"/>
      <c r="P11" s="253"/>
      <c r="Q11" s="253"/>
      <c r="R11" s="253"/>
      <c r="S11" s="253"/>
      <c r="T11" s="253"/>
    </row>
    <row r="12" spans="1:20" s="262" customFormat="1" ht="30" customHeight="1" x14ac:dyDescent="0.4">
      <c r="A12" s="252"/>
      <c r="B12" s="264"/>
      <c r="C12" s="320"/>
      <c r="D12" s="267"/>
      <c r="E12" s="320"/>
      <c r="F12" s="268"/>
      <c r="G12" s="320"/>
      <c r="H12" s="269"/>
      <c r="I12" s="320"/>
      <c r="J12" s="269"/>
      <c r="K12" s="320"/>
      <c r="L12" s="242"/>
      <c r="M12" s="265"/>
      <c r="N12" s="253"/>
      <c r="O12" s="253"/>
      <c r="P12" s="253"/>
      <c r="Q12" s="253"/>
      <c r="R12" s="253"/>
      <c r="S12" s="253"/>
      <c r="T12" s="253"/>
    </row>
    <row r="13" spans="1:20" s="262" customFormat="1" ht="29.45" customHeight="1" x14ac:dyDescent="0.4">
      <c r="A13" s="252"/>
      <c r="B13" s="264"/>
      <c r="C13" s="321"/>
      <c r="D13" s="267"/>
      <c r="E13" s="321"/>
      <c r="F13" s="268"/>
      <c r="G13" s="321"/>
      <c r="H13" s="269"/>
      <c r="I13" s="321"/>
      <c r="J13" s="269"/>
      <c r="K13" s="321"/>
      <c r="L13" s="242"/>
      <c r="M13" s="265"/>
      <c r="N13" s="253"/>
      <c r="O13" s="253"/>
      <c r="P13" s="253"/>
      <c r="Q13" s="253"/>
      <c r="R13" s="253"/>
      <c r="S13" s="253"/>
      <c r="T13" s="253"/>
    </row>
    <row r="14" spans="1:20" s="262" customFormat="1" ht="30" customHeight="1" x14ac:dyDescent="0.4">
      <c r="A14" s="252"/>
      <c r="B14" s="264"/>
      <c r="C14" s="321"/>
      <c r="D14" s="267"/>
      <c r="E14" s="321"/>
      <c r="F14" s="268"/>
      <c r="G14" s="321"/>
      <c r="H14" s="269"/>
      <c r="I14" s="321"/>
      <c r="J14" s="269"/>
      <c r="K14" s="321"/>
      <c r="L14" s="242"/>
      <c r="M14" s="265"/>
      <c r="N14" s="253"/>
      <c r="O14" s="253"/>
      <c r="P14" s="253"/>
      <c r="Q14" s="253"/>
      <c r="R14" s="253"/>
      <c r="S14" s="253"/>
      <c r="T14" s="253"/>
    </row>
    <row r="15" spans="1:20" s="262" customFormat="1" ht="30" customHeight="1" x14ac:dyDescent="0.4">
      <c r="A15" s="252"/>
      <c r="B15" s="264"/>
      <c r="C15" s="321"/>
      <c r="D15" s="267"/>
      <c r="E15" s="321"/>
      <c r="F15" s="268"/>
      <c r="G15" s="321"/>
      <c r="H15" s="269"/>
      <c r="I15" s="321"/>
      <c r="J15" s="269"/>
      <c r="K15" s="321"/>
      <c r="L15" s="242"/>
      <c r="M15" s="265"/>
      <c r="N15" s="253"/>
      <c r="O15" s="253"/>
      <c r="P15" s="253"/>
      <c r="Q15" s="253"/>
      <c r="R15" s="253"/>
      <c r="S15" s="253"/>
      <c r="T15" s="253"/>
    </row>
    <row r="16" spans="1:20" s="262" customFormat="1" ht="30" customHeight="1" thickBot="1" x14ac:dyDescent="0.45">
      <c r="A16" s="252"/>
      <c r="B16" s="264"/>
      <c r="C16" s="322"/>
      <c r="D16" s="263"/>
      <c r="E16" s="322"/>
      <c r="G16" s="322"/>
      <c r="H16" s="242"/>
      <c r="I16" s="322"/>
      <c r="J16" s="242"/>
      <c r="K16" s="322"/>
      <c r="L16" s="242"/>
      <c r="M16" s="265"/>
      <c r="N16" s="253"/>
      <c r="O16" s="253"/>
      <c r="P16" s="253"/>
      <c r="Q16" s="253"/>
      <c r="R16" s="253"/>
      <c r="S16" s="253"/>
      <c r="T16" s="253"/>
    </row>
    <row r="17" spans="1:28" s="262" customFormat="1" ht="15.75" customHeight="1" x14ac:dyDescent="0.4">
      <c r="A17" s="252"/>
      <c r="B17" s="264"/>
      <c r="C17" s="263"/>
      <c r="D17" s="263"/>
      <c r="E17" s="263"/>
      <c r="F17" s="263"/>
      <c r="G17" s="263"/>
      <c r="H17" s="263"/>
      <c r="I17" s="263"/>
      <c r="J17" s="263"/>
      <c r="K17" s="263"/>
      <c r="L17" s="266"/>
      <c r="M17" s="265"/>
      <c r="N17" s="253"/>
      <c r="O17" s="253"/>
      <c r="P17" s="253"/>
      <c r="Q17" s="253"/>
      <c r="R17" s="253"/>
      <c r="S17" s="253"/>
      <c r="T17" s="253"/>
    </row>
    <row r="18" spans="1:28" ht="18" thickBot="1" x14ac:dyDescent="0.55000000000000004">
      <c r="B18" s="248"/>
      <c r="C18" s="270" t="s">
        <v>148</v>
      </c>
      <c r="D18" s="271"/>
      <c r="E18" s="271"/>
      <c r="F18" s="271"/>
      <c r="G18" s="271"/>
      <c r="H18" s="271"/>
      <c r="I18" s="271"/>
      <c r="J18" s="271"/>
      <c r="K18" s="271"/>
      <c r="L18" s="252"/>
      <c r="M18" s="253"/>
      <c r="N18" s="253"/>
    </row>
    <row r="19" spans="1:28" s="242" customFormat="1" ht="16.5" customHeight="1" thickTop="1" x14ac:dyDescent="0.4">
      <c r="B19" s="248"/>
      <c r="C19" s="452" t="s">
        <v>142</v>
      </c>
      <c r="D19" s="261"/>
      <c r="E19" s="454" t="s">
        <v>143</v>
      </c>
      <c r="F19" s="278"/>
      <c r="G19" s="261"/>
      <c r="H19" s="278"/>
      <c r="I19" s="456" t="s">
        <v>144</v>
      </c>
      <c r="J19" s="279"/>
      <c r="K19" s="279"/>
      <c r="L19" s="252"/>
      <c r="M19" s="253"/>
      <c r="N19" s="253"/>
      <c r="U19" s="244"/>
      <c r="V19" s="244"/>
      <c r="W19" s="244"/>
      <c r="X19" s="244"/>
      <c r="Y19" s="244"/>
      <c r="Z19" s="244"/>
      <c r="AA19" s="244"/>
      <c r="AB19" s="244"/>
    </row>
    <row r="20" spans="1:28" s="242" customFormat="1" ht="15.4" thickBot="1" x14ac:dyDescent="0.45">
      <c r="B20" s="248"/>
      <c r="C20" s="453"/>
      <c r="D20" s="261"/>
      <c r="E20" s="455"/>
      <c r="F20" s="278"/>
      <c r="G20" s="280" t="s">
        <v>145</v>
      </c>
      <c r="H20" s="278"/>
      <c r="I20" s="457"/>
      <c r="J20" s="279"/>
      <c r="K20" s="280" t="s">
        <v>146</v>
      </c>
      <c r="L20" s="272"/>
      <c r="M20" s="273"/>
      <c r="N20" s="273"/>
      <c r="U20" s="244"/>
      <c r="V20" s="244"/>
      <c r="W20" s="244"/>
      <c r="X20" s="244"/>
      <c r="Y20" s="244"/>
      <c r="Z20" s="244"/>
      <c r="AA20" s="244"/>
      <c r="AB20" s="244"/>
    </row>
    <row r="21" spans="1:28" s="242" customFormat="1" ht="30" customHeight="1" x14ac:dyDescent="0.4">
      <c r="B21" s="248"/>
      <c r="C21" s="320"/>
      <c r="D21" s="267"/>
      <c r="E21" s="320"/>
      <c r="F21" s="268"/>
      <c r="G21" s="320"/>
      <c r="H21" s="269"/>
      <c r="I21" s="320"/>
      <c r="J21" s="269"/>
      <c r="K21" s="320"/>
      <c r="L21" s="272"/>
      <c r="M21" s="273"/>
      <c r="N21" s="273"/>
      <c r="U21" s="244"/>
      <c r="V21" s="244"/>
      <c r="W21" s="244"/>
      <c r="X21" s="244"/>
      <c r="Y21" s="244"/>
      <c r="Z21" s="244"/>
      <c r="AA21" s="244"/>
      <c r="AB21" s="244"/>
    </row>
    <row r="22" spans="1:28" s="242" customFormat="1" ht="30" customHeight="1" x14ac:dyDescent="0.4">
      <c r="B22" s="248"/>
      <c r="C22" s="321"/>
      <c r="D22" s="267"/>
      <c r="E22" s="321"/>
      <c r="F22" s="268"/>
      <c r="G22" s="321"/>
      <c r="H22" s="269"/>
      <c r="I22" s="321"/>
      <c r="J22" s="269"/>
      <c r="K22" s="321"/>
      <c r="L22" s="272"/>
      <c r="M22" s="273"/>
      <c r="N22" s="273"/>
      <c r="U22" s="244"/>
      <c r="V22" s="244"/>
      <c r="W22" s="244"/>
      <c r="X22" s="244"/>
      <c r="Y22" s="244"/>
      <c r="Z22" s="244"/>
      <c r="AA22" s="244"/>
      <c r="AB22" s="244"/>
    </row>
    <row r="23" spans="1:28" s="242" customFormat="1" ht="30" customHeight="1" x14ac:dyDescent="0.4">
      <c r="B23" s="248"/>
      <c r="C23" s="321"/>
      <c r="D23" s="267"/>
      <c r="E23" s="321"/>
      <c r="F23" s="268"/>
      <c r="G23" s="321"/>
      <c r="H23" s="269"/>
      <c r="I23" s="321"/>
      <c r="J23" s="269"/>
      <c r="K23" s="321"/>
      <c r="L23" s="272"/>
      <c r="M23" s="273"/>
      <c r="N23" s="273"/>
      <c r="U23" s="244"/>
      <c r="V23" s="244"/>
      <c r="W23" s="244"/>
      <c r="X23" s="244"/>
      <c r="Y23" s="244"/>
      <c r="Z23" s="244"/>
      <c r="AA23" s="244"/>
      <c r="AB23" s="244"/>
    </row>
    <row r="24" spans="1:28" s="242" customFormat="1" ht="30" customHeight="1" x14ac:dyDescent="0.4">
      <c r="B24" s="248"/>
      <c r="C24" s="321"/>
      <c r="D24" s="267"/>
      <c r="E24" s="321"/>
      <c r="F24" s="268"/>
      <c r="G24" s="321"/>
      <c r="H24" s="269"/>
      <c r="I24" s="321"/>
      <c r="J24" s="269"/>
      <c r="K24" s="321"/>
      <c r="L24" s="272"/>
      <c r="M24" s="273"/>
      <c r="N24" s="273"/>
      <c r="U24" s="244"/>
      <c r="V24" s="244"/>
      <c r="W24" s="244"/>
      <c r="X24" s="244"/>
      <c r="Y24" s="244"/>
      <c r="Z24" s="244"/>
      <c r="AA24" s="244"/>
      <c r="AB24" s="244"/>
    </row>
    <row r="25" spans="1:28" s="242" customFormat="1" ht="30" customHeight="1" thickBot="1" x14ac:dyDescent="0.45">
      <c r="B25" s="248"/>
      <c r="C25" s="322"/>
      <c r="D25" s="263"/>
      <c r="E25" s="322"/>
      <c r="F25" s="262"/>
      <c r="G25" s="322"/>
      <c r="I25" s="322"/>
      <c r="K25" s="322"/>
      <c r="L25" s="272"/>
      <c r="M25" s="273"/>
      <c r="N25" s="273"/>
      <c r="U25" s="244"/>
      <c r="V25" s="244"/>
      <c r="W25" s="244"/>
      <c r="X25" s="244"/>
      <c r="Y25" s="244"/>
      <c r="Z25" s="244"/>
      <c r="AA25" s="244"/>
      <c r="AB25" s="244"/>
    </row>
    <row r="26" spans="1:28" s="242" customFormat="1" ht="14.45" customHeight="1" thickBot="1" x14ac:dyDescent="0.55000000000000004">
      <c r="B26" s="274"/>
      <c r="C26" s="270"/>
      <c r="D26" s="271"/>
      <c r="E26" s="271"/>
      <c r="F26" s="271"/>
      <c r="G26" s="271"/>
      <c r="H26" s="271"/>
      <c r="I26" s="271"/>
      <c r="J26" s="271"/>
      <c r="K26" s="271"/>
      <c r="L26" s="275"/>
      <c r="M26" s="253"/>
      <c r="N26" s="253"/>
      <c r="U26" s="244"/>
      <c r="V26" s="244"/>
      <c r="W26" s="244"/>
      <c r="X26" s="244"/>
      <c r="Y26" s="244"/>
      <c r="Z26" s="244"/>
      <c r="AA26" s="244"/>
      <c r="AB26" s="244"/>
    </row>
    <row r="27" spans="1:28" s="242" customFormat="1" ht="15.4" thickTop="1" x14ac:dyDescent="0.4">
      <c r="C27" s="244"/>
      <c r="D27" s="255"/>
      <c r="E27" s="244"/>
      <c r="F27" s="255"/>
      <c r="G27" s="244"/>
      <c r="H27" s="244"/>
      <c r="I27" s="244"/>
      <c r="J27" s="244"/>
      <c r="K27" s="244"/>
      <c r="N27" s="273"/>
      <c r="U27" s="244"/>
      <c r="V27" s="244"/>
      <c r="W27" s="244"/>
      <c r="X27" s="244"/>
      <c r="Y27" s="244"/>
      <c r="Z27" s="244"/>
      <c r="AA27" s="244"/>
      <c r="AB27" s="244"/>
    </row>
    <row r="28" spans="1:28" s="242" customFormat="1" x14ac:dyDescent="0.4">
      <c r="C28" s="244"/>
      <c r="D28" s="255"/>
      <c r="E28" s="244"/>
      <c r="F28" s="255"/>
      <c r="G28" s="244"/>
      <c r="H28" s="244"/>
      <c r="I28" s="244"/>
      <c r="J28" s="244"/>
      <c r="K28" s="244"/>
      <c r="N28" s="273"/>
      <c r="U28" s="244"/>
      <c r="V28" s="244"/>
      <c r="W28" s="244"/>
      <c r="X28" s="244"/>
      <c r="Y28" s="244"/>
      <c r="Z28" s="244"/>
      <c r="AA28" s="244"/>
      <c r="AB28" s="244"/>
    </row>
    <row r="29" spans="1:28" s="242" customFormat="1" x14ac:dyDescent="0.4">
      <c r="C29" s="244"/>
      <c r="D29" s="255"/>
      <c r="E29" s="244"/>
      <c r="F29" s="255"/>
      <c r="G29" s="244"/>
      <c r="H29" s="244"/>
      <c r="I29" s="244"/>
      <c r="J29" s="244"/>
      <c r="K29" s="244"/>
      <c r="N29" s="273"/>
      <c r="U29" s="244"/>
      <c r="V29" s="244"/>
      <c r="W29" s="244"/>
      <c r="X29" s="244"/>
      <c r="Y29" s="244"/>
      <c r="Z29" s="244"/>
      <c r="AA29" s="244"/>
      <c r="AB29" s="244"/>
    </row>
    <row r="30" spans="1:28" s="242" customFormat="1" x14ac:dyDescent="0.4">
      <c r="C30" s="244"/>
      <c r="D30" s="255"/>
      <c r="E30" s="244"/>
      <c r="F30" s="255"/>
      <c r="G30" s="244"/>
      <c r="H30" s="244"/>
      <c r="I30" s="244"/>
      <c r="J30" s="244"/>
      <c r="K30" s="244"/>
      <c r="N30" s="273"/>
      <c r="U30" s="244"/>
      <c r="V30" s="244"/>
      <c r="W30" s="244"/>
      <c r="X30" s="244"/>
      <c r="Y30" s="244"/>
      <c r="Z30" s="244"/>
      <c r="AA30" s="244"/>
      <c r="AB30" s="244"/>
    </row>
    <row r="31" spans="1:28" s="242" customFormat="1" x14ac:dyDescent="0.4">
      <c r="C31" s="244"/>
      <c r="D31" s="255"/>
      <c r="E31" s="244"/>
      <c r="F31" s="255"/>
      <c r="G31" s="244"/>
      <c r="H31" s="244"/>
      <c r="I31" s="244"/>
      <c r="J31" s="244"/>
      <c r="K31" s="244"/>
      <c r="N31" s="273"/>
      <c r="U31" s="244"/>
      <c r="V31" s="244"/>
      <c r="W31" s="244"/>
      <c r="X31" s="244"/>
      <c r="Y31" s="244"/>
      <c r="Z31" s="244"/>
      <c r="AA31" s="244"/>
      <c r="AB31" s="244"/>
    </row>
    <row r="32" spans="1:28" s="242" customFormat="1" x14ac:dyDescent="0.4">
      <c r="C32" s="244"/>
      <c r="D32" s="255"/>
      <c r="E32" s="244"/>
      <c r="F32" s="255"/>
      <c r="G32" s="244"/>
      <c r="H32" s="244"/>
      <c r="I32" s="244"/>
      <c r="J32" s="244"/>
      <c r="K32" s="244"/>
      <c r="N32" s="273"/>
      <c r="U32" s="244"/>
      <c r="V32" s="244"/>
      <c r="W32" s="244"/>
      <c r="X32" s="244"/>
      <c r="Y32" s="244"/>
      <c r="Z32" s="244"/>
      <c r="AA32" s="244"/>
      <c r="AB32" s="244"/>
    </row>
    <row r="33" spans="1:28" s="242" customFormat="1" x14ac:dyDescent="0.4">
      <c r="C33" s="244"/>
      <c r="D33" s="255"/>
      <c r="E33" s="244"/>
      <c r="F33" s="255"/>
      <c r="G33" s="244"/>
      <c r="H33" s="244"/>
      <c r="I33" s="244"/>
      <c r="J33" s="244"/>
      <c r="K33" s="244"/>
      <c r="N33" s="273"/>
      <c r="U33" s="244"/>
      <c r="V33" s="244"/>
      <c r="W33" s="244"/>
      <c r="X33" s="244"/>
      <c r="Y33" s="244"/>
      <c r="Z33" s="244"/>
      <c r="AA33" s="244"/>
      <c r="AB33" s="244"/>
    </row>
    <row r="34" spans="1:28" s="242" customFormat="1" x14ac:dyDescent="0.4">
      <c r="C34" s="244"/>
      <c r="D34" s="255"/>
      <c r="E34" s="244"/>
      <c r="F34" s="255"/>
      <c r="G34" s="244"/>
      <c r="H34" s="244"/>
      <c r="I34" s="244"/>
      <c r="J34" s="244"/>
      <c r="K34" s="244"/>
      <c r="N34" s="273"/>
      <c r="U34" s="244"/>
      <c r="V34" s="244"/>
      <c r="W34" s="244"/>
      <c r="X34" s="244"/>
      <c r="Y34" s="244"/>
      <c r="Z34" s="244"/>
      <c r="AA34" s="244"/>
      <c r="AB34" s="244"/>
    </row>
    <row r="35" spans="1:28" s="242" customFormat="1" x14ac:dyDescent="0.4">
      <c r="C35" s="244"/>
      <c r="D35" s="255"/>
      <c r="E35" s="244"/>
      <c r="F35" s="255"/>
      <c r="G35" s="244"/>
      <c r="H35" s="244"/>
      <c r="I35" s="244"/>
      <c r="J35" s="244"/>
      <c r="K35" s="244"/>
      <c r="N35" s="273"/>
      <c r="U35" s="244"/>
      <c r="V35" s="244"/>
      <c r="W35" s="244"/>
      <c r="X35" s="244"/>
      <c r="Y35" s="244"/>
      <c r="Z35" s="244"/>
      <c r="AA35" s="244"/>
      <c r="AB35" s="244"/>
    </row>
    <row r="36" spans="1:28" s="242" customFormat="1" x14ac:dyDescent="0.4">
      <c r="C36" s="244"/>
      <c r="D36" s="255"/>
      <c r="E36" s="244"/>
      <c r="F36" s="255"/>
      <c r="G36" s="244"/>
      <c r="H36" s="244"/>
      <c r="I36" s="244"/>
      <c r="J36" s="244"/>
      <c r="K36" s="244"/>
      <c r="N36" s="273"/>
      <c r="U36" s="244"/>
      <c r="V36" s="244"/>
      <c r="W36" s="244"/>
      <c r="X36" s="244"/>
      <c r="Y36" s="244"/>
      <c r="Z36" s="244"/>
      <c r="AA36" s="244"/>
      <c r="AB36" s="244"/>
    </row>
    <row r="37" spans="1:28" s="242" customFormat="1" x14ac:dyDescent="0.4">
      <c r="C37" s="244"/>
      <c r="D37" s="255"/>
      <c r="E37" s="244"/>
      <c r="F37" s="255"/>
      <c r="G37" s="244"/>
      <c r="H37" s="244"/>
      <c r="I37" s="244"/>
      <c r="J37" s="244"/>
      <c r="K37" s="244"/>
      <c r="N37" s="273"/>
      <c r="U37" s="244"/>
      <c r="V37" s="244"/>
      <c r="W37" s="244"/>
      <c r="X37" s="244"/>
      <c r="Y37" s="244"/>
      <c r="Z37" s="244"/>
      <c r="AA37" s="244"/>
      <c r="AB37" s="244"/>
    </row>
    <row r="38" spans="1:28" s="242" customFormat="1" x14ac:dyDescent="0.4">
      <c r="C38" s="244"/>
      <c r="D38" s="255"/>
      <c r="E38" s="244"/>
      <c r="F38" s="255"/>
      <c r="G38" s="244"/>
      <c r="H38" s="244"/>
      <c r="I38" s="244"/>
      <c r="J38" s="244"/>
      <c r="K38" s="244"/>
      <c r="N38" s="273"/>
      <c r="U38" s="244"/>
      <c r="V38" s="244"/>
      <c r="W38" s="244"/>
      <c r="X38" s="244"/>
      <c r="Y38" s="244"/>
      <c r="Z38" s="244"/>
      <c r="AA38" s="244"/>
      <c r="AB38" s="244"/>
    </row>
    <row r="39" spans="1:28" s="242" customFormat="1" x14ac:dyDescent="0.4">
      <c r="A39" s="244"/>
      <c r="C39" s="244"/>
      <c r="D39" s="255"/>
      <c r="E39" s="244"/>
      <c r="F39" s="255"/>
      <c r="G39" s="244"/>
      <c r="H39" s="244"/>
      <c r="I39" s="244"/>
      <c r="J39" s="244"/>
      <c r="K39" s="244"/>
      <c r="N39" s="273"/>
      <c r="U39" s="244"/>
      <c r="V39" s="244"/>
      <c r="W39" s="244"/>
      <c r="X39" s="244"/>
      <c r="Y39" s="244"/>
      <c r="Z39" s="244"/>
      <c r="AA39" s="244"/>
      <c r="AB39" s="244"/>
    </row>
    <row r="40" spans="1:28" s="242" customFormat="1" x14ac:dyDescent="0.4">
      <c r="C40" s="244"/>
      <c r="D40" s="255"/>
      <c r="E40" s="244"/>
      <c r="F40" s="255"/>
      <c r="G40" s="244"/>
      <c r="H40" s="244"/>
      <c r="I40" s="244"/>
      <c r="J40" s="244"/>
      <c r="K40" s="244"/>
      <c r="N40" s="273"/>
      <c r="U40" s="244"/>
      <c r="V40" s="244"/>
      <c r="W40" s="244"/>
      <c r="X40" s="244"/>
      <c r="Y40" s="244"/>
      <c r="Z40" s="244"/>
      <c r="AA40" s="244"/>
      <c r="AB40" s="244"/>
    </row>
    <row r="41" spans="1:28" s="242" customFormat="1" x14ac:dyDescent="0.4">
      <c r="C41" s="244"/>
      <c r="D41" s="255"/>
      <c r="E41" s="244"/>
      <c r="F41" s="255"/>
      <c r="G41" s="244"/>
      <c r="H41" s="244"/>
      <c r="I41" s="244"/>
      <c r="J41" s="244"/>
      <c r="K41" s="244"/>
      <c r="N41" s="273"/>
      <c r="U41" s="244"/>
      <c r="V41" s="244"/>
      <c r="W41" s="244"/>
      <c r="X41" s="244"/>
      <c r="Y41" s="244"/>
      <c r="Z41" s="244"/>
      <c r="AA41" s="244"/>
      <c r="AB41" s="244"/>
    </row>
    <row r="42" spans="1:28" s="242" customFormat="1" x14ac:dyDescent="0.4">
      <c r="C42" s="244"/>
      <c r="D42" s="255"/>
      <c r="E42" s="244"/>
      <c r="F42" s="255"/>
      <c r="G42" s="244"/>
      <c r="H42" s="244"/>
      <c r="I42" s="244"/>
      <c r="J42" s="244"/>
      <c r="K42" s="244"/>
      <c r="N42" s="273"/>
      <c r="U42" s="244"/>
      <c r="V42" s="244"/>
      <c r="W42" s="244"/>
      <c r="X42" s="244"/>
      <c r="Y42" s="244"/>
      <c r="Z42" s="244"/>
      <c r="AA42" s="244"/>
      <c r="AB42" s="244"/>
    </row>
    <row r="43" spans="1:28" s="242" customFormat="1" x14ac:dyDescent="0.4">
      <c r="C43" s="244"/>
      <c r="D43" s="255"/>
      <c r="E43" s="244"/>
      <c r="F43" s="255"/>
      <c r="G43" s="244"/>
      <c r="H43" s="244"/>
      <c r="I43" s="244"/>
      <c r="J43" s="244"/>
      <c r="K43" s="244"/>
      <c r="N43" s="273"/>
      <c r="U43" s="244"/>
      <c r="V43" s="244"/>
      <c r="W43" s="244"/>
      <c r="X43" s="244"/>
      <c r="Y43" s="244"/>
      <c r="Z43" s="244"/>
      <c r="AA43" s="244"/>
      <c r="AB43" s="244"/>
    </row>
    <row r="44" spans="1:28" s="242" customFormat="1" x14ac:dyDescent="0.4">
      <c r="C44" s="244"/>
      <c r="D44" s="255"/>
      <c r="E44" s="244"/>
      <c r="F44" s="255"/>
      <c r="G44" s="244"/>
      <c r="H44" s="244"/>
      <c r="I44" s="244"/>
      <c r="J44" s="244"/>
      <c r="K44" s="244"/>
      <c r="N44" s="273"/>
      <c r="U44" s="244"/>
      <c r="V44" s="244"/>
      <c r="W44" s="244"/>
      <c r="X44" s="244"/>
      <c r="Y44" s="244"/>
      <c r="Z44" s="244"/>
      <c r="AA44" s="244"/>
      <c r="AB44" s="244"/>
    </row>
    <row r="45" spans="1:28" s="242" customFormat="1" x14ac:dyDescent="0.4">
      <c r="C45" s="244"/>
      <c r="D45" s="255"/>
      <c r="E45" s="244"/>
      <c r="F45" s="255"/>
      <c r="G45" s="244"/>
      <c r="H45" s="244"/>
      <c r="I45" s="244"/>
      <c r="J45" s="244"/>
      <c r="K45" s="244"/>
      <c r="N45" s="273"/>
      <c r="U45" s="244"/>
      <c r="V45" s="244"/>
      <c r="W45" s="244"/>
      <c r="X45" s="244"/>
      <c r="Y45" s="244"/>
      <c r="Z45" s="244"/>
      <c r="AA45" s="244"/>
      <c r="AB45" s="244"/>
    </row>
    <row r="46" spans="1:28" s="242" customFormat="1" x14ac:dyDescent="0.4">
      <c r="C46" s="244"/>
      <c r="D46" s="255"/>
      <c r="E46" s="244"/>
      <c r="F46" s="255"/>
      <c r="G46" s="244"/>
      <c r="H46" s="244"/>
      <c r="I46" s="244"/>
      <c r="J46" s="244"/>
      <c r="K46" s="244"/>
      <c r="N46" s="273"/>
      <c r="U46" s="244"/>
      <c r="V46" s="244"/>
      <c r="W46" s="244"/>
      <c r="X46" s="244"/>
      <c r="Y46" s="244"/>
      <c r="Z46" s="244"/>
      <c r="AA46" s="244"/>
      <c r="AB46" s="244"/>
    </row>
    <row r="47" spans="1:28" s="242" customFormat="1" x14ac:dyDescent="0.4">
      <c r="C47" s="244"/>
      <c r="D47" s="255"/>
      <c r="E47" s="244"/>
      <c r="F47" s="255"/>
      <c r="G47" s="244"/>
      <c r="H47" s="244"/>
      <c r="I47" s="244"/>
      <c r="J47" s="244"/>
      <c r="K47" s="244"/>
      <c r="N47" s="273"/>
      <c r="U47" s="244"/>
      <c r="V47" s="244"/>
      <c r="W47" s="244"/>
      <c r="X47" s="244"/>
      <c r="Y47" s="244"/>
      <c r="Z47" s="244"/>
      <c r="AA47" s="244"/>
      <c r="AB47" s="244"/>
    </row>
    <row r="48" spans="1:28" s="242" customFormat="1" x14ac:dyDescent="0.4">
      <c r="C48" s="244"/>
      <c r="D48" s="255"/>
      <c r="E48" s="244"/>
      <c r="F48" s="255"/>
      <c r="G48" s="244"/>
      <c r="H48" s="244"/>
      <c r="I48" s="244"/>
      <c r="J48" s="244"/>
      <c r="K48" s="244"/>
      <c r="N48" s="273"/>
      <c r="U48" s="244"/>
      <c r="V48" s="244"/>
      <c r="W48" s="244"/>
      <c r="X48" s="244"/>
      <c r="Y48" s="244"/>
      <c r="Z48" s="244"/>
      <c r="AA48" s="244"/>
      <c r="AB48" s="244"/>
    </row>
    <row r="49" spans="2:28" s="242" customFormat="1" x14ac:dyDescent="0.4">
      <c r="C49" s="244"/>
      <c r="D49" s="255"/>
      <c r="E49" s="244"/>
      <c r="F49" s="255"/>
      <c r="G49" s="244"/>
      <c r="H49" s="244"/>
      <c r="I49" s="244"/>
      <c r="J49" s="244"/>
      <c r="K49" s="244"/>
      <c r="N49" s="273"/>
      <c r="U49" s="244"/>
      <c r="V49" s="244"/>
      <c r="W49" s="244"/>
      <c r="X49" s="244"/>
      <c r="Y49" s="244"/>
      <c r="Z49" s="244"/>
      <c r="AA49" s="244"/>
      <c r="AB49" s="244"/>
    </row>
    <row r="50" spans="2:28" s="242" customFormat="1" x14ac:dyDescent="0.4">
      <c r="C50" s="244"/>
      <c r="D50" s="255"/>
      <c r="E50" s="244"/>
      <c r="F50" s="255"/>
      <c r="G50" s="244"/>
      <c r="H50" s="244"/>
      <c r="I50" s="244"/>
      <c r="J50" s="244"/>
      <c r="K50" s="244"/>
      <c r="N50" s="273"/>
      <c r="U50" s="244"/>
      <c r="V50" s="244"/>
      <c r="W50" s="244"/>
      <c r="X50" s="244"/>
      <c r="Y50" s="244"/>
      <c r="Z50" s="244"/>
      <c r="AA50" s="244"/>
      <c r="AB50" s="244"/>
    </row>
    <row r="51" spans="2:28" s="242" customFormat="1" x14ac:dyDescent="0.4">
      <c r="C51" s="244"/>
      <c r="D51" s="255"/>
      <c r="E51" s="244"/>
      <c r="F51" s="255"/>
      <c r="G51" s="244"/>
      <c r="H51" s="244"/>
      <c r="I51" s="244"/>
      <c r="J51" s="244"/>
      <c r="K51" s="244"/>
      <c r="N51" s="273"/>
      <c r="U51" s="244"/>
      <c r="V51" s="244"/>
      <c r="W51" s="244"/>
      <c r="X51" s="244"/>
      <c r="Y51" s="244"/>
      <c r="Z51" s="244"/>
      <c r="AA51" s="244"/>
      <c r="AB51" s="244"/>
    </row>
    <row r="52" spans="2:28" s="242" customFormat="1" x14ac:dyDescent="0.4">
      <c r="C52" s="244"/>
      <c r="D52" s="255"/>
      <c r="E52" s="244"/>
      <c r="F52" s="255"/>
      <c r="G52" s="244"/>
      <c r="H52" s="244"/>
      <c r="I52" s="244"/>
      <c r="J52" s="244"/>
      <c r="K52" s="244"/>
      <c r="N52" s="273"/>
      <c r="U52" s="244"/>
      <c r="V52" s="244"/>
      <c r="W52" s="244"/>
      <c r="X52" s="244"/>
      <c r="Y52" s="244"/>
      <c r="Z52" s="244"/>
      <c r="AA52" s="244"/>
      <c r="AB52" s="244"/>
    </row>
    <row r="53" spans="2:28" s="242" customFormat="1" x14ac:dyDescent="0.4">
      <c r="C53" s="244"/>
      <c r="D53" s="255"/>
      <c r="E53" s="244"/>
      <c r="F53" s="255"/>
      <c r="G53" s="244"/>
      <c r="H53" s="244"/>
      <c r="I53" s="244"/>
      <c r="J53" s="244"/>
      <c r="K53" s="244"/>
      <c r="N53" s="273"/>
      <c r="U53" s="244"/>
      <c r="V53" s="244"/>
      <c r="W53" s="244"/>
      <c r="X53" s="244"/>
      <c r="Y53" s="244"/>
      <c r="Z53" s="244"/>
      <c r="AA53" s="244"/>
      <c r="AB53" s="244"/>
    </row>
    <row r="54" spans="2:28" s="242" customFormat="1" x14ac:dyDescent="0.4">
      <c r="C54" s="244"/>
      <c r="D54" s="255"/>
      <c r="E54" s="244"/>
      <c r="F54" s="255"/>
      <c r="G54" s="244"/>
      <c r="H54" s="244"/>
      <c r="I54" s="244"/>
      <c r="J54" s="244"/>
      <c r="K54" s="244"/>
      <c r="N54" s="273"/>
      <c r="U54" s="244"/>
      <c r="V54" s="244"/>
      <c r="W54" s="244"/>
      <c r="X54" s="244"/>
      <c r="Y54" s="244"/>
      <c r="Z54" s="244"/>
      <c r="AA54" s="244"/>
      <c r="AB54" s="244"/>
    </row>
    <row r="55" spans="2:28" s="242" customFormat="1" x14ac:dyDescent="0.4">
      <c r="C55" s="244"/>
      <c r="D55" s="255"/>
      <c r="E55" s="244"/>
      <c r="F55" s="255"/>
      <c r="G55" s="244"/>
      <c r="H55" s="244"/>
      <c r="I55" s="244"/>
      <c r="J55" s="244"/>
      <c r="K55" s="244"/>
      <c r="N55" s="273"/>
      <c r="U55" s="244"/>
      <c r="V55" s="244"/>
      <c r="W55" s="244"/>
      <c r="X55" s="244"/>
      <c r="Y55" s="244"/>
      <c r="Z55" s="244"/>
      <c r="AA55" s="244"/>
      <c r="AB55" s="244"/>
    </row>
    <row r="56" spans="2:28" s="242" customFormat="1" x14ac:dyDescent="0.4">
      <c r="C56" s="244"/>
      <c r="D56" s="255"/>
      <c r="E56" s="244"/>
      <c r="F56" s="255"/>
      <c r="G56" s="244"/>
      <c r="H56" s="244"/>
      <c r="I56" s="244"/>
      <c r="J56" s="244"/>
      <c r="K56" s="244"/>
      <c r="N56" s="273"/>
      <c r="U56" s="244"/>
      <c r="V56" s="244"/>
      <c r="W56" s="244"/>
      <c r="X56" s="244"/>
      <c r="Y56" s="244"/>
      <c r="Z56" s="244"/>
      <c r="AA56" s="244"/>
      <c r="AB56" s="244"/>
    </row>
    <row r="57" spans="2:28" s="242" customFormat="1" x14ac:dyDescent="0.4">
      <c r="C57" s="244"/>
      <c r="D57" s="255"/>
      <c r="E57" s="244"/>
      <c r="F57" s="255"/>
      <c r="G57" s="244"/>
      <c r="H57" s="244"/>
      <c r="I57" s="244"/>
      <c r="J57" s="244"/>
      <c r="K57" s="244"/>
      <c r="N57" s="273"/>
      <c r="U57" s="244"/>
      <c r="V57" s="244"/>
      <c r="W57" s="244"/>
      <c r="X57" s="244"/>
      <c r="Y57" s="244"/>
      <c r="Z57" s="244"/>
      <c r="AA57" s="244"/>
      <c r="AB57" s="244"/>
    </row>
    <row r="58" spans="2:28" s="242" customFormat="1" x14ac:dyDescent="0.4">
      <c r="C58" s="244"/>
      <c r="D58" s="255"/>
      <c r="E58" s="244"/>
      <c r="F58" s="255"/>
      <c r="G58" s="244"/>
      <c r="H58" s="244"/>
      <c r="I58" s="244"/>
      <c r="J58" s="244"/>
      <c r="K58" s="244"/>
      <c r="N58" s="273"/>
      <c r="U58" s="244"/>
      <c r="V58" s="244"/>
      <c r="W58" s="244"/>
      <c r="X58" s="244"/>
      <c r="Y58" s="244"/>
      <c r="Z58" s="244"/>
      <c r="AA58" s="244"/>
      <c r="AB58" s="244"/>
    </row>
    <row r="59" spans="2:28" s="242" customFormat="1" x14ac:dyDescent="0.4">
      <c r="C59" s="244"/>
      <c r="D59" s="255"/>
      <c r="E59" s="244"/>
      <c r="F59" s="255"/>
      <c r="G59" s="244"/>
      <c r="H59" s="244"/>
      <c r="I59" s="244"/>
      <c r="J59" s="244"/>
      <c r="K59" s="244"/>
      <c r="N59" s="273"/>
      <c r="U59" s="244"/>
      <c r="V59" s="244"/>
      <c r="W59" s="244"/>
      <c r="X59" s="244"/>
      <c r="Y59" s="244"/>
      <c r="Z59" s="244"/>
      <c r="AA59" s="244"/>
      <c r="AB59" s="244"/>
    </row>
    <row r="60" spans="2:28" s="243" customFormat="1" x14ac:dyDescent="0.4">
      <c r="B60" s="242"/>
      <c r="C60" s="244"/>
      <c r="D60" s="255"/>
      <c r="E60" s="244"/>
      <c r="F60" s="255"/>
      <c r="G60" s="244"/>
      <c r="H60" s="244"/>
      <c r="I60" s="244"/>
      <c r="J60" s="244"/>
      <c r="K60" s="244"/>
      <c r="L60" s="242"/>
      <c r="M60" s="242"/>
      <c r="N60" s="276"/>
    </row>
    <row r="61" spans="2:28" s="242" customFormat="1" ht="20.25" customHeight="1" x14ac:dyDescent="0.4">
      <c r="C61" s="244"/>
      <c r="D61" s="255"/>
      <c r="E61" s="244"/>
      <c r="F61" s="255"/>
      <c r="G61" s="244"/>
      <c r="H61" s="244"/>
      <c r="I61" s="244"/>
      <c r="J61" s="244"/>
      <c r="K61" s="244"/>
      <c r="N61" s="273"/>
      <c r="U61" s="244"/>
      <c r="V61" s="244"/>
      <c r="W61" s="244"/>
      <c r="X61" s="244"/>
      <c r="Y61" s="244"/>
      <c r="Z61" s="244"/>
      <c r="AA61" s="244"/>
      <c r="AB61" s="244"/>
    </row>
    <row r="62" spans="2:28" s="242" customFormat="1" ht="11.25" customHeight="1" x14ac:dyDescent="0.4">
      <c r="C62" s="244"/>
      <c r="D62" s="255"/>
      <c r="E62" s="244"/>
      <c r="F62" s="255"/>
      <c r="G62" s="244"/>
      <c r="H62" s="244"/>
      <c r="I62" s="244"/>
      <c r="J62" s="244"/>
      <c r="K62" s="244"/>
      <c r="N62" s="273"/>
      <c r="U62" s="244"/>
      <c r="V62" s="244"/>
      <c r="W62" s="244"/>
      <c r="X62" s="244"/>
      <c r="Y62" s="244"/>
      <c r="Z62" s="244"/>
      <c r="AA62" s="244"/>
      <c r="AB62" s="244"/>
    </row>
    <row r="63" spans="2:28" s="242" customFormat="1" x14ac:dyDescent="0.4">
      <c r="C63" s="244"/>
      <c r="D63" s="255"/>
      <c r="E63" s="244"/>
      <c r="F63" s="255"/>
      <c r="G63" s="244"/>
      <c r="H63" s="244"/>
      <c r="I63" s="244"/>
      <c r="J63" s="244"/>
      <c r="K63" s="244"/>
      <c r="N63" s="253"/>
      <c r="U63" s="244"/>
      <c r="V63" s="244"/>
      <c r="W63" s="244"/>
      <c r="X63" s="244"/>
      <c r="Y63" s="244"/>
      <c r="Z63" s="244"/>
      <c r="AA63" s="244"/>
      <c r="AB63" s="244"/>
    </row>
    <row r="64" spans="2:28" s="242" customFormat="1" ht="40.5" customHeight="1" x14ac:dyDescent="0.4">
      <c r="C64" s="244"/>
      <c r="D64" s="255"/>
      <c r="E64" s="244"/>
      <c r="F64" s="255"/>
      <c r="G64" s="244"/>
      <c r="H64" s="244"/>
      <c r="I64" s="244"/>
      <c r="J64" s="244"/>
      <c r="K64" s="244"/>
      <c r="N64" s="253"/>
      <c r="U64" s="244"/>
      <c r="V64" s="244"/>
      <c r="W64" s="244"/>
      <c r="X64" s="244"/>
      <c r="Y64" s="244"/>
      <c r="Z64" s="244"/>
      <c r="AA64" s="244"/>
      <c r="AB64" s="244"/>
    </row>
    <row r="65" spans="2:28" s="242" customFormat="1" x14ac:dyDescent="0.4">
      <c r="C65" s="244"/>
      <c r="D65" s="255"/>
      <c r="E65" s="244"/>
      <c r="F65" s="255"/>
      <c r="G65" s="244"/>
      <c r="H65" s="244"/>
      <c r="I65" s="244"/>
      <c r="J65" s="244"/>
      <c r="K65" s="244"/>
      <c r="N65" s="273"/>
      <c r="U65" s="244"/>
      <c r="V65" s="244"/>
      <c r="W65" s="244"/>
      <c r="X65" s="244"/>
      <c r="Y65" s="244"/>
      <c r="Z65" s="244"/>
      <c r="AA65" s="244"/>
      <c r="AB65" s="244"/>
    </row>
    <row r="66" spans="2:28" s="242" customFormat="1" x14ac:dyDescent="0.4">
      <c r="C66" s="244"/>
      <c r="D66" s="255"/>
      <c r="E66" s="244"/>
      <c r="F66" s="255"/>
      <c r="G66" s="244"/>
      <c r="H66" s="244"/>
      <c r="I66" s="244"/>
      <c r="J66" s="244"/>
      <c r="K66" s="244"/>
      <c r="N66" s="253"/>
      <c r="U66" s="244"/>
      <c r="V66" s="244"/>
      <c r="W66" s="244"/>
      <c r="X66" s="244"/>
      <c r="Y66" s="244"/>
      <c r="Z66" s="244"/>
      <c r="AA66" s="244"/>
      <c r="AB66" s="244"/>
    </row>
    <row r="67" spans="2:28" s="242" customFormat="1" x14ac:dyDescent="0.4">
      <c r="C67" s="244"/>
      <c r="D67" s="255"/>
      <c r="E67" s="244"/>
      <c r="F67" s="255"/>
      <c r="G67" s="244"/>
      <c r="H67" s="244"/>
      <c r="I67" s="244"/>
      <c r="J67" s="244"/>
      <c r="K67" s="244"/>
      <c r="N67" s="253"/>
      <c r="U67" s="244"/>
      <c r="V67" s="244"/>
      <c r="W67" s="244"/>
      <c r="X67" s="244"/>
      <c r="Y67" s="244"/>
      <c r="Z67" s="244"/>
      <c r="AA67" s="244"/>
      <c r="AB67" s="244"/>
    </row>
    <row r="68" spans="2:28" s="242" customFormat="1" x14ac:dyDescent="0.4">
      <c r="C68" s="244"/>
      <c r="D68" s="255"/>
      <c r="E68" s="244"/>
      <c r="F68" s="255"/>
      <c r="G68" s="244"/>
      <c r="H68" s="244"/>
      <c r="I68" s="244"/>
      <c r="J68" s="244"/>
      <c r="K68" s="244"/>
      <c r="N68" s="253"/>
      <c r="U68" s="244"/>
      <c r="V68" s="244"/>
      <c r="W68" s="244"/>
      <c r="X68" s="244"/>
      <c r="Y68" s="244"/>
      <c r="Z68" s="244"/>
      <c r="AA68" s="244"/>
      <c r="AB68" s="244"/>
    </row>
    <row r="69" spans="2:28" x14ac:dyDescent="0.4">
      <c r="N69" s="253"/>
    </row>
    <row r="70" spans="2:28" x14ac:dyDescent="0.4">
      <c r="N70" s="273"/>
    </row>
    <row r="71" spans="2:28" x14ac:dyDescent="0.4">
      <c r="N71" s="253"/>
    </row>
    <row r="72" spans="2:28" x14ac:dyDescent="0.4">
      <c r="N72" s="253"/>
    </row>
    <row r="73" spans="2:28" x14ac:dyDescent="0.4">
      <c r="N73" s="253"/>
    </row>
    <row r="74" spans="2:28" x14ac:dyDescent="0.4">
      <c r="N74" s="253"/>
    </row>
    <row r="75" spans="2:28" x14ac:dyDescent="0.4">
      <c r="N75" s="253"/>
    </row>
    <row r="76" spans="2:28" x14ac:dyDescent="0.4">
      <c r="N76" s="253"/>
    </row>
    <row r="77" spans="2:28" x14ac:dyDescent="0.4">
      <c r="N77" s="253"/>
    </row>
    <row r="78" spans="2:28" s="243" customFormat="1" x14ac:dyDescent="0.4">
      <c r="B78" s="242"/>
      <c r="C78" s="244"/>
      <c r="D78" s="255"/>
      <c r="E78" s="244"/>
      <c r="F78" s="255"/>
      <c r="G78" s="244"/>
      <c r="H78" s="244"/>
      <c r="I78" s="244"/>
      <c r="J78" s="244"/>
      <c r="K78" s="244"/>
      <c r="L78" s="242"/>
      <c r="M78" s="242"/>
      <c r="N78" s="277"/>
    </row>
    <row r="79" spans="2:28" ht="21.75" customHeight="1" x14ac:dyDescent="0.4">
      <c r="N79" s="253"/>
    </row>
    <row r="80" spans="2:28" ht="15" customHeight="1" x14ac:dyDescent="0.4">
      <c r="N80" s="253"/>
    </row>
    <row r="81" spans="14:28" ht="15" customHeight="1" x14ac:dyDescent="0.4">
      <c r="N81" s="253"/>
      <c r="O81" s="253"/>
      <c r="U81" s="242"/>
      <c r="V81" s="242"/>
      <c r="W81" s="242"/>
      <c r="X81" s="242"/>
      <c r="Y81" s="242"/>
      <c r="Z81" s="242"/>
      <c r="AA81" s="242"/>
      <c r="AB81" s="242"/>
    </row>
    <row r="82" spans="14:28" ht="15" customHeight="1" x14ac:dyDescent="0.4">
      <c r="N82" s="253"/>
      <c r="O82" s="253"/>
      <c r="U82" s="242"/>
      <c r="V82" s="242"/>
      <c r="W82" s="242"/>
      <c r="X82" s="242"/>
      <c r="Y82" s="242"/>
      <c r="Z82" s="242"/>
      <c r="AA82" s="242"/>
      <c r="AB82" s="242"/>
    </row>
  </sheetData>
  <sheetProtection password="CC54" sheet="1" objects="1" scenarios="1" formatCells="0" formatColumns="0" formatRows="0"/>
  <mergeCells count="7">
    <mergeCell ref="C3:I3"/>
    <mergeCell ref="C19:C20"/>
    <mergeCell ref="E19:E20"/>
    <mergeCell ref="I19:I20"/>
    <mergeCell ref="C10:C11"/>
    <mergeCell ref="E10:E11"/>
    <mergeCell ref="I10:I11"/>
  </mergeCells>
  <pageMargins left="0.75" right="0.75" top="1" bottom="1" header="0.5" footer="0.5"/>
  <pageSetup paperSize="9" orientation="portrait" verticalDpi="598"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0"/>
  <sheetViews>
    <sheetView showGridLines="0" zoomScale="85" workbookViewId="0"/>
  </sheetViews>
  <sheetFormatPr defaultColWidth="8.88671875" defaultRowHeight="15" x14ac:dyDescent="0.4"/>
  <cols>
    <col min="1" max="1" width="2" style="1" customWidth="1"/>
    <col min="2" max="2" width="2.44140625" style="1" customWidth="1"/>
    <col min="3" max="3" width="10.44140625" style="1" customWidth="1"/>
    <col min="4" max="4" width="30.44140625" style="1" customWidth="1"/>
    <col min="5" max="5" width="36.109375" style="1" customWidth="1"/>
    <col min="6" max="6" width="43.1640625" style="1" customWidth="1"/>
    <col min="7" max="7" width="3.88671875" style="1" customWidth="1"/>
    <col min="8" max="16384" width="8.88671875" style="1"/>
  </cols>
  <sheetData>
    <row r="1" spans="2:7" ht="10.5" customHeight="1" thickBot="1" x14ac:dyDescent="0.45"/>
    <row r="2" spans="2:7" ht="9" customHeight="1" thickTop="1" x14ac:dyDescent="0.4">
      <c r="B2" s="2"/>
      <c r="C2" s="3"/>
      <c r="D2" s="3"/>
      <c r="E2" s="3"/>
      <c r="F2" s="3"/>
      <c r="G2" s="4"/>
    </row>
    <row r="3" spans="2:7" x14ac:dyDescent="0.4">
      <c r="B3" s="5"/>
      <c r="C3" s="26" t="s">
        <v>71</v>
      </c>
      <c r="D3" s="27"/>
      <c r="E3" s="27"/>
      <c r="F3" s="28"/>
      <c r="G3" s="62"/>
    </row>
    <row r="4" spans="2:7" x14ac:dyDescent="0.4">
      <c r="B4" s="5"/>
      <c r="C4" s="32"/>
      <c r="D4" s="33"/>
      <c r="E4" s="33"/>
      <c r="F4" s="33"/>
      <c r="G4" s="34"/>
    </row>
    <row r="5" spans="2:7" x14ac:dyDescent="0.4">
      <c r="B5" s="5"/>
      <c r="C5" s="61" t="s">
        <v>0</v>
      </c>
      <c r="D5" s="33"/>
      <c r="E5" s="33"/>
      <c r="F5" s="33"/>
      <c r="G5" s="34"/>
    </row>
    <row r="6" spans="2:7" ht="15.4" thickBot="1" x14ac:dyDescent="0.45">
      <c r="B6" s="5"/>
      <c r="C6" s="35"/>
      <c r="D6" s="36"/>
      <c r="E6" s="36"/>
      <c r="F6" s="36"/>
      <c r="G6" s="34"/>
    </row>
    <row r="7" spans="2:7" ht="15.75" thickTop="1" thickBot="1" x14ac:dyDescent="0.45">
      <c r="B7" s="5"/>
      <c r="C7" s="37" t="s">
        <v>1</v>
      </c>
      <c r="D7" s="37" t="s">
        <v>2</v>
      </c>
      <c r="E7" s="37" t="s">
        <v>3</v>
      </c>
      <c r="F7" s="37" t="s">
        <v>4</v>
      </c>
      <c r="G7" s="34"/>
    </row>
    <row r="8" spans="2:7" ht="15.75" customHeight="1" thickTop="1" x14ac:dyDescent="0.4">
      <c r="B8" s="5"/>
      <c r="C8" s="458" t="s">
        <v>5</v>
      </c>
      <c r="D8" s="475" t="s">
        <v>6</v>
      </c>
      <c r="E8" s="38" t="s">
        <v>7</v>
      </c>
      <c r="F8" s="461" t="s">
        <v>8</v>
      </c>
      <c r="G8" s="34"/>
    </row>
    <row r="9" spans="2:7" ht="14.25" customHeight="1" x14ac:dyDescent="0.4">
      <c r="B9" s="5"/>
      <c r="C9" s="459"/>
      <c r="D9" s="461"/>
      <c r="E9" s="39" t="s">
        <v>9</v>
      </c>
      <c r="F9" s="463"/>
      <c r="G9" s="34"/>
    </row>
    <row r="10" spans="2:7" x14ac:dyDescent="0.4">
      <c r="B10" s="5"/>
      <c r="C10" s="459"/>
      <c r="D10" s="39" t="s">
        <v>10</v>
      </c>
      <c r="E10" s="39" t="s">
        <v>11</v>
      </c>
      <c r="F10" s="463"/>
      <c r="G10" s="34"/>
    </row>
    <row r="11" spans="2:7" x14ac:dyDescent="0.4">
      <c r="B11" s="5"/>
      <c r="C11" s="459"/>
      <c r="D11" s="39" t="s">
        <v>12</v>
      </c>
      <c r="E11" s="39" t="s">
        <v>13</v>
      </c>
      <c r="F11" s="463"/>
      <c r="G11" s="34"/>
    </row>
    <row r="12" spans="2:7" x14ac:dyDescent="0.4">
      <c r="B12" s="5"/>
      <c r="C12" s="459"/>
      <c r="D12" s="40"/>
      <c r="E12" s="39" t="s">
        <v>14</v>
      </c>
      <c r="F12" s="463"/>
      <c r="G12" s="34"/>
    </row>
    <row r="13" spans="2:7" x14ac:dyDescent="0.4">
      <c r="B13" s="5"/>
      <c r="C13" s="459"/>
      <c r="D13" s="40"/>
      <c r="E13" s="39" t="s">
        <v>15</v>
      </c>
      <c r="F13" s="463"/>
      <c r="G13" s="34"/>
    </row>
    <row r="14" spans="2:7" x14ac:dyDescent="0.4">
      <c r="B14" s="5"/>
      <c r="C14" s="459"/>
      <c r="D14" s="40"/>
      <c r="E14" s="39" t="s">
        <v>16</v>
      </c>
      <c r="F14" s="463"/>
      <c r="G14" s="34"/>
    </row>
    <row r="15" spans="2:7" ht="15.4" thickBot="1" x14ac:dyDescent="0.45">
      <c r="B15" s="5"/>
      <c r="C15" s="460"/>
      <c r="D15" s="41"/>
      <c r="E15" s="42" t="s">
        <v>17</v>
      </c>
      <c r="F15" s="474"/>
      <c r="G15" s="34"/>
    </row>
    <row r="16" spans="2:7" x14ac:dyDescent="0.4">
      <c r="B16" s="5"/>
      <c r="C16" s="467" t="s">
        <v>18</v>
      </c>
      <c r="D16" s="473" t="s">
        <v>19</v>
      </c>
      <c r="E16" s="43" t="s">
        <v>20</v>
      </c>
      <c r="F16" s="476" t="s">
        <v>21</v>
      </c>
      <c r="G16" s="34"/>
    </row>
    <row r="17" spans="2:7" ht="14.25" customHeight="1" x14ac:dyDescent="0.4">
      <c r="B17" s="5"/>
      <c r="C17" s="459"/>
      <c r="D17" s="462"/>
      <c r="E17" s="463" t="s">
        <v>22</v>
      </c>
      <c r="F17" s="477"/>
      <c r="G17" s="34"/>
    </row>
    <row r="18" spans="2:7" ht="13.5" customHeight="1" x14ac:dyDescent="0.4">
      <c r="B18" s="5"/>
      <c r="C18" s="459"/>
      <c r="D18" s="39" t="s">
        <v>23</v>
      </c>
      <c r="E18" s="462"/>
      <c r="F18" s="477"/>
      <c r="G18" s="34"/>
    </row>
    <row r="19" spans="2:7" x14ac:dyDescent="0.4">
      <c r="B19" s="5"/>
      <c r="C19" s="459"/>
      <c r="D19" s="39" t="s">
        <v>24</v>
      </c>
      <c r="E19" s="39" t="s">
        <v>25</v>
      </c>
      <c r="F19" s="463" t="s">
        <v>26</v>
      </c>
      <c r="G19" s="34"/>
    </row>
    <row r="20" spans="2:7" x14ac:dyDescent="0.4">
      <c r="B20" s="5"/>
      <c r="C20" s="459"/>
      <c r="D20" s="39" t="s">
        <v>27</v>
      </c>
      <c r="E20" s="39" t="s">
        <v>28</v>
      </c>
      <c r="F20" s="463"/>
      <c r="G20" s="34"/>
    </row>
    <row r="21" spans="2:7" x14ac:dyDescent="0.4">
      <c r="B21" s="5"/>
      <c r="C21" s="459"/>
      <c r="D21" s="40"/>
      <c r="E21" s="39" t="s">
        <v>29</v>
      </c>
      <c r="F21" s="463"/>
      <c r="G21" s="34"/>
    </row>
    <row r="22" spans="2:7" ht="25.5" x14ac:dyDescent="0.4">
      <c r="B22" s="5"/>
      <c r="C22" s="459"/>
      <c r="D22" s="40"/>
      <c r="E22" s="39" t="s">
        <v>30</v>
      </c>
      <c r="F22" s="40"/>
      <c r="G22" s="34"/>
    </row>
    <row r="23" spans="2:7" x14ac:dyDescent="0.4">
      <c r="B23" s="5"/>
      <c r="C23" s="459"/>
      <c r="D23" s="40"/>
      <c r="E23" s="39" t="s">
        <v>31</v>
      </c>
      <c r="F23" s="40"/>
      <c r="G23" s="34"/>
    </row>
    <row r="24" spans="2:7" x14ac:dyDescent="0.4">
      <c r="B24" s="5"/>
      <c r="C24" s="459"/>
      <c r="D24" s="40"/>
      <c r="E24" s="39" t="s">
        <v>32</v>
      </c>
      <c r="F24" s="40"/>
      <c r="G24" s="34"/>
    </row>
    <row r="25" spans="2:7" ht="15.4" thickBot="1" x14ac:dyDescent="0.45">
      <c r="B25" s="5"/>
      <c r="C25" s="472"/>
      <c r="D25" s="45"/>
      <c r="E25" s="46" t="s">
        <v>33</v>
      </c>
      <c r="F25" s="45"/>
      <c r="G25" s="34"/>
    </row>
    <row r="26" spans="2:7" ht="15.6" customHeight="1" x14ac:dyDescent="0.4">
      <c r="B26" s="5"/>
      <c r="C26" s="458" t="s">
        <v>34</v>
      </c>
      <c r="D26" s="38" t="s">
        <v>35</v>
      </c>
      <c r="E26" s="461" t="s">
        <v>36</v>
      </c>
      <c r="F26" s="461" t="s">
        <v>37</v>
      </c>
      <c r="G26" s="34"/>
    </row>
    <row r="27" spans="2:7" ht="15" customHeight="1" x14ac:dyDescent="0.4">
      <c r="B27" s="5"/>
      <c r="C27" s="459"/>
      <c r="D27" s="39" t="s">
        <v>38</v>
      </c>
      <c r="E27" s="462"/>
      <c r="F27" s="463"/>
      <c r="G27" s="34"/>
    </row>
    <row r="28" spans="2:7" ht="14.25" customHeight="1" x14ac:dyDescent="0.4">
      <c r="B28" s="5"/>
      <c r="C28" s="459"/>
      <c r="D28" s="40"/>
      <c r="E28" s="39" t="s">
        <v>39</v>
      </c>
      <c r="F28" s="463"/>
      <c r="G28" s="34"/>
    </row>
    <row r="29" spans="2:7" ht="14.25" customHeight="1" x14ac:dyDescent="0.4">
      <c r="B29" s="5"/>
      <c r="C29" s="459"/>
      <c r="D29" s="40"/>
      <c r="E29" s="39" t="s">
        <v>40</v>
      </c>
      <c r="F29" s="463"/>
      <c r="G29" s="34"/>
    </row>
    <row r="30" spans="2:7" ht="14.25" customHeight="1" x14ac:dyDescent="0.4">
      <c r="B30" s="5"/>
      <c r="C30" s="459"/>
      <c r="D30" s="40"/>
      <c r="E30" s="39" t="s">
        <v>41</v>
      </c>
      <c r="F30" s="464" t="s">
        <v>42</v>
      </c>
      <c r="G30" s="34"/>
    </row>
    <row r="31" spans="2:7" ht="14.25" customHeight="1" x14ac:dyDescent="0.4">
      <c r="B31" s="5"/>
      <c r="C31" s="459"/>
      <c r="D31" s="40"/>
      <c r="E31" s="38" t="s">
        <v>43</v>
      </c>
      <c r="F31" s="465"/>
      <c r="G31" s="34"/>
    </row>
    <row r="32" spans="2:7" ht="14.25" customHeight="1" x14ac:dyDescent="0.4">
      <c r="B32" s="5"/>
      <c r="C32" s="459"/>
      <c r="D32" s="40"/>
      <c r="E32" s="39" t="s">
        <v>44</v>
      </c>
      <c r="F32" s="466"/>
      <c r="G32" s="34"/>
    </row>
    <row r="33" spans="2:7" ht="14.25" customHeight="1" x14ac:dyDescent="0.4">
      <c r="B33" s="5"/>
      <c r="C33" s="459"/>
      <c r="D33" s="40"/>
      <c r="E33" s="39" t="s">
        <v>45</v>
      </c>
      <c r="F33" s="40"/>
      <c r="G33" s="34"/>
    </row>
    <row r="34" spans="2:7" ht="14.25" customHeight="1" x14ac:dyDescent="0.4">
      <c r="B34" s="5"/>
      <c r="C34" s="459"/>
      <c r="D34" s="40"/>
      <c r="E34" s="39" t="s">
        <v>46</v>
      </c>
      <c r="F34" s="40"/>
      <c r="G34" s="34"/>
    </row>
    <row r="35" spans="2:7" ht="25.5" x14ac:dyDescent="0.4">
      <c r="B35" s="5"/>
      <c r="C35" s="459"/>
      <c r="D35" s="40"/>
      <c r="E35" s="39" t="s">
        <v>47</v>
      </c>
      <c r="F35" s="40"/>
      <c r="G35" s="34"/>
    </row>
    <row r="36" spans="2:7" ht="15.4" thickBot="1" x14ac:dyDescent="0.45">
      <c r="B36" s="5"/>
      <c r="C36" s="460"/>
      <c r="D36" s="41"/>
      <c r="E36" s="42" t="s">
        <v>48</v>
      </c>
      <c r="F36" s="41"/>
      <c r="G36" s="34"/>
    </row>
    <row r="37" spans="2:7" ht="25.5" x14ac:dyDescent="0.4">
      <c r="B37" s="5"/>
      <c r="C37" s="467" t="s">
        <v>49</v>
      </c>
      <c r="D37" s="43" t="s">
        <v>50</v>
      </c>
      <c r="E37" s="43" t="s">
        <v>51</v>
      </c>
      <c r="F37" s="473" t="s">
        <v>52</v>
      </c>
      <c r="G37" s="34"/>
    </row>
    <row r="38" spans="2:7" ht="26.45" x14ac:dyDescent="0.25">
      <c r="B38" s="5"/>
      <c r="C38" s="459"/>
      <c r="D38" s="39" t="s">
        <v>53</v>
      </c>
      <c r="E38" s="39" t="s">
        <v>54</v>
      </c>
      <c r="F38" s="462"/>
      <c r="G38" s="34"/>
    </row>
    <row r="39" spans="2:7" x14ac:dyDescent="0.25">
      <c r="B39" s="5"/>
      <c r="C39" s="459"/>
      <c r="D39" s="40"/>
      <c r="E39" s="39" t="s">
        <v>55</v>
      </c>
      <c r="F39" s="462"/>
      <c r="G39" s="34"/>
    </row>
    <row r="40" spans="2:7" ht="8.25" customHeight="1" x14ac:dyDescent="0.25">
      <c r="B40" s="5"/>
      <c r="C40" s="459"/>
      <c r="D40" s="40"/>
      <c r="E40" s="474" t="s">
        <v>56</v>
      </c>
      <c r="F40" s="462"/>
      <c r="G40" s="34"/>
    </row>
    <row r="41" spans="2:7" ht="6.75" customHeight="1" x14ac:dyDescent="0.25">
      <c r="B41" s="5"/>
      <c r="C41" s="459"/>
      <c r="D41" s="40"/>
      <c r="E41" s="461"/>
      <c r="F41" s="461" t="s">
        <v>57</v>
      </c>
      <c r="G41" s="34"/>
    </row>
    <row r="42" spans="2:7" ht="19.5" customHeight="1" x14ac:dyDescent="0.25">
      <c r="B42" s="5"/>
      <c r="C42" s="459"/>
      <c r="D42" s="40"/>
      <c r="E42" s="39" t="s">
        <v>58</v>
      </c>
      <c r="F42" s="462"/>
      <c r="G42" s="34"/>
    </row>
    <row r="43" spans="2:7" x14ac:dyDescent="0.25">
      <c r="B43" s="5"/>
      <c r="C43" s="459"/>
      <c r="D43" s="40"/>
      <c r="E43" s="39" t="s">
        <v>59</v>
      </c>
      <c r="F43" s="44"/>
      <c r="G43" s="34"/>
    </row>
    <row r="44" spans="2:7" x14ac:dyDescent="0.25">
      <c r="B44" s="5"/>
      <c r="C44" s="459"/>
      <c r="D44" s="40"/>
      <c r="E44" s="39" t="s">
        <v>60</v>
      </c>
      <c r="F44" s="40"/>
      <c r="G44" s="34"/>
    </row>
    <row r="45" spans="2:7" ht="15.6" thickBot="1" x14ac:dyDescent="0.3">
      <c r="B45" s="5"/>
      <c r="C45" s="472"/>
      <c r="D45" s="45"/>
      <c r="E45" s="46" t="s">
        <v>61</v>
      </c>
      <c r="F45" s="45"/>
      <c r="G45" s="34"/>
    </row>
    <row r="46" spans="2:7" x14ac:dyDescent="0.25">
      <c r="B46" s="5"/>
      <c r="C46" s="467" t="s">
        <v>62</v>
      </c>
      <c r="D46" s="469" t="s">
        <v>63</v>
      </c>
      <c r="E46" s="47" t="s">
        <v>64</v>
      </c>
      <c r="F46" s="469" t="s">
        <v>65</v>
      </c>
      <c r="G46" s="34"/>
    </row>
    <row r="47" spans="2:7" ht="29.45" customHeight="1" x14ac:dyDescent="0.25">
      <c r="B47" s="5"/>
      <c r="C47" s="459"/>
      <c r="D47" s="470"/>
      <c r="E47" s="39" t="s">
        <v>66</v>
      </c>
      <c r="F47" s="470"/>
      <c r="G47" s="34"/>
    </row>
    <row r="48" spans="2:7" ht="85.5" customHeight="1" thickBot="1" x14ac:dyDescent="0.3">
      <c r="B48" s="5"/>
      <c r="C48" s="468"/>
      <c r="D48" s="471"/>
      <c r="E48" s="48"/>
      <c r="F48" s="48" t="s">
        <v>67</v>
      </c>
      <c r="G48" s="34"/>
    </row>
    <row r="49" spans="2:7" ht="16.25" thickTop="1" thickBot="1" x14ac:dyDescent="0.3">
      <c r="B49" s="23"/>
      <c r="C49" s="49"/>
      <c r="D49" s="49"/>
      <c r="E49" s="49"/>
      <c r="F49" s="49"/>
      <c r="G49" s="50"/>
    </row>
    <row r="50" spans="2:7" ht="15.6" thickTop="1" x14ac:dyDescent="0.25">
      <c r="C50" s="51"/>
      <c r="D50" s="51"/>
      <c r="E50" s="51"/>
      <c r="F50" s="51"/>
      <c r="G50" s="51"/>
    </row>
  </sheetData>
  <sheetProtection password="CC12" sheet="1" objects="1" scenarios="1"/>
  <mergeCells count="19">
    <mergeCell ref="C8:C15"/>
    <mergeCell ref="D8:D9"/>
    <mergeCell ref="F8:F15"/>
    <mergeCell ref="C16:C25"/>
    <mergeCell ref="D16:D17"/>
    <mergeCell ref="F16:F18"/>
    <mergeCell ref="E17:E18"/>
    <mergeCell ref="F19:F21"/>
    <mergeCell ref="C26:C36"/>
    <mergeCell ref="E26:E27"/>
    <mergeCell ref="F26:F29"/>
    <mergeCell ref="F30:F32"/>
    <mergeCell ref="C46:C48"/>
    <mergeCell ref="D46:D48"/>
    <mergeCell ref="F46:F47"/>
    <mergeCell ref="C37:C45"/>
    <mergeCell ref="F37:F40"/>
    <mergeCell ref="E40:E41"/>
    <mergeCell ref="F41:F42"/>
  </mergeCells>
  <phoneticPr fontId="15" type="noConversion"/>
  <pageMargins left="0.74803149606299213" right="0.74803149606299213" top="0.98425196850393704" bottom="0.98425196850393704" header="0.51181102362204722" footer="0.51181102362204722"/>
  <pageSetup paperSize="9" scale="50" orientation="portrait" verticalDpi="598"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rget_x0020_Audiences xmlns="d77a00af-21f5-4b58-8009-fa5132d10bb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F0EA897FC50D4DA420EDD9AA1AA007" ma:contentTypeVersion="1" ma:contentTypeDescription="Create a new document." ma:contentTypeScope="" ma:versionID="25916c26cce29423ad9784bbdbf4fa94">
  <xsd:schema xmlns:xsd="http://www.w3.org/2001/XMLSchema" xmlns:p="http://schemas.microsoft.com/office/2006/metadata/properties" xmlns:ns2="d77a00af-21f5-4b58-8009-fa5132d10bb3" targetNamespace="http://schemas.microsoft.com/office/2006/metadata/properties" ma:root="true" ma:fieldsID="67442e9b1e8020b41b3b4a4ffd13154c" ns2:_="">
    <xsd:import namespace="d77a00af-21f5-4b58-8009-fa5132d10bb3"/>
    <xsd:element name="properties">
      <xsd:complexType>
        <xsd:sequence>
          <xsd:element name="documentManagement">
            <xsd:complexType>
              <xsd:all>
                <xsd:element ref="ns2:Target_x0020_Audiences" minOccurs="0"/>
              </xsd:all>
            </xsd:complexType>
          </xsd:element>
        </xsd:sequence>
      </xsd:complexType>
    </xsd:element>
  </xsd:schema>
  <xsd:schema xmlns:xsd="http://www.w3.org/2001/XMLSchema" xmlns:dms="http://schemas.microsoft.com/office/2006/documentManagement/types" targetNamespace="d77a00af-21f5-4b58-8009-fa5132d10bb3" elementFormDefault="qualified">
    <xsd:import namespace="http://schemas.microsoft.com/office/2006/documentManagement/types"/>
    <xsd:element name="Target_x0020_Audiences" ma:index="8" nillable="true" ma:displayName="Target Audiences" ma:internalName="Target_x0020_Audience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C96B4C-269E-4509-802B-E0A318FBAB85}">
  <ds:schemaRefs>
    <ds:schemaRef ds:uri="http://schemas.microsoft.com/office/2006/documentManagement/types"/>
    <ds:schemaRef ds:uri="http://schemas.openxmlformats.org/package/2006/metadata/core-properties"/>
    <ds:schemaRef ds:uri="http://purl.org/dc/terms/"/>
    <ds:schemaRef ds:uri="http://purl.org/dc/dcmitype/"/>
    <ds:schemaRef ds:uri="d77a00af-21f5-4b58-8009-fa5132d10bb3"/>
    <ds:schemaRef ds:uri="http://schemas.microsoft.com/office/2006/metadata/properties"/>
    <ds:schemaRef ds:uri="http://www.w3.org/XML/1998/namespace"/>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B893A471-FBC7-4246-95D5-8B9746B12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7a00af-21f5-4b58-8009-fa5132d10bb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12AD4F0-4756-4C43-AD3B-8BAEF47643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Index</vt:lpstr>
      <vt:lpstr>Q11 R&amp;D expenditure</vt:lpstr>
      <vt:lpstr>Q12 Jobs</vt:lpstr>
      <vt:lpstr>Q13a APC Vehicle sales details</vt:lpstr>
      <vt:lpstr>Q13b APC Wider benefits</vt:lpstr>
      <vt:lpstr>Q13 APC WB CALC</vt:lpstr>
      <vt:lpstr>Q14 Training</vt:lpstr>
      <vt:lpstr>Q15 APC TRL &amp; MRL</vt:lpstr>
      <vt:lpstr>Alternative NVQ Definitions</vt:lpstr>
      <vt:lpstr>'Q11 R&amp;D expenditure'!Print_Area</vt:lpstr>
      <vt:lpstr>'Q12 Jobs'!Print_Area</vt:lpstr>
      <vt:lpstr>'Q13a APC Vehicle sales details'!Print_Area</vt:lpstr>
      <vt:lpstr>'Q13b APC Wider benefits'!Print_Area</vt:lpstr>
      <vt:lpstr>'Q14 Training'!Print_Area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THogan</dc:creator>
  <cp:lastModifiedBy>Barry Shaw</cp:lastModifiedBy>
  <cp:lastPrinted>2017-05-25T14:43:50Z</cp:lastPrinted>
  <dcterms:created xsi:type="dcterms:W3CDTF">2013-02-22T10:34:32Z</dcterms:created>
  <dcterms:modified xsi:type="dcterms:W3CDTF">2017-12-11T10:57:04Z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