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U:\nyc\Documents\Macro\Treasury Debt Model\output_files\"/>
    </mc:Choice>
  </mc:AlternateContent>
  <xr:revisionPtr revIDLastSave="0" documentId="13_ncr:1_{8B716EEB-96B8-4D73-94FA-61C0E6C887B4}" xr6:coauthVersionLast="47" xr6:coauthVersionMax="47" xr10:uidLastSave="{00000000-0000-0000-0000-000000000000}"/>
  <bookViews>
    <workbookView xWindow="7860" yWindow="60" windowWidth="34740" windowHeight="25260" tabRatio="812" activeTab="4" xr2:uid="{00000000-000D-0000-FFFF-FFFF00000000}"/>
  </bookViews>
  <sheets>
    <sheet name="Issuance Table" sheetId="1" r:id="rId1"/>
    <sheet name="FY Funding Needs" sheetId="2" r:id="rId2"/>
    <sheet name="QE Path" sheetId="3" r:id="rId3"/>
    <sheet name="SOMA Runoff Caps" sheetId="4" r:id="rId4"/>
    <sheet name="Summary Charts" sheetId="11" r:id="rId5"/>
    <sheet name="Additional Charts" sheetId="12" r:id="rId6"/>
    <sheet name="Net Issuance Summary" sheetId="5" r:id="rId7"/>
    <sheet name="SOMA Runoff Summary" sheetId="6" r:id="rId8"/>
    <sheet name="Summary Stats" sheetId="7" r:id="rId9"/>
    <sheet name="Nonbill Summary Stats" sheetId="8" r:id="rId10"/>
    <sheet name="Supply Buckets" sheetId="9" r:id="rId11"/>
    <sheet name="Nonbill Supply Buckets" sheetId="10" r:id="rId12"/>
  </sheets>
  <definedNames>
    <definedName name="CIQWBGuid" hidden="1">"c2417c22-2f82-4714-8503-27adc3c5864f"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4" i="12" l="1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B194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B193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B192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B191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B190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B189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188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187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186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185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184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183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182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181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180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179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178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177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176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175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174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173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172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B171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B170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169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B168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167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164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163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162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161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160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159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158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157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156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155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154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153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B152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B151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150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149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B148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B147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B146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145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144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143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141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140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100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99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98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97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96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95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F158" i="11"/>
  <c r="E158" i="11"/>
  <c r="D158" i="11"/>
  <c r="C158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F157" i="11"/>
  <c r="E157" i="11"/>
  <c r="D157" i="11"/>
  <c r="C157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F156" i="11"/>
  <c r="E156" i="11"/>
  <c r="D156" i="11"/>
  <c r="C156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F155" i="11"/>
  <c r="E155" i="11"/>
  <c r="D155" i="11"/>
  <c r="C155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F154" i="11"/>
  <c r="E154" i="11"/>
  <c r="D154" i="11"/>
  <c r="C154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F153" i="11"/>
  <c r="E153" i="11"/>
  <c r="D153" i="11"/>
  <c r="C153" i="11"/>
  <c r="W152" i="11"/>
  <c r="V152" i="11"/>
  <c r="U152" i="11"/>
  <c r="T152" i="11"/>
  <c r="S152" i="11"/>
  <c r="R152" i="11"/>
  <c r="Q152" i="11"/>
  <c r="P152" i="11"/>
  <c r="O152" i="11"/>
  <c r="N152" i="11"/>
  <c r="M152" i="11"/>
  <c r="L152" i="11"/>
  <c r="F152" i="11"/>
  <c r="E152" i="11"/>
  <c r="D152" i="11"/>
  <c r="C152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F151" i="11"/>
  <c r="E151" i="11"/>
  <c r="D151" i="11"/>
  <c r="C151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F150" i="11"/>
  <c r="E150" i="11"/>
  <c r="D150" i="11"/>
  <c r="C150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F149" i="11"/>
  <c r="E149" i="11"/>
  <c r="D149" i="11"/>
  <c r="C149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F148" i="11"/>
  <c r="E148" i="11"/>
  <c r="D148" i="11"/>
  <c r="C148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F147" i="11"/>
  <c r="E147" i="11"/>
  <c r="D147" i="11"/>
  <c r="C147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F146" i="11"/>
  <c r="E146" i="11"/>
  <c r="D146" i="11"/>
  <c r="C146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F145" i="11"/>
  <c r="E145" i="11"/>
  <c r="D145" i="11"/>
  <c r="C145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F144" i="11"/>
  <c r="E144" i="11"/>
  <c r="D144" i="11"/>
  <c r="C144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F143" i="11"/>
  <c r="E143" i="11"/>
  <c r="D143" i="11"/>
  <c r="C143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F142" i="11"/>
  <c r="E142" i="11"/>
  <c r="D142" i="11"/>
  <c r="C142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F141" i="11"/>
  <c r="E141" i="11"/>
  <c r="D141" i="11"/>
  <c r="C141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F140" i="11"/>
  <c r="E140" i="11"/>
  <c r="D140" i="11"/>
  <c r="C140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F139" i="11"/>
  <c r="E139" i="11"/>
  <c r="D139" i="11"/>
  <c r="C139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F138" i="11"/>
  <c r="E138" i="11"/>
  <c r="D138" i="11"/>
  <c r="C138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F137" i="11"/>
  <c r="E137" i="11"/>
  <c r="D137" i="11"/>
  <c r="C137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F136" i="11"/>
  <c r="E136" i="11"/>
  <c r="D136" i="11"/>
  <c r="C136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F135" i="11"/>
  <c r="E135" i="11"/>
  <c r="D135" i="11"/>
  <c r="C135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F134" i="11"/>
  <c r="E134" i="11"/>
  <c r="D134" i="11"/>
  <c r="C134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F133" i="11"/>
  <c r="E133" i="11"/>
  <c r="D133" i="11"/>
  <c r="C133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F132" i="11"/>
  <c r="E132" i="11"/>
  <c r="D132" i="11"/>
  <c r="C132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F131" i="11"/>
  <c r="E131" i="11"/>
  <c r="D131" i="11"/>
  <c r="C131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F130" i="11"/>
  <c r="E130" i="11"/>
  <c r="D130" i="11"/>
  <c r="C130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F129" i="11"/>
  <c r="E129" i="11"/>
  <c r="D129" i="11"/>
  <c r="C129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F128" i="11"/>
  <c r="E128" i="11"/>
  <c r="D128" i="11"/>
  <c r="C128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F127" i="11"/>
  <c r="E127" i="11"/>
  <c r="D127" i="11"/>
  <c r="C127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F126" i="11"/>
  <c r="E126" i="11"/>
  <c r="D126" i="11"/>
  <c r="C126" i="11"/>
  <c r="W125" i="11"/>
  <c r="V125" i="11"/>
  <c r="U125" i="11"/>
  <c r="T125" i="11"/>
  <c r="S125" i="11"/>
  <c r="R125" i="11"/>
  <c r="Q125" i="11"/>
  <c r="P125" i="11"/>
  <c r="O125" i="11"/>
  <c r="N125" i="11"/>
  <c r="M125" i="11"/>
  <c r="L125" i="11"/>
  <c r="F125" i="11"/>
  <c r="E125" i="11"/>
  <c r="D125" i="11"/>
  <c r="C125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F124" i="11"/>
  <c r="E124" i="11"/>
  <c r="D124" i="11"/>
  <c r="C124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F123" i="11"/>
  <c r="E123" i="11"/>
  <c r="D123" i="11"/>
  <c r="C123" i="11"/>
  <c r="W122" i="11"/>
  <c r="V122" i="11"/>
  <c r="U122" i="11"/>
  <c r="T122" i="11"/>
  <c r="S122" i="11"/>
  <c r="R122" i="11"/>
  <c r="Q122" i="11"/>
  <c r="P122" i="11"/>
  <c r="O122" i="11"/>
  <c r="N122" i="11"/>
  <c r="M122" i="11"/>
  <c r="L122" i="11"/>
  <c r="F122" i="11"/>
  <c r="E122" i="11"/>
  <c r="D122" i="11"/>
  <c r="C122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F121" i="11"/>
  <c r="E121" i="11"/>
  <c r="D121" i="11"/>
  <c r="C121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F120" i="11"/>
  <c r="E120" i="11"/>
  <c r="D120" i="11"/>
  <c r="C120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F119" i="11"/>
  <c r="E119" i="11"/>
  <c r="D119" i="11"/>
  <c r="C119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F118" i="11"/>
  <c r="E118" i="11"/>
  <c r="D118" i="11"/>
  <c r="C118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F117" i="11"/>
  <c r="E117" i="11"/>
  <c r="D117" i="11"/>
  <c r="C117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F116" i="11"/>
  <c r="E116" i="11"/>
  <c r="D116" i="11"/>
  <c r="C116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F115" i="11"/>
  <c r="E115" i="11"/>
  <c r="D115" i="11"/>
  <c r="C115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F114" i="11"/>
  <c r="E114" i="11"/>
  <c r="D114" i="11"/>
  <c r="C114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F113" i="11"/>
  <c r="E113" i="11"/>
  <c r="D113" i="11"/>
  <c r="C113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F112" i="11"/>
  <c r="E112" i="11"/>
  <c r="D112" i="11"/>
  <c r="C112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F111" i="11"/>
  <c r="E111" i="11"/>
  <c r="D111" i="11"/>
  <c r="C111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F110" i="11"/>
  <c r="E110" i="11"/>
  <c r="D110" i="11"/>
  <c r="C110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F109" i="11"/>
  <c r="E109" i="11"/>
  <c r="D109" i="11"/>
  <c r="C109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F108" i="11"/>
  <c r="E108" i="11"/>
  <c r="D108" i="11"/>
  <c r="C108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F107" i="11"/>
  <c r="E107" i="11"/>
  <c r="D107" i="11"/>
  <c r="C107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F106" i="11"/>
  <c r="E106" i="11"/>
  <c r="D106" i="11"/>
  <c r="C106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F105" i="11"/>
  <c r="E105" i="11"/>
  <c r="D105" i="11"/>
  <c r="C105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F104" i="11"/>
  <c r="E104" i="11"/>
  <c r="D104" i="11"/>
  <c r="C104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F103" i="11"/>
  <c r="E103" i="11"/>
  <c r="D103" i="11"/>
  <c r="C103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F102" i="11"/>
  <c r="E102" i="11"/>
  <c r="D102" i="11"/>
  <c r="C102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F101" i="11"/>
  <c r="E101" i="11"/>
  <c r="D101" i="11"/>
  <c r="C101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F100" i="11"/>
  <c r="E100" i="11"/>
  <c r="D100" i="11"/>
  <c r="C100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F99" i="11"/>
  <c r="E99" i="11"/>
  <c r="D99" i="11"/>
  <c r="C99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F98" i="11"/>
  <c r="E98" i="11"/>
  <c r="D98" i="11"/>
  <c r="C98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F97" i="11"/>
  <c r="E97" i="11"/>
  <c r="D97" i="11"/>
  <c r="C97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F96" i="11"/>
  <c r="E96" i="11"/>
  <c r="D96" i="11"/>
  <c r="C96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F95" i="11"/>
  <c r="E95" i="11"/>
  <c r="D95" i="11"/>
  <c r="C95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F94" i="11"/>
  <c r="E94" i="11"/>
  <c r="D94" i="11"/>
  <c r="C94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F93" i="11"/>
  <c r="E93" i="11"/>
  <c r="D93" i="11"/>
  <c r="C93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F92" i="11"/>
  <c r="E92" i="11"/>
  <c r="D92" i="11"/>
  <c r="C92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F91" i="11"/>
  <c r="E91" i="11"/>
  <c r="D91" i="11"/>
  <c r="C91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F90" i="11"/>
  <c r="E90" i="11"/>
  <c r="D90" i="11"/>
  <c r="C90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F89" i="11"/>
  <c r="E89" i="11"/>
  <c r="D89" i="11"/>
  <c r="C89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F88" i="11"/>
  <c r="E88" i="11"/>
  <c r="D88" i="11"/>
  <c r="C88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F87" i="11"/>
  <c r="E87" i="11"/>
  <c r="D87" i="11"/>
  <c r="C87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F86" i="11"/>
  <c r="E86" i="11"/>
  <c r="D86" i="11"/>
  <c r="C86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F85" i="11"/>
  <c r="E85" i="11"/>
  <c r="D85" i="11"/>
  <c r="C85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F84" i="11"/>
  <c r="E84" i="11"/>
  <c r="D84" i="11"/>
  <c r="C84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F83" i="11"/>
  <c r="E83" i="11"/>
  <c r="D83" i="11"/>
  <c r="C83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F82" i="11"/>
  <c r="E82" i="11"/>
  <c r="D82" i="11"/>
  <c r="C82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F81" i="11"/>
  <c r="E81" i="11"/>
  <c r="D81" i="11"/>
  <c r="C81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F80" i="11"/>
  <c r="E80" i="11"/>
  <c r="D80" i="11"/>
  <c r="C80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F79" i="11"/>
  <c r="E79" i="11"/>
  <c r="D79" i="11"/>
  <c r="C79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F78" i="11"/>
  <c r="E78" i="11"/>
  <c r="D78" i="11"/>
  <c r="C78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F77" i="11"/>
  <c r="E77" i="11"/>
  <c r="D77" i="11"/>
  <c r="C77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F76" i="11"/>
  <c r="E76" i="11"/>
  <c r="D76" i="11"/>
  <c r="C76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F75" i="11"/>
  <c r="E75" i="11"/>
  <c r="D75" i="11"/>
  <c r="C75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F74" i="11"/>
  <c r="E74" i="11"/>
  <c r="D74" i="11"/>
  <c r="C74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F73" i="11"/>
  <c r="E73" i="11"/>
  <c r="D73" i="11"/>
  <c r="C73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F72" i="11"/>
  <c r="E72" i="11"/>
  <c r="D72" i="11"/>
  <c r="C72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F71" i="11"/>
  <c r="E71" i="11"/>
  <c r="D71" i="11"/>
  <c r="C71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F70" i="11"/>
  <c r="E70" i="11"/>
  <c r="D70" i="11"/>
  <c r="C70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F69" i="11"/>
  <c r="E69" i="11"/>
  <c r="D69" i="11"/>
  <c r="C69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F68" i="11"/>
  <c r="E68" i="11"/>
  <c r="D68" i="11"/>
  <c r="C68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F67" i="11"/>
  <c r="E67" i="11"/>
  <c r="D67" i="11"/>
  <c r="C67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F66" i="11"/>
  <c r="E66" i="11"/>
  <c r="D66" i="11"/>
  <c r="C66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F65" i="11"/>
  <c r="E65" i="11"/>
  <c r="D65" i="11"/>
  <c r="C65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F64" i="11"/>
  <c r="E64" i="11"/>
  <c r="D64" i="11"/>
  <c r="C64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F63" i="11"/>
  <c r="E63" i="11"/>
  <c r="D63" i="11"/>
  <c r="C63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F62" i="11"/>
  <c r="E62" i="11"/>
  <c r="D62" i="11"/>
  <c r="C62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F61" i="11"/>
  <c r="E61" i="11"/>
  <c r="D61" i="11"/>
  <c r="C61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F60" i="11"/>
  <c r="E60" i="11"/>
  <c r="D60" i="11"/>
  <c r="C60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F59" i="11"/>
  <c r="E59" i="11"/>
  <c r="D59" i="11"/>
  <c r="C59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F58" i="11"/>
  <c r="E58" i="11"/>
  <c r="D58" i="11"/>
  <c r="C58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F57" i="11"/>
  <c r="E57" i="11"/>
  <c r="D57" i="11"/>
  <c r="C57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F56" i="11"/>
  <c r="E56" i="11"/>
  <c r="D56" i="11"/>
  <c r="C56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F55" i="11"/>
  <c r="E55" i="11"/>
  <c r="D55" i="11"/>
  <c r="C55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F54" i="11"/>
  <c r="E54" i="11"/>
  <c r="D54" i="11"/>
  <c r="C54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F53" i="11"/>
  <c r="E53" i="11"/>
  <c r="D53" i="11"/>
  <c r="C53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F52" i="11"/>
  <c r="E52" i="11"/>
  <c r="D52" i="11"/>
  <c r="C52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F51" i="11"/>
  <c r="E51" i="11"/>
  <c r="D51" i="11"/>
  <c r="C51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F50" i="11"/>
  <c r="E50" i="11"/>
  <c r="D50" i="11"/>
  <c r="C50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F49" i="11"/>
  <c r="E49" i="11"/>
  <c r="D49" i="11"/>
  <c r="C49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F48" i="11"/>
  <c r="E48" i="11"/>
  <c r="D48" i="11"/>
  <c r="C48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F47" i="11"/>
  <c r="E47" i="11"/>
  <c r="D47" i="11"/>
  <c r="C47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F46" i="11"/>
  <c r="E46" i="11"/>
  <c r="D46" i="11"/>
  <c r="C46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F45" i="11"/>
  <c r="E45" i="11"/>
  <c r="D45" i="11"/>
  <c r="C45" i="11"/>
  <c r="I13" i="2"/>
  <c r="I14" i="2" s="1"/>
  <c r="I12" i="2"/>
  <c r="J12" i="2" s="1"/>
  <c r="L12" i="2" s="1"/>
  <c r="J11" i="2"/>
  <c r="L11" i="2" s="1"/>
  <c r="N43" i="1"/>
  <c r="N42" i="1"/>
  <c r="B39" i="1"/>
  <c r="B40" i="1" s="1"/>
  <c r="B41" i="1" l="1"/>
  <c r="J14" i="2"/>
  <c r="L14" i="2" s="1"/>
  <c r="I15" i="2"/>
  <c r="C39" i="1"/>
  <c r="C40" i="1" s="1"/>
  <c r="J13" i="2"/>
  <c r="L13" i="2" s="1"/>
  <c r="I16" i="2" l="1"/>
  <c r="J15" i="2"/>
  <c r="L15" i="2" s="1"/>
  <c r="B42" i="1"/>
  <c r="C41" i="1"/>
  <c r="B43" i="1" l="1"/>
  <c r="C42" i="1"/>
  <c r="I17" i="2"/>
  <c r="J16" i="2"/>
  <c r="L16" i="2" s="1"/>
  <c r="I18" i="2" l="1"/>
  <c r="J17" i="2"/>
  <c r="L17" i="2" s="1"/>
  <c r="B44" i="1"/>
  <c r="C43" i="1"/>
  <c r="B45" i="1" l="1"/>
  <c r="C44" i="1"/>
  <c r="I19" i="2"/>
  <c r="J18" i="2"/>
  <c r="L18" i="2" s="1"/>
  <c r="I20" i="2" l="1"/>
  <c r="J20" i="2" s="1"/>
  <c r="L20" i="2" s="1"/>
  <c r="J19" i="2"/>
  <c r="L19" i="2" s="1"/>
  <c r="C45" i="1"/>
  <c r="B46" i="1"/>
  <c r="B47" i="1" l="1"/>
  <c r="C46" i="1"/>
  <c r="B48" i="1" l="1"/>
  <c r="C47" i="1"/>
  <c r="B49" i="1" l="1"/>
  <c r="C48" i="1"/>
  <c r="B50" i="1" l="1"/>
  <c r="C49" i="1"/>
  <c r="C50" i="1" l="1"/>
</calcChain>
</file>

<file path=xl/sharedStrings.xml><?xml version="1.0" encoding="utf-8"?>
<sst xmlns="http://schemas.openxmlformats.org/spreadsheetml/2006/main" count="828" uniqueCount="205">
  <si>
    <t>MM</t>
  </si>
  <si>
    <t>YY</t>
  </si>
  <si>
    <t>2Y</t>
  </si>
  <si>
    <t>3Y</t>
  </si>
  <si>
    <t>5Y</t>
  </si>
  <si>
    <t>7Y</t>
  </si>
  <si>
    <t>10Y</t>
  </si>
  <si>
    <t>20Y</t>
  </si>
  <si>
    <t>30Y</t>
  </si>
  <si>
    <t>5Y TIP</t>
  </si>
  <si>
    <t>10Y TIP</t>
  </si>
  <si>
    <t>30Y TIP</t>
  </si>
  <si>
    <t>2Y FRN</t>
  </si>
  <si>
    <t>Fiscal Year Funding Needs</t>
  </si>
  <si>
    <t>FY</t>
  </si>
  <si>
    <t>Funding Need ($ bn)</t>
  </si>
  <si>
    <t>Note: funding need should be entered as a positive number (e.g., a 2022 value of 1000 would indicate Treasury needs to borrow $1 tn of debt over FY 2022)</t>
  </si>
  <si>
    <t>Note: funding need for the currently ongoing FY should only reflect the borrowing requirements for the remaining portion of the FY</t>
  </si>
  <si>
    <t>Example Funding Need Calculation (for demonstration purposes)</t>
  </si>
  <si>
    <t>Net Borrowing Projection</t>
  </si>
  <si>
    <t>TGA Target Value</t>
  </si>
  <si>
    <t>Growth in TGA</t>
  </si>
  <si>
    <t>3/31 TGA Balance</t>
  </si>
  <si>
    <t>Assumed TGA Growth</t>
  </si>
  <si>
    <t>Fed QE Purchases</t>
  </si>
  <si>
    <t>Month</t>
  </si>
  <si>
    <t>QE Purchases ($ bn)</t>
  </si>
  <si>
    <t>Note: New dates must be entered in the format "MM/15/YY"</t>
  </si>
  <si>
    <t>Fed SOMA Runoff Caps</t>
  </si>
  <si>
    <t>Runoff Cap ($ bn)</t>
  </si>
  <si>
    <t>Note: A runoff cap of 0 indicates no SOMA runoff that month</t>
  </si>
  <si>
    <t>Period</t>
  </si>
  <si>
    <t>Net Borrowing Need</t>
  </si>
  <si>
    <t>Net Coupon Issuance</t>
  </si>
  <si>
    <t>Net Bill Issuance</t>
  </si>
  <si>
    <t>Total Outstanding Bills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</si>
  <si>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</si>
  <si>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</si>
  <si>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</si>
  <si>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</si>
  <si>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</si>
  <si>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</si>
  <si>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</si>
  <si>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</si>
  <si>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</si>
  <si>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</si>
  <si>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</si>
  <si>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</si>
  <si>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</si>
  <si>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</si>
  <si>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</si>
  <si>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</si>
  <si>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</si>
  <si>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</si>
  <si>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</si>
  <si>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</si>
  <si>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</si>
  <si>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</si>
  <si>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</si>
  <si>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</si>
  <si>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</si>
  <si>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</si>
  <si>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</si>
  <si>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</si>
  <si>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</si>
  <si>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</si>
  <si>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</si>
  <si>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</si>
  <si>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</si>
  <si>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</si>
  <si>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</si>
  <si>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</si>
  <si>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</si>
  <si>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</si>
  <si>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</si>
  <si>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</si>
  <si>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</si>
  <si>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</si>
  <si>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</si>
  <si>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</si>
  <si>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</si>
  <si>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</si>
  <si>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</si>
  <si>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</si>
  <si>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</si>
  <si>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</si>
  <si>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</si>
  <si>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</si>
  <si>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</si>
  <si>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</si>
  <si>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</si>
  <si>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</si>
  <si>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</si>
  <si>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</si>
  <si>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</si>
  <si>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</si>
  <si>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</si>
  <si>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</si>
  <si>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</si>
  <si>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</si>
  <si>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</si>
  <si>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</si>
  <si>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</si>
  <si>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</si>
  <si>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</si>
  <si>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</si>
  <si>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</si>
  <si>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</si>
  <si>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</si>
  <si>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</si>
  <si>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</si>
  <si>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</si>
  <si>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</si>
  <si>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</si>
  <si>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</si>
  <si>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</si>
  <si>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</si>
  <si>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</si>
  <si>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</si>
  <si>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</si>
  <si>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</si>
  <si>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</si>
  <si>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</si>
  <si>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</si>
  <si>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</si>
  <si>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</si>
  <si>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</si>
  <si>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</si>
  <si>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</si>
  <si>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</si>
  <si>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</si>
  <si>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</si>
  <si>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</si>
  <si>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</si>
  <si>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</si>
  <si>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</si>
  <si>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</si>
  <si>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</si>
  <si>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</si>
  <si>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</si>
  <si>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</si>
  <si>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</si>
  <si>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</si>
  <si>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</si>
  <si>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</si>
  <si>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</si>
  <si>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</si>
  <si>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</si>
  <si>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</si>
  <si>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</si>
  <si>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SOMA Coupon Runoff</t>
  </si>
  <si>
    <t>SOMA Bill Runoff</t>
  </si>
  <si>
    <t>SOMA Total Runoff</t>
  </si>
  <si>
    <t>Amt Outstanding</t>
  </si>
  <si>
    <t>Bill Share</t>
  </si>
  <si>
    <t>WAM</t>
  </si>
  <si>
    <t>Truncated WAM</t>
  </si>
  <si>
    <t>WAC</t>
  </si>
  <si>
    <t>WAD</t>
  </si>
  <si>
    <t>T+1 Mat</t>
  </si>
  <si>
    <t>T+3 Mat</t>
  </si>
  <si>
    <t>T+5 Mat</t>
  </si>
  <si>
    <t>T+10 Mat</t>
  </si>
  <si>
    <t>T 2-10 Mat</t>
  </si>
  <si>
    <t>TIPS Share</t>
  </si>
  <si>
    <t>SOMA-Adjusted WAC</t>
  </si>
  <si>
    <t>SOMA-Adjusted WAD</t>
  </si>
  <si>
    <t>FRNs Amt Outstanding</t>
  </si>
  <si>
    <t>SOMA Amt Outstanding</t>
  </si>
  <si>
    <t>0-2Y Supply</t>
  </si>
  <si>
    <t>0-2Y Duration</t>
  </si>
  <si>
    <t>2-5Y Supply</t>
  </si>
  <si>
    <t>2-5Y Duration</t>
  </si>
  <si>
    <t>5-7Y Supply</t>
  </si>
  <si>
    <t>5-7Y Duration</t>
  </si>
  <si>
    <t>7-10Y Supply</t>
  </si>
  <si>
    <t>7-10Y Duration</t>
  </si>
  <si>
    <t>10-20Y Supply</t>
  </si>
  <si>
    <t>10-20Y Duration</t>
  </si>
  <si>
    <t>20-30Y Supply</t>
  </si>
  <si>
    <t>20-30Y Duration</t>
  </si>
  <si>
    <t>Summary Stats</t>
  </si>
  <si>
    <t>Supply Buckets (incl. bills)</t>
  </si>
  <si>
    <t>0-2Y</t>
  </si>
  <si>
    <t>2-5Y</t>
  </si>
  <si>
    <t>5-7Y</t>
  </si>
  <si>
    <t>7-10Y</t>
  </si>
  <si>
    <t>10-20Y</t>
  </si>
  <si>
    <t>20-30Y</t>
  </si>
  <si>
    <t>SOMA Adj WAC</t>
  </si>
  <si>
    <t>1 yr</t>
  </si>
  <si>
    <t>3 yrs</t>
  </si>
  <si>
    <t>5 yrs</t>
  </si>
  <si>
    <t>10 yrs</t>
  </si>
  <si>
    <t>T 2-10 Share</t>
  </si>
  <si>
    <t>T 2-10</t>
  </si>
  <si>
    <t>Amt Out</t>
  </si>
  <si>
    <t>DV01</t>
  </si>
  <si>
    <t>Outstanding Bills</t>
  </si>
  <si>
    <t>Incl. Bills</t>
  </si>
  <si>
    <t>Ex. Bills</t>
  </si>
  <si>
    <r>
      <rPr>
        <i/>
        <vertAlign val="superscript"/>
        <sz val="9"/>
        <color theme="1"/>
        <rFont val="Calibri"/>
        <family val="2"/>
        <scheme val="minor"/>
      </rPr>
      <t>1</t>
    </r>
    <r>
      <rPr>
        <i/>
        <sz val="9"/>
        <color theme="1"/>
        <rFont val="Calibri"/>
        <family val="2"/>
        <scheme val="minor"/>
      </rPr>
      <t xml:space="preserve">YTD funding raised can be calculated from Table III-A ("Public Debt Transactions") of the Treasury Daily Statement by summing up marketable bills, notes, and bond issues and then subtracting the bills, notes, and bonds redemptions. </t>
    </r>
  </si>
  <si>
    <r>
      <t>YTD Funding Raised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</si>
  <si>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>TBAC Recommended Bill Share</t>
  </si>
  <si>
    <t>SOMA-adj. WAD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</si>
</sst>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mm/dd/yy;@"/>
    <numFmt numFmtId="165" formatCode="[$-409]mmm\-yy;@"/>
    <numFmt numFmtId="166" formatCode="#,##0.0"/>
    <numFmt numFmtId="167" formatCode="0.0"/>
    <numFmt numFmtId="168" formatCode="0.0%"/>
    <numFmt numFmtId="169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color rgb="FF006100"/>
      <name val="Arial"/>
      <family val="2"/>
    </font>
    <font>
      <b/>
      <sz val="8"/>
      <color theme="0" tint="-0.249977111117893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b/>
      <sz val="14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name val="Calibri"/>
      <family val="2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vertAlign val="superscript"/>
      <sz val="9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AEEF3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43" fontId="1" fillId="0" borderId="0"/>
    <xf numFmtId="0" fontId="3" fillId="0" borderId="0"/>
    <xf numFmtId="0" fontId="1" fillId="0" borderId="0"/>
    <xf numFmtId="0" fontId="4" fillId="0" borderId="0"/>
    <xf numFmtId="0" fontId="7" fillId="2" borderId="0"/>
    <xf numFmtId="0" fontId="4" fillId="3" borderId="1"/>
    <xf numFmtId="0" fontId="4" fillId="3" borderId="1"/>
    <xf numFmtId="0" fontId="4" fillId="0" borderId="0"/>
    <xf numFmtId="0" fontId="10" fillId="0" borderId="0"/>
    <xf numFmtId="0" fontId="4" fillId="0" borderId="0"/>
    <xf numFmtId="0" fontId="10" fillId="0" borderId="0"/>
  </cellStyleXfs>
  <cellXfs count="129">
    <xf numFmtId="0" fontId="0" fillId="0" borderId="0" xfId="0"/>
    <xf numFmtId="0" fontId="0" fillId="0" borderId="0" xfId="0"/>
    <xf numFmtId="0" fontId="5" fillId="0" borderId="0" xfId="4" applyFont="1"/>
    <xf numFmtId="0" fontId="6" fillId="0" borderId="0" xfId="4" applyFont="1"/>
    <xf numFmtId="0" fontId="6" fillId="5" borderId="7" xfId="4" applyFont="1" applyFill="1" applyBorder="1" applyAlignment="1">
      <alignment horizontal="center" vertical="center"/>
    </xf>
    <xf numFmtId="0" fontId="6" fillId="5" borderId="8" xfId="4" applyFont="1" applyFill="1" applyBorder="1" applyAlignment="1">
      <alignment horizontal="center" vertical="center"/>
    </xf>
    <xf numFmtId="3" fontId="6" fillId="5" borderId="9" xfId="5" applyNumberFormat="1" applyFont="1" applyFill="1" applyBorder="1" applyAlignment="1">
      <alignment horizontal="center" vertical="center" textRotation="90"/>
    </xf>
    <xf numFmtId="3" fontId="6" fillId="5" borderId="7" xfId="5" applyNumberFormat="1" applyFont="1" applyFill="1" applyBorder="1" applyAlignment="1">
      <alignment horizontal="center" vertical="center" textRotation="90"/>
    </xf>
    <xf numFmtId="3" fontId="6" fillId="5" borderId="8" xfId="5" applyNumberFormat="1" applyFont="1" applyFill="1" applyBorder="1" applyAlignment="1">
      <alignment horizontal="center" vertical="center" textRotation="90"/>
    </xf>
    <xf numFmtId="0" fontId="5" fillId="0" borderId="0" xfId="4" applyFont="1" applyAlignment="1">
      <alignment vertical="center"/>
    </xf>
    <xf numFmtId="3" fontId="6" fillId="0" borderId="0" xfId="5" applyNumberFormat="1" applyFont="1" applyFill="1" applyAlignment="1">
      <alignment horizontal="center" vertical="center" textRotation="90"/>
    </xf>
    <xf numFmtId="0" fontId="6" fillId="5" borderId="10" xfId="6" applyFont="1" applyFill="1" applyBorder="1" applyAlignment="1">
      <alignment horizontal="center"/>
    </xf>
    <xf numFmtId="0" fontId="6" fillId="5" borderId="11" xfId="6" applyFont="1" applyFill="1" applyBorder="1" applyAlignment="1">
      <alignment horizontal="center"/>
    </xf>
    <xf numFmtId="0" fontId="5" fillId="0" borderId="4" xfId="5" applyFont="1" applyFill="1" applyBorder="1" applyAlignment="1" applyProtection="1">
      <alignment horizontal="center"/>
      <protection locked="0"/>
    </xf>
    <xf numFmtId="0" fontId="5" fillId="4" borderId="10" xfId="7" applyFont="1" applyFill="1" applyBorder="1" applyAlignment="1">
      <alignment horizontal="center"/>
    </xf>
    <xf numFmtId="0" fontId="5" fillId="4" borderId="11" xfId="7" applyFont="1" applyFill="1" applyBorder="1" applyAlignment="1">
      <alignment horizontal="center"/>
    </xf>
    <xf numFmtId="0" fontId="8" fillId="0" borderId="0" xfId="4" applyFont="1"/>
    <xf numFmtId="0" fontId="9" fillId="0" borderId="0" xfId="8" applyFont="1"/>
    <xf numFmtId="0" fontId="9" fillId="0" borderId="0" xfId="8" applyFont="1" applyAlignment="1">
      <alignment horizontal="right"/>
    </xf>
    <xf numFmtId="0" fontId="6" fillId="5" borderId="12" xfId="6" applyFont="1" applyFill="1" applyBorder="1" applyAlignment="1">
      <alignment horizontal="center"/>
    </xf>
    <xf numFmtId="0" fontId="6" fillId="5" borderId="13" xfId="6" applyFont="1" applyFill="1" applyBorder="1" applyAlignment="1">
      <alignment horizontal="center"/>
    </xf>
    <xf numFmtId="0" fontId="5" fillId="0" borderId="2" xfId="5" applyFont="1" applyFill="1" applyBorder="1" applyAlignment="1" applyProtection="1">
      <alignment horizontal="center"/>
      <protection locked="0"/>
    </xf>
    <xf numFmtId="0" fontId="5" fillId="4" borderId="12" xfId="5" applyFont="1" applyFill="1" applyBorder="1" applyAlignment="1" applyProtection="1">
      <alignment horizontal="center"/>
      <protection locked="0"/>
    </xf>
    <xf numFmtId="0" fontId="5" fillId="4" borderId="2" xfId="8" applyFont="1" applyFill="1" applyBorder="1" applyAlignment="1">
      <alignment horizontal="center"/>
    </xf>
    <xf numFmtId="0" fontId="5" fillId="0" borderId="2" xfId="5" applyFont="1" applyFill="1" applyBorder="1" applyAlignment="1">
      <alignment horizontal="center"/>
    </xf>
    <xf numFmtId="0" fontId="5" fillId="4" borderId="13" xfId="8" applyFont="1" applyFill="1" applyBorder="1" applyAlignment="1">
      <alignment horizontal="center"/>
    </xf>
    <xf numFmtId="0" fontId="5" fillId="0" borderId="13" xfId="5" applyFont="1" applyFill="1" applyBorder="1" applyAlignment="1">
      <alignment horizontal="center"/>
    </xf>
    <xf numFmtId="0" fontId="5" fillId="0" borderId="13" xfId="11" applyFont="1" applyBorder="1" applyAlignment="1">
      <alignment horizontal="center"/>
    </xf>
    <xf numFmtId="0" fontId="5" fillId="0" borderId="2" xfId="11" applyFont="1" applyBorder="1" applyAlignment="1">
      <alignment horizontal="center"/>
    </xf>
    <xf numFmtId="0" fontId="5" fillId="4" borderId="13" xfId="5" applyFont="1" applyFill="1" applyBorder="1" applyAlignment="1">
      <alignment horizontal="center"/>
    </xf>
    <xf numFmtId="0" fontId="6" fillId="0" borderId="0" xfId="11" applyFont="1"/>
    <xf numFmtId="0" fontId="5" fillId="0" borderId="13" xfId="0" applyFont="1" applyBorder="1" applyAlignment="1">
      <alignment horizontal="center"/>
    </xf>
    <xf numFmtId="14" fontId="11" fillId="0" borderId="0" xfId="4" applyNumberFormat="1" applyFont="1"/>
    <xf numFmtId="0" fontId="6" fillId="0" borderId="0" xfId="6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4" borderId="13" xfId="8" applyFont="1" applyFill="1" applyBorder="1" applyAlignment="1">
      <alignment horizontal="center" vertical="center"/>
    </xf>
    <xf numFmtId="0" fontId="6" fillId="5" borderId="13" xfId="6" applyFont="1" applyFill="1" applyBorder="1" applyAlignment="1">
      <alignment horizontal="center" vertical="center"/>
    </xf>
    <xf numFmtId="0" fontId="6" fillId="5" borderId="14" xfId="6" applyFont="1" applyFill="1" applyBorder="1" applyAlignment="1">
      <alignment horizontal="center"/>
    </xf>
    <xf numFmtId="0" fontId="6" fillId="5" borderId="15" xfId="6" applyFont="1" applyFill="1" applyBorder="1" applyAlignment="1">
      <alignment horizontal="center"/>
    </xf>
    <xf numFmtId="0" fontId="11" fillId="7" borderId="12" xfId="5" applyFont="1" applyFill="1" applyBorder="1" applyAlignment="1">
      <alignment horizontal="center"/>
    </xf>
    <xf numFmtId="0" fontId="11" fillId="7" borderId="2" xfId="5" applyFont="1" applyFill="1" applyBorder="1" applyAlignment="1">
      <alignment horizontal="center"/>
    </xf>
    <xf numFmtId="0" fontId="11" fillId="7" borderId="13" xfId="5" applyFont="1" applyFill="1" applyBorder="1" applyAlignment="1">
      <alignment horizontal="center"/>
    </xf>
    <xf numFmtId="1" fontId="11" fillId="7" borderId="12" xfId="5" applyNumberFormat="1" applyFont="1" applyFill="1" applyBorder="1" applyAlignment="1">
      <alignment horizontal="center"/>
    </xf>
    <xf numFmtId="1" fontId="11" fillId="7" borderId="2" xfId="5" applyNumberFormat="1" applyFont="1" applyFill="1" applyBorder="1" applyAlignment="1">
      <alignment horizontal="center"/>
    </xf>
    <xf numFmtId="1" fontId="11" fillId="7" borderId="13" xfId="5" applyNumberFormat="1" applyFont="1" applyFill="1" applyBorder="1" applyAlignment="1">
      <alignment horizontal="center"/>
    </xf>
    <xf numFmtId="1" fontId="5" fillId="6" borderId="13" xfId="5" applyNumberFormat="1" applyFont="1" applyFill="1" applyBorder="1" applyAlignment="1">
      <alignment horizontal="center"/>
    </xf>
    <xf numFmtId="1" fontId="11" fillId="8" borderId="12" xfId="7" applyNumberFormat="1" applyFont="1" applyFill="1" applyBorder="1" applyAlignment="1">
      <alignment horizontal="center"/>
    </xf>
    <xf numFmtId="1" fontId="11" fillId="8" borderId="2" xfId="7" applyNumberFormat="1" applyFont="1" applyFill="1" applyBorder="1" applyAlignment="1">
      <alignment horizontal="center"/>
    </xf>
    <xf numFmtId="1" fontId="11" fillId="8" borderId="13" xfId="7" applyNumberFormat="1" applyFont="1" applyFill="1" applyBorder="1" applyAlignment="1">
      <alignment horizontal="center"/>
    </xf>
    <xf numFmtId="0" fontId="5" fillId="9" borderId="12" xfId="5" applyFont="1" applyFill="1" applyBorder="1" applyAlignment="1" applyProtection="1">
      <alignment horizontal="center"/>
      <protection locked="0"/>
    </xf>
    <xf numFmtId="0" fontId="5" fillId="9" borderId="2" xfId="5" applyFont="1" applyFill="1" applyBorder="1" applyAlignment="1">
      <alignment horizontal="center"/>
    </xf>
    <xf numFmtId="1" fontId="5" fillId="9" borderId="13" xfId="7" applyNumberFormat="1" applyFont="1" applyFill="1" applyBorder="1" applyAlignment="1">
      <alignment horizontal="center"/>
    </xf>
    <xf numFmtId="0" fontId="5" fillId="6" borderId="2" xfId="5" applyFont="1" applyFill="1" applyBorder="1" applyAlignment="1" applyProtection="1">
      <alignment horizontal="center"/>
      <protection locked="0"/>
    </xf>
    <xf numFmtId="0" fontId="5" fillId="6" borderId="13" xfId="5" applyFont="1" applyFill="1" applyBorder="1" applyAlignment="1" applyProtection="1">
      <alignment horizontal="center"/>
      <protection locked="0"/>
    </xf>
    <xf numFmtId="0" fontId="5" fillId="6" borderId="12" xfId="5" applyFont="1" applyFill="1" applyBorder="1" applyAlignment="1" applyProtection="1">
      <alignment horizontal="center"/>
      <protection locked="0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4" borderId="14" xfId="5" applyFont="1" applyFill="1" applyBorder="1" applyAlignment="1" applyProtection="1">
      <alignment horizontal="center"/>
      <protection locked="0"/>
    </xf>
    <xf numFmtId="0" fontId="5" fillId="4" borderId="15" xfId="8" applyFont="1" applyFill="1" applyBorder="1" applyAlignment="1">
      <alignment horizontal="center" vertical="center"/>
    </xf>
    <xf numFmtId="0" fontId="13" fillId="0" borderId="0" xfId="0" applyFont="1"/>
    <xf numFmtId="3" fontId="0" fillId="0" borderId="0" xfId="0" applyNumberFormat="1"/>
    <xf numFmtId="0" fontId="0" fillId="0" borderId="3" xfId="0" applyBorder="1"/>
    <xf numFmtId="0" fontId="14" fillId="0" borderId="0" xfId="0" applyFont="1"/>
    <xf numFmtId="0" fontId="15" fillId="0" borderId="0" xfId="0" applyFont="1"/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8" xfId="0" applyFont="1" applyBorder="1" applyAlignment="1">
      <alignment horizontal="center"/>
    </xf>
    <xf numFmtId="3" fontId="14" fillId="0" borderId="0" xfId="0" applyNumberFormat="1" applyFont="1"/>
    <xf numFmtId="166" fontId="14" fillId="0" borderId="0" xfId="0" applyNumberFormat="1" applyFont="1"/>
    <xf numFmtId="168" fontId="14" fillId="0" borderId="0" xfId="0" applyNumberFormat="1" applyFont="1"/>
    <xf numFmtId="166" fontId="0" fillId="0" borderId="17" xfId="1" applyNumberFormat="1" applyFont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5" fillId="6" borderId="4" xfId="7" applyFont="1" applyFill="1" applyBorder="1" applyAlignment="1">
      <alignment horizontal="center"/>
    </xf>
    <xf numFmtId="0" fontId="5" fillId="6" borderId="11" xfId="7" applyFont="1" applyFill="1" applyBorder="1" applyAlignment="1">
      <alignment horizontal="center"/>
    </xf>
    <xf numFmtId="0" fontId="5" fillId="6" borderId="10" xfId="5" applyFont="1" applyFill="1" applyBorder="1" applyAlignment="1" applyProtection="1">
      <alignment horizontal="center"/>
      <protection locked="0"/>
    </xf>
    <xf numFmtId="0" fontId="5" fillId="6" borderId="11" xfId="5" applyFont="1" applyFill="1" applyBorder="1" applyAlignment="1" applyProtection="1">
      <alignment horizontal="center"/>
      <protection locked="0"/>
    </xf>
    <xf numFmtId="0" fontId="5" fillId="6" borderId="12" xfId="7" applyFont="1" applyFill="1" applyBorder="1" applyAlignment="1">
      <alignment horizontal="center"/>
    </xf>
    <xf numFmtId="0" fontId="5" fillId="6" borderId="2" xfId="7" applyFont="1" applyFill="1" applyBorder="1" applyAlignment="1">
      <alignment horizontal="center"/>
    </xf>
    <xf numFmtId="0" fontId="5" fillId="6" borderId="13" xfId="7" applyFont="1" applyFill="1" applyBorder="1" applyAlignment="1">
      <alignment horizontal="center"/>
    </xf>
    <xf numFmtId="0" fontId="5" fillId="9" borderId="13" xfId="5" applyFont="1" applyFill="1" applyBorder="1" applyAlignment="1">
      <alignment horizontal="center"/>
    </xf>
    <xf numFmtId="0" fontId="5" fillId="9" borderId="12" xfId="5" applyFont="1" applyFill="1" applyBorder="1" applyAlignment="1">
      <alignment horizontal="center"/>
    </xf>
    <xf numFmtId="0" fontId="5" fillId="9" borderId="13" xfId="8" applyFont="1" applyFill="1" applyBorder="1" applyAlignment="1">
      <alignment horizontal="center"/>
    </xf>
    <xf numFmtId="0" fontId="5" fillId="6" borderId="13" xfId="11" applyFont="1" applyFill="1" applyBorder="1" applyAlignment="1">
      <alignment horizontal="center"/>
    </xf>
    <xf numFmtId="0" fontId="11" fillId="8" borderId="12" xfId="5" applyFont="1" applyFill="1" applyBorder="1" applyAlignment="1">
      <alignment horizontal="center"/>
    </xf>
    <xf numFmtId="0" fontId="11" fillId="8" borderId="2" xfId="5" applyFont="1" applyFill="1" applyBorder="1" applyAlignment="1">
      <alignment horizontal="center"/>
    </xf>
    <xf numFmtId="0" fontId="11" fillId="8" borderId="13" xfId="5" applyFont="1" applyFill="1" applyBorder="1" applyAlignment="1">
      <alignment horizontal="center"/>
    </xf>
    <xf numFmtId="0" fontId="5" fillId="6" borderId="13" xfId="5" applyFont="1" applyFill="1" applyBorder="1" applyAlignment="1">
      <alignment horizontal="center"/>
    </xf>
    <xf numFmtId="0" fontId="11" fillId="7" borderId="14" xfId="5" applyFont="1" applyFill="1" applyBorder="1" applyAlignment="1">
      <alignment horizontal="center"/>
    </xf>
    <xf numFmtId="0" fontId="11" fillId="7" borderId="16" xfId="5" applyFont="1" applyFill="1" applyBorder="1" applyAlignment="1">
      <alignment horizontal="center"/>
    </xf>
    <xf numFmtId="0" fontId="11" fillId="7" borderId="15" xfId="5" applyFont="1" applyFill="1" applyBorder="1" applyAlignment="1">
      <alignment horizontal="center"/>
    </xf>
    <xf numFmtId="1" fontId="11" fillId="8" borderId="14" xfId="7" applyNumberFormat="1" applyFont="1" applyFill="1" applyBorder="1" applyAlignment="1">
      <alignment horizontal="center"/>
    </xf>
    <xf numFmtId="1" fontId="11" fillId="8" borderId="16" xfId="7" applyNumberFormat="1" applyFont="1" applyFill="1" applyBorder="1" applyAlignment="1">
      <alignment horizontal="center"/>
    </xf>
    <xf numFmtId="1" fontId="11" fillId="8" borderId="15" xfId="7" applyNumberFormat="1" applyFont="1" applyFill="1" applyBorder="1" applyAlignment="1">
      <alignment horizontal="center"/>
    </xf>
    <xf numFmtId="0" fontId="5" fillId="9" borderId="16" xfId="5" applyFont="1" applyFill="1" applyBorder="1" applyAlignment="1">
      <alignment horizontal="center"/>
    </xf>
    <xf numFmtId="1" fontId="5" fillId="9" borderId="15" xfId="7" applyNumberFormat="1" applyFont="1" applyFill="1" applyBorder="1" applyAlignment="1">
      <alignment horizontal="center"/>
    </xf>
    <xf numFmtId="164" fontId="6" fillId="0" borderId="0" xfId="4" applyNumberFormat="1" applyFont="1"/>
    <xf numFmtId="165" fontId="0" fillId="0" borderId="6" xfId="0" applyNumberFormat="1" applyBorder="1" applyAlignment="1">
      <alignment horizontal="center"/>
    </xf>
    <xf numFmtId="0" fontId="17" fillId="0" borderId="19" xfId="0" applyFont="1" applyBorder="1" applyAlignment="1">
      <alignment horizontal="center" vertical="top"/>
    </xf>
    <xf numFmtId="0" fontId="20" fillId="0" borderId="3" xfId="0" applyFont="1" applyBorder="1" applyAlignment="1">
      <alignment horizontal="center" vertical="top"/>
    </xf>
    <xf numFmtId="0" fontId="21" fillId="0" borderId="4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0" fillId="0" borderId="5" xfId="0" applyFont="1" applyBorder="1" applyAlignment="1">
      <alignment horizontal="center" vertical="top"/>
    </xf>
    <xf numFmtId="165" fontId="22" fillId="0" borderId="6" xfId="0" applyNumberFormat="1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10" fontId="22" fillId="0" borderId="21" xfId="3" applyNumberFormat="1" applyFont="1" applyBorder="1" applyAlignment="1">
      <alignment horizontal="center"/>
    </xf>
    <xf numFmtId="10" fontId="22" fillId="0" borderId="0" xfId="0" applyNumberFormat="1" applyFont="1" applyAlignment="1">
      <alignment horizontal="center"/>
    </xf>
    <xf numFmtId="10" fontId="22" fillId="0" borderId="20" xfId="3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0" borderId="18" xfId="0" applyFont="1" applyBorder="1" applyAlignment="1">
      <alignment horizontal="center"/>
    </xf>
    <xf numFmtId="169" fontId="22" fillId="0" borderId="20" xfId="0" applyNumberFormat="1" applyFont="1" applyBorder="1" applyAlignment="1">
      <alignment horizontal="center"/>
    </xf>
    <xf numFmtId="10" fontId="22" fillId="0" borderId="17" xfId="3" applyNumberFormat="1" applyFont="1" applyBorder="1" applyAlignment="1">
      <alignment horizontal="center"/>
    </xf>
    <xf numFmtId="167" fontId="22" fillId="0" borderId="0" xfId="0" applyNumberFormat="1" applyFont="1" applyAlignment="1">
      <alignment horizontal="center"/>
    </xf>
    <xf numFmtId="167" fontId="0" fillId="0" borderId="0" xfId="0" applyNumberFormat="1"/>
    <xf numFmtId="0" fontId="12" fillId="0" borderId="5" xfId="0" applyFont="1" applyBorder="1" applyAlignment="1">
      <alignment horizontal="center"/>
    </xf>
    <xf numFmtId="0" fontId="0" fillId="0" borderId="0" xfId="0"/>
    <xf numFmtId="0" fontId="0" fillId="0" borderId="5" xfId="0" applyBorder="1"/>
    <xf numFmtId="0" fontId="16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2" fillId="0" borderId="5" xfId="0" applyFont="1" applyBorder="1"/>
    <xf numFmtId="0" fontId="22" fillId="0" borderId="3" xfId="0" applyFont="1" applyBorder="1"/>
  </cellXfs>
  <cellStyles count="12">
    <cellStyle name="Comma" xfId="1" builtinId="3"/>
    <cellStyle name="Good 13" xfId="5" xr:uid="{00000000-0005-0000-0000-000005000000}"/>
    <cellStyle name="Normal" xfId="0" builtinId="0"/>
    <cellStyle name="Normal 2 2" xfId="11" xr:uid="{00000000-0005-0000-0000-00000B000000}"/>
    <cellStyle name="Normal 2 3" xfId="2" xr:uid="{00000000-0005-0000-0000-000002000000}"/>
    <cellStyle name="Normal 56 2" xfId="4" xr:uid="{00000000-0005-0000-0000-000004000000}"/>
    <cellStyle name="Normal 56 2 2 2" xfId="8" xr:uid="{00000000-0005-0000-0000-000008000000}"/>
    <cellStyle name="Note 16 2" xfId="6" xr:uid="{00000000-0005-0000-0000-000006000000}"/>
    <cellStyle name="Note 16 2 2 2" xfId="7" xr:uid="{00000000-0005-0000-0000-000007000000}"/>
    <cellStyle name="Percent 17 2" xfId="10" xr:uid="{00000000-0005-0000-0000-00000A000000}"/>
    <cellStyle name="Percent 2" xfId="3" xr:uid="{00000000-0005-0000-0000-000003000000}"/>
    <cellStyle name="Percent 2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Supply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'Summary Charts'!$L$44</c:f>
              <c:strCache>
                <c:ptCount val="1"/>
                <c:pt idx="0">
                  <c:v>0-2Y</c:v>
                </c:pt>
              </c:strCache>
            </c:strRef>
          </c:tx>
          <c:spPr>
            <a:solidFill>
              <a:srgbClr val="0066FF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Charts'!$L$45:$L$158</c:f>
              <c:numCache>
                <c:formatCode>General</c:formatCode>
                <c:ptCount val="114"/>
                <c:pt idx="0">
                  <c:v>9.4118497100000003</c:v>
                </c:pt>
                <c:pt idx="1">
                  <c:v>9.6789351100000012</c:v>
                </c:pt>
                <c:pt idx="2">
                  <c:v>9.5623038699999992</c:v>
                </c:pt>
                <c:pt idx="3">
                  <c:v>9.8404732900000003</c:v>
                </c:pt>
                <c:pt idx="4">
                  <c:v>10.17963694</c:v>
                </c:pt>
                <c:pt idx="5">
                  <c:v>9.9064014</c:v>
                </c:pt>
                <c:pt idx="6">
                  <c:v>10.007115649999999</c:v>
                </c:pt>
                <c:pt idx="7">
                  <c:v>10.14570713</c:v>
                </c:pt>
                <c:pt idx="8">
                  <c:v>10.08017982</c:v>
                </c:pt>
                <c:pt idx="9">
                  <c:v>10.07841857</c:v>
                </c:pt>
                <c:pt idx="10">
                  <c:v>10.32558923</c:v>
                </c:pt>
                <c:pt idx="11">
                  <c:v>10.407499639999999</c:v>
                </c:pt>
                <c:pt idx="12">
                  <c:v>10.175521679999999</c:v>
                </c:pt>
                <c:pt idx="13">
                  <c:v>10.288409040000001</c:v>
                </c:pt>
                <c:pt idx="14">
                  <c:v>10.19178067</c:v>
                </c:pt>
                <c:pt idx="15">
                  <c:v>10.307204069999999</c:v>
                </c:pt>
                <c:pt idx="16">
                  <c:v>10.45953036</c:v>
                </c:pt>
                <c:pt idx="17">
                  <c:v>10.287651169999998</c:v>
                </c:pt>
                <c:pt idx="18">
                  <c:v>10.390458500000001</c:v>
                </c:pt>
                <c:pt idx="19">
                  <c:v>10.560059170000001</c:v>
                </c:pt>
                <c:pt idx="20">
                  <c:v>10.501826450000001</c:v>
                </c:pt>
                <c:pt idx="21">
                  <c:v>10.49988499</c:v>
                </c:pt>
                <c:pt idx="22">
                  <c:v>10.80279307</c:v>
                </c:pt>
                <c:pt idx="23">
                  <c:v>10.898333109999999</c:v>
                </c:pt>
                <c:pt idx="24">
                  <c:v>10.70089825</c:v>
                </c:pt>
                <c:pt idx="25">
                  <c:v>10.84252845</c:v>
                </c:pt>
                <c:pt idx="26">
                  <c:v>10.760307409999999</c:v>
                </c:pt>
                <c:pt idx="27">
                  <c:v>10.85737226</c:v>
                </c:pt>
                <c:pt idx="28">
                  <c:v>11.032650299999998</c:v>
                </c:pt>
                <c:pt idx="29">
                  <c:v>10.87246829</c:v>
                </c:pt>
                <c:pt idx="30">
                  <c:v>11.036143729999999</c:v>
                </c:pt>
                <c:pt idx="31">
                  <c:v>11.227322340000001</c:v>
                </c:pt>
                <c:pt idx="32">
                  <c:v>11.17548418</c:v>
                </c:pt>
                <c:pt idx="33">
                  <c:v>11.128290080000001</c:v>
                </c:pt>
                <c:pt idx="34">
                  <c:v>11.467932319999999</c:v>
                </c:pt>
                <c:pt idx="35">
                  <c:v>11.604774219999999</c:v>
                </c:pt>
                <c:pt idx="36">
                  <c:v>11.30823889</c:v>
                </c:pt>
                <c:pt idx="37">
                  <c:v>11.443931730000001</c:v>
                </c:pt>
                <c:pt idx="38">
                  <c:v>11.33275667</c:v>
                </c:pt>
                <c:pt idx="39">
                  <c:v>11.479974159999999</c:v>
                </c:pt>
                <c:pt idx="40">
                  <c:v>11.67673357</c:v>
                </c:pt>
                <c:pt idx="41">
                  <c:v>11.479514289999999</c:v>
                </c:pt>
                <c:pt idx="42">
                  <c:v>11.63423068</c:v>
                </c:pt>
                <c:pt idx="43">
                  <c:v>11.86091034</c:v>
                </c:pt>
                <c:pt idx="44">
                  <c:v>11.808533659999998</c:v>
                </c:pt>
                <c:pt idx="45">
                  <c:v>11.775790069999999</c:v>
                </c:pt>
                <c:pt idx="46">
                  <c:v>12.15146818</c:v>
                </c:pt>
                <c:pt idx="47">
                  <c:v>12.302413909999999</c:v>
                </c:pt>
                <c:pt idx="48">
                  <c:v>12.067236339999999</c:v>
                </c:pt>
                <c:pt idx="49">
                  <c:v>12.271181889999999</c:v>
                </c:pt>
                <c:pt idx="50">
                  <c:v>12.181639870000001</c:v>
                </c:pt>
                <c:pt idx="51">
                  <c:v>12.345210160000001</c:v>
                </c:pt>
                <c:pt idx="52">
                  <c:v>12.59320546</c:v>
                </c:pt>
                <c:pt idx="53">
                  <c:v>12.39640966</c:v>
                </c:pt>
                <c:pt idx="54">
                  <c:v>12.56346428</c:v>
                </c:pt>
                <c:pt idx="55">
                  <c:v>12.79065583</c:v>
                </c:pt>
                <c:pt idx="56">
                  <c:v>12.7359192</c:v>
                </c:pt>
                <c:pt idx="57">
                  <c:v>12.69142503</c:v>
                </c:pt>
                <c:pt idx="58">
                  <c:v>13.07232153</c:v>
                </c:pt>
                <c:pt idx="59">
                  <c:v>13.21580468</c:v>
                </c:pt>
                <c:pt idx="60">
                  <c:v>12.976391420000001</c:v>
                </c:pt>
                <c:pt idx="61">
                  <c:v>13.1668029</c:v>
                </c:pt>
                <c:pt idx="62">
                  <c:v>13.056198609999999</c:v>
                </c:pt>
                <c:pt idx="63">
                  <c:v>13.20798104</c:v>
                </c:pt>
                <c:pt idx="64">
                  <c:v>13.440981519999999</c:v>
                </c:pt>
                <c:pt idx="65">
                  <c:v>13.22526204</c:v>
                </c:pt>
                <c:pt idx="66">
                  <c:v>13.426461339999999</c:v>
                </c:pt>
                <c:pt idx="67">
                  <c:v>13.67546213</c:v>
                </c:pt>
                <c:pt idx="68">
                  <c:v>13.609835139999999</c:v>
                </c:pt>
                <c:pt idx="69">
                  <c:v>13.529508889999999</c:v>
                </c:pt>
                <c:pt idx="70">
                  <c:v>14.01598843</c:v>
                </c:pt>
                <c:pt idx="71">
                  <c:v>14.202749560000001</c:v>
                </c:pt>
                <c:pt idx="72">
                  <c:v>13.828787759999999</c:v>
                </c:pt>
                <c:pt idx="73">
                  <c:v>14.10990657</c:v>
                </c:pt>
                <c:pt idx="74">
                  <c:v>13.99920425</c:v>
                </c:pt>
                <c:pt idx="75">
                  <c:v>14.20699581</c:v>
                </c:pt>
                <c:pt idx="76">
                  <c:v>14.54839832</c:v>
                </c:pt>
                <c:pt idx="77">
                  <c:v>14.302749889999999</c:v>
                </c:pt>
                <c:pt idx="78">
                  <c:v>14.4892194</c:v>
                </c:pt>
                <c:pt idx="79">
                  <c:v>14.794673169999999</c:v>
                </c:pt>
                <c:pt idx="80">
                  <c:v>14.735151999999999</c:v>
                </c:pt>
                <c:pt idx="81">
                  <c:v>14.649340500000001</c:v>
                </c:pt>
                <c:pt idx="82">
                  <c:v>15.145011670000001</c:v>
                </c:pt>
                <c:pt idx="83">
                  <c:v>15.329839980000001</c:v>
                </c:pt>
                <c:pt idx="84">
                  <c:v>14.993794889999998</c:v>
                </c:pt>
                <c:pt idx="85">
                  <c:v>15.26777169</c:v>
                </c:pt>
                <c:pt idx="86">
                  <c:v>15.16808528</c:v>
                </c:pt>
                <c:pt idx="87">
                  <c:v>15.367143319999998</c:v>
                </c:pt>
                <c:pt idx="88">
                  <c:v>15.66617574</c:v>
                </c:pt>
                <c:pt idx="89">
                  <c:v>15.44332339</c:v>
                </c:pt>
                <c:pt idx="90">
                  <c:v>15.692769029999999</c:v>
                </c:pt>
                <c:pt idx="91">
                  <c:v>16.037979459999999</c:v>
                </c:pt>
                <c:pt idx="92">
                  <c:v>15.99090453</c:v>
                </c:pt>
                <c:pt idx="93">
                  <c:v>15.93981602</c:v>
                </c:pt>
                <c:pt idx="94">
                  <c:v>16.548020260000001</c:v>
                </c:pt>
                <c:pt idx="95">
                  <c:v>16.791911689999999</c:v>
                </c:pt>
                <c:pt idx="96">
                  <c:v>16.422137900000003</c:v>
                </c:pt>
                <c:pt idx="97">
                  <c:v>16.74772377</c:v>
                </c:pt>
                <c:pt idx="98">
                  <c:v>16.64596809</c:v>
                </c:pt>
                <c:pt idx="99">
                  <c:v>16.902485649999999</c:v>
                </c:pt>
                <c:pt idx="100">
                  <c:v>17.291401799999999</c:v>
                </c:pt>
                <c:pt idx="101">
                  <c:v>17.030100090000001</c:v>
                </c:pt>
                <c:pt idx="102">
                  <c:v>17.290783399999999</c:v>
                </c:pt>
                <c:pt idx="103">
                  <c:v>17.66003413</c:v>
                </c:pt>
                <c:pt idx="104">
                  <c:v>17.614861819999998</c:v>
                </c:pt>
                <c:pt idx="105">
                  <c:v>17.547097919999999</c:v>
                </c:pt>
                <c:pt idx="106">
                  <c:v>18.15042283</c:v>
                </c:pt>
                <c:pt idx="107">
                  <c:v>18.41445191</c:v>
                </c:pt>
                <c:pt idx="108">
                  <c:v>18.002770850000001</c:v>
                </c:pt>
                <c:pt idx="109">
                  <c:v>18.316730909999997</c:v>
                </c:pt>
                <c:pt idx="110">
                  <c:v>18.214889719999999</c:v>
                </c:pt>
                <c:pt idx="111">
                  <c:v>18.47627134</c:v>
                </c:pt>
                <c:pt idx="112">
                  <c:v>18.86466076</c:v>
                </c:pt>
                <c:pt idx="113">
                  <c:v>18.600576089999997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D-4C53-B46D-B480146D4657}"/>
            </c:ext>
          </c:extLst>
        </c:ser>
        <c:ser>
          <c:idx val="1"/>
          <c:order val="1"/>
          <c:tx>
            <c:strRef>
              <c:f>'Summary Charts'!$N$44</c:f>
              <c:strCache>
                <c:ptCount val="1"/>
                <c:pt idx="0">
                  <c:v>2-5Y</c:v>
                </c:pt>
              </c:strCache>
            </c:strRef>
          </c:tx>
          <c:spPr>
            <a:solidFill>
              <a:srgbClr val="3690F4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Charts'!$N$45:$N$158</c:f>
              <c:numCache>
                <c:formatCode>General</c:formatCode>
                <c:ptCount val="114"/>
                <c:pt idx="0">
                  <c:v>5.5794616900000005</c:v>
                </c:pt>
                <c:pt idx="1">
                  <c:v>5.5970350699999996</c:v>
                </c:pt>
                <c:pt idx="2">
                  <c:v>5.6286557000000004</c:v>
                </c:pt>
                <c:pt idx="3">
                  <c:v>5.6375066800000004</c:v>
                </c:pt>
                <c:pt idx="4">
                  <c:v>5.6728521499999998</c:v>
                </c:pt>
                <c:pt idx="5">
                  <c:v>5.6864646099999998</c:v>
                </c:pt>
                <c:pt idx="6">
                  <c:v>5.6867834100000003</c:v>
                </c:pt>
                <c:pt idx="7">
                  <c:v>5.7180656000000001</c:v>
                </c:pt>
                <c:pt idx="8">
                  <c:v>5.7632697799999999</c:v>
                </c:pt>
                <c:pt idx="9">
                  <c:v>5.7673793500000006</c:v>
                </c:pt>
                <c:pt idx="10">
                  <c:v>5.7977563200000004</c:v>
                </c:pt>
                <c:pt idx="11">
                  <c:v>5.8318341299999998</c:v>
                </c:pt>
                <c:pt idx="12">
                  <c:v>5.8826822500000002</c:v>
                </c:pt>
                <c:pt idx="13">
                  <c:v>5.9190798500000001</c:v>
                </c:pt>
                <c:pt idx="14">
                  <c:v>5.9695099100000002</c:v>
                </c:pt>
                <c:pt idx="15">
                  <c:v>5.9885091599999996</c:v>
                </c:pt>
                <c:pt idx="16">
                  <c:v>6.0244601599999994</c:v>
                </c:pt>
                <c:pt idx="17">
                  <c:v>6.0534445899999998</c:v>
                </c:pt>
                <c:pt idx="18">
                  <c:v>6.0608729400000003</c:v>
                </c:pt>
                <c:pt idx="19">
                  <c:v>6.0879765299999997</c:v>
                </c:pt>
                <c:pt idx="20">
                  <c:v>6.1203911900000003</c:v>
                </c:pt>
                <c:pt idx="21">
                  <c:v>6.1094919699999997</c:v>
                </c:pt>
                <c:pt idx="22">
                  <c:v>6.1161508700000002</c:v>
                </c:pt>
                <c:pt idx="23">
                  <c:v>6.1186854899999998</c:v>
                </c:pt>
                <c:pt idx="24">
                  <c:v>6.1227131799999999</c:v>
                </c:pt>
                <c:pt idx="25">
                  <c:v>6.1294675300000003</c:v>
                </c:pt>
                <c:pt idx="26">
                  <c:v>6.14117698</c:v>
                </c:pt>
                <c:pt idx="27">
                  <c:v>6.15001351</c:v>
                </c:pt>
                <c:pt idx="28">
                  <c:v>6.1709977299999998</c:v>
                </c:pt>
                <c:pt idx="29">
                  <c:v>6.1621388999999995</c:v>
                </c:pt>
                <c:pt idx="30">
                  <c:v>6.1309387699999993</c:v>
                </c:pt>
                <c:pt idx="31">
                  <c:v>6.1542354400000008</c:v>
                </c:pt>
                <c:pt idx="32">
                  <c:v>6.1671175999999992</c:v>
                </c:pt>
                <c:pt idx="33">
                  <c:v>6.1510709600000002</c:v>
                </c:pt>
                <c:pt idx="34">
                  <c:v>6.1832712000000001</c:v>
                </c:pt>
                <c:pt idx="35">
                  <c:v>6.1821575000000006</c:v>
                </c:pt>
                <c:pt idx="36">
                  <c:v>6.1784780899999996</c:v>
                </c:pt>
                <c:pt idx="37">
                  <c:v>6.2602048299999993</c:v>
                </c:pt>
                <c:pt idx="38">
                  <c:v>6.2848082600000001</c:v>
                </c:pt>
                <c:pt idx="39">
                  <c:v>6.2875807999999997</c:v>
                </c:pt>
                <c:pt idx="40">
                  <c:v>6.3533649699999994</c:v>
                </c:pt>
                <c:pt idx="41">
                  <c:v>6.3469481299999995</c:v>
                </c:pt>
                <c:pt idx="42">
                  <c:v>6.3199811499999994</c:v>
                </c:pt>
                <c:pt idx="43">
                  <c:v>6.3490427900000004</c:v>
                </c:pt>
                <c:pt idx="44">
                  <c:v>6.3539678799999999</c:v>
                </c:pt>
                <c:pt idx="45">
                  <c:v>6.3184552800000002</c:v>
                </c:pt>
                <c:pt idx="46">
                  <c:v>6.3771999299999997</c:v>
                </c:pt>
                <c:pt idx="47">
                  <c:v>6.3560468800000001</c:v>
                </c:pt>
                <c:pt idx="48">
                  <c:v>6.2800298199999993</c:v>
                </c:pt>
                <c:pt idx="49">
                  <c:v>6.3225607300000002</c:v>
                </c:pt>
                <c:pt idx="50">
                  <c:v>6.3251332599999994</c:v>
                </c:pt>
                <c:pt idx="51">
                  <c:v>6.3196661499999998</c:v>
                </c:pt>
                <c:pt idx="52">
                  <c:v>6.3521664700000002</c:v>
                </c:pt>
                <c:pt idx="53">
                  <c:v>6.3373578300000002</c:v>
                </c:pt>
                <c:pt idx="54">
                  <c:v>6.3005845699999998</c:v>
                </c:pt>
                <c:pt idx="55">
                  <c:v>6.3465337600000007</c:v>
                </c:pt>
                <c:pt idx="56">
                  <c:v>6.3550200100000005</c:v>
                </c:pt>
                <c:pt idx="57">
                  <c:v>6.3391162000000003</c:v>
                </c:pt>
                <c:pt idx="58">
                  <c:v>6.3872139100000007</c:v>
                </c:pt>
                <c:pt idx="59">
                  <c:v>6.3826555000000003</c:v>
                </c:pt>
                <c:pt idx="60">
                  <c:v>6.3304910400000001</c:v>
                </c:pt>
                <c:pt idx="61">
                  <c:v>6.38708103</c:v>
                </c:pt>
                <c:pt idx="62">
                  <c:v>6.4190713199999996</c:v>
                </c:pt>
                <c:pt idx="63">
                  <c:v>6.4293635199999999</c:v>
                </c:pt>
                <c:pt idx="64">
                  <c:v>6.4644764699999993</c:v>
                </c:pt>
                <c:pt idx="65">
                  <c:v>6.4753360000000004</c:v>
                </c:pt>
                <c:pt idx="66">
                  <c:v>6.4653368799999997</c:v>
                </c:pt>
                <c:pt idx="67">
                  <c:v>6.5131220399999998</c:v>
                </c:pt>
                <c:pt idx="68">
                  <c:v>6.5466270599999996</c:v>
                </c:pt>
                <c:pt idx="69">
                  <c:v>6.5576629999999998</c:v>
                </c:pt>
                <c:pt idx="70">
                  <c:v>6.5915970699999997</c:v>
                </c:pt>
                <c:pt idx="71">
                  <c:v>6.6057745500000005</c:v>
                </c:pt>
                <c:pt idx="72">
                  <c:v>6.6025822700000001</c:v>
                </c:pt>
                <c:pt idx="73">
                  <c:v>6.5978587100000006</c:v>
                </c:pt>
                <c:pt idx="74">
                  <c:v>6.6277179800000008</c:v>
                </c:pt>
                <c:pt idx="75">
                  <c:v>6.6322929299999993</c:v>
                </c:pt>
                <c:pt idx="76">
                  <c:v>6.62165917</c:v>
                </c:pt>
                <c:pt idx="77">
                  <c:v>6.6334300000000006</c:v>
                </c:pt>
                <c:pt idx="78">
                  <c:v>6.6209497400000004</c:v>
                </c:pt>
                <c:pt idx="79">
                  <c:v>6.5917905799999996</c:v>
                </c:pt>
                <c:pt idx="80">
                  <c:v>6.6160952499999999</c:v>
                </c:pt>
                <c:pt idx="81">
                  <c:v>6.6275074299999996</c:v>
                </c:pt>
                <c:pt idx="82">
                  <c:v>6.6008170499999999</c:v>
                </c:pt>
                <c:pt idx="83">
                  <c:v>6.6030674400000002</c:v>
                </c:pt>
                <c:pt idx="84">
                  <c:v>6.5821898299999999</c:v>
                </c:pt>
                <c:pt idx="85">
                  <c:v>6.56058845</c:v>
                </c:pt>
                <c:pt idx="86">
                  <c:v>6.5815019599999998</c:v>
                </c:pt>
                <c:pt idx="87">
                  <c:v>6.5759750299999995</c:v>
                </c:pt>
                <c:pt idx="88">
                  <c:v>6.5640540700000001</c:v>
                </c:pt>
                <c:pt idx="89">
                  <c:v>6.5640923100000004</c:v>
                </c:pt>
                <c:pt idx="90">
                  <c:v>6.54759884</c:v>
                </c:pt>
                <c:pt idx="91">
                  <c:v>6.5439720000000001</c:v>
                </c:pt>
                <c:pt idx="92">
                  <c:v>6.5665956999999997</c:v>
                </c:pt>
                <c:pt idx="93">
                  <c:v>6.5468576999999994</c:v>
                </c:pt>
                <c:pt idx="94">
                  <c:v>6.5312588699999994</c:v>
                </c:pt>
                <c:pt idx="95">
                  <c:v>6.5376829500000007</c:v>
                </c:pt>
                <c:pt idx="96">
                  <c:v>6.5007679200000004</c:v>
                </c:pt>
                <c:pt idx="97">
                  <c:v>6.4964924000000002</c:v>
                </c:pt>
                <c:pt idx="98">
                  <c:v>6.5151011900000002</c:v>
                </c:pt>
                <c:pt idx="99">
                  <c:v>6.5123022800000001</c:v>
                </c:pt>
                <c:pt idx="100">
                  <c:v>6.49989244</c:v>
                </c:pt>
                <c:pt idx="101">
                  <c:v>6.5033113</c:v>
                </c:pt>
                <c:pt idx="102">
                  <c:v>6.4861642799999997</c:v>
                </c:pt>
                <c:pt idx="103">
                  <c:v>6.4840933299999994</c:v>
                </c:pt>
                <c:pt idx="104">
                  <c:v>6.5041335799999995</c:v>
                </c:pt>
                <c:pt idx="105">
                  <c:v>6.5019252200000004</c:v>
                </c:pt>
                <c:pt idx="106">
                  <c:v>6.5388279599999999</c:v>
                </c:pt>
                <c:pt idx="107">
                  <c:v>6.5344912800000001</c:v>
                </c:pt>
                <c:pt idx="108">
                  <c:v>6.51515354</c:v>
                </c:pt>
                <c:pt idx="109">
                  <c:v>6.5235057200000002</c:v>
                </c:pt>
                <c:pt idx="110">
                  <c:v>6.5402936699999996</c:v>
                </c:pt>
                <c:pt idx="111">
                  <c:v>6.5457740500000003</c:v>
                </c:pt>
                <c:pt idx="112">
                  <c:v>6.5457701699999999</c:v>
                </c:pt>
                <c:pt idx="113">
                  <c:v>6.5402787600000005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D-4C53-B46D-B480146D4657}"/>
            </c:ext>
          </c:extLst>
        </c:ser>
        <c:ser>
          <c:idx val="2"/>
          <c:order val="2"/>
          <c:tx>
            <c:strRef>
              <c:f>'Summary Charts'!$P$44</c:f>
              <c:strCache>
                <c:ptCount val="1"/>
                <c:pt idx="0">
                  <c:v>5-7Y</c:v>
                </c:pt>
              </c:strCache>
            </c:strRef>
          </c:tx>
          <c:spPr>
            <a:solidFill>
              <a:srgbClr val="5BA5F7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Charts'!$P$45:$P$158</c:f>
              <c:numCache>
                <c:formatCode>General</c:formatCode>
                <c:ptCount val="114"/>
                <c:pt idx="0">
                  <c:v>2.4294848400000002</c:v>
                </c:pt>
                <c:pt idx="1">
                  <c:v>2.4524325</c:v>
                </c:pt>
                <c:pt idx="2">
                  <c:v>2.4541739800000002</c:v>
                </c:pt>
                <c:pt idx="3">
                  <c:v>2.4552064599999999</c:v>
                </c:pt>
                <c:pt idx="4">
                  <c:v>2.4790836299999999</c:v>
                </c:pt>
                <c:pt idx="5">
                  <c:v>2.4674380600000001</c:v>
                </c:pt>
                <c:pt idx="6">
                  <c:v>2.4540199999999999</c:v>
                </c:pt>
                <c:pt idx="7">
                  <c:v>2.4396419799999998</c:v>
                </c:pt>
                <c:pt idx="8">
                  <c:v>2.4168808300000002</c:v>
                </c:pt>
                <c:pt idx="9">
                  <c:v>2.3704672200000001</c:v>
                </c:pt>
                <c:pt idx="10">
                  <c:v>2.3662286300000002</c:v>
                </c:pt>
                <c:pt idx="11">
                  <c:v>2.3382345500000001</c:v>
                </c:pt>
                <c:pt idx="12">
                  <c:v>2.2820078800000001</c:v>
                </c:pt>
                <c:pt idx="13">
                  <c:v>2.3115548600000002</c:v>
                </c:pt>
                <c:pt idx="14">
                  <c:v>2.2847964200000002</c:v>
                </c:pt>
                <c:pt idx="15">
                  <c:v>2.26786325</c:v>
                </c:pt>
                <c:pt idx="16">
                  <c:v>2.2926021300000001</c:v>
                </c:pt>
                <c:pt idx="17">
                  <c:v>2.2678100199999998</c:v>
                </c:pt>
                <c:pt idx="18">
                  <c:v>2.2441833299999998</c:v>
                </c:pt>
                <c:pt idx="19">
                  <c:v>2.2677475199999999</c:v>
                </c:pt>
                <c:pt idx="20">
                  <c:v>2.2488197400000001</c:v>
                </c:pt>
                <c:pt idx="21">
                  <c:v>2.2196048900000003</c:v>
                </c:pt>
                <c:pt idx="22">
                  <c:v>2.27150688</c:v>
                </c:pt>
                <c:pt idx="23">
                  <c:v>2.2604071299999999</c:v>
                </c:pt>
                <c:pt idx="24">
                  <c:v>2.2187493100000002</c:v>
                </c:pt>
                <c:pt idx="25">
                  <c:v>2.2801521299999998</c:v>
                </c:pt>
                <c:pt idx="26">
                  <c:v>2.27747367</c:v>
                </c:pt>
                <c:pt idx="27">
                  <c:v>2.2828741699999999</c:v>
                </c:pt>
                <c:pt idx="28">
                  <c:v>2.3204671699999997</c:v>
                </c:pt>
                <c:pt idx="29">
                  <c:v>2.3210868900000001</c:v>
                </c:pt>
                <c:pt idx="30">
                  <c:v>2.32172424</c:v>
                </c:pt>
                <c:pt idx="31">
                  <c:v>2.37749524</c:v>
                </c:pt>
                <c:pt idx="32">
                  <c:v>2.3780095299999999</c:v>
                </c:pt>
                <c:pt idx="33">
                  <c:v>2.3885175599999999</c:v>
                </c:pt>
                <c:pt idx="34">
                  <c:v>2.4385904799999998</c:v>
                </c:pt>
                <c:pt idx="35">
                  <c:v>2.4397778400000001</c:v>
                </c:pt>
                <c:pt idx="36">
                  <c:v>2.4496555</c:v>
                </c:pt>
                <c:pt idx="37">
                  <c:v>2.4602383199999998</c:v>
                </c:pt>
                <c:pt idx="38">
                  <c:v>2.4673868200000002</c:v>
                </c:pt>
                <c:pt idx="39">
                  <c:v>2.4703906299999998</c:v>
                </c:pt>
                <c:pt idx="40">
                  <c:v>2.46754608</c:v>
                </c:pt>
                <c:pt idx="41">
                  <c:v>2.4725118299999997</c:v>
                </c:pt>
                <c:pt idx="42">
                  <c:v>2.4773313899999998</c:v>
                </c:pt>
                <c:pt idx="43">
                  <c:v>2.4675744800000001</c:v>
                </c:pt>
                <c:pt idx="44">
                  <c:v>2.4742045099999999</c:v>
                </c:pt>
                <c:pt idx="45">
                  <c:v>2.4770242199999997</c:v>
                </c:pt>
                <c:pt idx="46">
                  <c:v>2.44570701</c:v>
                </c:pt>
                <c:pt idx="47">
                  <c:v>2.4522759000000001</c:v>
                </c:pt>
                <c:pt idx="48">
                  <c:v>2.4599164099999999</c:v>
                </c:pt>
                <c:pt idx="49">
                  <c:v>2.43118393</c:v>
                </c:pt>
                <c:pt idx="50">
                  <c:v>2.4393157700000003</c:v>
                </c:pt>
                <c:pt idx="51">
                  <c:v>2.4354751500000003</c:v>
                </c:pt>
                <c:pt idx="52">
                  <c:v>2.4155992500000001</c:v>
                </c:pt>
                <c:pt idx="53">
                  <c:v>2.4240244299999998</c:v>
                </c:pt>
                <c:pt idx="54">
                  <c:v>2.4305946899999999</c:v>
                </c:pt>
                <c:pt idx="55">
                  <c:v>2.39490538</c:v>
                </c:pt>
                <c:pt idx="56">
                  <c:v>2.4009802900000001</c:v>
                </c:pt>
                <c:pt idx="57">
                  <c:v>2.39618617</c:v>
                </c:pt>
                <c:pt idx="58">
                  <c:v>2.3703843</c:v>
                </c:pt>
                <c:pt idx="59">
                  <c:v>2.37465832</c:v>
                </c:pt>
                <c:pt idx="60">
                  <c:v>2.36679387</c:v>
                </c:pt>
                <c:pt idx="61">
                  <c:v>2.3466025899999998</c:v>
                </c:pt>
                <c:pt idx="62">
                  <c:v>2.3463218399999999</c:v>
                </c:pt>
                <c:pt idx="63">
                  <c:v>2.3432794399999999</c:v>
                </c:pt>
                <c:pt idx="64">
                  <c:v>2.33031605</c:v>
                </c:pt>
                <c:pt idx="65">
                  <c:v>2.3307754200000002</c:v>
                </c:pt>
                <c:pt idx="66">
                  <c:v>2.3326994000000001</c:v>
                </c:pt>
                <c:pt idx="67">
                  <c:v>2.3389807199999999</c:v>
                </c:pt>
                <c:pt idx="68">
                  <c:v>2.3384629799999996</c:v>
                </c:pt>
                <c:pt idx="69">
                  <c:v>2.33495608</c:v>
                </c:pt>
                <c:pt idx="70">
                  <c:v>2.3415697799999999</c:v>
                </c:pt>
                <c:pt idx="71">
                  <c:v>2.3423626100000003</c:v>
                </c:pt>
                <c:pt idx="72">
                  <c:v>2.34385091</c:v>
                </c:pt>
                <c:pt idx="73">
                  <c:v>2.3584514199999997</c:v>
                </c:pt>
                <c:pt idx="74">
                  <c:v>2.35746944</c:v>
                </c:pt>
                <c:pt idx="75">
                  <c:v>2.3572655100000004</c:v>
                </c:pt>
                <c:pt idx="76">
                  <c:v>2.3615386199999997</c:v>
                </c:pt>
                <c:pt idx="77">
                  <c:v>2.3603339599999997</c:v>
                </c:pt>
                <c:pt idx="78">
                  <c:v>2.36067596</c:v>
                </c:pt>
                <c:pt idx="79">
                  <c:v>2.3792583199999999</c:v>
                </c:pt>
                <c:pt idx="80">
                  <c:v>2.3794924900000001</c:v>
                </c:pt>
                <c:pt idx="81">
                  <c:v>2.3762751099999999</c:v>
                </c:pt>
                <c:pt idx="82">
                  <c:v>2.4163460799999998</c:v>
                </c:pt>
                <c:pt idx="83">
                  <c:v>2.4152121499999999</c:v>
                </c:pt>
                <c:pt idx="84">
                  <c:v>2.4151033000000002</c:v>
                </c:pt>
                <c:pt idx="85">
                  <c:v>2.41870758</c:v>
                </c:pt>
                <c:pt idx="86">
                  <c:v>2.4173588100000001</c:v>
                </c:pt>
                <c:pt idx="87">
                  <c:v>2.4208914399999997</c:v>
                </c:pt>
                <c:pt idx="88">
                  <c:v>2.4251209899999999</c:v>
                </c:pt>
                <c:pt idx="89">
                  <c:v>2.4239411899999999</c:v>
                </c:pt>
                <c:pt idx="90">
                  <c:v>2.4227297299999999</c:v>
                </c:pt>
                <c:pt idx="91">
                  <c:v>2.4227421800000002</c:v>
                </c:pt>
                <c:pt idx="92">
                  <c:v>2.4208005300000002</c:v>
                </c:pt>
                <c:pt idx="93">
                  <c:v>2.4212281500000001</c:v>
                </c:pt>
                <c:pt idx="94">
                  <c:v>2.4313272000000001</c:v>
                </c:pt>
                <c:pt idx="95">
                  <c:v>2.4291180399999996</c:v>
                </c:pt>
                <c:pt idx="96">
                  <c:v>2.42837171</c:v>
                </c:pt>
                <c:pt idx="97">
                  <c:v>2.44192374</c:v>
                </c:pt>
                <c:pt idx="98">
                  <c:v>2.4419397300000001</c:v>
                </c:pt>
                <c:pt idx="99">
                  <c:v>2.4399556599999999</c:v>
                </c:pt>
                <c:pt idx="100">
                  <c:v>2.4399048899999998</c:v>
                </c:pt>
                <c:pt idx="101">
                  <c:v>2.4386783699999999</c:v>
                </c:pt>
                <c:pt idx="102">
                  <c:v>2.4379611899999998</c:v>
                </c:pt>
                <c:pt idx="103">
                  <c:v>2.4491166500000001</c:v>
                </c:pt>
                <c:pt idx="104">
                  <c:v>2.4490336400000001</c:v>
                </c:pt>
                <c:pt idx="105">
                  <c:v>2.4508655500000001</c:v>
                </c:pt>
                <c:pt idx="106">
                  <c:v>2.4461532299999997</c:v>
                </c:pt>
                <c:pt idx="107">
                  <c:v>2.44797412</c:v>
                </c:pt>
                <c:pt idx="108">
                  <c:v>2.4490116099999999</c:v>
                </c:pt>
                <c:pt idx="109">
                  <c:v>2.4822012100000004</c:v>
                </c:pt>
                <c:pt idx="110">
                  <c:v>2.48346131</c:v>
                </c:pt>
                <c:pt idx="111">
                  <c:v>2.4788295800000002</c:v>
                </c:pt>
                <c:pt idx="112">
                  <c:v>2.4839570199999996</c:v>
                </c:pt>
                <c:pt idx="113">
                  <c:v>2.4864069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6D-4C53-B46D-B480146D4657}"/>
            </c:ext>
          </c:extLst>
        </c:ser>
        <c:ser>
          <c:idx val="3"/>
          <c:order val="3"/>
          <c:tx>
            <c:strRef>
              <c:f>'Summary Charts'!$R$44</c:f>
              <c:strCache>
                <c:ptCount val="1"/>
                <c:pt idx="0">
                  <c:v>7-10Y</c:v>
                </c:pt>
              </c:strCache>
            </c:strRef>
          </c:tx>
          <c:spPr>
            <a:solidFill>
              <a:srgbClr val="FF9900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Charts'!$R$45:$R$158</c:f>
              <c:numCache>
                <c:formatCode>General</c:formatCode>
                <c:ptCount val="114"/>
                <c:pt idx="0">
                  <c:v>1.7676852699999999</c:v>
                </c:pt>
                <c:pt idx="1">
                  <c:v>1.76270715</c:v>
                </c:pt>
                <c:pt idx="2">
                  <c:v>1.79989628</c:v>
                </c:pt>
                <c:pt idx="3">
                  <c:v>1.8118185900000001</c:v>
                </c:pt>
                <c:pt idx="4">
                  <c:v>1.7678193100000001</c:v>
                </c:pt>
                <c:pt idx="5">
                  <c:v>1.8170471800000001</c:v>
                </c:pt>
                <c:pt idx="6">
                  <c:v>1.8522803699999999</c:v>
                </c:pt>
                <c:pt idx="7">
                  <c:v>1.8290900300000001</c:v>
                </c:pt>
                <c:pt idx="8">
                  <c:v>1.86440045</c:v>
                </c:pt>
                <c:pt idx="9">
                  <c:v>1.8699557299999998</c:v>
                </c:pt>
                <c:pt idx="10">
                  <c:v>1.8331312099999999</c:v>
                </c:pt>
                <c:pt idx="11">
                  <c:v>1.8823899500000001</c:v>
                </c:pt>
                <c:pt idx="12">
                  <c:v>1.9191357099999999</c:v>
                </c:pt>
                <c:pt idx="13">
                  <c:v>1.85544672</c:v>
                </c:pt>
                <c:pt idx="14">
                  <c:v>1.8903069700000001</c:v>
                </c:pt>
                <c:pt idx="15">
                  <c:v>1.89213703</c:v>
                </c:pt>
                <c:pt idx="16">
                  <c:v>1.8103449900000002</c:v>
                </c:pt>
                <c:pt idx="17">
                  <c:v>1.8591593399999999</c:v>
                </c:pt>
                <c:pt idx="18">
                  <c:v>1.8939759599999999</c:v>
                </c:pt>
                <c:pt idx="19">
                  <c:v>1.8130627199999998</c:v>
                </c:pt>
                <c:pt idx="20">
                  <c:v>1.84792329</c:v>
                </c:pt>
                <c:pt idx="21">
                  <c:v>1.8491726100000001</c:v>
                </c:pt>
                <c:pt idx="22">
                  <c:v>1.73357809</c:v>
                </c:pt>
                <c:pt idx="23">
                  <c:v>1.78239116</c:v>
                </c:pt>
                <c:pt idx="24">
                  <c:v>1.81775234</c:v>
                </c:pt>
                <c:pt idx="25">
                  <c:v>1.7275115000000001</c:v>
                </c:pt>
                <c:pt idx="26">
                  <c:v>1.7622769</c:v>
                </c:pt>
                <c:pt idx="27">
                  <c:v>1.7665399399999999</c:v>
                </c:pt>
                <c:pt idx="28">
                  <c:v>1.6692489499999998</c:v>
                </c:pt>
                <c:pt idx="29">
                  <c:v>1.71803762</c:v>
                </c:pt>
                <c:pt idx="30">
                  <c:v>1.7528312500000001</c:v>
                </c:pt>
                <c:pt idx="31">
                  <c:v>1.6693447400000001</c:v>
                </c:pt>
                <c:pt idx="32">
                  <c:v>1.70410135</c:v>
                </c:pt>
                <c:pt idx="33">
                  <c:v>1.7072333200000001</c:v>
                </c:pt>
                <c:pt idx="34">
                  <c:v>1.6146275000000001</c:v>
                </c:pt>
                <c:pt idx="35">
                  <c:v>1.66380868</c:v>
                </c:pt>
                <c:pt idx="36">
                  <c:v>1.69713761</c:v>
                </c:pt>
                <c:pt idx="37">
                  <c:v>1.62902122</c:v>
                </c:pt>
                <c:pt idx="38">
                  <c:v>1.6645482199999999</c:v>
                </c:pt>
                <c:pt idx="39">
                  <c:v>1.67224719</c:v>
                </c:pt>
                <c:pt idx="40">
                  <c:v>1.5993466599999999</c:v>
                </c:pt>
                <c:pt idx="41">
                  <c:v>1.6494208299999999</c:v>
                </c:pt>
                <c:pt idx="42">
                  <c:v>1.6851223399999999</c:v>
                </c:pt>
                <c:pt idx="43">
                  <c:v>1.6280486599999999</c:v>
                </c:pt>
                <c:pt idx="44">
                  <c:v>1.66277947</c:v>
                </c:pt>
                <c:pt idx="45">
                  <c:v>1.67477041</c:v>
                </c:pt>
                <c:pt idx="46">
                  <c:v>1.63168896</c:v>
                </c:pt>
                <c:pt idx="47">
                  <c:v>1.6823545999999998</c:v>
                </c:pt>
                <c:pt idx="48">
                  <c:v>1.72442611</c:v>
                </c:pt>
                <c:pt idx="49">
                  <c:v>1.6729234100000001</c:v>
                </c:pt>
                <c:pt idx="50">
                  <c:v>1.70772937</c:v>
                </c:pt>
                <c:pt idx="51">
                  <c:v>1.7171459400000002</c:v>
                </c:pt>
                <c:pt idx="52">
                  <c:v>1.6482940799999999</c:v>
                </c:pt>
                <c:pt idx="53">
                  <c:v>1.69967548</c:v>
                </c:pt>
                <c:pt idx="54">
                  <c:v>1.73569869</c:v>
                </c:pt>
                <c:pt idx="55">
                  <c:v>1.6930752199999999</c:v>
                </c:pt>
                <c:pt idx="56">
                  <c:v>1.72797774</c:v>
                </c:pt>
                <c:pt idx="57">
                  <c:v>1.7393845300000002</c:v>
                </c:pt>
                <c:pt idx="58">
                  <c:v>1.6961894500000001</c:v>
                </c:pt>
                <c:pt idx="59">
                  <c:v>1.7465170299999999</c:v>
                </c:pt>
                <c:pt idx="60">
                  <c:v>1.78254599</c:v>
                </c:pt>
                <c:pt idx="61">
                  <c:v>1.7507891500000001</c:v>
                </c:pt>
                <c:pt idx="62">
                  <c:v>1.7857414599999999</c:v>
                </c:pt>
                <c:pt idx="63">
                  <c:v>1.7945837899999999</c:v>
                </c:pt>
                <c:pt idx="64">
                  <c:v>1.73517812</c:v>
                </c:pt>
                <c:pt idx="65">
                  <c:v>1.7855928400000001</c:v>
                </c:pt>
                <c:pt idx="66">
                  <c:v>1.82099137</c:v>
                </c:pt>
                <c:pt idx="67">
                  <c:v>1.7708733700000001</c:v>
                </c:pt>
                <c:pt idx="68">
                  <c:v>1.80591108</c:v>
                </c:pt>
                <c:pt idx="69">
                  <c:v>1.8212677399999999</c:v>
                </c:pt>
                <c:pt idx="70">
                  <c:v>1.7670647500000001</c:v>
                </c:pt>
                <c:pt idx="71">
                  <c:v>1.8182971299999999</c:v>
                </c:pt>
                <c:pt idx="72">
                  <c:v>1.8639290900000001</c:v>
                </c:pt>
                <c:pt idx="73">
                  <c:v>1.82851695</c:v>
                </c:pt>
                <c:pt idx="74">
                  <c:v>1.86417074</c:v>
                </c:pt>
                <c:pt idx="75">
                  <c:v>1.8744257099999999</c:v>
                </c:pt>
                <c:pt idx="76">
                  <c:v>1.8047689900000001</c:v>
                </c:pt>
                <c:pt idx="77">
                  <c:v>1.8539799100000001</c:v>
                </c:pt>
                <c:pt idx="78">
                  <c:v>1.89021829</c:v>
                </c:pt>
                <c:pt idx="79">
                  <c:v>1.83192997</c:v>
                </c:pt>
                <c:pt idx="80">
                  <c:v>1.86719912</c:v>
                </c:pt>
                <c:pt idx="81">
                  <c:v>1.8862549</c:v>
                </c:pt>
                <c:pt idx="82">
                  <c:v>1.8153562700000001</c:v>
                </c:pt>
                <c:pt idx="83">
                  <c:v>1.86460567</c:v>
                </c:pt>
                <c:pt idx="84">
                  <c:v>1.91144622</c:v>
                </c:pt>
                <c:pt idx="85">
                  <c:v>1.90202811</c:v>
                </c:pt>
                <c:pt idx="86">
                  <c:v>1.9372659400000001</c:v>
                </c:pt>
                <c:pt idx="87">
                  <c:v>1.9440496900000002</c:v>
                </c:pt>
                <c:pt idx="88">
                  <c:v>1.93080275</c:v>
                </c:pt>
                <c:pt idx="89">
                  <c:v>1.9800110799999999</c:v>
                </c:pt>
                <c:pt idx="90">
                  <c:v>2.01648373</c:v>
                </c:pt>
                <c:pt idx="91">
                  <c:v>2.0150933000000002</c:v>
                </c:pt>
                <c:pt idx="92">
                  <c:v>2.0503552699999998</c:v>
                </c:pt>
                <c:pt idx="93">
                  <c:v>2.0617093100000004</c:v>
                </c:pt>
                <c:pt idx="94">
                  <c:v>2.0519587499999998</c:v>
                </c:pt>
                <c:pt idx="95">
                  <c:v>2.1012521</c:v>
                </c:pt>
                <c:pt idx="96">
                  <c:v>2.1397106699999999</c:v>
                </c:pt>
                <c:pt idx="97">
                  <c:v>2.1759439699999996</c:v>
                </c:pt>
                <c:pt idx="98">
                  <c:v>2.2113035799999996</c:v>
                </c:pt>
                <c:pt idx="99">
                  <c:v>2.2208518900000001</c:v>
                </c:pt>
                <c:pt idx="100">
                  <c:v>2.27631798</c:v>
                </c:pt>
                <c:pt idx="101">
                  <c:v>2.3271454600000001</c:v>
                </c:pt>
                <c:pt idx="102">
                  <c:v>2.36523818</c:v>
                </c:pt>
                <c:pt idx="103">
                  <c:v>2.4302900900000002</c:v>
                </c:pt>
                <c:pt idx="104">
                  <c:v>2.4656803699999998</c:v>
                </c:pt>
                <c:pt idx="105">
                  <c:v>2.4739735600000001</c:v>
                </c:pt>
                <c:pt idx="106">
                  <c:v>2.5590095399999999</c:v>
                </c:pt>
                <c:pt idx="107">
                  <c:v>2.6098469300000002</c:v>
                </c:pt>
                <c:pt idx="108">
                  <c:v>2.6536154199999999</c:v>
                </c:pt>
                <c:pt idx="109">
                  <c:v>2.7059648300000001</c:v>
                </c:pt>
                <c:pt idx="110">
                  <c:v>2.7416712300000001</c:v>
                </c:pt>
                <c:pt idx="111">
                  <c:v>2.7533077400000003</c:v>
                </c:pt>
                <c:pt idx="112">
                  <c:v>2.8152478599999999</c:v>
                </c:pt>
                <c:pt idx="113">
                  <c:v>2.8662661899999997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6D-4C53-B46D-B480146D4657}"/>
            </c:ext>
          </c:extLst>
        </c:ser>
        <c:ser>
          <c:idx val="4"/>
          <c:order val="4"/>
          <c:tx>
            <c:strRef>
              <c:f>'Summary Charts'!$T$44</c:f>
              <c:strCache>
                <c:ptCount val="1"/>
                <c:pt idx="0">
                  <c:v>10-20Y</c:v>
                </c:pt>
              </c:strCache>
            </c:strRef>
          </c:tx>
          <c:spPr>
            <a:solidFill>
              <a:srgbClr val="F9B073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Charts'!$T$45:$T$158</c:f>
              <c:numCache>
                <c:formatCode>General</c:formatCode>
                <c:ptCount val="114"/>
                <c:pt idx="0">
                  <c:v>1.3487882600000001</c:v>
                </c:pt>
                <c:pt idx="1">
                  <c:v>1.4148094599999999</c:v>
                </c:pt>
                <c:pt idx="2">
                  <c:v>1.43230854</c:v>
                </c:pt>
                <c:pt idx="3">
                  <c:v>1.4499320499999999</c:v>
                </c:pt>
                <c:pt idx="4">
                  <c:v>1.5134704699999999</c:v>
                </c:pt>
                <c:pt idx="5">
                  <c:v>1.52982109</c:v>
                </c:pt>
                <c:pt idx="6">
                  <c:v>1.5461732199999998</c:v>
                </c:pt>
                <c:pt idx="7">
                  <c:v>1.6093015700000002</c:v>
                </c:pt>
                <c:pt idx="8">
                  <c:v>1.62565676</c:v>
                </c:pt>
                <c:pt idx="9">
                  <c:v>1.6420134900000001</c:v>
                </c:pt>
                <c:pt idx="10">
                  <c:v>1.7365357400000001</c:v>
                </c:pt>
                <c:pt idx="11">
                  <c:v>1.75302318</c:v>
                </c:pt>
                <c:pt idx="12">
                  <c:v>1.77067639</c:v>
                </c:pt>
                <c:pt idx="13">
                  <c:v>1.83506529</c:v>
                </c:pt>
                <c:pt idx="14">
                  <c:v>1.8513808899999999</c:v>
                </c:pt>
                <c:pt idx="15">
                  <c:v>1.8676973700000001</c:v>
                </c:pt>
                <c:pt idx="16">
                  <c:v>1.93078806</c:v>
                </c:pt>
                <c:pt idx="17">
                  <c:v>1.94710629</c:v>
                </c:pt>
                <c:pt idx="18">
                  <c:v>1.9634254200000001</c:v>
                </c:pt>
                <c:pt idx="19">
                  <c:v>2.02496535</c:v>
                </c:pt>
                <c:pt idx="20">
                  <c:v>2.0412862399999998</c:v>
                </c:pt>
                <c:pt idx="21">
                  <c:v>2.0576080299999999</c:v>
                </c:pt>
                <c:pt idx="22">
                  <c:v>2.1500151500000002</c:v>
                </c:pt>
                <c:pt idx="23">
                  <c:v>2.1664223599999999</c:v>
                </c:pt>
                <c:pt idx="24">
                  <c:v>2.1828755099999997</c:v>
                </c:pt>
                <c:pt idx="25">
                  <c:v>2.2456240200000002</c:v>
                </c:pt>
                <c:pt idx="26">
                  <c:v>2.26198875</c:v>
                </c:pt>
                <c:pt idx="27">
                  <c:v>2.2792618099999999</c:v>
                </c:pt>
                <c:pt idx="28">
                  <c:v>2.3422537699999997</c:v>
                </c:pt>
                <c:pt idx="29">
                  <c:v>2.3586609199999997</c:v>
                </c:pt>
                <c:pt idx="30">
                  <c:v>2.3750749300000003</c:v>
                </c:pt>
                <c:pt idx="31">
                  <c:v>2.4378856899999999</c:v>
                </c:pt>
                <c:pt idx="32">
                  <c:v>2.4542558600000004</c:v>
                </c:pt>
                <c:pt idx="33">
                  <c:v>2.4715887300000001</c:v>
                </c:pt>
                <c:pt idx="34">
                  <c:v>2.5658162099999999</c:v>
                </c:pt>
                <c:pt idx="35">
                  <c:v>2.5825016199999999</c:v>
                </c:pt>
                <c:pt idx="36">
                  <c:v>2.6004120200000003</c:v>
                </c:pt>
                <c:pt idx="37">
                  <c:v>2.66561644</c:v>
                </c:pt>
                <c:pt idx="38">
                  <c:v>2.6844326999999999</c:v>
                </c:pt>
                <c:pt idx="39">
                  <c:v>2.7024389500000003</c:v>
                </c:pt>
                <c:pt idx="40">
                  <c:v>2.7672480400000001</c:v>
                </c:pt>
                <c:pt idx="41">
                  <c:v>2.7852734999999997</c:v>
                </c:pt>
                <c:pt idx="42">
                  <c:v>2.8032462700000003</c:v>
                </c:pt>
                <c:pt idx="43">
                  <c:v>2.8678325100000004</c:v>
                </c:pt>
                <c:pt idx="44">
                  <c:v>2.8864645799999997</c:v>
                </c:pt>
                <c:pt idx="45">
                  <c:v>2.90441569</c:v>
                </c:pt>
                <c:pt idx="46">
                  <c:v>2.96838566</c:v>
                </c:pt>
                <c:pt idx="47">
                  <c:v>2.9870584899999999</c:v>
                </c:pt>
                <c:pt idx="48">
                  <c:v>3.0062085499999998</c:v>
                </c:pt>
                <c:pt idx="49">
                  <c:v>3.0724637699999997</c:v>
                </c:pt>
                <c:pt idx="50">
                  <c:v>3.0917034999999999</c:v>
                </c:pt>
                <c:pt idx="51">
                  <c:v>3.1103721000000002</c:v>
                </c:pt>
                <c:pt idx="52">
                  <c:v>3.1734618599999997</c:v>
                </c:pt>
                <c:pt idx="53">
                  <c:v>3.1928559399999998</c:v>
                </c:pt>
                <c:pt idx="54">
                  <c:v>3.2115820800000003</c:v>
                </c:pt>
                <c:pt idx="55">
                  <c:v>3.27659726</c:v>
                </c:pt>
                <c:pt idx="56">
                  <c:v>3.29509885</c:v>
                </c:pt>
                <c:pt idx="57">
                  <c:v>3.31447409</c:v>
                </c:pt>
                <c:pt idx="58">
                  <c:v>3.3886546600000003</c:v>
                </c:pt>
                <c:pt idx="59">
                  <c:v>3.4068031200000002</c:v>
                </c:pt>
                <c:pt idx="60">
                  <c:v>3.4252116299999997</c:v>
                </c:pt>
                <c:pt idx="61">
                  <c:v>3.4707810000000001</c:v>
                </c:pt>
                <c:pt idx="62">
                  <c:v>3.4894449000000001</c:v>
                </c:pt>
                <c:pt idx="63">
                  <c:v>3.5078468200000001</c:v>
                </c:pt>
                <c:pt idx="64">
                  <c:v>3.5743476900000002</c:v>
                </c:pt>
                <c:pt idx="65">
                  <c:v>3.5924925700000001</c:v>
                </c:pt>
                <c:pt idx="66">
                  <c:v>3.6111171800000004</c:v>
                </c:pt>
                <c:pt idx="67">
                  <c:v>3.6751750299999997</c:v>
                </c:pt>
                <c:pt idx="68">
                  <c:v>3.6935707400000002</c:v>
                </c:pt>
                <c:pt idx="69">
                  <c:v>3.7118433899999999</c:v>
                </c:pt>
                <c:pt idx="70">
                  <c:v>3.78359208</c:v>
                </c:pt>
                <c:pt idx="71">
                  <c:v>3.80249975</c:v>
                </c:pt>
                <c:pt idx="72">
                  <c:v>3.8222184600000002</c:v>
                </c:pt>
                <c:pt idx="73">
                  <c:v>3.8692958699999997</c:v>
                </c:pt>
                <c:pt idx="74">
                  <c:v>3.8882063199999997</c:v>
                </c:pt>
                <c:pt idx="75">
                  <c:v>3.9067567199999997</c:v>
                </c:pt>
                <c:pt idx="76">
                  <c:v>3.9798878499999999</c:v>
                </c:pt>
                <c:pt idx="77">
                  <c:v>3.9988720500000001</c:v>
                </c:pt>
                <c:pt idx="78">
                  <c:v>4.0177509100000002</c:v>
                </c:pt>
                <c:pt idx="79">
                  <c:v>4.0943239</c:v>
                </c:pt>
                <c:pt idx="80">
                  <c:v>4.1129393700000003</c:v>
                </c:pt>
                <c:pt idx="81">
                  <c:v>4.1318611700000005</c:v>
                </c:pt>
                <c:pt idx="82">
                  <c:v>4.2057709299999999</c:v>
                </c:pt>
                <c:pt idx="83">
                  <c:v>4.2235339999999999</c:v>
                </c:pt>
                <c:pt idx="84">
                  <c:v>4.2419082599999998</c:v>
                </c:pt>
                <c:pt idx="85">
                  <c:v>4.2829834199999999</c:v>
                </c:pt>
                <c:pt idx="86">
                  <c:v>4.3011623600000002</c:v>
                </c:pt>
                <c:pt idx="87">
                  <c:v>4.3195740200000001</c:v>
                </c:pt>
                <c:pt idx="88">
                  <c:v>4.3635815599999992</c:v>
                </c:pt>
                <c:pt idx="89">
                  <c:v>4.3813003900000007</c:v>
                </c:pt>
                <c:pt idx="90">
                  <c:v>4.39948754</c:v>
                </c:pt>
                <c:pt idx="91">
                  <c:v>4.43723343</c:v>
                </c:pt>
                <c:pt idx="92">
                  <c:v>4.4549263099999994</c:v>
                </c:pt>
                <c:pt idx="93">
                  <c:v>4.4733151600000003</c:v>
                </c:pt>
                <c:pt idx="94">
                  <c:v>4.50864156</c:v>
                </c:pt>
                <c:pt idx="95">
                  <c:v>4.5266901299999995</c:v>
                </c:pt>
                <c:pt idx="96">
                  <c:v>4.5459861099999994</c:v>
                </c:pt>
                <c:pt idx="97">
                  <c:v>4.5385320899999995</c:v>
                </c:pt>
                <c:pt idx="98">
                  <c:v>4.5572960800000004</c:v>
                </c:pt>
                <c:pt idx="99">
                  <c:v>4.5756681600000002</c:v>
                </c:pt>
                <c:pt idx="100">
                  <c:v>4.5677980399999996</c:v>
                </c:pt>
                <c:pt idx="101">
                  <c:v>4.5861840899999997</c:v>
                </c:pt>
                <c:pt idx="102">
                  <c:v>4.6046495699999994</c:v>
                </c:pt>
                <c:pt idx="103">
                  <c:v>4.58401572</c:v>
                </c:pt>
                <c:pt idx="104">
                  <c:v>4.6024474700000004</c:v>
                </c:pt>
                <c:pt idx="105">
                  <c:v>4.6209573099999997</c:v>
                </c:pt>
                <c:pt idx="106">
                  <c:v>4.5854582600000002</c:v>
                </c:pt>
                <c:pt idx="107">
                  <c:v>4.60364313</c:v>
                </c:pt>
                <c:pt idx="108">
                  <c:v>4.6222286100000005</c:v>
                </c:pt>
                <c:pt idx="109">
                  <c:v>4.6122824899999992</c:v>
                </c:pt>
                <c:pt idx="110">
                  <c:v>4.6307529299999999</c:v>
                </c:pt>
                <c:pt idx="111">
                  <c:v>4.6496823599999999</c:v>
                </c:pt>
                <c:pt idx="112">
                  <c:v>4.6374727700000005</c:v>
                </c:pt>
                <c:pt idx="113">
                  <c:v>4.6559200199999999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6D-4C53-B46D-B480146D4657}"/>
            </c:ext>
          </c:extLst>
        </c:ser>
        <c:ser>
          <c:idx val="5"/>
          <c:order val="5"/>
          <c:tx>
            <c:strRef>
              <c:f>'Summary Charts'!$V$44</c:f>
              <c:strCache>
                <c:ptCount val="1"/>
                <c:pt idx="0">
                  <c:v>20-30Y</c:v>
                </c:pt>
              </c:strCache>
            </c:strRef>
          </c:tx>
          <c:spPr>
            <a:solidFill>
              <a:srgbClr val="FBC69B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Charts'!$V$45:$V$158</c:f>
              <c:numCache>
                <c:formatCode>General</c:formatCode>
                <c:ptCount val="114"/>
                <c:pt idx="0">
                  <c:v>2.3828867799999998</c:v>
                </c:pt>
                <c:pt idx="1">
                  <c:v>2.3785429600000003</c:v>
                </c:pt>
                <c:pt idx="2">
                  <c:v>2.4006101399999999</c:v>
                </c:pt>
                <c:pt idx="3">
                  <c:v>2.4239468999999998</c:v>
                </c:pt>
                <c:pt idx="4">
                  <c:v>2.42830543</c:v>
                </c:pt>
                <c:pt idx="5">
                  <c:v>2.44929467</c:v>
                </c:pt>
                <c:pt idx="6">
                  <c:v>2.4702881799999998</c:v>
                </c:pt>
                <c:pt idx="7">
                  <c:v>2.4595966499999999</c:v>
                </c:pt>
                <c:pt idx="8">
                  <c:v>2.4805987900000002</c:v>
                </c:pt>
                <c:pt idx="9">
                  <c:v>2.5016052599999998</c:v>
                </c:pt>
                <c:pt idx="10">
                  <c:v>2.4730518900000003</c:v>
                </c:pt>
                <c:pt idx="11">
                  <c:v>2.4939861400000001</c:v>
                </c:pt>
                <c:pt idx="12">
                  <c:v>2.5157260999999997</c:v>
                </c:pt>
                <c:pt idx="13">
                  <c:v>2.5029971</c:v>
                </c:pt>
                <c:pt idx="14">
                  <c:v>2.5236020100000003</c:v>
                </c:pt>
                <c:pt idx="15">
                  <c:v>2.5442085900000002</c:v>
                </c:pt>
                <c:pt idx="16">
                  <c:v>2.5429500100000002</c:v>
                </c:pt>
                <c:pt idx="17">
                  <c:v>2.5635843</c:v>
                </c:pt>
                <c:pt idx="18">
                  <c:v>2.5842203499999998</c:v>
                </c:pt>
                <c:pt idx="19">
                  <c:v>2.5663258300000003</c:v>
                </c:pt>
                <c:pt idx="20">
                  <c:v>2.5869654099999999</c:v>
                </c:pt>
                <c:pt idx="21">
                  <c:v>2.6076067699999999</c:v>
                </c:pt>
                <c:pt idx="22">
                  <c:v>2.5705227399999999</c:v>
                </c:pt>
                <c:pt idx="23">
                  <c:v>2.5911103099999999</c:v>
                </c:pt>
                <c:pt idx="24">
                  <c:v>2.6120084100000001</c:v>
                </c:pt>
                <c:pt idx="25">
                  <c:v>2.5969432800000001</c:v>
                </c:pt>
                <c:pt idx="26">
                  <c:v>2.61746956</c:v>
                </c:pt>
                <c:pt idx="27">
                  <c:v>2.6412326699999999</c:v>
                </c:pt>
                <c:pt idx="28">
                  <c:v>2.6352731399999998</c:v>
                </c:pt>
                <c:pt idx="29">
                  <c:v>2.6558450600000003</c:v>
                </c:pt>
                <c:pt idx="30">
                  <c:v>2.6764405999999998</c:v>
                </c:pt>
                <c:pt idx="31">
                  <c:v>2.6638175099999999</c:v>
                </c:pt>
                <c:pt idx="32">
                  <c:v>2.6843715499999998</c:v>
                </c:pt>
                <c:pt idx="33">
                  <c:v>2.70946402</c:v>
                </c:pt>
                <c:pt idx="34">
                  <c:v>2.6771441599999997</c:v>
                </c:pt>
                <c:pt idx="35">
                  <c:v>2.6978128099999998</c:v>
                </c:pt>
                <c:pt idx="36">
                  <c:v>2.7227490699999999</c:v>
                </c:pt>
                <c:pt idx="37">
                  <c:v>2.7140329900000002</c:v>
                </c:pt>
                <c:pt idx="38">
                  <c:v>2.7350089299999998</c:v>
                </c:pt>
                <c:pt idx="39">
                  <c:v>2.75875279</c:v>
                </c:pt>
                <c:pt idx="40">
                  <c:v>2.7579527499999998</c:v>
                </c:pt>
                <c:pt idx="41">
                  <c:v>2.77845465</c:v>
                </c:pt>
                <c:pt idx="42">
                  <c:v>2.7995731999999998</c:v>
                </c:pt>
                <c:pt idx="43">
                  <c:v>2.7859696399999998</c:v>
                </c:pt>
                <c:pt idx="44">
                  <c:v>2.8064998599999997</c:v>
                </c:pt>
                <c:pt idx="45">
                  <c:v>2.8340320800000001</c:v>
                </c:pt>
                <c:pt idx="46">
                  <c:v>2.8065890599999999</c:v>
                </c:pt>
                <c:pt idx="47">
                  <c:v>2.8271068500000003</c:v>
                </c:pt>
                <c:pt idx="48">
                  <c:v>2.8519383700000001</c:v>
                </c:pt>
                <c:pt idx="49">
                  <c:v>2.8390297900000001</c:v>
                </c:pt>
                <c:pt idx="50">
                  <c:v>2.85957017</c:v>
                </c:pt>
                <c:pt idx="51">
                  <c:v>2.88266475</c:v>
                </c:pt>
                <c:pt idx="52">
                  <c:v>2.8823650600000001</c:v>
                </c:pt>
                <c:pt idx="53">
                  <c:v>2.90295265</c:v>
                </c:pt>
                <c:pt idx="54">
                  <c:v>2.9242462599999999</c:v>
                </c:pt>
                <c:pt idx="55">
                  <c:v>2.91070604</c:v>
                </c:pt>
                <c:pt idx="56">
                  <c:v>2.9313208199999998</c:v>
                </c:pt>
                <c:pt idx="57">
                  <c:v>2.95741911</c:v>
                </c:pt>
                <c:pt idx="58">
                  <c:v>2.9305018500000002</c:v>
                </c:pt>
                <c:pt idx="59">
                  <c:v>2.9511080999999999</c:v>
                </c:pt>
                <c:pt idx="60">
                  <c:v>2.9723684600000002</c:v>
                </c:pt>
                <c:pt idx="61">
                  <c:v>2.9570180599999998</c:v>
                </c:pt>
                <c:pt idx="62">
                  <c:v>2.97762591</c:v>
                </c:pt>
                <c:pt idx="63">
                  <c:v>3.0020845700000001</c:v>
                </c:pt>
                <c:pt idx="64">
                  <c:v>3.0010301300000002</c:v>
                </c:pt>
                <c:pt idx="65">
                  <c:v>3.0216934599999998</c:v>
                </c:pt>
                <c:pt idx="66">
                  <c:v>3.0426038100000001</c:v>
                </c:pt>
                <c:pt idx="67">
                  <c:v>3.0359554499999999</c:v>
                </c:pt>
                <c:pt idx="68">
                  <c:v>3.0566344000000001</c:v>
                </c:pt>
                <c:pt idx="69">
                  <c:v>3.0839099600000002</c:v>
                </c:pt>
                <c:pt idx="70">
                  <c:v>3.0534077800000001</c:v>
                </c:pt>
                <c:pt idx="71">
                  <c:v>3.0741592199999999</c:v>
                </c:pt>
                <c:pt idx="72">
                  <c:v>3.1010688700000002</c:v>
                </c:pt>
                <c:pt idx="73">
                  <c:v>3.0831608999999998</c:v>
                </c:pt>
                <c:pt idx="74">
                  <c:v>3.1041778099999999</c:v>
                </c:pt>
                <c:pt idx="75">
                  <c:v>3.1295627599999998</c:v>
                </c:pt>
                <c:pt idx="76">
                  <c:v>3.1212653399999999</c:v>
                </c:pt>
                <c:pt idx="77">
                  <c:v>3.1420707299999999</c:v>
                </c:pt>
                <c:pt idx="78">
                  <c:v>3.1634807199999999</c:v>
                </c:pt>
                <c:pt idx="79">
                  <c:v>3.1405931499999999</c:v>
                </c:pt>
                <c:pt idx="80">
                  <c:v>3.1614116800000001</c:v>
                </c:pt>
                <c:pt idx="81">
                  <c:v>3.1910512799999999</c:v>
                </c:pt>
                <c:pt idx="82">
                  <c:v>3.1590998399999997</c:v>
                </c:pt>
                <c:pt idx="83">
                  <c:v>3.1799057899999998</c:v>
                </c:pt>
                <c:pt idx="84">
                  <c:v>3.2075234799999999</c:v>
                </c:pt>
                <c:pt idx="85">
                  <c:v>3.1851285800000002</c:v>
                </c:pt>
                <c:pt idx="86">
                  <c:v>3.2059012</c:v>
                </c:pt>
                <c:pt idx="87">
                  <c:v>3.2317250399999997</c:v>
                </c:pt>
                <c:pt idx="88">
                  <c:v>3.2172114700000001</c:v>
                </c:pt>
                <c:pt idx="89">
                  <c:v>3.2380158200000002</c:v>
                </c:pt>
                <c:pt idx="90">
                  <c:v>3.25956409</c:v>
                </c:pt>
                <c:pt idx="91">
                  <c:v>3.2382185399999996</c:v>
                </c:pt>
                <c:pt idx="92">
                  <c:v>3.2590352499999997</c:v>
                </c:pt>
                <c:pt idx="93">
                  <c:v>3.28569442</c:v>
                </c:pt>
                <c:pt idx="94">
                  <c:v>3.2483381499999999</c:v>
                </c:pt>
                <c:pt idx="95">
                  <c:v>3.2691431999999998</c:v>
                </c:pt>
                <c:pt idx="96">
                  <c:v>3.2918109100000001</c:v>
                </c:pt>
                <c:pt idx="97">
                  <c:v>3.25465157</c:v>
                </c:pt>
                <c:pt idx="98">
                  <c:v>3.2754755200000001</c:v>
                </c:pt>
                <c:pt idx="99">
                  <c:v>3.30110722</c:v>
                </c:pt>
                <c:pt idx="100">
                  <c:v>3.2557843899999996</c:v>
                </c:pt>
                <c:pt idx="101">
                  <c:v>3.276643</c:v>
                </c:pt>
                <c:pt idx="102">
                  <c:v>3.2991164500000001</c:v>
                </c:pt>
                <c:pt idx="103">
                  <c:v>3.24906527</c:v>
                </c:pt>
                <c:pt idx="104">
                  <c:v>3.2699312699999998</c:v>
                </c:pt>
                <c:pt idx="105">
                  <c:v>3.2965885099999999</c:v>
                </c:pt>
                <c:pt idx="106">
                  <c:v>3.2291532599999999</c:v>
                </c:pt>
                <c:pt idx="107">
                  <c:v>3.2500343599999999</c:v>
                </c:pt>
                <c:pt idx="108">
                  <c:v>3.2757715899999997</c:v>
                </c:pt>
                <c:pt idx="109">
                  <c:v>3.2190476700000001</c:v>
                </c:pt>
                <c:pt idx="110">
                  <c:v>3.2400241900000002</c:v>
                </c:pt>
                <c:pt idx="111">
                  <c:v>3.2662505400000001</c:v>
                </c:pt>
                <c:pt idx="112">
                  <c:v>3.2187913400000001</c:v>
                </c:pt>
                <c:pt idx="113">
                  <c:v>3.2396745500000002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6D-4C53-B46D-B480146D4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dateAx>
        <c:axId val="10"/>
        <c:scaling>
          <c:orientation val="minMax"/>
          <c:max val="46997"/>
        </c:scaling>
        <c:delete val="0"/>
        <c:axPos val="b"/>
        <c:numFmt formatCode="[$-409]mmm\-yy;@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Unit val="6"/>
        <c:majorTimeUnit val="months"/>
      </c:dateAx>
      <c:valAx>
        <c:axId val="100"/>
        <c:scaling>
          <c:orientation val="minMax"/>
        </c:scaling>
        <c:delete val="0"/>
        <c:axPos val="r"/>
        <c:majorGridlines>
          <c:spPr>
            <a:ln>
              <a:solidFill>
                <a:srgbClr val="D8D8D8"/>
              </a:solidFill>
            </a:ln>
          </c:spPr>
        </c:majorGridlines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b="0"/>
                  <a:t>Market Vlaue ($</a:t>
                </a:r>
                <a:r>
                  <a:rPr lang="en-US" b="0" baseline="0"/>
                  <a:t> trns)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0"/>
        <c:crosses val="max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 bns)</a:t>
            </a:r>
            <a:r>
              <a:rPr lang="en-US" baseline="0"/>
              <a:t> </a:t>
            </a:r>
            <a:r>
              <a:rPr lang="en-US"/>
              <a:t>Maturing Within...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Charts'!$J$80</c:f>
              <c:strCache>
                <c:ptCount val="1"/>
                <c:pt idx="0">
                  <c:v>1 yr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Charts'!$J$81:$J$194</c:f>
              <c:numCache>
                <c:formatCode>0.000</c:formatCode>
                <c:ptCount val="114"/>
                <c:pt idx="0">
                  <c:v>6119.5864899999997</c:v>
                </c:pt>
                <c:pt idx="1">
                  <c:v>6439.6045999999997</c:v>
                </c:pt>
                <c:pt idx="2">
                  <c:v>6304.5028199999997</c:v>
                </c:pt>
                <c:pt idx="3">
                  <c:v>6556.0227000000004</c:v>
                </c:pt>
                <c:pt idx="4">
                  <c:v>6975.5230300000003</c:v>
                </c:pt>
                <c:pt idx="5">
                  <c:v>6679.8978100000004</c:v>
                </c:pt>
                <c:pt idx="6">
                  <c:v>6720.3144300000004</c:v>
                </c:pt>
                <c:pt idx="7">
                  <c:v>6897.5340399999995</c:v>
                </c:pt>
                <c:pt idx="8">
                  <c:v>6818.40949</c:v>
                </c:pt>
                <c:pt idx="9">
                  <c:v>6763.4965899999997</c:v>
                </c:pt>
                <c:pt idx="10">
                  <c:v>7043.1704200000004</c:v>
                </c:pt>
                <c:pt idx="11">
                  <c:v>7114.78251</c:v>
                </c:pt>
                <c:pt idx="12">
                  <c:v>6863.3960999999999</c:v>
                </c:pt>
                <c:pt idx="13">
                  <c:v>7023.2315600000002</c:v>
                </c:pt>
                <c:pt idx="14">
                  <c:v>6915.1819400000004</c:v>
                </c:pt>
                <c:pt idx="15">
                  <c:v>7013.96083</c:v>
                </c:pt>
                <c:pt idx="16">
                  <c:v>7197.0753699999996</c:v>
                </c:pt>
                <c:pt idx="17">
                  <c:v>7010.2194600000003</c:v>
                </c:pt>
                <c:pt idx="18">
                  <c:v>7091.1742000000004</c:v>
                </c:pt>
                <c:pt idx="19">
                  <c:v>7317.1359400000001</c:v>
                </c:pt>
                <c:pt idx="20">
                  <c:v>7230.52052</c:v>
                </c:pt>
                <c:pt idx="21">
                  <c:v>7206.4363999999996</c:v>
                </c:pt>
                <c:pt idx="22">
                  <c:v>7537.6298500000003</c:v>
                </c:pt>
                <c:pt idx="23">
                  <c:v>7609.2293399999999</c:v>
                </c:pt>
                <c:pt idx="24">
                  <c:v>7366.3543499999996</c:v>
                </c:pt>
                <c:pt idx="25">
                  <c:v>7542.5306499999997</c:v>
                </c:pt>
                <c:pt idx="26">
                  <c:v>7428.9642199999998</c:v>
                </c:pt>
                <c:pt idx="27">
                  <c:v>7495.8764899999996</c:v>
                </c:pt>
                <c:pt idx="28">
                  <c:v>7707.5592299999998</c:v>
                </c:pt>
                <c:pt idx="29">
                  <c:v>7514.1379100000004</c:v>
                </c:pt>
                <c:pt idx="30">
                  <c:v>7639.2561999999998</c:v>
                </c:pt>
                <c:pt idx="31">
                  <c:v>7865.5309200000002</c:v>
                </c:pt>
                <c:pt idx="32">
                  <c:v>7791.6642099999999</c:v>
                </c:pt>
                <c:pt idx="33">
                  <c:v>7729.0382799999998</c:v>
                </c:pt>
                <c:pt idx="34">
                  <c:v>8123.4198699999997</c:v>
                </c:pt>
                <c:pt idx="35">
                  <c:v>8250.3600299999998</c:v>
                </c:pt>
                <c:pt idx="36">
                  <c:v>7938.4536399999997</c:v>
                </c:pt>
                <c:pt idx="37">
                  <c:v>8122.9272600000004</c:v>
                </c:pt>
                <c:pt idx="38">
                  <c:v>7994.6109100000003</c:v>
                </c:pt>
                <c:pt idx="39">
                  <c:v>8105.7451000000001</c:v>
                </c:pt>
                <c:pt idx="40">
                  <c:v>8341.4802400000008</c:v>
                </c:pt>
                <c:pt idx="41">
                  <c:v>8119.9477100000004</c:v>
                </c:pt>
                <c:pt idx="42">
                  <c:v>8242.0575499999995</c:v>
                </c:pt>
                <c:pt idx="43">
                  <c:v>8472.5495300000002</c:v>
                </c:pt>
                <c:pt idx="44">
                  <c:v>8376.0366799999993</c:v>
                </c:pt>
                <c:pt idx="45">
                  <c:v>8284.7068500000005</c:v>
                </c:pt>
                <c:pt idx="46">
                  <c:v>8664.9431100000002</c:v>
                </c:pt>
                <c:pt idx="47">
                  <c:v>8768.6315500000001</c:v>
                </c:pt>
                <c:pt idx="48">
                  <c:v>8427.97379</c:v>
                </c:pt>
                <c:pt idx="49">
                  <c:v>8620.2900399999999</c:v>
                </c:pt>
                <c:pt idx="50">
                  <c:v>8485.0813500000004</c:v>
                </c:pt>
                <c:pt idx="51">
                  <c:v>8605.1023999999998</c:v>
                </c:pt>
                <c:pt idx="52">
                  <c:v>8857.2746999999999</c:v>
                </c:pt>
                <c:pt idx="53">
                  <c:v>8624.2254400000002</c:v>
                </c:pt>
                <c:pt idx="54">
                  <c:v>8750.3514099999993</c:v>
                </c:pt>
                <c:pt idx="55">
                  <c:v>9016.44326</c:v>
                </c:pt>
                <c:pt idx="56">
                  <c:v>8945.5579500000003</c:v>
                </c:pt>
                <c:pt idx="57">
                  <c:v>8878.9796999999999</c:v>
                </c:pt>
                <c:pt idx="58">
                  <c:v>9284.7227399999992</c:v>
                </c:pt>
                <c:pt idx="59">
                  <c:v>9437.6327500000007</c:v>
                </c:pt>
                <c:pt idx="60">
                  <c:v>9191.0481799999998</c:v>
                </c:pt>
                <c:pt idx="61">
                  <c:v>9452.2209500000008</c:v>
                </c:pt>
                <c:pt idx="62">
                  <c:v>9357.5384300000005</c:v>
                </c:pt>
                <c:pt idx="63">
                  <c:v>9504.0012999999999</c:v>
                </c:pt>
                <c:pt idx="64">
                  <c:v>9786.8991100000003</c:v>
                </c:pt>
                <c:pt idx="65">
                  <c:v>9581.5734499999999</c:v>
                </c:pt>
                <c:pt idx="66">
                  <c:v>9783.6416900000004</c:v>
                </c:pt>
                <c:pt idx="67">
                  <c:v>10097.43555</c:v>
                </c:pt>
                <c:pt idx="68">
                  <c:v>10027.82149</c:v>
                </c:pt>
                <c:pt idx="69">
                  <c:v>9957.8397600000008</c:v>
                </c:pt>
                <c:pt idx="70">
                  <c:v>10502.461149999999</c:v>
                </c:pt>
                <c:pt idx="71">
                  <c:v>10684.689780000001</c:v>
                </c:pt>
                <c:pt idx="72">
                  <c:v>10325.656870000001</c:v>
                </c:pt>
                <c:pt idx="73">
                  <c:v>10602.00921</c:v>
                </c:pt>
                <c:pt idx="74">
                  <c:v>10469.604509999999</c:v>
                </c:pt>
                <c:pt idx="75">
                  <c:v>10641.972519999999</c:v>
                </c:pt>
                <c:pt idx="76">
                  <c:v>10990.5836</c:v>
                </c:pt>
                <c:pt idx="77">
                  <c:v>10728.375539999999</c:v>
                </c:pt>
                <c:pt idx="78">
                  <c:v>10877.864250000001</c:v>
                </c:pt>
                <c:pt idx="79">
                  <c:v>11171.919099999999</c:v>
                </c:pt>
                <c:pt idx="80">
                  <c:v>11093.22738</c:v>
                </c:pt>
                <c:pt idx="81">
                  <c:v>10968.581480000001</c:v>
                </c:pt>
                <c:pt idx="82">
                  <c:v>11439.85109</c:v>
                </c:pt>
                <c:pt idx="83">
                  <c:v>11616.036819999999</c:v>
                </c:pt>
                <c:pt idx="84">
                  <c:v>11233.4848</c:v>
                </c:pt>
                <c:pt idx="85">
                  <c:v>11532.914500000001</c:v>
                </c:pt>
                <c:pt idx="86">
                  <c:v>11422.46702</c:v>
                </c:pt>
                <c:pt idx="87">
                  <c:v>11589.524380000001</c:v>
                </c:pt>
                <c:pt idx="88">
                  <c:v>11918.30413</c:v>
                </c:pt>
                <c:pt idx="89">
                  <c:v>11680.38853</c:v>
                </c:pt>
                <c:pt idx="90">
                  <c:v>11906.0162</c:v>
                </c:pt>
                <c:pt idx="91">
                  <c:v>12288.05697</c:v>
                </c:pt>
                <c:pt idx="92">
                  <c:v>12222.76722</c:v>
                </c:pt>
                <c:pt idx="93">
                  <c:v>12129.44421</c:v>
                </c:pt>
                <c:pt idx="94">
                  <c:v>12777.349609999999</c:v>
                </c:pt>
                <c:pt idx="95">
                  <c:v>13007.02297</c:v>
                </c:pt>
                <c:pt idx="96">
                  <c:v>12592.00769</c:v>
                </c:pt>
                <c:pt idx="97">
                  <c:v>12955.71305</c:v>
                </c:pt>
                <c:pt idx="98">
                  <c:v>12831.495059999999</c:v>
                </c:pt>
                <c:pt idx="99">
                  <c:v>13062.509260000001</c:v>
                </c:pt>
                <c:pt idx="100">
                  <c:v>13494.110259999999</c:v>
                </c:pt>
                <c:pt idx="101">
                  <c:v>13213.357749999999</c:v>
                </c:pt>
                <c:pt idx="102">
                  <c:v>13443.82135</c:v>
                </c:pt>
                <c:pt idx="103">
                  <c:v>13866.573060000001</c:v>
                </c:pt>
                <c:pt idx="104">
                  <c:v>13797.0607</c:v>
                </c:pt>
                <c:pt idx="105">
                  <c:v>13711.293309999999</c:v>
                </c:pt>
                <c:pt idx="106">
                  <c:v>14374.671420000001</c:v>
                </c:pt>
                <c:pt idx="107">
                  <c:v>14624.346369999999</c:v>
                </c:pt>
                <c:pt idx="108">
                  <c:v>14198.07769</c:v>
                </c:pt>
                <c:pt idx="109">
                  <c:v>14576.805120000001</c:v>
                </c:pt>
                <c:pt idx="110">
                  <c:v>14456.819799999999</c:v>
                </c:pt>
                <c:pt idx="111">
                  <c:v>14695.7868</c:v>
                </c:pt>
                <c:pt idx="112">
                  <c:v>15141.71182</c:v>
                </c:pt>
                <c:pt idx="113">
                  <c:v>14858.70026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3-4963-A2A1-4521107FA567}"/>
            </c:ext>
          </c:extLst>
        </c:ser>
        <c:ser>
          <c:idx val="1"/>
          <c:order val="1"/>
          <c:tx>
            <c:strRef>
              <c:f>'Additional Charts'!$K$80</c:f>
              <c:strCache>
                <c:ptCount val="1"/>
                <c:pt idx="0">
                  <c:v>3 yrs</c:v>
                </c:pt>
              </c:strCache>
            </c:strRef>
          </c:tx>
          <c:spPr>
            <a:ln w="28575">
              <a:solidFill>
                <a:srgbClr val="159BFF"/>
              </a:solidFill>
            </a:ln>
          </c:spPr>
          <c:marker>
            <c:symbol val="none"/>
          </c:marker>
          <c:val>
            <c:numRef>
              <c:f>'Additional Charts'!$K$81:$K$194</c:f>
              <c:numCache>
                <c:formatCode>0.000</c:formatCode>
                <c:ptCount val="114"/>
                <c:pt idx="0">
                  <c:v>11588.49173</c:v>
                </c:pt>
                <c:pt idx="1">
                  <c:v>11848.3163</c:v>
                </c:pt>
                <c:pt idx="2">
                  <c:v>11728.08073</c:v>
                </c:pt>
                <c:pt idx="3">
                  <c:v>12004.90307</c:v>
                </c:pt>
                <c:pt idx="4">
                  <c:v>12356.704680000001</c:v>
                </c:pt>
                <c:pt idx="5">
                  <c:v>12078.12628</c:v>
                </c:pt>
                <c:pt idx="6">
                  <c:v>12179.245129999999</c:v>
                </c:pt>
                <c:pt idx="7">
                  <c:v>12299.55588</c:v>
                </c:pt>
                <c:pt idx="8">
                  <c:v>12242.22582</c:v>
                </c:pt>
                <c:pt idx="9">
                  <c:v>12237.29394</c:v>
                </c:pt>
                <c:pt idx="10">
                  <c:v>12487.67331</c:v>
                </c:pt>
                <c:pt idx="11">
                  <c:v>12587.57352</c:v>
                </c:pt>
                <c:pt idx="12">
                  <c:v>12376.615680000001</c:v>
                </c:pt>
                <c:pt idx="13">
                  <c:v>12493.25886</c:v>
                </c:pt>
                <c:pt idx="14">
                  <c:v>12415.67928</c:v>
                </c:pt>
                <c:pt idx="15">
                  <c:v>12538.35068</c:v>
                </c:pt>
                <c:pt idx="16">
                  <c:v>12689.08959</c:v>
                </c:pt>
                <c:pt idx="17">
                  <c:v>12531.37113</c:v>
                </c:pt>
                <c:pt idx="18">
                  <c:v>12649.04717</c:v>
                </c:pt>
                <c:pt idx="19">
                  <c:v>12822.27527</c:v>
                </c:pt>
                <c:pt idx="20">
                  <c:v>12763.078369999999</c:v>
                </c:pt>
                <c:pt idx="21">
                  <c:v>12748.611500000001</c:v>
                </c:pt>
                <c:pt idx="22">
                  <c:v>13028.03225</c:v>
                </c:pt>
                <c:pt idx="23">
                  <c:v>13119.11636</c:v>
                </c:pt>
                <c:pt idx="24">
                  <c:v>12908.256600000001</c:v>
                </c:pt>
                <c:pt idx="25">
                  <c:v>13033.05183</c:v>
                </c:pt>
                <c:pt idx="26">
                  <c:v>12945.356519999999</c:v>
                </c:pt>
                <c:pt idx="27">
                  <c:v>13048.54283</c:v>
                </c:pt>
                <c:pt idx="28">
                  <c:v>13218.63119</c:v>
                </c:pt>
                <c:pt idx="29">
                  <c:v>13061.08296</c:v>
                </c:pt>
                <c:pt idx="30">
                  <c:v>13225.877920000001</c:v>
                </c:pt>
                <c:pt idx="31">
                  <c:v>13446.050590000001</c:v>
                </c:pt>
                <c:pt idx="32">
                  <c:v>13412.32755</c:v>
                </c:pt>
                <c:pt idx="33">
                  <c:v>13391.70319</c:v>
                </c:pt>
                <c:pt idx="34">
                  <c:v>13757.262189999999</c:v>
                </c:pt>
                <c:pt idx="35">
                  <c:v>13932.102199999999</c:v>
                </c:pt>
                <c:pt idx="36">
                  <c:v>13703.03037</c:v>
                </c:pt>
                <c:pt idx="37">
                  <c:v>13885.728859999999</c:v>
                </c:pt>
                <c:pt idx="38">
                  <c:v>13808.104950000001</c:v>
                </c:pt>
                <c:pt idx="39">
                  <c:v>13972.940860000001</c:v>
                </c:pt>
                <c:pt idx="40">
                  <c:v>14200.690629999999</c:v>
                </c:pt>
                <c:pt idx="41">
                  <c:v>14021.53024</c:v>
                </c:pt>
                <c:pt idx="42">
                  <c:v>14187.30507</c:v>
                </c:pt>
                <c:pt idx="43">
                  <c:v>14415.709699999999</c:v>
                </c:pt>
                <c:pt idx="44">
                  <c:v>14360.44742</c:v>
                </c:pt>
                <c:pt idx="45">
                  <c:v>14319.86744</c:v>
                </c:pt>
                <c:pt idx="46">
                  <c:v>14696.88798</c:v>
                </c:pt>
                <c:pt idx="47">
                  <c:v>14836.02029</c:v>
                </c:pt>
                <c:pt idx="48">
                  <c:v>14582.521210000001</c:v>
                </c:pt>
                <c:pt idx="49">
                  <c:v>14757.96718</c:v>
                </c:pt>
                <c:pt idx="50">
                  <c:v>14650.531580000001</c:v>
                </c:pt>
                <c:pt idx="51">
                  <c:v>14795.4853</c:v>
                </c:pt>
                <c:pt idx="52">
                  <c:v>15031.302079999999</c:v>
                </c:pt>
                <c:pt idx="53">
                  <c:v>14819.05334</c:v>
                </c:pt>
                <c:pt idx="54">
                  <c:v>14961.66815</c:v>
                </c:pt>
                <c:pt idx="55">
                  <c:v>15168.065909999999</c:v>
                </c:pt>
                <c:pt idx="56">
                  <c:v>15102.248509999999</c:v>
                </c:pt>
                <c:pt idx="57">
                  <c:v>15021.71941</c:v>
                </c:pt>
                <c:pt idx="58">
                  <c:v>15382.328799999999</c:v>
                </c:pt>
                <c:pt idx="59">
                  <c:v>15528.81342</c:v>
                </c:pt>
                <c:pt idx="60">
                  <c:v>15240.15431</c:v>
                </c:pt>
                <c:pt idx="61">
                  <c:v>15469.068929999999</c:v>
                </c:pt>
                <c:pt idx="62">
                  <c:v>15371.912200000001</c:v>
                </c:pt>
                <c:pt idx="63">
                  <c:v>15532.32617</c:v>
                </c:pt>
                <c:pt idx="64">
                  <c:v>15794.76528</c:v>
                </c:pt>
                <c:pt idx="65">
                  <c:v>15591.64155</c:v>
                </c:pt>
                <c:pt idx="66">
                  <c:v>15800.79003</c:v>
                </c:pt>
                <c:pt idx="67">
                  <c:v>16102.757970000001</c:v>
                </c:pt>
                <c:pt idx="68">
                  <c:v>16046.29305</c:v>
                </c:pt>
                <c:pt idx="69">
                  <c:v>15975.36537</c:v>
                </c:pt>
                <c:pt idx="70">
                  <c:v>16519.04393</c:v>
                </c:pt>
                <c:pt idx="71">
                  <c:v>16715.680100000001</c:v>
                </c:pt>
                <c:pt idx="72">
                  <c:v>16354.26057</c:v>
                </c:pt>
                <c:pt idx="73">
                  <c:v>16654.517380000001</c:v>
                </c:pt>
                <c:pt idx="74">
                  <c:v>16550.23011</c:v>
                </c:pt>
                <c:pt idx="75">
                  <c:v>16766.610769999999</c:v>
                </c:pt>
                <c:pt idx="76">
                  <c:v>17114.401600000001</c:v>
                </c:pt>
                <c:pt idx="77">
                  <c:v>16876.15322</c:v>
                </c:pt>
                <c:pt idx="78">
                  <c:v>17064.889719999999</c:v>
                </c:pt>
                <c:pt idx="79">
                  <c:v>17374.955539999999</c:v>
                </c:pt>
                <c:pt idx="80">
                  <c:v>17319.234090000002</c:v>
                </c:pt>
                <c:pt idx="81">
                  <c:v>17246.4234</c:v>
                </c:pt>
                <c:pt idx="82">
                  <c:v>17738.990900000001</c:v>
                </c:pt>
                <c:pt idx="83">
                  <c:v>17934.876629999999</c:v>
                </c:pt>
                <c:pt idx="84">
                  <c:v>17605.083589999998</c:v>
                </c:pt>
                <c:pt idx="85">
                  <c:v>17872.66719</c:v>
                </c:pt>
                <c:pt idx="86">
                  <c:v>17780.871309999999</c:v>
                </c:pt>
                <c:pt idx="87">
                  <c:v>17980.789840000001</c:v>
                </c:pt>
                <c:pt idx="88">
                  <c:v>18277.432239999998</c:v>
                </c:pt>
                <c:pt idx="89">
                  <c:v>18062.216329999999</c:v>
                </c:pt>
                <c:pt idx="90">
                  <c:v>18313.774740000001</c:v>
                </c:pt>
                <c:pt idx="91">
                  <c:v>18646.83628</c:v>
                </c:pt>
                <c:pt idx="92">
                  <c:v>18609.874090000001</c:v>
                </c:pt>
                <c:pt idx="93">
                  <c:v>18544.817630000001</c:v>
                </c:pt>
                <c:pt idx="94">
                  <c:v>19124.396700000001</c:v>
                </c:pt>
                <c:pt idx="95">
                  <c:v>19380.324990000001</c:v>
                </c:pt>
                <c:pt idx="96">
                  <c:v>18989.132079999999</c:v>
                </c:pt>
                <c:pt idx="97">
                  <c:v>19295.847320000001</c:v>
                </c:pt>
                <c:pt idx="98">
                  <c:v>19199.416430000001</c:v>
                </c:pt>
                <c:pt idx="99">
                  <c:v>19456.26685</c:v>
                </c:pt>
                <c:pt idx="100">
                  <c:v>19824.761930000001</c:v>
                </c:pt>
                <c:pt idx="101">
                  <c:v>19569.498159999999</c:v>
                </c:pt>
                <c:pt idx="102">
                  <c:v>19836.560020000001</c:v>
                </c:pt>
                <c:pt idx="103">
                  <c:v>20185.659670000001</c:v>
                </c:pt>
                <c:pt idx="104">
                  <c:v>20140.339510000002</c:v>
                </c:pt>
                <c:pt idx="105">
                  <c:v>20071.323199999999</c:v>
                </c:pt>
                <c:pt idx="106">
                  <c:v>20668.551920000002</c:v>
                </c:pt>
                <c:pt idx="107">
                  <c:v>20939.37631</c:v>
                </c:pt>
                <c:pt idx="108">
                  <c:v>20524.43489</c:v>
                </c:pt>
                <c:pt idx="109">
                  <c:v>20837.79653</c:v>
                </c:pt>
                <c:pt idx="110">
                  <c:v>20736.43506</c:v>
                </c:pt>
                <c:pt idx="111">
                  <c:v>20997.630450000001</c:v>
                </c:pt>
                <c:pt idx="112">
                  <c:v>21376.34564</c:v>
                </c:pt>
                <c:pt idx="113">
                  <c:v>21111.808939999999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3-4963-A2A1-4521107FA567}"/>
            </c:ext>
          </c:extLst>
        </c:ser>
        <c:ser>
          <c:idx val="2"/>
          <c:order val="2"/>
          <c:tx>
            <c:strRef>
              <c:f>'Additional Charts'!$L$80</c:f>
              <c:strCache>
                <c:ptCount val="1"/>
                <c:pt idx="0">
                  <c:v>5 yrs</c:v>
                </c:pt>
              </c:strCache>
            </c:strRef>
          </c:tx>
          <c:spPr>
            <a:ln w="28575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'Additional Charts'!$L$81:$L$194</c:f>
              <c:numCache>
                <c:formatCode>0.000</c:formatCode>
                <c:ptCount val="114"/>
                <c:pt idx="0">
                  <c:v>14897.47798</c:v>
                </c:pt>
                <c:pt idx="1">
                  <c:v>15177.868340000001</c:v>
                </c:pt>
                <c:pt idx="2">
                  <c:v>15091.82086</c:v>
                </c:pt>
                <c:pt idx="3">
                  <c:v>15376.072389999999</c:v>
                </c:pt>
                <c:pt idx="4">
                  <c:v>15746.74814</c:v>
                </c:pt>
                <c:pt idx="5">
                  <c:v>15487.02072</c:v>
                </c:pt>
                <c:pt idx="6">
                  <c:v>15586.276089999999</c:v>
                </c:pt>
                <c:pt idx="7">
                  <c:v>15746.41157</c:v>
                </c:pt>
                <c:pt idx="8">
                  <c:v>15726.47308</c:v>
                </c:pt>
                <c:pt idx="9">
                  <c:v>15726.41807</c:v>
                </c:pt>
                <c:pt idx="10">
                  <c:v>15989.4283</c:v>
                </c:pt>
                <c:pt idx="11">
                  <c:v>16117.200860000001</c:v>
                </c:pt>
                <c:pt idx="12">
                  <c:v>15931.26188</c:v>
                </c:pt>
                <c:pt idx="13">
                  <c:v>16076.52478</c:v>
                </c:pt>
                <c:pt idx="14">
                  <c:v>16040.88048</c:v>
                </c:pt>
                <c:pt idx="15">
                  <c:v>16178.77557</c:v>
                </c:pt>
                <c:pt idx="16">
                  <c:v>16360.624750000001</c:v>
                </c:pt>
                <c:pt idx="17">
                  <c:v>16222.62887</c:v>
                </c:pt>
                <c:pt idx="18">
                  <c:v>16334.028109999999</c:v>
                </c:pt>
                <c:pt idx="19">
                  <c:v>16534.59146</c:v>
                </c:pt>
                <c:pt idx="20">
                  <c:v>16509.60946</c:v>
                </c:pt>
                <c:pt idx="21">
                  <c:v>16499.455310000001</c:v>
                </c:pt>
                <c:pt idx="22">
                  <c:v>16808.944589999999</c:v>
                </c:pt>
                <c:pt idx="23">
                  <c:v>16912.26888</c:v>
                </c:pt>
                <c:pt idx="24">
                  <c:v>16724.234570000001</c:v>
                </c:pt>
                <c:pt idx="25">
                  <c:v>16869.017930000002</c:v>
                </c:pt>
                <c:pt idx="26">
                  <c:v>16805.313709999999</c:v>
                </c:pt>
                <c:pt idx="27">
                  <c:v>16908.098030000001</c:v>
                </c:pt>
                <c:pt idx="28">
                  <c:v>17101.375650000002</c:v>
                </c:pt>
                <c:pt idx="29">
                  <c:v>16941.485560000001</c:v>
                </c:pt>
                <c:pt idx="30">
                  <c:v>17073.942650000001</c:v>
                </c:pt>
                <c:pt idx="31">
                  <c:v>17280.770390000001</c:v>
                </c:pt>
                <c:pt idx="32">
                  <c:v>17249.601780000001</c:v>
                </c:pt>
                <c:pt idx="33">
                  <c:v>17183.415550000002</c:v>
                </c:pt>
                <c:pt idx="34">
                  <c:v>17544.158429999999</c:v>
                </c:pt>
                <c:pt idx="35">
                  <c:v>17693.20666</c:v>
                </c:pt>
                <c:pt idx="36">
                  <c:v>17385.390479999998</c:v>
                </c:pt>
                <c:pt idx="37">
                  <c:v>17595.124599999999</c:v>
                </c:pt>
                <c:pt idx="38">
                  <c:v>17517.152669999999</c:v>
                </c:pt>
                <c:pt idx="39">
                  <c:v>17669.62599</c:v>
                </c:pt>
                <c:pt idx="40">
                  <c:v>17925.019380000002</c:v>
                </c:pt>
                <c:pt idx="41">
                  <c:v>17728.479889999999</c:v>
                </c:pt>
                <c:pt idx="42">
                  <c:v>17856.39329</c:v>
                </c:pt>
                <c:pt idx="43">
                  <c:v>18108.412960000001</c:v>
                </c:pt>
                <c:pt idx="44">
                  <c:v>18062.669170000001</c:v>
                </c:pt>
                <c:pt idx="45">
                  <c:v>17996.501100000001</c:v>
                </c:pt>
                <c:pt idx="46">
                  <c:v>18425.871090000001</c:v>
                </c:pt>
                <c:pt idx="47">
                  <c:v>18558.69541</c:v>
                </c:pt>
                <c:pt idx="48">
                  <c:v>18245.777910000001</c:v>
                </c:pt>
                <c:pt idx="49">
                  <c:v>18488.178599999999</c:v>
                </c:pt>
                <c:pt idx="50">
                  <c:v>18405.26441</c:v>
                </c:pt>
                <c:pt idx="51">
                  <c:v>18562.624250000001</c:v>
                </c:pt>
                <c:pt idx="52">
                  <c:v>18840.638859999999</c:v>
                </c:pt>
                <c:pt idx="53">
                  <c:v>18631.68591</c:v>
                </c:pt>
                <c:pt idx="54">
                  <c:v>18763.999530000001</c:v>
                </c:pt>
                <c:pt idx="55">
                  <c:v>19034.194240000001</c:v>
                </c:pt>
                <c:pt idx="56">
                  <c:v>18991.70924</c:v>
                </c:pt>
                <c:pt idx="57">
                  <c:v>18925.993839999999</c:v>
                </c:pt>
                <c:pt idx="58">
                  <c:v>19349.15914</c:v>
                </c:pt>
                <c:pt idx="59">
                  <c:v>19499.83772</c:v>
                </c:pt>
                <c:pt idx="60">
                  <c:v>19203.854759999998</c:v>
                </c:pt>
                <c:pt idx="61">
                  <c:v>19444.488249999999</c:v>
                </c:pt>
                <c:pt idx="62">
                  <c:v>19368.979770000002</c:v>
                </c:pt>
                <c:pt idx="63">
                  <c:v>19534.089680000001</c:v>
                </c:pt>
                <c:pt idx="64">
                  <c:v>19796.30341</c:v>
                </c:pt>
                <c:pt idx="65">
                  <c:v>19598.08842</c:v>
                </c:pt>
                <c:pt idx="66">
                  <c:v>19787.96974</c:v>
                </c:pt>
                <c:pt idx="67">
                  <c:v>20079.80488</c:v>
                </c:pt>
                <c:pt idx="68">
                  <c:v>20051.532569999999</c:v>
                </c:pt>
                <c:pt idx="69">
                  <c:v>19984.497309999999</c:v>
                </c:pt>
                <c:pt idx="70">
                  <c:v>20497.474719999998</c:v>
                </c:pt>
                <c:pt idx="71">
                  <c:v>20702.25476</c:v>
                </c:pt>
                <c:pt idx="72">
                  <c:v>20321.611870000001</c:v>
                </c:pt>
                <c:pt idx="73">
                  <c:v>20596.678250000001</c:v>
                </c:pt>
                <c:pt idx="74">
                  <c:v>20519.407930000001</c:v>
                </c:pt>
                <c:pt idx="75">
                  <c:v>20734.455239999999</c:v>
                </c:pt>
                <c:pt idx="76">
                  <c:v>21062.042990000002</c:v>
                </c:pt>
                <c:pt idx="77">
                  <c:v>20828.03802</c:v>
                </c:pt>
                <c:pt idx="78">
                  <c:v>21004.194329999998</c:v>
                </c:pt>
                <c:pt idx="79">
                  <c:v>21282.205160000001</c:v>
                </c:pt>
                <c:pt idx="80">
                  <c:v>21246.711899999998</c:v>
                </c:pt>
                <c:pt idx="81">
                  <c:v>21168.97956</c:v>
                </c:pt>
                <c:pt idx="82">
                  <c:v>21633.36535</c:v>
                </c:pt>
                <c:pt idx="83">
                  <c:v>21832.28326</c:v>
                </c:pt>
                <c:pt idx="84">
                  <c:v>21472.484980000001</c:v>
                </c:pt>
                <c:pt idx="85">
                  <c:v>21721.151399999999</c:v>
                </c:pt>
                <c:pt idx="86">
                  <c:v>21645.997619999998</c:v>
                </c:pt>
                <c:pt idx="87">
                  <c:v>21839.54363</c:v>
                </c:pt>
                <c:pt idx="88">
                  <c:v>22123.031640000001</c:v>
                </c:pt>
                <c:pt idx="89">
                  <c:v>21906.684000000001</c:v>
                </c:pt>
                <c:pt idx="90">
                  <c:v>22136.889879999999</c:v>
                </c:pt>
                <c:pt idx="91">
                  <c:v>22475.750209999998</c:v>
                </c:pt>
                <c:pt idx="92">
                  <c:v>22456.179830000001</c:v>
                </c:pt>
                <c:pt idx="93">
                  <c:v>22383.567630000001</c:v>
                </c:pt>
                <c:pt idx="94">
                  <c:v>22968.213489999998</c:v>
                </c:pt>
                <c:pt idx="95">
                  <c:v>23225.918890000001</c:v>
                </c:pt>
                <c:pt idx="96">
                  <c:v>22813.501789999998</c:v>
                </c:pt>
                <c:pt idx="97">
                  <c:v>23134.449329999999</c:v>
                </c:pt>
                <c:pt idx="98">
                  <c:v>23055.535080000001</c:v>
                </c:pt>
                <c:pt idx="99">
                  <c:v>23311.45306</c:v>
                </c:pt>
                <c:pt idx="100">
                  <c:v>23683.173750000002</c:v>
                </c:pt>
                <c:pt idx="101">
                  <c:v>23428.858769999999</c:v>
                </c:pt>
                <c:pt idx="102">
                  <c:v>23672.450560000001</c:v>
                </c:pt>
                <c:pt idx="103">
                  <c:v>24040.281930000001</c:v>
                </c:pt>
                <c:pt idx="104">
                  <c:v>24015.344000000001</c:v>
                </c:pt>
                <c:pt idx="105">
                  <c:v>23944.29925</c:v>
                </c:pt>
                <c:pt idx="106">
                  <c:v>24582.487519999999</c:v>
                </c:pt>
                <c:pt idx="107">
                  <c:v>24848.459559999999</c:v>
                </c:pt>
                <c:pt idx="108">
                  <c:v>24414.37412</c:v>
                </c:pt>
                <c:pt idx="109">
                  <c:v>24733.336749999999</c:v>
                </c:pt>
                <c:pt idx="110">
                  <c:v>24652.539639999999</c:v>
                </c:pt>
                <c:pt idx="111">
                  <c:v>24917.364590000001</c:v>
                </c:pt>
                <c:pt idx="112">
                  <c:v>25304.417539999999</c:v>
                </c:pt>
                <c:pt idx="113">
                  <c:v>25039.57316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3-4963-A2A1-4521107FA567}"/>
            </c:ext>
          </c:extLst>
        </c:ser>
        <c:ser>
          <c:idx val="3"/>
          <c:order val="3"/>
          <c:tx>
            <c:strRef>
              <c:f>'Additional Charts'!$M$80</c:f>
              <c:strCache>
                <c:ptCount val="1"/>
                <c:pt idx="0">
                  <c:v>10 yrs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'Additional Charts'!$M$81:$M$194</c:f>
              <c:numCache>
                <c:formatCode>0.000</c:formatCode>
                <c:ptCount val="114"/>
                <c:pt idx="0">
                  <c:v>19188.481520000001</c:v>
                </c:pt>
                <c:pt idx="1">
                  <c:v>19491.109840000001</c:v>
                </c:pt>
                <c:pt idx="2">
                  <c:v>19445.029839999999</c:v>
                </c:pt>
                <c:pt idx="3">
                  <c:v>19745.005010000001</c:v>
                </c:pt>
                <c:pt idx="4">
                  <c:v>20099.392029999999</c:v>
                </c:pt>
                <c:pt idx="5">
                  <c:v>19877.35125</c:v>
                </c:pt>
                <c:pt idx="6">
                  <c:v>20000.19944</c:v>
                </c:pt>
                <c:pt idx="7">
                  <c:v>20132.50474</c:v>
                </c:pt>
                <c:pt idx="8">
                  <c:v>20124.730879999999</c:v>
                </c:pt>
                <c:pt idx="9">
                  <c:v>20086.220870000001</c:v>
                </c:pt>
                <c:pt idx="10">
                  <c:v>20322.705389999999</c:v>
                </c:pt>
                <c:pt idx="11">
                  <c:v>20459.958269999999</c:v>
                </c:pt>
                <c:pt idx="12">
                  <c:v>20259.34751</c:v>
                </c:pt>
                <c:pt idx="13">
                  <c:v>20374.49048</c:v>
                </c:pt>
                <c:pt idx="14">
                  <c:v>20336.393960000001</c:v>
                </c:pt>
                <c:pt idx="15">
                  <c:v>20455.713510000001</c:v>
                </c:pt>
                <c:pt idx="16">
                  <c:v>20586.93764</c:v>
                </c:pt>
                <c:pt idx="17">
                  <c:v>20468.065119999999</c:v>
                </c:pt>
                <c:pt idx="18">
                  <c:v>20589.490730000001</c:v>
                </c:pt>
                <c:pt idx="19">
                  <c:v>20728.845949999999</c:v>
                </c:pt>
                <c:pt idx="20">
                  <c:v>20718.96067</c:v>
                </c:pt>
                <c:pt idx="21">
                  <c:v>20678.154460000002</c:v>
                </c:pt>
                <c:pt idx="22">
                  <c:v>20924.028900000001</c:v>
                </c:pt>
                <c:pt idx="23">
                  <c:v>21059.816889999998</c:v>
                </c:pt>
                <c:pt idx="24">
                  <c:v>20860.113089999999</c:v>
                </c:pt>
                <c:pt idx="25">
                  <c:v>20979.659609999999</c:v>
                </c:pt>
                <c:pt idx="26">
                  <c:v>20941.234970000001</c:v>
                </c:pt>
                <c:pt idx="27">
                  <c:v>21056.799889999998</c:v>
                </c:pt>
                <c:pt idx="28">
                  <c:v>21193.364150000001</c:v>
                </c:pt>
                <c:pt idx="29">
                  <c:v>21073.7317</c:v>
                </c:pt>
                <c:pt idx="30">
                  <c:v>21241.637989999999</c:v>
                </c:pt>
                <c:pt idx="31">
                  <c:v>21428.39776</c:v>
                </c:pt>
                <c:pt idx="32">
                  <c:v>21424.712670000001</c:v>
                </c:pt>
                <c:pt idx="33">
                  <c:v>21375.111929999999</c:v>
                </c:pt>
                <c:pt idx="34">
                  <c:v>21704.421490000001</c:v>
                </c:pt>
                <c:pt idx="35">
                  <c:v>21890.518240000001</c:v>
                </c:pt>
                <c:pt idx="36">
                  <c:v>21633.51009</c:v>
                </c:pt>
                <c:pt idx="37">
                  <c:v>21793.396100000002</c:v>
                </c:pt>
                <c:pt idx="38">
                  <c:v>21749.499970000001</c:v>
                </c:pt>
                <c:pt idx="39">
                  <c:v>21910.192780000001</c:v>
                </c:pt>
                <c:pt idx="40">
                  <c:v>22096.991279999998</c:v>
                </c:pt>
                <c:pt idx="41">
                  <c:v>21948.395079999998</c:v>
                </c:pt>
                <c:pt idx="42">
                  <c:v>22116.665560000001</c:v>
                </c:pt>
                <c:pt idx="43">
                  <c:v>22305.576270000001</c:v>
                </c:pt>
                <c:pt idx="44">
                  <c:v>22299.485530000002</c:v>
                </c:pt>
                <c:pt idx="45">
                  <c:v>22246.039980000001</c:v>
                </c:pt>
                <c:pt idx="46">
                  <c:v>22606.06407</c:v>
                </c:pt>
                <c:pt idx="47">
                  <c:v>22793.0913</c:v>
                </c:pt>
                <c:pt idx="48">
                  <c:v>22531.608680000001</c:v>
                </c:pt>
                <c:pt idx="49">
                  <c:v>22697.84996</c:v>
                </c:pt>
                <c:pt idx="50">
                  <c:v>22653.81827</c:v>
                </c:pt>
                <c:pt idx="51">
                  <c:v>22817.49739</c:v>
                </c:pt>
                <c:pt idx="52">
                  <c:v>23009.26527</c:v>
                </c:pt>
                <c:pt idx="53">
                  <c:v>22857.467390000002</c:v>
                </c:pt>
                <c:pt idx="54">
                  <c:v>23030.342240000002</c:v>
                </c:pt>
                <c:pt idx="55">
                  <c:v>23225.170180000001</c:v>
                </c:pt>
                <c:pt idx="56">
                  <c:v>23219.897239999998</c:v>
                </c:pt>
                <c:pt idx="57">
                  <c:v>23166.111929999999</c:v>
                </c:pt>
                <c:pt idx="58">
                  <c:v>23526.109189999999</c:v>
                </c:pt>
                <c:pt idx="59">
                  <c:v>23719.63553</c:v>
                </c:pt>
                <c:pt idx="60">
                  <c:v>23456.222330000001</c:v>
                </c:pt>
                <c:pt idx="61">
                  <c:v>23651.275669999999</c:v>
                </c:pt>
                <c:pt idx="62">
                  <c:v>23607.33324</c:v>
                </c:pt>
                <c:pt idx="63">
                  <c:v>23775.20779</c:v>
                </c:pt>
                <c:pt idx="64">
                  <c:v>23970.952160000001</c:v>
                </c:pt>
                <c:pt idx="65">
                  <c:v>23816.9663</c:v>
                </c:pt>
                <c:pt idx="66">
                  <c:v>24045.488990000002</c:v>
                </c:pt>
                <c:pt idx="67">
                  <c:v>24298.438259999999</c:v>
                </c:pt>
                <c:pt idx="68">
                  <c:v>24300.83627</c:v>
                </c:pt>
                <c:pt idx="69">
                  <c:v>24243.395700000001</c:v>
                </c:pt>
                <c:pt idx="70">
                  <c:v>24716.22003</c:v>
                </c:pt>
                <c:pt idx="71">
                  <c:v>24969.183850000001</c:v>
                </c:pt>
                <c:pt idx="72">
                  <c:v>24639.150030000001</c:v>
                </c:pt>
                <c:pt idx="73">
                  <c:v>24894.733649999998</c:v>
                </c:pt>
                <c:pt idx="74">
                  <c:v>24848.562409999999</c:v>
                </c:pt>
                <c:pt idx="75">
                  <c:v>25070.979960000001</c:v>
                </c:pt>
                <c:pt idx="76">
                  <c:v>25336.365099999999</c:v>
                </c:pt>
                <c:pt idx="77">
                  <c:v>25150.493760000001</c:v>
                </c:pt>
                <c:pt idx="78">
                  <c:v>25361.06338</c:v>
                </c:pt>
                <c:pt idx="79">
                  <c:v>25597.652050000001</c:v>
                </c:pt>
                <c:pt idx="80">
                  <c:v>25597.938870000002</c:v>
                </c:pt>
                <c:pt idx="81">
                  <c:v>25539.377949999998</c:v>
                </c:pt>
                <c:pt idx="82">
                  <c:v>25977.531060000001</c:v>
                </c:pt>
                <c:pt idx="83">
                  <c:v>26212.72524</c:v>
                </c:pt>
                <c:pt idx="84">
                  <c:v>25902.534250000001</c:v>
                </c:pt>
                <c:pt idx="85">
                  <c:v>26149.095840000002</c:v>
                </c:pt>
                <c:pt idx="86">
                  <c:v>26104.21199</c:v>
                </c:pt>
                <c:pt idx="87">
                  <c:v>26308.05948</c:v>
                </c:pt>
                <c:pt idx="88">
                  <c:v>26586.153559999999</c:v>
                </c:pt>
                <c:pt idx="89">
                  <c:v>26411.367969999999</c:v>
                </c:pt>
                <c:pt idx="90">
                  <c:v>26679.581330000001</c:v>
                </c:pt>
                <c:pt idx="91">
                  <c:v>27019.786940000002</c:v>
                </c:pt>
                <c:pt idx="92">
                  <c:v>27028.656029999998</c:v>
                </c:pt>
                <c:pt idx="93">
                  <c:v>26969.61118</c:v>
                </c:pt>
                <c:pt idx="94">
                  <c:v>27562.565070000001</c:v>
                </c:pt>
                <c:pt idx="95">
                  <c:v>27859.964779999998</c:v>
                </c:pt>
                <c:pt idx="96">
                  <c:v>27490.98819</c:v>
                </c:pt>
                <c:pt idx="97">
                  <c:v>27862.083879999998</c:v>
                </c:pt>
                <c:pt idx="98">
                  <c:v>27814.312590000001</c:v>
                </c:pt>
                <c:pt idx="99">
                  <c:v>28075.59547</c:v>
                </c:pt>
                <c:pt idx="100">
                  <c:v>28507.51712</c:v>
                </c:pt>
                <c:pt idx="101">
                  <c:v>28299.235219999999</c:v>
                </c:pt>
                <c:pt idx="102">
                  <c:v>28580.14705</c:v>
                </c:pt>
                <c:pt idx="103">
                  <c:v>29023.534199999998</c:v>
                </c:pt>
                <c:pt idx="104">
                  <c:v>29033.709419999999</c:v>
                </c:pt>
                <c:pt idx="105">
                  <c:v>28973.862249999998</c:v>
                </c:pt>
                <c:pt idx="106">
                  <c:v>29694.413560000001</c:v>
                </c:pt>
                <c:pt idx="107">
                  <c:v>30006.76424</c:v>
                </c:pt>
                <c:pt idx="108">
                  <c:v>29620.55142</c:v>
                </c:pt>
                <c:pt idx="109">
                  <c:v>30028.402679999999</c:v>
                </c:pt>
                <c:pt idx="110">
                  <c:v>29980.315930000001</c:v>
                </c:pt>
                <c:pt idx="111">
                  <c:v>30254.182710000001</c:v>
                </c:pt>
                <c:pt idx="112">
                  <c:v>30709.63582</c:v>
                </c:pt>
                <c:pt idx="113">
                  <c:v>30493.52794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13-4963-A2A1-4521107F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Between 2-10 Years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Charts'!$I$80</c:f>
              <c:strCache>
                <c:ptCount val="1"/>
                <c:pt idx="0">
                  <c:v>T 2-10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Charts'!$I$81:$I$194</c:f>
              <c:numCache>
                <c:formatCode>0.00%</c:formatCode>
                <c:ptCount val="114"/>
                <c:pt idx="0">
                  <c:v>0.43332847959976084</c:v>
                </c:pt>
                <c:pt idx="1">
                  <c:v>0.42705807671076534</c:v>
                </c:pt>
                <c:pt idx="2">
                  <c:v>0.42997488551882057</c:v>
                </c:pt>
                <c:pt idx="3">
                  <c:v>0.42575032938781149</c:v>
                </c:pt>
                <c:pt idx="4">
                  <c:v>0.41797051080288344</c:v>
                </c:pt>
                <c:pt idx="5">
                  <c:v>0.42318457782404051</c:v>
                </c:pt>
                <c:pt idx="6">
                  <c:v>0.42216821845246993</c:v>
                </c:pt>
                <c:pt idx="7">
                  <c:v>0.41787125261766228</c:v>
                </c:pt>
                <c:pt idx="8">
                  <c:v>0.419672147453718</c:v>
                </c:pt>
                <c:pt idx="9">
                  <c:v>0.4192000231654856</c:v>
                </c:pt>
                <c:pt idx="10">
                  <c:v>0.41323798520322741</c:v>
                </c:pt>
                <c:pt idx="11">
                  <c:v>0.41207319202218612</c:v>
                </c:pt>
                <c:pt idx="12">
                  <c:v>0.41723266919935226</c:v>
                </c:pt>
                <c:pt idx="13">
                  <c:v>0.41382957858695724</c:v>
                </c:pt>
                <c:pt idx="14">
                  <c:v>0.41599372783795585</c:v>
                </c:pt>
                <c:pt idx="15">
                  <c:v>0.4144629397451528</c:v>
                </c:pt>
                <c:pt idx="16">
                  <c:v>0.40974576299642801</c:v>
                </c:pt>
                <c:pt idx="17">
                  <c:v>0.41313787203053598</c:v>
                </c:pt>
                <c:pt idx="18">
                  <c:v>0.41225328923692373</c:v>
                </c:pt>
                <c:pt idx="19">
                  <c:v>0.40746510459655833</c:v>
                </c:pt>
                <c:pt idx="20">
                  <c:v>0.40892508371902886</c:v>
                </c:pt>
                <c:pt idx="21">
                  <c:v>0.40845059604359801</c:v>
                </c:pt>
                <c:pt idx="22">
                  <c:v>0.40084023778512035</c:v>
                </c:pt>
                <c:pt idx="23">
                  <c:v>0.39947700580306977</c:v>
                </c:pt>
                <c:pt idx="24">
                  <c:v>0.40291091891263486</c:v>
                </c:pt>
                <c:pt idx="25">
                  <c:v>0.39875921390807695</c:v>
                </c:pt>
                <c:pt idx="26">
                  <c:v>0.40018348237014634</c:v>
                </c:pt>
                <c:pt idx="27">
                  <c:v>0.39941125593057675</c:v>
                </c:pt>
                <c:pt idx="28">
                  <c:v>0.39424105302129514</c:v>
                </c:pt>
                <c:pt idx="29">
                  <c:v>0.39684754911235065</c:v>
                </c:pt>
                <c:pt idx="30">
                  <c:v>0.39478897432764087</c:v>
                </c:pt>
                <c:pt idx="31">
                  <c:v>0.39016315511595279</c:v>
                </c:pt>
                <c:pt idx="32">
                  <c:v>0.39140350394949414</c:v>
                </c:pt>
                <c:pt idx="33">
                  <c:v>0.39243900222718453</c:v>
                </c:pt>
                <c:pt idx="34">
                  <c:v>0.38552240414201033</c:v>
                </c:pt>
                <c:pt idx="35">
                  <c:v>0.38391357514476937</c:v>
                </c:pt>
                <c:pt idx="36">
                  <c:v>0.38943708293584639</c:v>
                </c:pt>
                <c:pt idx="37">
                  <c:v>0.38656969798503471</c:v>
                </c:pt>
                <c:pt idx="38">
                  <c:v>0.38908924616000157</c:v>
                </c:pt>
                <c:pt idx="39">
                  <c:v>0.38768111084660573</c:v>
                </c:pt>
                <c:pt idx="40">
                  <c:v>0.38309074504961982</c:v>
                </c:pt>
                <c:pt idx="41">
                  <c:v>0.3862881409512034</c:v>
                </c:pt>
                <c:pt idx="42">
                  <c:v>0.3848966943146358</c:v>
                </c:pt>
                <c:pt idx="43">
                  <c:v>0.37976102581754029</c:v>
                </c:pt>
                <c:pt idx="44">
                  <c:v>0.38091061452024805</c:v>
                </c:pt>
                <c:pt idx="45">
                  <c:v>0.38123266701567549</c:v>
                </c:pt>
                <c:pt idx="46">
                  <c:v>0.37503805639418669</c:v>
                </c:pt>
                <c:pt idx="47">
                  <c:v>0.37289271544774039</c:v>
                </c:pt>
                <c:pt idx="48">
                  <c:v>0.3760307954183304</c:v>
                </c:pt>
                <c:pt idx="49">
                  <c:v>0.37102496716079841</c:v>
                </c:pt>
                <c:pt idx="50">
                  <c:v>0.3722737057561788</c:v>
                </c:pt>
                <c:pt idx="51">
                  <c:v>0.37039066756299066</c:v>
                </c:pt>
                <c:pt idx="52">
                  <c:v>0.36453460634972101</c:v>
                </c:pt>
                <c:pt idx="53">
                  <c:v>0.36736132648157765</c:v>
                </c:pt>
                <c:pt idx="54">
                  <c:v>0.36570981818621723</c:v>
                </c:pt>
                <c:pt idx="55">
                  <c:v>0.36047723892414368</c:v>
                </c:pt>
                <c:pt idx="56">
                  <c:v>0.36169851369028139</c:v>
                </c:pt>
                <c:pt idx="57">
                  <c:v>0.36244608513744292</c:v>
                </c:pt>
                <c:pt idx="58">
                  <c:v>0.35596758014454533</c:v>
                </c:pt>
                <c:pt idx="59">
                  <c:v>0.35446542860082164</c:v>
                </c:pt>
                <c:pt idx="60">
                  <c:v>0.35706727249019804</c:v>
                </c:pt>
                <c:pt idx="61">
                  <c:v>0.35385699046733943</c:v>
                </c:pt>
                <c:pt idx="62">
                  <c:v>0.35584426385333473</c:v>
                </c:pt>
                <c:pt idx="63">
                  <c:v>0.3548631324616342</c:v>
                </c:pt>
                <c:pt idx="64">
                  <c:v>0.34992934121707231</c:v>
                </c:pt>
                <c:pt idx="65">
                  <c:v>0.35285415792205721</c:v>
                </c:pt>
                <c:pt idx="66">
                  <c:v>0.35159604835160124</c:v>
                </c:pt>
                <c:pt idx="67">
                  <c:v>0.34764002311231113</c:v>
                </c:pt>
                <c:pt idx="68">
                  <c:v>0.34902782069009769</c:v>
                </c:pt>
                <c:pt idx="69">
                  <c:v>0.35084042453799164</c:v>
                </c:pt>
                <c:pt idx="70">
                  <c:v>0.34434972694773996</c:v>
                </c:pt>
                <c:pt idx="71">
                  <c:v>0.34275138815206629</c:v>
                </c:pt>
                <c:pt idx="72">
                  <c:v>0.34843445045384974</c:v>
                </c:pt>
                <c:pt idx="73">
                  <c:v>0.34387152416191064</c:v>
                </c:pt>
                <c:pt idx="74">
                  <c:v>0.34560856881662555</c:v>
                </c:pt>
                <c:pt idx="75">
                  <c:v>0.3439213597093484</c:v>
                </c:pt>
                <c:pt idx="76">
                  <c:v>0.33753335048986571</c:v>
                </c:pt>
                <c:pt idx="77">
                  <c:v>0.34066824062720008</c:v>
                </c:pt>
                <c:pt idx="78">
                  <c:v>0.3396070254603718</c:v>
                </c:pt>
                <c:pt idx="79">
                  <c:v>0.33374328602265851</c:v>
                </c:pt>
                <c:pt idx="80">
                  <c:v>0.33512843553526572</c:v>
                </c:pt>
                <c:pt idx="81">
                  <c:v>0.3368567021731389</c:v>
                </c:pt>
                <c:pt idx="82">
                  <c:v>0.32965421755591201</c:v>
                </c:pt>
                <c:pt idx="83">
                  <c:v>0.32822739268899886</c:v>
                </c:pt>
                <c:pt idx="84">
                  <c:v>0.33251191678850717</c:v>
                </c:pt>
                <c:pt idx="85">
                  <c:v>0.32844511574403257</c:v>
                </c:pt>
                <c:pt idx="86">
                  <c:v>0.32995395261040611</c:v>
                </c:pt>
                <c:pt idx="87">
                  <c:v>0.32850639142675264</c:v>
                </c:pt>
                <c:pt idx="88">
                  <c:v>0.32425211192979475</c:v>
                </c:pt>
                <c:pt idx="89">
                  <c:v>0.32680126562180689</c:v>
                </c:pt>
                <c:pt idx="90">
                  <c:v>0.32516376796381352</c:v>
                </c:pt>
                <c:pt idx="91">
                  <c:v>0.32102930747624009</c:v>
                </c:pt>
                <c:pt idx="92">
                  <c:v>0.32202625630603032</c:v>
                </c:pt>
                <c:pt idx="93">
                  <c:v>0.32290508456198913</c:v>
                </c:pt>
                <c:pt idx="94">
                  <c:v>0.31658333375512526</c:v>
                </c:pt>
                <c:pt idx="95">
                  <c:v>0.31464181632926569</c:v>
                </c:pt>
                <c:pt idx="96">
                  <c:v>0.31859667132890923</c:v>
                </c:pt>
                <c:pt idx="97">
                  <c:v>0.31635289897476954</c:v>
                </c:pt>
                <c:pt idx="98">
                  <c:v>0.31780626366068954</c:v>
                </c:pt>
                <c:pt idx="99">
                  <c:v>0.31586073439715867</c:v>
                </c:pt>
                <c:pt idx="100">
                  <c:v>0.31326244487417393</c:v>
                </c:pt>
                <c:pt idx="101">
                  <c:v>0.31593135485640389</c:v>
                </c:pt>
                <c:pt idx="102">
                  <c:v>0.31447201285637749</c:v>
                </c:pt>
                <c:pt idx="103">
                  <c:v>0.31273345513981621</c:v>
                </c:pt>
                <c:pt idx="104">
                  <c:v>0.31368768263409469</c:v>
                </c:pt>
                <c:pt idx="105">
                  <c:v>0.31469645980506583</c:v>
                </c:pt>
                <c:pt idx="106">
                  <c:v>0.31214536293350509</c:v>
                </c:pt>
                <c:pt idx="107">
                  <c:v>0.31038023742317816</c:v>
                </c:pt>
                <c:pt idx="108">
                  <c:v>0.31472771949185385</c:v>
                </c:pt>
                <c:pt idx="109">
                  <c:v>0.31375078002267281</c:v>
                </c:pt>
                <c:pt idx="110">
                  <c:v>0.31508502764360724</c:v>
                </c:pt>
                <c:pt idx="111">
                  <c:v>0.31346150294946373</c:v>
                </c:pt>
                <c:pt idx="112">
                  <c:v>0.31137235982554706</c:v>
                </c:pt>
                <c:pt idx="113">
                  <c:v>0.31400516531368877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8-4845-99AA-9832ACD2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0.5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  <c:majorUnit val="5.000000000000001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Debt ($</a:t>
            </a:r>
            <a:r>
              <a:rPr lang="en-US" baseline="0"/>
              <a:t> bns)</a:t>
            </a:r>
            <a:r>
              <a:rPr lang="en-US"/>
              <a:t> Maturing Between 2-10 Years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Charts'!$N$80</c:f>
              <c:strCache>
                <c:ptCount val="1"/>
                <c:pt idx="0">
                  <c:v>T 2-10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Charts'!$N$81:$N$194</c:f>
              <c:numCache>
                <c:formatCode>0.000</c:formatCode>
                <c:ptCount val="114"/>
                <c:pt idx="0">
                  <c:v>9931.9565899999998</c:v>
                </c:pt>
                <c:pt idx="1">
                  <c:v>9943.8176700000004</c:v>
                </c:pt>
                <c:pt idx="2">
                  <c:v>10008.93325</c:v>
                </c:pt>
                <c:pt idx="3">
                  <c:v>10055.74763</c:v>
                </c:pt>
                <c:pt idx="4">
                  <c:v>10048.499239999999</c:v>
                </c:pt>
                <c:pt idx="5">
                  <c:v>10095.688920000001</c:v>
                </c:pt>
                <c:pt idx="6">
                  <c:v>10139.07092</c:v>
                </c:pt>
                <c:pt idx="7">
                  <c:v>10113.07057</c:v>
                </c:pt>
                <c:pt idx="8">
                  <c:v>10169.070110000001</c:v>
                </c:pt>
                <c:pt idx="9">
                  <c:v>10157.14933</c:v>
                </c:pt>
                <c:pt idx="10">
                  <c:v>10137.67534</c:v>
                </c:pt>
                <c:pt idx="11">
                  <c:v>10181.079</c:v>
                </c:pt>
                <c:pt idx="12">
                  <c:v>10241.288790000001</c:v>
                </c:pt>
                <c:pt idx="13">
                  <c:v>10226.78534</c:v>
                </c:pt>
                <c:pt idx="14">
                  <c:v>10279.77778</c:v>
                </c:pt>
                <c:pt idx="15">
                  <c:v>10306.70667</c:v>
                </c:pt>
                <c:pt idx="16">
                  <c:v>10268.50569</c:v>
                </c:pt>
                <c:pt idx="17">
                  <c:v>10319.669980000001</c:v>
                </c:pt>
                <c:pt idx="18">
                  <c:v>10362.867200000001</c:v>
                </c:pt>
                <c:pt idx="19">
                  <c:v>10317.072319999999</c:v>
                </c:pt>
                <c:pt idx="20">
                  <c:v>10365.110919999999</c:v>
                </c:pt>
                <c:pt idx="21">
                  <c:v>10351.514279999999</c:v>
                </c:pt>
                <c:pt idx="22">
                  <c:v>10279.374250000001</c:v>
                </c:pt>
                <c:pt idx="23">
                  <c:v>10313.4375</c:v>
                </c:pt>
                <c:pt idx="24">
                  <c:v>10336.67842</c:v>
                </c:pt>
                <c:pt idx="25">
                  <c:v>10296.850899999999</c:v>
                </c:pt>
                <c:pt idx="26">
                  <c:v>10333.014950000001</c:v>
                </c:pt>
                <c:pt idx="27">
                  <c:v>10375.62377</c:v>
                </c:pt>
                <c:pt idx="28">
                  <c:v>10317.639649999999</c:v>
                </c:pt>
                <c:pt idx="29">
                  <c:v>10353.053180000001</c:v>
                </c:pt>
                <c:pt idx="30">
                  <c:v>10380.24711</c:v>
                </c:pt>
                <c:pt idx="31">
                  <c:v>10351.0679</c:v>
                </c:pt>
                <c:pt idx="32">
                  <c:v>10396.98438</c:v>
                </c:pt>
                <c:pt idx="33">
                  <c:v>10421.67477</c:v>
                </c:pt>
                <c:pt idx="34">
                  <c:v>10388.819439999999</c:v>
                </c:pt>
                <c:pt idx="35">
                  <c:v>10431.25151</c:v>
                </c:pt>
                <c:pt idx="36">
                  <c:v>10497.927390000001</c:v>
                </c:pt>
                <c:pt idx="37">
                  <c:v>10504.276</c:v>
                </c:pt>
                <c:pt idx="38">
                  <c:v>10571.14301</c:v>
                </c:pt>
                <c:pt idx="39">
                  <c:v>10611.368759999999</c:v>
                </c:pt>
                <c:pt idx="40">
                  <c:v>10581.806140000001</c:v>
                </c:pt>
                <c:pt idx="41">
                  <c:v>10627.60694</c:v>
                </c:pt>
                <c:pt idx="42">
                  <c:v>10669.13816</c:v>
                </c:pt>
                <c:pt idx="43">
                  <c:v>10617.882229999999</c:v>
                </c:pt>
                <c:pt idx="44">
                  <c:v>10662.62132</c:v>
                </c:pt>
                <c:pt idx="45">
                  <c:v>10668.600899999999</c:v>
                </c:pt>
                <c:pt idx="46">
                  <c:v>10643.96963</c:v>
                </c:pt>
                <c:pt idx="47">
                  <c:v>10667.437610000001</c:v>
                </c:pt>
                <c:pt idx="48">
                  <c:v>10675.42238</c:v>
                </c:pt>
                <c:pt idx="49">
                  <c:v>10614.78074</c:v>
                </c:pt>
                <c:pt idx="50">
                  <c:v>10648.923580000001</c:v>
                </c:pt>
                <c:pt idx="51">
                  <c:v>10671.15301</c:v>
                </c:pt>
                <c:pt idx="52">
                  <c:v>10595.23194</c:v>
                </c:pt>
                <c:pt idx="53">
                  <c:v>10636.31387</c:v>
                </c:pt>
                <c:pt idx="54">
                  <c:v>10666.354939999999</c:v>
                </c:pt>
                <c:pt idx="55">
                  <c:v>10602.52723</c:v>
                </c:pt>
                <c:pt idx="56">
                  <c:v>10650.689060000001</c:v>
                </c:pt>
                <c:pt idx="57">
                  <c:v>10669.689710000001</c:v>
                </c:pt>
                <c:pt idx="58">
                  <c:v>10623.94701</c:v>
                </c:pt>
                <c:pt idx="59">
                  <c:v>10661.450500000001</c:v>
                </c:pt>
                <c:pt idx="60">
                  <c:v>10659.8158</c:v>
                </c:pt>
                <c:pt idx="61">
                  <c:v>10643.690860000001</c:v>
                </c:pt>
                <c:pt idx="62">
                  <c:v>10701.804169999999</c:v>
                </c:pt>
                <c:pt idx="63">
                  <c:v>10747.07936</c:v>
                </c:pt>
                <c:pt idx="64">
                  <c:v>10689.057129999999</c:v>
                </c:pt>
                <c:pt idx="65">
                  <c:v>10737.75863</c:v>
                </c:pt>
                <c:pt idx="66">
                  <c:v>10793.72092</c:v>
                </c:pt>
                <c:pt idx="67">
                  <c:v>10780.16719</c:v>
                </c:pt>
                <c:pt idx="68">
                  <c:v>10837.677309999999</c:v>
                </c:pt>
                <c:pt idx="69">
                  <c:v>10889.78823</c:v>
                </c:pt>
                <c:pt idx="70">
                  <c:v>10865.342650000001</c:v>
                </c:pt>
                <c:pt idx="71">
                  <c:v>10915.206829999999</c:v>
                </c:pt>
                <c:pt idx="72">
                  <c:v>10997.44052</c:v>
                </c:pt>
                <c:pt idx="73">
                  <c:v>10951.341909999999</c:v>
                </c:pt>
                <c:pt idx="74">
                  <c:v>11004.50396</c:v>
                </c:pt>
                <c:pt idx="75">
                  <c:v>11042.38608</c:v>
                </c:pt>
                <c:pt idx="76">
                  <c:v>10948.74423</c:v>
                </c:pt>
                <c:pt idx="77">
                  <c:v>11000.666869999999</c:v>
                </c:pt>
                <c:pt idx="78">
                  <c:v>11051.59201</c:v>
                </c:pt>
                <c:pt idx="79">
                  <c:v>10957.6495</c:v>
                </c:pt>
                <c:pt idx="80">
                  <c:v>11016.43909</c:v>
                </c:pt>
                <c:pt idx="81">
                  <c:v>11069.88277</c:v>
                </c:pt>
                <c:pt idx="82">
                  <c:v>10991.463390000001</c:v>
                </c:pt>
                <c:pt idx="83">
                  <c:v>11033.7462</c:v>
                </c:pt>
                <c:pt idx="84">
                  <c:v>11089.92614</c:v>
                </c:pt>
                <c:pt idx="85">
                  <c:v>11041.407719999999</c:v>
                </c:pt>
                <c:pt idx="86">
                  <c:v>11090.173220000001</c:v>
                </c:pt>
                <c:pt idx="87">
                  <c:v>11123.01569</c:v>
                </c:pt>
                <c:pt idx="88">
                  <c:v>11078.704589999999</c:v>
                </c:pt>
                <c:pt idx="89">
                  <c:v>11121.27066</c:v>
                </c:pt>
                <c:pt idx="90">
                  <c:v>11165.67928</c:v>
                </c:pt>
                <c:pt idx="91">
                  <c:v>11138.18852</c:v>
                </c:pt>
                <c:pt idx="92">
                  <c:v>11188.03508</c:v>
                </c:pt>
                <c:pt idx="93">
                  <c:v>11214.048220000001</c:v>
                </c:pt>
                <c:pt idx="94">
                  <c:v>11181.579229999999</c:v>
                </c:pt>
                <c:pt idx="95">
                  <c:v>11218.80508</c:v>
                </c:pt>
                <c:pt idx="96">
                  <c:v>11255.63337</c:v>
                </c:pt>
                <c:pt idx="97">
                  <c:v>11279.64725</c:v>
                </c:pt>
                <c:pt idx="98">
                  <c:v>11328.86664</c:v>
                </c:pt>
                <c:pt idx="99">
                  <c:v>11355.94226</c:v>
                </c:pt>
                <c:pt idx="100">
                  <c:v>11381.16907</c:v>
                </c:pt>
                <c:pt idx="101">
                  <c:v>11424.72934</c:v>
                </c:pt>
                <c:pt idx="102">
                  <c:v>11473.16958</c:v>
                </c:pt>
                <c:pt idx="103">
                  <c:v>11526.296609999999</c:v>
                </c:pt>
                <c:pt idx="104">
                  <c:v>11576.985269999999</c:v>
                </c:pt>
                <c:pt idx="105">
                  <c:v>11609.595520000001</c:v>
                </c:pt>
                <c:pt idx="106">
                  <c:v>11708.268249999999</c:v>
                </c:pt>
                <c:pt idx="107">
                  <c:v>11751.132890000001</c:v>
                </c:pt>
                <c:pt idx="108">
                  <c:v>11808.128189999999</c:v>
                </c:pt>
                <c:pt idx="109">
                  <c:v>11878.520710000001</c:v>
                </c:pt>
                <c:pt idx="110">
                  <c:v>11926.3127</c:v>
                </c:pt>
                <c:pt idx="111">
                  <c:v>11964.86181</c:v>
                </c:pt>
                <c:pt idx="112">
                  <c:v>12008.35527</c:v>
                </c:pt>
                <c:pt idx="113">
                  <c:v>12054.38276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4-425C-AB8E-38B39DDEE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  <c:majorUnit val="2000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DV01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Charts'!$P$80</c:f>
              <c:strCache>
                <c:ptCount val="1"/>
                <c:pt idx="0">
                  <c:v>DV01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Charts'!$P$81:$P$194</c:f>
              <c:numCache>
                <c:formatCode>0.000</c:formatCode>
                <c:ptCount val="114"/>
                <c:pt idx="0">
                  <c:v>11.868859267069249</c:v>
                </c:pt>
                <c:pt idx="1">
                  <c:v>12.03541255972236</c:v>
                </c:pt>
                <c:pt idx="2">
                  <c:v>11.99631404773052</c:v>
                </c:pt>
                <c:pt idx="3">
                  <c:v>12.129714051633201</c:v>
                </c:pt>
                <c:pt idx="4">
                  <c:v>12.24178675112393</c:v>
                </c:pt>
                <c:pt idx="5">
                  <c:v>12.268307442227551</c:v>
                </c:pt>
                <c:pt idx="6">
                  <c:v>12.359189818211561</c:v>
                </c:pt>
                <c:pt idx="7">
                  <c:v>12.42132166641408</c:v>
                </c:pt>
                <c:pt idx="8">
                  <c:v>12.42875140756704</c:v>
                </c:pt>
                <c:pt idx="9">
                  <c:v>12.516965538814661</c:v>
                </c:pt>
                <c:pt idx="10">
                  <c:v>12.57419851345214</c:v>
                </c:pt>
                <c:pt idx="11">
                  <c:v>12.668892943253939</c:v>
                </c:pt>
                <c:pt idx="12">
                  <c:v>12.77397648625</c:v>
                </c:pt>
                <c:pt idx="13">
                  <c:v>12.888930799559979</c:v>
                </c:pt>
                <c:pt idx="14">
                  <c:v>12.825649395123479</c:v>
                </c:pt>
                <c:pt idx="15">
                  <c:v>12.934394914931099</c:v>
                </c:pt>
                <c:pt idx="16">
                  <c:v>13.035510955962179</c:v>
                </c:pt>
                <c:pt idx="17">
                  <c:v>13.032715749203922</c:v>
                </c:pt>
                <c:pt idx="18">
                  <c:v>13.12296779028695</c:v>
                </c:pt>
                <c:pt idx="19">
                  <c:v>13.162166879089598</c:v>
                </c:pt>
                <c:pt idx="20">
                  <c:v>13.138854242133599</c:v>
                </c:pt>
                <c:pt idx="21">
                  <c:v>13.224170079867999</c:v>
                </c:pt>
                <c:pt idx="22">
                  <c:v>13.25824103043</c:v>
                </c:pt>
                <c:pt idx="23">
                  <c:v>13.320668044278479</c:v>
                </c:pt>
                <c:pt idx="24">
                  <c:v>13.399707558311039</c:v>
                </c:pt>
                <c:pt idx="25">
                  <c:v>13.503449512859103</c:v>
                </c:pt>
                <c:pt idx="26">
                  <c:v>13.4368305707753</c:v>
                </c:pt>
                <c:pt idx="27">
                  <c:v>13.5598878881963</c:v>
                </c:pt>
                <c:pt idx="28">
                  <c:v>13.6223413600959</c:v>
                </c:pt>
                <c:pt idx="29">
                  <c:v>13.636817506624729</c:v>
                </c:pt>
                <c:pt idx="30">
                  <c:v>13.72394811814568</c:v>
                </c:pt>
                <c:pt idx="31">
                  <c:v>13.762463348086531</c:v>
                </c:pt>
                <c:pt idx="32">
                  <c:v>13.759491396179158</c:v>
                </c:pt>
                <c:pt idx="33">
                  <c:v>13.871957850738841</c:v>
                </c:pt>
                <c:pt idx="34">
                  <c:v>13.889650716390959</c:v>
                </c:pt>
                <c:pt idx="35">
                  <c:v>13.991919162575869</c:v>
                </c:pt>
                <c:pt idx="36">
                  <c:v>14.100414690820861</c:v>
                </c:pt>
                <c:pt idx="37">
                  <c:v>14.250686338599838</c:v>
                </c:pt>
                <c:pt idx="38">
                  <c:v>14.176509211623511</c:v>
                </c:pt>
                <c:pt idx="39">
                  <c:v>14.310717830742549</c:v>
                </c:pt>
                <c:pt idx="40">
                  <c:v>14.402818633523539</c:v>
                </c:pt>
                <c:pt idx="41">
                  <c:v>14.401441006963921</c:v>
                </c:pt>
                <c:pt idx="42">
                  <c:v>14.509625846762798</c:v>
                </c:pt>
                <c:pt idx="43">
                  <c:v>14.554198517774159</c:v>
                </c:pt>
                <c:pt idx="44">
                  <c:v>14.542777570664251</c:v>
                </c:pt>
                <c:pt idx="45">
                  <c:v>14.671931113472002</c:v>
                </c:pt>
                <c:pt idx="46">
                  <c:v>14.683810235382797</c:v>
                </c:pt>
                <c:pt idx="47">
                  <c:v>14.787691709605438</c:v>
                </c:pt>
                <c:pt idx="48">
                  <c:v>14.908028460672</c:v>
                </c:pt>
                <c:pt idx="49">
                  <c:v>15.0379292344176</c:v>
                </c:pt>
                <c:pt idx="50">
                  <c:v>14.946932876132379</c:v>
                </c:pt>
                <c:pt idx="51">
                  <c:v>15.087644623474398</c:v>
                </c:pt>
                <c:pt idx="52">
                  <c:v>15.160352086304</c:v>
                </c:pt>
                <c:pt idx="53">
                  <c:v>15.159790536748099</c:v>
                </c:pt>
                <c:pt idx="54">
                  <c:v>15.272398565487721</c:v>
                </c:pt>
                <c:pt idx="55">
                  <c:v>15.311251319483601</c:v>
                </c:pt>
                <c:pt idx="56">
                  <c:v>15.291001230292441</c:v>
                </c:pt>
                <c:pt idx="57">
                  <c:v>15.424160534644479</c:v>
                </c:pt>
                <c:pt idx="58">
                  <c:v>15.4224216694122</c:v>
                </c:pt>
                <c:pt idx="59">
                  <c:v>15.518931331316999</c:v>
                </c:pt>
                <c:pt idx="60">
                  <c:v>15.62470398253134</c:v>
                </c:pt>
                <c:pt idx="61">
                  <c:v>15.741252099376172</c:v>
                </c:pt>
                <c:pt idx="62">
                  <c:v>15.633156415654801</c:v>
                </c:pt>
                <c:pt idx="63">
                  <c:v>15.772530775291191</c:v>
                </c:pt>
                <c:pt idx="64">
                  <c:v>15.862617524817031</c:v>
                </c:pt>
                <c:pt idx="65">
                  <c:v>15.83761934977753</c:v>
                </c:pt>
                <c:pt idx="66">
                  <c:v>15.944954774336068</c:v>
                </c:pt>
                <c:pt idx="67">
                  <c:v>16.0186129188561</c:v>
                </c:pt>
                <c:pt idx="68">
                  <c:v>15.965824467051998</c:v>
                </c:pt>
                <c:pt idx="69">
                  <c:v>16.1010619433027</c:v>
                </c:pt>
                <c:pt idx="70">
                  <c:v>16.1076032165412</c:v>
                </c:pt>
                <c:pt idx="71">
                  <c:v>16.178229526807769</c:v>
                </c:pt>
                <c:pt idx="72">
                  <c:v>16.30509202046726</c:v>
                </c:pt>
                <c:pt idx="73">
                  <c:v>16.424647056877859</c:v>
                </c:pt>
                <c:pt idx="74">
                  <c:v>16.322974670085731</c:v>
                </c:pt>
                <c:pt idx="75">
                  <c:v>16.45749533235632</c:v>
                </c:pt>
                <c:pt idx="76">
                  <c:v>16.517151875749711</c:v>
                </c:pt>
                <c:pt idx="77">
                  <c:v>16.520718717422888</c:v>
                </c:pt>
                <c:pt idx="78">
                  <c:v>16.618601588821772</c:v>
                </c:pt>
                <c:pt idx="79">
                  <c:v>16.645258886903402</c:v>
                </c:pt>
                <c:pt idx="80">
                  <c:v>16.627428809986291</c:v>
                </c:pt>
                <c:pt idx="81">
                  <c:v>16.760589661259999</c:v>
                </c:pt>
                <c:pt idx="82">
                  <c:v>16.756624153514078</c:v>
                </c:pt>
                <c:pt idx="83">
                  <c:v>16.852220539684389</c:v>
                </c:pt>
                <c:pt idx="84">
                  <c:v>16.973615939494756</c:v>
                </c:pt>
                <c:pt idx="85">
                  <c:v>17.125883127593923</c:v>
                </c:pt>
                <c:pt idx="86">
                  <c:v>16.9851892089881</c:v>
                </c:pt>
                <c:pt idx="87">
                  <c:v>17.1275872206663</c:v>
                </c:pt>
                <c:pt idx="88">
                  <c:v>17.222635268461069</c:v>
                </c:pt>
                <c:pt idx="89">
                  <c:v>17.189817407790855</c:v>
                </c:pt>
                <c:pt idx="90">
                  <c:v>17.28342375732608</c:v>
                </c:pt>
                <c:pt idx="91">
                  <c:v>17.362573102970213</c:v>
                </c:pt>
                <c:pt idx="92">
                  <c:v>17.302344704063998</c:v>
                </c:pt>
                <c:pt idx="93">
                  <c:v>17.424043602690002</c:v>
                </c:pt>
                <c:pt idx="94">
                  <c:v>17.414266229303728</c:v>
                </c:pt>
                <c:pt idx="95">
                  <c:v>17.496585378961878</c:v>
                </c:pt>
                <c:pt idx="96">
                  <c:v>17.603556436868381</c:v>
                </c:pt>
                <c:pt idx="97">
                  <c:v>17.759460898463519</c:v>
                </c:pt>
                <c:pt idx="98">
                  <c:v>17.606166180548399</c:v>
                </c:pt>
                <c:pt idx="99">
                  <c:v>17.7514831071875</c:v>
                </c:pt>
                <c:pt idx="100">
                  <c:v>17.832538916524701</c:v>
                </c:pt>
                <c:pt idx="101">
                  <c:v>17.781609279073201</c:v>
                </c:pt>
                <c:pt idx="102">
                  <c:v>17.883611540826461</c:v>
                </c:pt>
                <c:pt idx="103">
                  <c:v>17.943569387152639</c:v>
                </c:pt>
                <c:pt idx="104">
                  <c:v>17.876091203794722</c:v>
                </c:pt>
                <c:pt idx="105">
                  <c:v>17.9976578888684</c:v>
                </c:pt>
                <c:pt idx="106">
                  <c:v>17.991428938569044</c:v>
                </c:pt>
                <c:pt idx="107">
                  <c:v>18.06590483597412</c:v>
                </c:pt>
                <c:pt idx="108">
                  <c:v>18.191057345715102</c:v>
                </c:pt>
                <c:pt idx="109">
                  <c:v>18.343494877774077</c:v>
                </c:pt>
                <c:pt idx="110">
                  <c:v>18.178782310216555</c:v>
                </c:pt>
                <c:pt idx="111">
                  <c:v>18.329480371302097</c:v>
                </c:pt>
                <c:pt idx="112">
                  <c:v>18.430527878847212</c:v>
                </c:pt>
                <c:pt idx="113">
                  <c:v>18.34861855136964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A-419E-9EE4-7B1AFBEE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Amt Outstanding ($ trns)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Charts'!$O$80</c:f>
              <c:strCache>
                <c:ptCount val="1"/>
                <c:pt idx="0">
                  <c:v>Amt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Charts'!$O$81:$O$194</c:f>
              <c:numCache>
                <c:formatCode>0.000</c:formatCode>
                <c:ptCount val="114"/>
                <c:pt idx="0">
                  <c:v>22.920156549999998</c:v>
                </c:pt>
                <c:pt idx="1">
                  <c:v>23.284462260000002</c:v>
                </c:pt>
                <c:pt idx="2">
                  <c:v>23.277948520000002</c:v>
                </c:pt>
                <c:pt idx="3">
                  <c:v>23.618883969999999</c:v>
                </c:pt>
                <c:pt idx="4">
                  <c:v>24.04116793</c:v>
                </c:pt>
                <c:pt idx="5">
                  <c:v>23.856467009999999</c:v>
                </c:pt>
                <c:pt idx="6">
                  <c:v>24.01666084</c:v>
                </c:pt>
                <c:pt idx="7">
                  <c:v>24.201402959999999</c:v>
                </c:pt>
                <c:pt idx="8">
                  <c:v>24.230986430000002</c:v>
                </c:pt>
                <c:pt idx="9">
                  <c:v>24.22983962</c:v>
                </c:pt>
                <c:pt idx="10">
                  <c:v>24.532293020000001</c:v>
                </c:pt>
                <c:pt idx="11">
                  <c:v>24.706967590000001</c:v>
                </c:pt>
                <c:pt idx="12">
                  <c:v>24.545750000000002</c:v>
                </c:pt>
                <c:pt idx="13">
                  <c:v>24.71255287</c:v>
                </c:pt>
                <c:pt idx="14">
                  <c:v>24.711376860000001</c:v>
                </c:pt>
                <c:pt idx="15">
                  <c:v>24.867619470000001</c:v>
                </c:pt>
                <c:pt idx="16">
                  <c:v>25.060675709999998</c:v>
                </c:pt>
                <c:pt idx="17">
                  <c:v>24.978755710000001</c:v>
                </c:pt>
                <c:pt idx="18">
                  <c:v>25.13713649</c:v>
                </c:pt>
                <c:pt idx="19">
                  <c:v>25.320137119999998</c:v>
                </c:pt>
                <c:pt idx="20">
                  <c:v>25.347212319999997</c:v>
                </c:pt>
                <c:pt idx="21">
                  <c:v>25.343369259999999</c:v>
                </c:pt>
                <c:pt idx="22">
                  <c:v>25.644566790000002</c:v>
                </c:pt>
                <c:pt idx="23">
                  <c:v>25.81734956</c:v>
                </c:pt>
                <c:pt idx="24">
                  <c:v>25.654997009999999</c:v>
                </c:pt>
                <c:pt idx="25">
                  <c:v>25.8222269</c:v>
                </c:pt>
                <c:pt idx="26">
                  <c:v>25.82069327</c:v>
                </c:pt>
                <c:pt idx="27">
                  <c:v>25.977294369999999</c:v>
                </c:pt>
                <c:pt idx="28">
                  <c:v>26.170891060000002</c:v>
                </c:pt>
                <c:pt idx="29">
                  <c:v>26.088237669999998</c:v>
                </c:pt>
                <c:pt idx="30">
                  <c:v>26.293153520000001</c:v>
                </c:pt>
                <c:pt idx="31">
                  <c:v>26.530100969999999</c:v>
                </c:pt>
                <c:pt idx="32">
                  <c:v>26.563340069999999</c:v>
                </c:pt>
                <c:pt idx="33">
                  <c:v>26.556164680000002</c:v>
                </c:pt>
                <c:pt idx="34">
                  <c:v>26.94738186</c:v>
                </c:pt>
                <c:pt idx="35">
                  <c:v>27.170832669999999</c:v>
                </c:pt>
                <c:pt idx="36">
                  <c:v>26.956671180000001</c:v>
                </c:pt>
                <c:pt idx="37">
                  <c:v>27.173045519999999</c:v>
                </c:pt>
                <c:pt idx="38">
                  <c:v>27.168941610000001</c:v>
                </c:pt>
                <c:pt idx="39">
                  <c:v>27.37138453</c:v>
                </c:pt>
                <c:pt idx="40">
                  <c:v>27.622192070000001</c:v>
                </c:pt>
                <c:pt idx="41">
                  <c:v>27.512123240000001</c:v>
                </c:pt>
                <c:pt idx="42">
                  <c:v>27.719485039999999</c:v>
                </c:pt>
                <c:pt idx="43">
                  <c:v>27.95937842</c:v>
                </c:pt>
                <c:pt idx="44">
                  <c:v>27.992449970000003</c:v>
                </c:pt>
                <c:pt idx="45">
                  <c:v>27.98448775</c:v>
                </c:pt>
                <c:pt idx="46">
                  <c:v>28.381038799999999</c:v>
                </c:pt>
                <c:pt idx="47">
                  <c:v>28.607256639999999</c:v>
                </c:pt>
                <c:pt idx="48">
                  <c:v>28.389755600000001</c:v>
                </c:pt>
                <c:pt idx="49">
                  <c:v>28.609343519999999</c:v>
                </c:pt>
                <c:pt idx="50">
                  <c:v>28.605091939999998</c:v>
                </c:pt>
                <c:pt idx="51">
                  <c:v>28.810534240000003</c:v>
                </c:pt>
                <c:pt idx="52">
                  <c:v>29.065092189999998</c:v>
                </c:pt>
                <c:pt idx="53">
                  <c:v>28.953275979999997</c:v>
                </c:pt>
                <c:pt idx="54">
                  <c:v>29.166170580000003</c:v>
                </c:pt>
                <c:pt idx="55">
                  <c:v>29.412473479999999</c:v>
                </c:pt>
                <c:pt idx="56">
                  <c:v>29.44631691</c:v>
                </c:pt>
                <c:pt idx="57">
                  <c:v>29.438005120000003</c:v>
                </c:pt>
                <c:pt idx="58">
                  <c:v>29.845265699999999</c:v>
                </c:pt>
                <c:pt idx="59">
                  <c:v>30.07754675</c:v>
                </c:pt>
                <c:pt idx="60">
                  <c:v>29.85380241</c:v>
                </c:pt>
                <c:pt idx="61">
                  <c:v>30.079074729999999</c:v>
                </c:pt>
                <c:pt idx="62">
                  <c:v>30.074404050000002</c:v>
                </c:pt>
                <c:pt idx="63">
                  <c:v>30.285139190000002</c:v>
                </c:pt>
                <c:pt idx="64">
                  <c:v>30.546329989999997</c:v>
                </c:pt>
                <c:pt idx="65">
                  <c:v>30.43115233</c:v>
                </c:pt>
                <c:pt idx="66">
                  <c:v>30.69920999</c:v>
                </c:pt>
                <c:pt idx="67">
                  <c:v>31.009568729999998</c:v>
                </c:pt>
                <c:pt idx="68">
                  <c:v>31.051041399999999</c:v>
                </c:pt>
                <c:pt idx="69">
                  <c:v>31.039149049999999</c:v>
                </c:pt>
                <c:pt idx="70">
                  <c:v>31.55321988</c:v>
                </c:pt>
                <c:pt idx="71">
                  <c:v>31.845842809999997</c:v>
                </c:pt>
                <c:pt idx="72">
                  <c:v>31.562437370000001</c:v>
                </c:pt>
                <c:pt idx="73">
                  <c:v>31.84719042</c:v>
                </c:pt>
                <c:pt idx="74">
                  <c:v>31.84094653</c:v>
                </c:pt>
                <c:pt idx="75">
                  <c:v>32.107299439999998</c:v>
                </c:pt>
                <c:pt idx="76">
                  <c:v>32.43751829</c:v>
                </c:pt>
                <c:pt idx="77">
                  <c:v>32.291436529999999</c:v>
                </c:pt>
                <c:pt idx="78">
                  <c:v>32.542295010000004</c:v>
                </c:pt>
                <c:pt idx="79">
                  <c:v>32.832569100000001</c:v>
                </c:pt>
                <c:pt idx="80">
                  <c:v>32.872289909999999</c:v>
                </c:pt>
                <c:pt idx="81">
                  <c:v>32.862290399999999</c:v>
                </c:pt>
                <c:pt idx="82">
                  <c:v>33.342401840000001</c:v>
                </c:pt>
                <c:pt idx="83">
                  <c:v>33.616165029999998</c:v>
                </c:pt>
                <c:pt idx="84">
                  <c:v>33.351965989999997</c:v>
                </c:pt>
                <c:pt idx="85">
                  <c:v>33.617207840000006</c:v>
                </c:pt>
                <c:pt idx="86">
                  <c:v>33.611275550000002</c:v>
                </c:pt>
                <c:pt idx="87">
                  <c:v>33.859358540000002</c:v>
                </c:pt>
                <c:pt idx="88">
                  <c:v>34.166946590000002</c:v>
                </c:pt>
                <c:pt idx="89">
                  <c:v>34.030684179999994</c:v>
                </c:pt>
                <c:pt idx="90">
                  <c:v>34.338632960000005</c:v>
                </c:pt>
                <c:pt idx="91">
                  <c:v>34.69523891</c:v>
                </c:pt>
                <c:pt idx="92">
                  <c:v>34.742617599999996</c:v>
                </c:pt>
                <c:pt idx="93">
                  <c:v>34.728620750000005</c:v>
                </c:pt>
                <c:pt idx="94">
                  <c:v>35.31954477</c:v>
                </c:pt>
                <c:pt idx="95">
                  <c:v>35.655798110000006</c:v>
                </c:pt>
                <c:pt idx="96">
                  <c:v>35.328785209999999</c:v>
                </c:pt>
                <c:pt idx="97">
                  <c:v>35.655267540000004</c:v>
                </c:pt>
                <c:pt idx="98">
                  <c:v>35.647084199999995</c:v>
                </c:pt>
                <c:pt idx="99">
                  <c:v>35.952370850000001</c:v>
                </c:pt>
                <c:pt idx="100">
                  <c:v>36.331099549999998</c:v>
                </c:pt>
                <c:pt idx="101">
                  <c:v>36.162062310000003</c:v>
                </c:pt>
                <c:pt idx="102">
                  <c:v>36.48391307</c:v>
                </c:pt>
                <c:pt idx="103">
                  <c:v>36.856615179999999</c:v>
                </c:pt>
                <c:pt idx="104">
                  <c:v>36.906088159999996</c:v>
                </c:pt>
                <c:pt idx="105">
                  <c:v>36.891408079999998</c:v>
                </c:pt>
                <c:pt idx="106">
                  <c:v>37.509025090000002</c:v>
                </c:pt>
                <c:pt idx="107">
                  <c:v>37.860441720000004</c:v>
                </c:pt>
                <c:pt idx="108">
                  <c:v>37.518551619999997</c:v>
                </c:pt>
                <c:pt idx="109">
                  <c:v>37.859732839999999</c:v>
                </c:pt>
                <c:pt idx="110">
                  <c:v>37.851093050000003</c:v>
                </c:pt>
                <c:pt idx="111">
                  <c:v>38.170115619999997</c:v>
                </c:pt>
                <c:pt idx="112">
                  <c:v>38.56589993</c:v>
                </c:pt>
                <c:pt idx="113">
                  <c:v>38.38912251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50-4320-887D-73704FE1E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Bills Outstanding</a:t>
            </a:r>
            <a:r>
              <a:rPr lang="en-US" baseline="0"/>
              <a:t> ($ bns)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Charts'!$Q$80</c:f>
              <c:strCache>
                <c:ptCount val="1"/>
                <c:pt idx="0">
                  <c:v>Outstanding Bills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'Additional Charts'!$A$81:$A$194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'Additional Charts'!$Q$81:$Q$194</c:f>
              <c:numCache>
                <c:formatCode>General</c:formatCode>
                <c:ptCount val="114"/>
                <c:pt idx="0">
                  <c:v>3478.4</c:v>
                </c:pt>
                <c:pt idx="1">
                  <c:v>3671.5</c:v>
                </c:pt>
                <c:pt idx="2">
                  <c:v>3499.4</c:v>
                </c:pt>
                <c:pt idx="3">
                  <c:v>3788.1</c:v>
                </c:pt>
                <c:pt idx="4">
                  <c:v>4082.8</c:v>
                </c:pt>
                <c:pt idx="5">
                  <c:v>3761.7</c:v>
                </c:pt>
                <c:pt idx="6">
                  <c:v>3851.4</c:v>
                </c:pt>
                <c:pt idx="7">
                  <c:v>3934.2</c:v>
                </c:pt>
                <c:pt idx="8">
                  <c:v>3831</c:v>
                </c:pt>
                <c:pt idx="9">
                  <c:v>3835.5</c:v>
                </c:pt>
                <c:pt idx="10">
                  <c:v>4053.3</c:v>
                </c:pt>
                <c:pt idx="11">
                  <c:v>4111.5</c:v>
                </c:pt>
                <c:pt idx="12">
                  <c:v>3951.2</c:v>
                </c:pt>
                <c:pt idx="13">
                  <c:v>4035.8</c:v>
                </c:pt>
                <c:pt idx="14">
                  <c:v>3918.7</c:v>
                </c:pt>
                <c:pt idx="15">
                  <c:v>4090.7</c:v>
                </c:pt>
                <c:pt idx="16">
                  <c:v>4230.6000000000004</c:v>
                </c:pt>
                <c:pt idx="17">
                  <c:v>4037.4</c:v>
                </c:pt>
                <c:pt idx="18">
                  <c:v>4159.8</c:v>
                </c:pt>
                <c:pt idx="19">
                  <c:v>4303.3</c:v>
                </c:pt>
                <c:pt idx="20">
                  <c:v>4222.7</c:v>
                </c:pt>
                <c:pt idx="21">
                  <c:v>4239.3</c:v>
                </c:pt>
                <c:pt idx="22">
                  <c:v>4501.6000000000004</c:v>
                </c:pt>
                <c:pt idx="23">
                  <c:v>4569.2</c:v>
                </c:pt>
                <c:pt idx="24">
                  <c:v>4403.3999999999996</c:v>
                </c:pt>
                <c:pt idx="25">
                  <c:v>4520.1000000000004</c:v>
                </c:pt>
                <c:pt idx="26">
                  <c:v>4406.2</c:v>
                </c:pt>
                <c:pt idx="27">
                  <c:v>4548.6000000000004</c:v>
                </c:pt>
                <c:pt idx="28">
                  <c:v>4685.5</c:v>
                </c:pt>
                <c:pt idx="29">
                  <c:v>4493.3</c:v>
                </c:pt>
                <c:pt idx="30">
                  <c:v>4686.5</c:v>
                </c:pt>
                <c:pt idx="31">
                  <c:v>4867.8999999999996</c:v>
                </c:pt>
                <c:pt idx="32">
                  <c:v>4785.7</c:v>
                </c:pt>
                <c:pt idx="33">
                  <c:v>4795.5</c:v>
                </c:pt>
                <c:pt idx="34">
                  <c:v>5128.3</c:v>
                </c:pt>
                <c:pt idx="35">
                  <c:v>5235.2</c:v>
                </c:pt>
                <c:pt idx="36">
                  <c:v>4976.1000000000004</c:v>
                </c:pt>
                <c:pt idx="37">
                  <c:v>5094.7</c:v>
                </c:pt>
                <c:pt idx="38">
                  <c:v>4943.8999999999996</c:v>
                </c:pt>
                <c:pt idx="39">
                  <c:v>5116.3</c:v>
                </c:pt>
                <c:pt idx="40">
                  <c:v>5286.1</c:v>
                </c:pt>
                <c:pt idx="41">
                  <c:v>5046.3999999999996</c:v>
                </c:pt>
                <c:pt idx="42">
                  <c:v>5221.5</c:v>
                </c:pt>
                <c:pt idx="43">
                  <c:v>5380.8</c:v>
                </c:pt>
                <c:pt idx="44">
                  <c:v>5281.8</c:v>
                </c:pt>
                <c:pt idx="45">
                  <c:v>5271.8</c:v>
                </c:pt>
                <c:pt idx="46">
                  <c:v>5603.2</c:v>
                </c:pt>
                <c:pt idx="47">
                  <c:v>5706</c:v>
                </c:pt>
                <c:pt idx="48">
                  <c:v>5448.3</c:v>
                </c:pt>
                <c:pt idx="49">
                  <c:v>5586.2</c:v>
                </c:pt>
                <c:pt idx="50">
                  <c:v>5447.8</c:v>
                </c:pt>
                <c:pt idx="51">
                  <c:v>5626.6</c:v>
                </c:pt>
                <c:pt idx="52">
                  <c:v>5812.9</c:v>
                </c:pt>
                <c:pt idx="53">
                  <c:v>5569.6</c:v>
                </c:pt>
                <c:pt idx="54">
                  <c:v>5758.1</c:v>
                </c:pt>
                <c:pt idx="55">
                  <c:v>5923.8</c:v>
                </c:pt>
                <c:pt idx="56">
                  <c:v>5826.9</c:v>
                </c:pt>
                <c:pt idx="57">
                  <c:v>5802.1</c:v>
                </c:pt>
                <c:pt idx="58">
                  <c:v>6112.4</c:v>
                </c:pt>
                <c:pt idx="59">
                  <c:v>6220.6</c:v>
                </c:pt>
                <c:pt idx="60">
                  <c:v>5973.2</c:v>
                </c:pt>
                <c:pt idx="61">
                  <c:v>6116</c:v>
                </c:pt>
                <c:pt idx="62">
                  <c:v>5985.9</c:v>
                </c:pt>
                <c:pt idx="63">
                  <c:v>6181.8</c:v>
                </c:pt>
                <c:pt idx="64">
                  <c:v>6363.6</c:v>
                </c:pt>
                <c:pt idx="65">
                  <c:v>6137.3</c:v>
                </c:pt>
                <c:pt idx="66">
                  <c:v>6394.7</c:v>
                </c:pt>
                <c:pt idx="67">
                  <c:v>6636.4</c:v>
                </c:pt>
                <c:pt idx="68">
                  <c:v>6569.8</c:v>
                </c:pt>
                <c:pt idx="69">
                  <c:v>6576.9</c:v>
                </c:pt>
                <c:pt idx="70">
                  <c:v>7046.6</c:v>
                </c:pt>
                <c:pt idx="71">
                  <c:v>7235.1</c:v>
                </c:pt>
                <c:pt idx="72">
                  <c:v>6969.4</c:v>
                </c:pt>
                <c:pt idx="73">
                  <c:v>7206.7</c:v>
                </c:pt>
                <c:pt idx="74">
                  <c:v>7092.2</c:v>
                </c:pt>
                <c:pt idx="75">
                  <c:v>7354.3</c:v>
                </c:pt>
                <c:pt idx="76">
                  <c:v>7646.3</c:v>
                </c:pt>
                <c:pt idx="77">
                  <c:v>7399.4</c:v>
                </c:pt>
                <c:pt idx="78">
                  <c:v>7646.6</c:v>
                </c:pt>
                <c:pt idx="79">
                  <c:v>7887.7</c:v>
                </c:pt>
                <c:pt idx="80">
                  <c:v>7817.7</c:v>
                </c:pt>
                <c:pt idx="81">
                  <c:v>7805.3</c:v>
                </c:pt>
                <c:pt idx="82">
                  <c:v>8229.7999999999993</c:v>
                </c:pt>
                <c:pt idx="83">
                  <c:v>8397.7000000000007</c:v>
                </c:pt>
                <c:pt idx="84">
                  <c:v>8135.8</c:v>
                </c:pt>
                <c:pt idx="85">
                  <c:v>8320.1</c:v>
                </c:pt>
                <c:pt idx="86">
                  <c:v>8193.1</c:v>
                </c:pt>
                <c:pt idx="87">
                  <c:v>8421.1</c:v>
                </c:pt>
                <c:pt idx="88">
                  <c:v>8652.7999999999993</c:v>
                </c:pt>
                <c:pt idx="89">
                  <c:v>8399.4</c:v>
                </c:pt>
                <c:pt idx="90">
                  <c:v>8690.1</c:v>
                </c:pt>
                <c:pt idx="91">
                  <c:v>8949.6</c:v>
                </c:pt>
                <c:pt idx="92">
                  <c:v>8875.6</c:v>
                </c:pt>
                <c:pt idx="93">
                  <c:v>8846.1</c:v>
                </c:pt>
                <c:pt idx="94">
                  <c:v>9368.7000000000007</c:v>
                </c:pt>
                <c:pt idx="95">
                  <c:v>9587.2999999999993</c:v>
                </c:pt>
                <c:pt idx="96">
                  <c:v>9241.5</c:v>
                </c:pt>
                <c:pt idx="97">
                  <c:v>9519.9</c:v>
                </c:pt>
                <c:pt idx="98">
                  <c:v>9389.5</c:v>
                </c:pt>
                <c:pt idx="99">
                  <c:v>9683.7000000000007</c:v>
                </c:pt>
                <c:pt idx="100">
                  <c:v>10038</c:v>
                </c:pt>
                <c:pt idx="101">
                  <c:v>9750.9</c:v>
                </c:pt>
                <c:pt idx="102">
                  <c:v>10054</c:v>
                </c:pt>
                <c:pt idx="103">
                  <c:v>10400</c:v>
                </c:pt>
                <c:pt idx="104">
                  <c:v>10327.200000000001</c:v>
                </c:pt>
                <c:pt idx="105">
                  <c:v>10303.200000000001</c:v>
                </c:pt>
                <c:pt idx="106">
                  <c:v>10902.1</c:v>
                </c:pt>
                <c:pt idx="107">
                  <c:v>11135.2</c:v>
                </c:pt>
                <c:pt idx="108">
                  <c:v>10773.8</c:v>
                </c:pt>
                <c:pt idx="109">
                  <c:v>11082</c:v>
                </c:pt>
                <c:pt idx="110">
                  <c:v>10950.8</c:v>
                </c:pt>
                <c:pt idx="111">
                  <c:v>11261.5</c:v>
                </c:pt>
                <c:pt idx="112">
                  <c:v>11640.1</c:v>
                </c:pt>
                <c:pt idx="113">
                  <c:v>11344.7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C-4661-9DC8-5A4E53ACD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22225" cap="flat" cmpd="sng" algn="ctr">
            <a:noFill/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 Amount Outstanding </a:t>
            </a:r>
            <a:r>
              <a:rPr lang="en-US" baseline="0"/>
              <a:t>($ bns)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Charts'!$R$80</c:f>
              <c:strCache>
                <c:ptCount val="1"/>
                <c:pt idx="0">
                  <c:v>Incl. Bills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'Additional Charts'!$A$81:$A$194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'Additional Charts'!$R$81:$R$194</c:f>
              <c:numCache>
                <c:formatCode>0.0</c:formatCode>
                <c:ptCount val="114"/>
                <c:pt idx="0">
                  <c:v>5713.2338799999998</c:v>
                </c:pt>
                <c:pt idx="1">
                  <c:v>5715.2158500000014</c:v>
                </c:pt>
                <c:pt idx="2">
                  <c:v>5687.2151900000026</c:v>
                </c:pt>
                <c:pt idx="3">
                  <c:v>5659.2287899999974</c:v>
                </c:pt>
                <c:pt idx="4">
                  <c:v>5631.1993199999997</c:v>
                </c:pt>
                <c:pt idx="5">
                  <c:v>5573.1823699999986</c:v>
                </c:pt>
                <c:pt idx="6">
                  <c:v>5515.1739999999991</c:v>
                </c:pt>
                <c:pt idx="7">
                  <c:v>5457.1742599999998</c:v>
                </c:pt>
                <c:pt idx="8">
                  <c:v>5399.1888500000023</c:v>
                </c:pt>
                <c:pt idx="9">
                  <c:v>5341.2121599999991</c:v>
                </c:pt>
                <c:pt idx="10">
                  <c:v>5283.2308200000007</c:v>
                </c:pt>
                <c:pt idx="11">
                  <c:v>5225.2657599999984</c:v>
                </c:pt>
                <c:pt idx="12">
                  <c:v>5166.5760399999999</c:v>
                </c:pt>
                <c:pt idx="13">
                  <c:v>5107.851459999998</c:v>
                </c:pt>
                <c:pt idx="14">
                  <c:v>5049.1366899999994</c:v>
                </c:pt>
                <c:pt idx="15">
                  <c:v>4990.4255000000012</c:v>
                </c:pt>
                <c:pt idx="16">
                  <c:v>4931.7047500000008</c:v>
                </c:pt>
                <c:pt idx="17">
                  <c:v>4872.9896200000003</c:v>
                </c:pt>
                <c:pt idx="18">
                  <c:v>4814.2780700000003</c:v>
                </c:pt>
                <c:pt idx="19">
                  <c:v>4755.5700799999977</c:v>
                </c:pt>
                <c:pt idx="20">
                  <c:v>4696.8661399999983</c:v>
                </c:pt>
                <c:pt idx="21">
                  <c:v>4638.1657999999989</c:v>
                </c:pt>
                <c:pt idx="22">
                  <c:v>4579.4496800000024</c:v>
                </c:pt>
                <c:pt idx="23">
                  <c:v>4520.7383599999994</c:v>
                </c:pt>
                <c:pt idx="24">
                  <c:v>4461.8869400000003</c:v>
                </c:pt>
                <c:pt idx="25">
                  <c:v>4403.0068900000006</c:v>
                </c:pt>
                <c:pt idx="26">
                  <c:v>4344.1321199999984</c:v>
                </c:pt>
                <c:pt idx="27">
                  <c:v>4315.2601399999994</c:v>
                </c:pt>
                <c:pt idx="28">
                  <c:v>4286.3673400000007</c:v>
                </c:pt>
                <c:pt idx="29">
                  <c:v>4257.4772699999994</c:v>
                </c:pt>
                <c:pt idx="30">
                  <c:v>4228.5900299999994</c:v>
                </c:pt>
                <c:pt idx="31">
                  <c:v>4199.6952999999994</c:v>
                </c:pt>
                <c:pt idx="32">
                  <c:v>4170.8032999999996</c:v>
                </c:pt>
                <c:pt idx="33">
                  <c:v>4141.9140400000033</c:v>
                </c:pt>
                <c:pt idx="34">
                  <c:v>4112.9461200000014</c:v>
                </c:pt>
                <c:pt idx="35">
                  <c:v>4083.9832700000011</c:v>
                </c:pt>
                <c:pt idx="36">
                  <c:v>4084.8950500000028</c:v>
                </c:pt>
                <c:pt idx="37">
                  <c:v>4105.7880799999984</c:v>
                </c:pt>
                <c:pt idx="38">
                  <c:v>4126.6870400000007</c:v>
                </c:pt>
                <c:pt idx="39">
                  <c:v>4147.5978399999995</c:v>
                </c:pt>
                <c:pt idx="40">
                  <c:v>4168.4947500000017</c:v>
                </c:pt>
                <c:pt idx="41">
                  <c:v>4189.3975600000012</c:v>
                </c:pt>
                <c:pt idx="42">
                  <c:v>4210.3093799999988</c:v>
                </c:pt>
                <c:pt idx="43">
                  <c:v>4231.2247900000002</c:v>
                </c:pt>
                <c:pt idx="44">
                  <c:v>4252.1461499999996</c:v>
                </c:pt>
                <c:pt idx="45">
                  <c:v>4273.0789299999997</c:v>
                </c:pt>
                <c:pt idx="46">
                  <c:v>4293.9419999999991</c:v>
                </c:pt>
                <c:pt idx="47">
                  <c:v>4314.8107999999993</c:v>
                </c:pt>
                <c:pt idx="48">
                  <c:v>4335.6794799999989</c:v>
                </c:pt>
                <c:pt idx="49">
                  <c:v>4356.5206199999993</c:v>
                </c:pt>
                <c:pt idx="50">
                  <c:v>4377.3673699999999</c:v>
                </c:pt>
                <c:pt idx="51">
                  <c:v>4398.2264500000019</c:v>
                </c:pt>
                <c:pt idx="52">
                  <c:v>4419.0689700000003</c:v>
                </c:pt>
                <c:pt idx="53">
                  <c:v>4439.9198699999979</c:v>
                </c:pt>
                <c:pt idx="54">
                  <c:v>4460.781890000002</c:v>
                </c:pt>
                <c:pt idx="55">
                  <c:v>4481.6420800000014</c:v>
                </c:pt>
                <c:pt idx="56">
                  <c:v>4502.5120000000024</c:v>
                </c:pt>
                <c:pt idx="57">
                  <c:v>4523.3925200000012</c:v>
                </c:pt>
                <c:pt idx="58">
                  <c:v>4544.2201400000013</c:v>
                </c:pt>
                <c:pt idx="59">
                  <c:v>4565.0532700000003</c:v>
                </c:pt>
                <c:pt idx="60">
                  <c:v>4585.8459199999998</c:v>
                </c:pt>
                <c:pt idx="61">
                  <c:v>4606.6435200000014</c:v>
                </c:pt>
                <c:pt idx="62">
                  <c:v>4627.4510599999994</c:v>
                </c:pt>
                <c:pt idx="63">
                  <c:v>4648.2686900000008</c:v>
                </c:pt>
                <c:pt idx="64">
                  <c:v>4669.068089999997</c:v>
                </c:pt>
                <c:pt idx="65">
                  <c:v>4689.8755600000004</c:v>
                </c:pt>
                <c:pt idx="66">
                  <c:v>4710.6910700000008</c:v>
                </c:pt>
                <c:pt idx="67">
                  <c:v>4731.509399999999</c:v>
                </c:pt>
                <c:pt idx="68">
                  <c:v>4752.3378099999973</c:v>
                </c:pt>
                <c:pt idx="69">
                  <c:v>4773.1757100000004</c:v>
                </c:pt>
                <c:pt idx="70">
                  <c:v>4793.9778000000006</c:v>
                </c:pt>
                <c:pt idx="71">
                  <c:v>4814.788779999999</c:v>
                </c:pt>
                <c:pt idx="72">
                  <c:v>4835.760159999998</c:v>
                </c:pt>
                <c:pt idx="73">
                  <c:v>4856.6899200000007</c:v>
                </c:pt>
                <c:pt idx="74">
                  <c:v>4877.6325500000021</c:v>
                </c:pt>
                <c:pt idx="75">
                  <c:v>4898.5875299999971</c:v>
                </c:pt>
                <c:pt idx="76">
                  <c:v>4919.5171699999992</c:v>
                </c:pt>
                <c:pt idx="77">
                  <c:v>4940.4561199999989</c:v>
                </c:pt>
                <c:pt idx="78">
                  <c:v>4961.401380000003</c:v>
                </c:pt>
                <c:pt idx="79">
                  <c:v>4982.3557900000014</c:v>
                </c:pt>
                <c:pt idx="80">
                  <c:v>5003.3201000000008</c:v>
                </c:pt>
                <c:pt idx="81">
                  <c:v>5024.2907999999989</c:v>
                </c:pt>
                <c:pt idx="82">
                  <c:v>5045.2079599999997</c:v>
                </c:pt>
                <c:pt idx="83">
                  <c:v>5066.134949999996</c:v>
                </c:pt>
                <c:pt idx="84">
                  <c:v>5086.9797199999957</c:v>
                </c:pt>
                <c:pt idx="85">
                  <c:v>5107.7826000000023</c:v>
                </c:pt>
                <c:pt idx="86">
                  <c:v>5128.5948799999969</c:v>
                </c:pt>
                <c:pt idx="87">
                  <c:v>5149.4125200000017</c:v>
                </c:pt>
                <c:pt idx="88">
                  <c:v>5170.1980199999998</c:v>
                </c:pt>
                <c:pt idx="89">
                  <c:v>5190.9909299999963</c:v>
                </c:pt>
                <c:pt idx="90">
                  <c:v>5211.7891200000013</c:v>
                </c:pt>
                <c:pt idx="91">
                  <c:v>5232.5922299999984</c:v>
                </c:pt>
                <c:pt idx="92">
                  <c:v>5253.4040399999976</c:v>
                </c:pt>
                <c:pt idx="93">
                  <c:v>5274.2236400000002</c:v>
                </c:pt>
                <c:pt idx="94">
                  <c:v>5295.0174699999989</c:v>
                </c:pt>
                <c:pt idx="95">
                  <c:v>5315.8200600000018</c:v>
                </c:pt>
                <c:pt idx="96">
                  <c:v>5336.64012</c:v>
                </c:pt>
                <c:pt idx="97">
                  <c:v>5357.4559100000006</c:v>
                </c:pt>
                <c:pt idx="98">
                  <c:v>5378.2821099999956</c:v>
                </c:pt>
                <c:pt idx="99">
                  <c:v>5399.1137500000004</c:v>
                </c:pt>
                <c:pt idx="100">
                  <c:v>5419.9220199999982</c:v>
                </c:pt>
                <c:pt idx="101">
                  <c:v>5440.7356300000029</c:v>
                </c:pt>
                <c:pt idx="102">
                  <c:v>5461.5578700000005</c:v>
                </c:pt>
                <c:pt idx="103">
                  <c:v>5482.3739100000021</c:v>
                </c:pt>
                <c:pt idx="104">
                  <c:v>5503.1953299999986</c:v>
                </c:pt>
                <c:pt idx="105">
                  <c:v>5524.0264300000017</c:v>
                </c:pt>
                <c:pt idx="106">
                  <c:v>5544.8378800000028</c:v>
                </c:pt>
                <c:pt idx="107">
                  <c:v>5565.6572100000012</c:v>
                </c:pt>
                <c:pt idx="108">
                  <c:v>5586.4940599999973</c:v>
                </c:pt>
                <c:pt idx="109">
                  <c:v>5607.3197899999977</c:v>
                </c:pt>
                <c:pt idx="110">
                  <c:v>5628.1509600000027</c:v>
                </c:pt>
                <c:pt idx="111">
                  <c:v>5648.9920599999969</c:v>
                </c:pt>
                <c:pt idx="112">
                  <c:v>5669.8086400000029</c:v>
                </c:pt>
                <c:pt idx="113">
                  <c:v>5690.6305900000007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087-8537-4CB1A5CC8F31}"/>
            </c:ext>
          </c:extLst>
        </c:ser>
        <c:ser>
          <c:idx val="1"/>
          <c:order val="1"/>
          <c:tx>
            <c:strRef>
              <c:f>'Additional Charts'!$S$80</c:f>
              <c:strCache>
                <c:ptCount val="1"/>
                <c:pt idx="0">
                  <c:v>Ex. Bills</c:v>
                </c:pt>
              </c:strCache>
            </c:strRef>
          </c:tx>
          <c:marker>
            <c:symbol val="none"/>
          </c:marker>
          <c:cat>
            <c:numRef>
              <c:f>'Additional Charts'!$A$81:$A$194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'Additional Charts'!$S$81:$S$194</c:f>
              <c:numCache>
                <c:formatCode>0.0</c:formatCode>
                <c:ptCount val="114"/>
                <c:pt idx="0">
                  <c:v>5402.872229999999</c:v>
                </c:pt>
                <c:pt idx="1">
                  <c:v>5404.8541999999998</c:v>
                </c:pt>
                <c:pt idx="2">
                  <c:v>5376.8535300000003</c:v>
                </c:pt>
                <c:pt idx="3">
                  <c:v>5348.8671300000015</c:v>
                </c:pt>
                <c:pt idx="4">
                  <c:v>5320.837669999999</c:v>
                </c:pt>
                <c:pt idx="5">
                  <c:v>5279.1782900000017</c:v>
                </c:pt>
                <c:pt idx="6">
                  <c:v>5234.7969699999994</c:v>
                </c:pt>
                <c:pt idx="7">
                  <c:v>5176.7972200000004</c:v>
                </c:pt>
                <c:pt idx="8">
                  <c:v>5125.346880000001</c:v>
                </c:pt>
                <c:pt idx="9">
                  <c:v>5071.9200200000014</c:v>
                </c:pt>
                <c:pt idx="10">
                  <c:v>5013.9386799999993</c:v>
                </c:pt>
                <c:pt idx="11">
                  <c:v>4960.0281899999991</c:v>
                </c:pt>
                <c:pt idx="12">
                  <c:v>4901.3384799999994</c:v>
                </c:pt>
                <c:pt idx="13">
                  <c:v>4842.6138800000008</c:v>
                </c:pt>
                <c:pt idx="14">
                  <c:v>4795.6211400000011</c:v>
                </c:pt>
                <c:pt idx="15">
                  <c:v>4746.912049999999</c:v>
                </c:pt>
                <c:pt idx="16">
                  <c:v>4688.1913099999983</c:v>
                </c:pt>
                <c:pt idx="17">
                  <c:v>4650.0747700000011</c:v>
                </c:pt>
                <c:pt idx="18">
                  <c:v>4598.920689999999</c:v>
                </c:pt>
                <c:pt idx="19">
                  <c:v>4540.2127099999998</c:v>
                </c:pt>
                <c:pt idx="20">
                  <c:v>4495.8050800000019</c:v>
                </c:pt>
                <c:pt idx="21">
                  <c:v>4443.7756300000001</c:v>
                </c:pt>
                <c:pt idx="22">
                  <c:v>4385.0595099999991</c:v>
                </c:pt>
                <c:pt idx="23">
                  <c:v>4350.8668100000004</c:v>
                </c:pt>
                <c:pt idx="24">
                  <c:v>4292.0153899999996</c:v>
                </c:pt>
                <c:pt idx="25">
                  <c:v>4233.1353400000007</c:v>
                </c:pt>
                <c:pt idx="26">
                  <c:v>4198.643170000003</c:v>
                </c:pt>
                <c:pt idx="27">
                  <c:v>4169.7711900000031</c:v>
                </c:pt>
                <c:pt idx="28">
                  <c:v>4140.8783900000017</c:v>
                </c:pt>
                <c:pt idx="29">
                  <c:v>4111.9883200000004</c:v>
                </c:pt>
                <c:pt idx="30">
                  <c:v>4083.1010799999999</c:v>
                </c:pt>
                <c:pt idx="31">
                  <c:v>4054.2063499999999</c:v>
                </c:pt>
                <c:pt idx="32">
                  <c:v>4027.317779999998</c:v>
                </c:pt>
                <c:pt idx="33">
                  <c:v>3998.4285200000008</c:v>
                </c:pt>
                <c:pt idx="34">
                  <c:v>3969.4606000000022</c:v>
                </c:pt>
                <c:pt idx="35">
                  <c:v>3940.4977500000018</c:v>
                </c:pt>
                <c:pt idx="36">
                  <c:v>3941.4095300000008</c:v>
                </c:pt>
                <c:pt idx="37">
                  <c:v>3962.302570000003</c:v>
                </c:pt>
                <c:pt idx="38">
                  <c:v>3983.2015200000019</c:v>
                </c:pt>
                <c:pt idx="39">
                  <c:v>4004.1123200000002</c:v>
                </c:pt>
                <c:pt idx="40">
                  <c:v>4025.009240000003</c:v>
                </c:pt>
                <c:pt idx="41">
                  <c:v>4045.912049999999</c:v>
                </c:pt>
                <c:pt idx="42">
                  <c:v>4066.82386</c:v>
                </c:pt>
                <c:pt idx="43">
                  <c:v>4087.7392699999982</c:v>
                </c:pt>
                <c:pt idx="44">
                  <c:v>4108.6606400000019</c:v>
                </c:pt>
                <c:pt idx="45">
                  <c:v>4129.5934199999974</c:v>
                </c:pt>
                <c:pt idx="46">
                  <c:v>4150.456470000001</c:v>
                </c:pt>
                <c:pt idx="47">
                  <c:v>4171.3252800000009</c:v>
                </c:pt>
                <c:pt idx="48">
                  <c:v>4192.1939700000003</c:v>
                </c:pt>
                <c:pt idx="49">
                  <c:v>4213.0350999999973</c:v>
                </c:pt>
                <c:pt idx="50">
                  <c:v>4233.8818499999979</c:v>
                </c:pt>
                <c:pt idx="51">
                  <c:v>4254.7409299999999</c:v>
                </c:pt>
                <c:pt idx="52">
                  <c:v>4275.5834499999983</c:v>
                </c:pt>
                <c:pt idx="53">
                  <c:v>4296.4343599999993</c:v>
                </c:pt>
                <c:pt idx="54">
                  <c:v>4317.29637</c:v>
                </c:pt>
                <c:pt idx="55">
                  <c:v>4338.1565699999992</c:v>
                </c:pt>
                <c:pt idx="56">
                  <c:v>4359.0264900000002</c:v>
                </c:pt>
                <c:pt idx="57">
                  <c:v>4379.9069999999992</c:v>
                </c:pt>
                <c:pt idx="58">
                  <c:v>4400.734629999999</c:v>
                </c:pt>
                <c:pt idx="59">
                  <c:v>4421.567750000002</c:v>
                </c:pt>
                <c:pt idx="60">
                  <c:v>4442.3604100000011</c:v>
                </c:pt>
                <c:pt idx="61">
                  <c:v>4463.1579999999994</c:v>
                </c:pt>
                <c:pt idx="62">
                  <c:v>4483.9655500000008</c:v>
                </c:pt>
                <c:pt idx="63">
                  <c:v>4504.7831700000024</c:v>
                </c:pt>
                <c:pt idx="64">
                  <c:v>4525.5825699999987</c:v>
                </c:pt>
                <c:pt idx="65">
                  <c:v>4546.390040000002</c:v>
                </c:pt>
                <c:pt idx="66">
                  <c:v>4567.2055500000024</c:v>
                </c:pt>
                <c:pt idx="67">
                  <c:v>4588.0238800000006</c:v>
                </c:pt>
                <c:pt idx="68">
                  <c:v>4608.8522999999986</c:v>
                </c:pt>
                <c:pt idx="69">
                  <c:v>4629.6901900000012</c:v>
                </c:pt>
                <c:pt idx="70">
                  <c:v>4650.4922899999983</c:v>
                </c:pt>
                <c:pt idx="71">
                  <c:v>4671.3032600000006</c:v>
                </c:pt>
                <c:pt idx="72">
                  <c:v>4692.2746399999996</c:v>
                </c:pt>
                <c:pt idx="73">
                  <c:v>4713.2044099999976</c:v>
                </c:pt>
                <c:pt idx="74">
                  <c:v>4734.1470399999998</c:v>
                </c:pt>
                <c:pt idx="75">
                  <c:v>4755.1020099999987</c:v>
                </c:pt>
                <c:pt idx="76">
                  <c:v>4776.0316500000008</c:v>
                </c:pt>
                <c:pt idx="77">
                  <c:v>4796.9706100000003</c:v>
                </c:pt>
                <c:pt idx="78">
                  <c:v>4817.9158700000007</c:v>
                </c:pt>
                <c:pt idx="79">
                  <c:v>4838.8702800000028</c:v>
                </c:pt>
                <c:pt idx="80">
                  <c:v>4859.8345899999986</c:v>
                </c:pt>
                <c:pt idx="81">
                  <c:v>4880.8052900000002</c:v>
                </c:pt>
                <c:pt idx="82">
                  <c:v>4901.7224400000014</c:v>
                </c:pt>
                <c:pt idx="83">
                  <c:v>4922.6494399999974</c:v>
                </c:pt>
                <c:pt idx="84">
                  <c:v>4943.4942100000007</c:v>
                </c:pt>
                <c:pt idx="85">
                  <c:v>4964.2970800000003</c:v>
                </c:pt>
                <c:pt idx="86">
                  <c:v>4985.1093699999983</c:v>
                </c:pt>
                <c:pt idx="87">
                  <c:v>5005.9269999999997</c:v>
                </c:pt>
                <c:pt idx="88">
                  <c:v>5026.7125000000005</c:v>
                </c:pt>
                <c:pt idx="89">
                  <c:v>5047.5054099999979</c:v>
                </c:pt>
                <c:pt idx="90">
                  <c:v>5068.3035999999993</c:v>
                </c:pt>
                <c:pt idx="91">
                  <c:v>5089.1067199999998</c:v>
                </c:pt>
                <c:pt idx="92">
                  <c:v>5109.9185200000029</c:v>
                </c:pt>
                <c:pt idx="93">
                  <c:v>5130.7381299999979</c:v>
                </c:pt>
                <c:pt idx="94">
                  <c:v>5151.5319600000003</c:v>
                </c:pt>
                <c:pt idx="95">
                  <c:v>5172.3345399999998</c:v>
                </c:pt>
                <c:pt idx="96">
                  <c:v>5193.1546100000014</c:v>
                </c:pt>
                <c:pt idx="97">
                  <c:v>5213.9703799999988</c:v>
                </c:pt>
                <c:pt idx="98">
                  <c:v>5234.7966000000006</c:v>
                </c:pt>
                <c:pt idx="99">
                  <c:v>5255.6282399999982</c:v>
                </c:pt>
                <c:pt idx="100">
                  <c:v>5276.4364999999998</c:v>
                </c:pt>
                <c:pt idx="101">
                  <c:v>5297.2501200000006</c:v>
                </c:pt>
                <c:pt idx="102">
                  <c:v>5318.0723599999983</c:v>
                </c:pt>
                <c:pt idx="103">
                  <c:v>5338.8883999999998</c:v>
                </c:pt>
                <c:pt idx="104">
                  <c:v>5359.7098100000003</c:v>
                </c:pt>
                <c:pt idx="105">
                  <c:v>5380.5409099999997</c:v>
                </c:pt>
                <c:pt idx="106">
                  <c:v>5401.3523700000014</c:v>
                </c:pt>
                <c:pt idx="107">
                  <c:v>5422.171699999999</c:v>
                </c:pt>
                <c:pt idx="108">
                  <c:v>5443.0085500000023</c:v>
                </c:pt>
                <c:pt idx="109">
                  <c:v>5463.8342799999991</c:v>
                </c:pt>
                <c:pt idx="110">
                  <c:v>5484.6654400000007</c:v>
                </c:pt>
                <c:pt idx="111">
                  <c:v>5505.5065399999976</c:v>
                </c:pt>
                <c:pt idx="112">
                  <c:v>5526.3231100000012</c:v>
                </c:pt>
                <c:pt idx="113">
                  <c:v>5547.1450799999984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2-4087-8537-4CB1A5CC8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22225" cap="flat" cmpd="sng" algn="ctr">
            <a:noFill/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</a:t>
            </a:r>
            <a:r>
              <a:rPr lang="en-US" baseline="0"/>
              <a:t> Rate Sensitivity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'Summary Charts'!$M$44</c:f>
              <c:strCache>
                <c:ptCount val="1"/>
                <c:pt idx="0">
                  <c:v>0-2Y</c:v>
                </c:pt>
              </c:strCache>
            </c:strRef>
          </c:tx>
          <c:spPr>
            <a:solidFill>
              <a:srgbClr val="0066FF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Charts'!$M$45:$M$158</c:f>
              <c:numCache>
                <c:formatCode>General</c:formatCode>
                <c:ptCount val="114"/>
                <c:pt idx="0">
                  <c:v>0.58696059531444</c:v>
                </c:pt>
                <c:pt idx="1">
                  <c:v>0.60244595805173007</c:v>
                </c:pt>
                <c:pt idx="2">
                  <c:v>0.57939911609104</c:v>
                </c:pt>
                <c:pt idx="3">
                  <c:v>0.59625395758767996</c:v>
                </c:pt>
                <c:pt idx="4">
                  <c:v>0.59654708395788003</c:v>
                </c:pt>
                <c:pt idx="5">
                  <c:v>0.58697409575280013</c:v>
                </c:pt>
                <c:pt idx="6">
                  <c:v>0.59579364445404992</c:v>
                </c:pt>
                <c:pt idx="7">
                  <c:v>0.59606029388750004</c:v>
                </c:pt>
                <c:pt idx="8">
                  <c:v>0.58659590426525998</c:v>
                </c:pt>
                <c:pt idx="9">
                  <c:v>0.59924261133505996</c:v>
                </c:pt>
                <c:pt idx="10">
                  <c:v>0.59508435850336006</c:v>
                </c:pt>
                <c:pt idx="11">
                  <c:v>0.60476939658076001</c:v>
                </c:pt>
                <c:pt idx="12">
                  <c:v>0.6125969317010399</c:v>
                </c:pt>
                <c:pt idx="13">
                  <c:v>0.61845684421248004</c:v>
                </c:pt>
                <c:pt idx="14">
                  <c:v>0.59780908697951995</c:v>
                </c:pt>
                <c:pt idx="15">
                  <c:v>0.60748599347766008</c:v>
                </c:pt>
                <c:pt idx="16">
                  <c:v>0.61449740865000013</c:v>
                </c:pt>
                <c:pt idx="17">
                  <c:v>0.59939970776887996</c:v>
                </c:pt>
                <c:pt idx="18">
                  <c:v>0.6047350751585</c:v>
                </c:pt>
                <c:pt idx="19">
                  <c:v>0.60652755848812001</c:v>
                </c:pt>
                <c:pt idx="20">
                  <c:v>0.59266007387929998</c:v>
                </c:pt>
                <c:pt idx="21">
                  <c:v>0.59970093120385004</c:v>
                </c:pt>
                <c:pt idx="22">
                  <c:v>0.61274522572347001</c:v>
                </c:pt>
                <c:pt idx="23">
                  <c:v>0.61076438415062007</c:v>
                </c:pt>
                <c:pt idx="24">
                  <c:v>0.61167404486824994</c:v>
                </c:pt>
                <c:pt idx="25">
                  <c:v>0.62747880645840004</c:v>
                </c:pt>
                <c:pt idx="26">
                  <c:v>0.60736555175745</c:v>
                </c:pt>
                <c:pt idx="27">
                  <c:v>0.61602558728787993</c:v>
                </c:pt>
                <c:pt idx="28">
                  <c:v>0.6193619551916999</c:v>
                </c:pt>
                <c:pt idx="29">
                  <c:v>0.61142412675643998</c:v>
                </c:pt>
                <c:pt idx="30">
                  <c:v>0.61608168758351989</c:v>
                </c:pt>
                <c:pt idx="31">
                  <c:v>0.62093828933604001</c:v>
                </c:pt>
                <c:pt idx="32">
                  <c:v>0.60426960509678007</c:v>
                </c:pt>
                <c:pt idx="33">
                  <c:v>0.60605780604688009</c:v>
                </c:pt>
                <c:pt idx="34">
                  <c:v>0.61273162385760005</c:v>
                </c:pt>
                <c:pt idx="35">
                  <c:v>0.61468168088496</c:v>
                </c:pt>
                <c:pt idx="36">
                  <c:v>0.61352850097695</c:v>
                </c:pt>
                <c:pt idx="37">
                  <c:v>0.62680702871555993</c:v>
                </c:pt>
                <c:pt idx="38">
                  <c:v>0.60722043513527002</c:v>
                </c:pt>
                <c:pt idx="39">
                  <c:v>0.61765704973047997</c:v>
                </c:pt>
                <c:pt idx="40">
                  <c:v>0.62664358376762008</c:v>
                </c:pt>
                <c:pt idx="41">
                  <c:v>0.60960812685615995</c:v>
                </c:pt>
                <c:pt idx="42">
                  <c:v>0.61906904871348001</c:v>
                </c:pt>
                <c:pt idx="43">
                  <c:v>0.63258979207356003</c:v>
                </c:pt>
                <c:pt idx="44">
                  <c:v>0.61815312003367984</c:v>
                </c:pt>
                <c:pt idx="45">
                  <c:v>0.62768493810120995</c:v>
                </c:pt>
                <c:pt idx="46">
                  <c:v>0.64095349209046004</c:v>
                </c:pt>
                <c:pt idx="47">
                  <c:v>0.64719308856336999</c:v>
                </c:pt>
                <c:pt idx="48">
                  <c:v>0.65913658336348002</c:v>
                </c:pt>
                <c:pt idx="49">
                  <c:v>0.6801793409808099</c:v>
                </c:pt>
                <c:pt idx="50">
                  <c:v>0.66176758593775009</c:v>
                </c:pt>
                <c:pt idx="51">
                  <c:v>0.67986306872136004</c:v>
                </c:pt>
                <c:pt idx="52">
                  <c:v>0.68699713745937996</c:v>
                </c:pt>
                <c:pt idx="53">
                  <c:v>0.6694557072786399</c:v>
                </c:pt>
                <c:pt idx="54">
                  <c:v>0.68352783761767999</c:v>
                </c:pt>
                <c:pt idx="55">
                  <c:v>0.68829077152396001</c:v>
                </c:pt>
                <c:pt idx="56">
                  <c:v>0.67308059380079999</c:v>
                </c:pt>
                <c:pt idx="57">
                  <c:v>0.68588268289628995</c:v>
                </c:pt>
                <c:pt idx="58">
                  <c:v>0.67919860973420998</c:v>
                </c:pt>
                <c:pt idx="59">
                  <c:v>0.68550378875160001</c:v>
                </c:pt>
                <c:pt idx="60">
                  <c:v>0.69495064249810001</c:v>
                </c:pt>
                <c:pt idx="61">
                  <c:v>0.70358127976439999</c:v>
                </c:pt>
                <c:pt idx="62">
                  <c:v>0.6779300566256401</c:v>
                </c:pt>
                <c:pt idx="63">
                  <c:v>0.68891508306535998</c:v>
                </c:pt>
                <c:pt idx="64">
                  <c:v>0.69075892227584001</c:v>
                </c:pt>
                <c:pt idx="65">
                  <c:v>0.66905278134155988</c:v>
                </c:pt>
                <c:pt idx="66">
                  <c:v>0.67811685643803987</c:v>
                </c:pt>
                <c:pt idx="67">
                  <c:v>0.67385839645575007</c:v>
                </c:pt>
                <c:pt idx="68">
                  <c:v>0.65161168683291992</c:v>
                </c:pt>
                <c:pt idx="69">
                  <c:v>0.66232357820105991</c:v>
                </c:pt>
                <c:pt idx="70">
                  <c:v>0.65290678903469002</c:v>
                </c:pt>
                <c:pt idx="71">
                  <c:v>0.65105403983039989</c:v>
                </c:pt>
                <c:pt idx="72">
                  <c:v>0.65999272463376002</c:v>
                </c:pt>
                <c:pt idx="73">
                  <c:v>0.67496149068251998</c:v>
                </c:pt>
                <c:pt idx="74">
                  <c:v>0.64680523396275003</c:v>
                </c:pt>
                <c:pt idx="75">
                  <c:v>0.65906253562589989</c:v>
                </c:pt>
                <c:pt idx="76">
                  <c:v>0.66726228894680006</c:v>
                </c:pt>
                <c:pt idx="77">
                  <c:v>0.65562375220770996</c:v>
                </c:pt>
                <c:pt idx="78">
                  <c:v>0.66335993179020003</c:v>
                </c:pt>
                <c:pt idx="79">
                  <c:v>0.66787593091330999</c:v>
                </c:pt>
                <c:pt idx="80">
                  <c:v>0.65569952884799998</c:v>
                </c:pt>
                <c:pt idx="81">
                  <c:v>0.654737624307</c:v>
                </c:pt>
                <c:pt idx="82">
                  <c:v>0.66491144734800989</c:v>
                </c:pt>
                <c:pt idx="83">
                  <c:v>0.67248942024264002</c:v>
                </c:pt>
                <c:pt idx="84">
                  <c:v>0.67978867272281995</c:v>
                </c:pt>
                <c:pt idx="85">
                  <c:v>0.70579854968532008</c:v>
                </c:pt>
                <c:pt idx="86">
                  <c:v>0.67596572050319992</c:v>
                </c:pt>
                <c:pt idx="87">
                  <c:v>0.68867852788579997</c:v>
                </c:pt>
                <c:pt idx="88">
                  <c:v>0.69755214099924001</c:v>
                </c:pt>
                <c:pt idx="89">
                  <c:v>0.68611597157091997</c:v>
                </c:pt>
                <c:pt idx="90">
                  <c:v>0.68577400661099996</c:v>
                </c:pt>
                <c:pt idx="91">
                  <c:v>0.69588792876940009</c:v>
                </c:pt>
                <c:pt idx="92">
                  <c:v>0.68070082403304</c:v>
                </c:pt>
                <c:pt idx="93">
                  <c:v>0.68439194063472009</c:v>
                </c:pt>
                <c:pt idx="94">
                  <c:v>0.69835955101252001</c:v>
                </c:pt>
                <c:pt idx="95">
                  <c:v>0.69584002852191007</c:v>
                </c:pt>
                <c:pt idx="96">
                  <c:v>0.69941885316100005</c:v>
                </c:pt>
                <c:pt idx="97">
                  <c:v>0.72917914522202998</c:v>
                </c:pt>
                <c:pt idx="98">
                  <c:v>0.69545190083210995</c:v>
                </c:pt>
                <c:pt idx="99">
                  <c:v>0.71223694031969986</c:v>
                </c:pt>
                <c:pt idx="100">
                  <c:v>0.72364516533000001</c:v>
                </c:pt>
                <c:pt idx="101">
                  <c:v>0.69765508028694001</c:v>
                </c:pt>
                <c:pt idx="102">
                  <c:v>0.6999136212485999</c:v>
                </c:pt>
                <c:pt idx="103">
                  <c:v>0.71627332427867008</c:v>
                </c:pt>
                <c:pt idx="104">
                  <c:v>0.69177085339503996</c:v>
                </c:pt>
                <c:pt idx="105">
                  <c:v>0.68853057528288009</c:v>
                </c:pt>
                <c:pt idx="106">
                  <c:v>0.70697711965133003</c:v>
                </c:pt>
                <c:pt idx="107">
                  <c:v>0.69551384864069998</c:v>
                </c:pt>
                <c:pt idx="108">
                  <c:v>0.70034379160669991</c:v>
                </c:pt>
                <c:pt idx="109">
                  <c:v>0.7204886103448499</c:v>
                </c:pt>
                <c:pt idx="110">
                  <c:v>0.68746636781223991</c:v>
                </c:pt>
                <c:pt idx="111">
                  <c:v>0.70370574652657991</c:v>
                </c:pt>
                <c:pt idx="112">
                  <c:v>0.72189397330291993</c:v>
                </c:pt>
                <c:pt idx="113">
                  <c:v>0.68764469747121004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4-406E-ACC7-F62FF7513BEA}"/>
            </c:ext>
          </c:extLst>
        </c:ser>
        <c:ser>
          <c:idx val="1"/>
          <c:order val="1"/>
          <c:tx>
            <c:strRef>
              <c:f>'Summary Charts'!$O$44</c:f>
              <c:strCache>
                <c:ptCount val="1"/>
                <c:pt idx="0">
                  <c:v>2-5Y</c:v>
                </c:pt>
              </c:strCache>
            </c:strRef>
          </c:tx>
          <c:spPr>
            <a:solidFill>
              <a:srgbClr val="3690F4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Charts'!$O$45:$O$158</c:f>
              <c:numCache>
                <c:formatCode>General</c:formatCode>
                <c:ptCount val="114"/>
                <c:pt idx="0">
                  <c:v>1.8871078506385599</c:v>
                </c:pt>
                <c:pt idx="1">
                  <c:v>1.89936504507464</c:v>
                </c:pt>
                <c:pt idx="2">
                  <c:v>1.8885884756767</c:v>
                </c:pt>
                <c:pt idx="3">
                  <c:v>1.9048063945450802</c:v>
                </c:pt>
                <c:pt idx="4">
                  <c:v>1.9164653146866497</c:v>
                </c:pt>
                <c:pt idx="5">
                  <c:v>1.90938402735197</c:v>
                </c:pt>
                <c:pt idx="6">
                  <c:v>1.9084048974282599</c:v>
                </c:pt>
                <c:pt idx="7">
                  <c:v>1.9284862403872001</c:v>
                </c:pt>
                <c:pt idx="8">
                  <c:v>1.9307991151560397</c:v>
                </c:pt>
                <c:pt idx="9">
                  <c:v>1.9407692903098002</c:v>
                </c:pt>
                <c:pt idx="10">
                  <c:v>1.96483642582272</c:v>
                </c:pt>
                <c:pt idx="11">
                  <c:v>1.97198805638646</c:v>
                </c:pt>
                <c:pt idx="12">
                  <c:v>1.9976706518662499</c:v>
                </c:pt>
                <c:pt idx="13">
                  <c:v>2.0203950396795998</c:v>
                </c:pt>
                <c:pt idx="14">
                  <c:v>2.01606467337457</c:v>
                </c:pt>
                <c:pt idx="15">
                  <c:v>2.0361350339641198</c:v>
                </c:pt>
                <c:pt idx="16">
                  <c:v>2.0540035447910396</c:v>
                </c:pt>
                <c:pt idx="17">
                  <c:v>2.04445405515906</c:v>
                </c:pt>
                <c:pt idx="18">
                  <c:v>2.0493023584728003</c:v>
                </c:pt>
                <c:pt idx="19">
                  <c:v>2.0691875509929298</c:v>
                </c:pt>
                <c:pt idx="20">
                  <c:v>2.05766327729562</c:v>
                </c:pt>
                <c:pt idx="21">
                  <c:v>2.0608782692882799</c:v>
                </c:pt>
                <c:pt idx="22">
                  <c:v>2.0701458172706402</c:v>
                </c:pt>
                <c:pt idx="23">
                  <c:v>2.06255381050959</c:v>
                </c:pt>
                <c:pt idx="24">
                  <c:v>2.0676647317387196</c:v>
                </c:pt>
                <c:pt idx="25">
                  <c:v>2.08035353861706</c:v>
                </c:pt>
                <c:pt idx="26">
                  <c:v>2.0574662412554403</c:v>
                </c:pt>
                <c:pt idx="27">
                  <c:v>2.06690269045431</c:v>
                </c:pt>
                <c:pt idx="28">
                  <c:v>2.0791140421984102</c:v>
                </c:pt>
                <c:pt idx="29">
                  <c:v>2.0563612101800999</c:v>
                </c:pt>
                <c:pt idx="30">
                  <c:v>2.0504250313000298</c:v>
                </c:pt>
                <c:pt idx="31">
                  <c:v>2.04792646466248</c:v>
                </c:pt>
                <c:pt idx="32">
                  <c:v>2.0395644642015998</c:v>
                </c:pt>
                <c:pt idx="33">
                  <c:v>2.0399411731743999</c:v>
                </c:pt>
                <c:pt idx="34">
                  <c:v>2.0439421278720005</c:v>
                </c:pt>
                <c:pt idx="35">
                  <c:v>2.0430855927575</c:v>
                </c:pt>
                <c:pt idx="36">
                  <c:v>2.0426913552472601</c:v>
                </c:pt>
                <c:pt idx="37">
                  <c:v>2.08490487678803</c:v>
                </c:pt>
                <c:pt idx="38">
                  <c:v>2.0644526716695797</c:v>
                </c:pt>
                <c:pt idx="39">
                  <c:v>2.0811200814111999</c:v>
                </c:pt>
                <c:pt idx="40">
                  <c:v>2.1033577136981401</c:v>
                </c:pt>
                <c:pt idx="41">
                  <c:v>2.0828081513926699</c:v>
                </c:pt>
                <c:pt idx="42">
                  <c:v>2.0826929081521497</c:v>
                </c:pt>
                <c:pt idx="43">
                  <c:v>2.0938063784145702</c:v>
                </c:pt>
                <c:pt idx="44">
                  <c:v>2.0840696948006001</c:v>
                </c:pt>
                <c:pt idx="45">
                  <c:v>2.08552621581432</c:v>
                </c:pt>
                <c:pt idx="46">
                  <c:v>2.1024799133219099</c:v>
                </c:pt>
                <c:pt idx="47">
                  <c:v>2.0998789879799999</c:v>
                </c:pt>
                <c:pt idx="48">
                  <c:v>2.0892026403386796</c:v>
                </c:pt>
                <c:pt idx="49">
                  <c:v>2.1272382027299601</c:v>
                </c:pt>
                <c:pt idx="50">
                  <c:v>2.0968386018893401</c:v>
                </c:pt>
                <c:pt idx="51">
                  <c:v>2.1159000630138003</c:v>
                </c:pt>
                <c:pt idx="52">
                  <c:v>2.13230159281607</c:v>
                </c:pt>
                <c:pt idx="53">
                  <c:v>2.11331237821227</c:v>
                </c:pt>
                <c:pt idx="54">
                  <c:v>2.1084213199202302</c:v>
                </c:pt>
                <c:pt idx="55">
                  <c:v>2.1279610370592001</c:v>
                </c:pt>
                <c:pt idx="56">
                  <c:v>2.1171304311914301</c:v>
                </c:pt>
                <c:pt idx="57">
                  <c:v>2.1249604978668</c:v>
                </c:pt>
                <c:pt idx="58">
                  <c:v>2.1435042776986299</c:v>
                </c:pt>
                <c:pt idx="59">
                  <c:v>2.1391533734805002</c:v>
                </c:pt>
                <c:pt idx="60">
                  <c:v>2.1339895381108795</c:v>
                </c:pt>
                <c:pt idx="61">
                  <c:v>2.1746733490943999</c:v>
                </c:pt>
                <c:pt idx="62">
                  <c:v>2.14751314824864</c:v>
                </c:pt>
                <c:pt idx="63">
                  <c:v>2.1689457834720001</c:v>
                </c:pt>
                <c:pt idx="64">
                  <c:v>2.18690653189512</c:v>
                </c:pt>
                <c:pt idx="65">
                  <c:v>2.166718654296</c:v>
                </c:pt>
                <c:pt idx="66">
                  <c:v>2.1633857694274399</c:v>
                </c:pt>
                <c:pt idx="67">
                  <c:v>2.18353067703204</c:v>
                </c:pt>
                <c:pt idx="68">
                  <c:v>2.17100555889132</c:v>
                </c:pt>
                <c:pt idx="69">
                  <c:v>2.1773933071939999</c:v>
                </c:pt>
                <c:pt idx="70">
                  <c:v>2.1973550244639899</c:v>
                </c:pt>
                <c:pt idx="71">
                  <c:v>2.1865906453445998</c:v>
                </c:pt>
                <c:pt idx="72">
                  <c:v>2.1842926768904802</c:v>
                </c:pt>
                <c:pt idx="73">
                  <c:v>2.2049318044361899</c:v>
                </c:pt>
                <c:pt idx="74">
                  <c:v>2.1838264466920201</c:v>
                </c:pt>
                <c:pt idx="75">
                  <c:v>2.1937038418197297</c:v>
                </c:pt>
                <c:pt idx="76">
                  <c:v>2.2107468604512199</c:v>
                </c:pt>
                <c:pt idx="77">
                  <c:v>2.1826704406300004</c:v>
                </c:pt>
                <c:pt idx="78">
                  <c:v>2.1761274138950197</c:v>
                </c:pt>
                <c:pt idx="79">
                  <c:v>2.1820145177915999</c:v>
                </c:pt>
                <c:pt idx="80">
                  <c:v>2.1652031798007503</c:v>
                </c:pt>
                <c:pt idx="81">
                  <c:v>2.1713835143057598</c:v>
                </c:pt>
                <c:pt idx="82">
                  <c:v>2.17123975634175</c:v>
                </c:pt>
                <c:pt idx="83">
                  <c:v>2.1645185221691996</c:v>
                </c:pt>
                <c:pt idx="84">
                  <c:v>2.1571876551757301</c:v>
                </c:pt>
                <c:pt idx="85">
                  <c:v>2.1806936766608502</c:v>
                </c:pt>
                <c:pt idx="86">
                  <c:v>2.1492289540497596</c:v>
                </c:pt>
                <c:pt idx="87">
                  <c:v>2.1656000968795999</c:v>
                </c:pt>
                <c:pt idx="88">
                  <c:v>2.1793512839429101</c:v>
                </c:pt>
                <c:pt idx="89">
                  <c:v>2.1426969604763699</c:v>
                </c:pt>
                <c:pt idx="90">
                  <c:v>2.1419421989245597</c:v>
                </c:pt>
                <c:pt idx="91">
                  <c:v>2.1579402067200002</c:v>
                </c:pt>
                <c:pt idx="92">
                  <c:v>2.1375319658812</c:v>
                </c:pt>
                <c:pt idx="93">
                  <c:v>2.1394803620714997</c:v>
                </c:pt>
                <c:pt idx="94">
                  <c:v>2.1428995039881298</c:v>
                </c:pt>
                <c:pt idx="95">
                  <c:v>2.1375935057467501</c:v>
                </c:pt>
                <c:pt idx="96">
                  <c:v>2.1358403016518404</c:v>
                </c:pt>
                <c:pt idx="97">
                  <c:v>2.1599343036748002</c:v>
                </c:pt>
                <c:pt idx="98">
                  <c:v>2.1301058189693101</c:v>
                </c:pt>
                <c:pt idx="99">
                  <c:v>2.1475228490619198</c:v>
                </c:pt>
                <c:pt idx="100">
                  <c:v>2.1584452821205597</c:v>
                </c:pt>
                <c:pt idx="101">
                  <c:v>2.1321756428180003</c:v>
                </c:pt>
                <c:pt idx="102">
                  <c:v>2.1320021988359996</c:v>
                </c:pt>
                <c:pt idx="103">
                  <c:v>2.1374683980478397</c:v>
                </c:pt>
                <c:pt idx="104">
                  <c:v>2.1278338048305803</c:v>
                </c:pt>
                <c:pt idx="105">
                  <c:v>2.13729335254274</c:v>
                </c:pt>
                <c:pt idx="106">
                  <c:v>2.1450952064177997</c:v>
                </c:pt>
                <c:pt idx="107">
                  <c:v>2.1467045408143202</c:v>
                </c:pt>
                <c:pt idx="108">
                  <c:v>2.1496749105230002</c:v>
                </c:pt>
                <c:pt idx="109">
                  <c:v>2.1713032143619597</c:v>
                </c:pt>
                <c:pt idx="110">
                  <c:v>2.14010835440373</c:v>
                </c:pt>
                <c:pt idx="111">
                  <c:v>2.1609105667081501</c:v>
                </c:pt>
                <c:pt idx="112">
                  <c:v>2.1685874742403195</c:v>
                </c:pt>
                <c:pt idx="113">
                  <c:v>2.1434390177360396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4-406E-ACC7-F62FF7513BEA}"/>
            </c:ext>
          </c:extLst>
        </c:ser>
        <c:ser>
          <c:idx val="2"/>
          <c:order val="2"/>
          <c:tx>
            <c:strRef>
              <c:f>'Summary Charts'!$Q$44</c:f>
              <c:strCache>
                <c:ptCount val="1"/>
                <c:pt idx="0">
                  <c:v>5-7Y</c:v>
                </c:pt>
              </c:strCache>
            </c:strRef>
          </c:tx>
          <c:spPr>
            <a:solidFill>
              <a:srgbClr val="5BA5F7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Charts'!$Q$45:$Q$158</c:f>
              <c:numCache>
                <c:formatCode>General</c:formatCode>
                <c:ptCount val="114"/>
                <c:pt idx="0">
                  <c:v>1.4026023352529999</c:v>
                </c:pt>
                <c:pt idx="1">
                  <c:v>1.4162307201</c:v>
                </c:pt>
                <c:pt idx="2">
                  <c:v>1.3984815924152401</c:v>
                </c:pt>
                <c:pt idx="3">
                  <c:v>1.40299826908948</c:v>
                </c:pt>
                <c:pt idx="4">
                  <c:v>1.4196472407195</c:v>
                </c:pt>
                <c:pt idx="5">
                  <c:v>1.4013543043583399</c:v>
                </c:pt>
                <c:pt idx="6">
                  <c:v>1.3897311581599998</c:v>
                </c:pt>
                <c:pt idx="7">
                  <c:v>1.3776194729083799</c:v>
                </c:pt>
                <c:pt idx="8">
                  <c:v>1.35460853383674</c:v>
                </c:pt>
                <c:pt idx="9">
                  <c:v>1.3374152350567801</c:v>
                </c:pt>
                <c:pt idx="10">
                  <c:v>1.3329226157939302</c:v>
                </c:pt>
                <c:pt idx="11">
                  <c:v>1.3157806989141998</c:v>
                </c:pt>
                <c:pt idx="12">
                  <c:v>1.28686760168172</c:v>
                </c:pt>
                <c:pt idx="13">
                  <c:v>1.3146436608632202</c:v>
                </c:pt>
                <c:pt idx="14">
                  <c:v>1.2823374211321601</c:v>
                </c:pt>
                <c:pt idx="15">
                  <c:v>1.2818598090709998</c:v>
                </c:pt>
                <c:pt idx="16">
                  <c:v>1.31003641652247</c:v>
                </c:pt>
                <c:pt idx="17">
                  <c:v>1.2879392021784399</c:v>
                </c:pt>
                <c:pt idx="18">
                  <c:v>1.2723935993434199</c:v>
                </c:pt>
                <c:pt idx="19">
                  <c:v>1.29230767273728</c:v>
                </c:pt>
                <c:pt idx="20">
                  <c:v>1.2732569997708598</c:v>
                </c:pt>
                <c:pt idx="21">
                  <c:v>1.26936318172743</c:v>
                </c:pt>
                <c:pt idx="22">
                  <c:v>1.3028772871891199</c:v>
                </c:pt>
                <c:pt idx="23">
                  <c:v>1.2970125695654799</c:v>
                </c:pt>
                <c:pt idx="24">
                  <c:v>1.2756610407872602</c:v>
                </c:pt>
                <c:pt idx="25">
                  <c:v>1.3259517864854702</c:v>
                </c:pt>
                <c:pt idx="26">
                  <c:v>1.3019223784028398</c:v>
                </c:pt>
                <c:pt idx="27">
                  <c:v>1.3160541302633002</c:v>
                </c:pt>
                <c:pt idx="28">
                  <c:v>1.34984823932938</c:v>
                </c:pt>
                <c:pt idx="29">
                  <c:v>1.3394087218302899</c:v>
                </c:pt>
                <c:pt idx="30">
                  <c:v>1.33469193557304</c:v>
                </c:pt>
                <c:pt idx="31">
                  <c:v>1.3712750620605203</c:v>
                </c:pt>
                <c:pt idx="32">
                  <c:v>1.3597910314350699</c:v>
                </c:pt>
                <c:pt idx="33">
                  <c:v>1.3760345203862399</c:v>
                </c:pt>
                <c:pt idx="34">
                  <c:v>1.4061205338537599</c:v>
                </c:pt>
                <c:pt idx="35">
                  <c:v>1.3998737710346401</c:v>
                </c:pt>
                <c:pt idx="36">
                  <c:v>1.4014724081050001</c:v>
                </c:pt>
                <c:pt idx="37">
                  <c:v>1.4243057705975999</c:v>
                </c:pt>
                <c:pt idx="38">
                  <c:v>1.4021098321727401</c:v>
                </c:pt>
                <c:pt idx="39">
                  <c:v>1.4116824919978299</c:v>
                </c:pt>
                <c:pt idx="40">
                  <c:v>1.42318927973904</c:v>
                </c:pt>
                <c:pt idx="41">
                  <c:v>1.4070619772400601</c:v>
                </c:pt>
                <c:pt idx="42">
                  <c:v>1.40498876986182</c:v>
                </c:pt>
                <c:pt idx="43">
                  <c:v>1.4066951189625598</c:v>
                </c:pt>
                <c:pt idx="44">
                  <c:v>1.3914505549473299</c:v>
                </c:pt>
                <c:pt idx="45">
                  <c:v>1.4002394983480198</c:v>
                </c:pt>
                <c:pt idx="46">
                  <c:v>1.39351983157182</c:v>
                </c:pt>
                <c:pt idx="47">
                  <c:v>1.3842901273428001</c:v>
                </c:pt>
                <c:pt idx="48">
                  <c:v>1.3858554074837499</c:v>
                </c:pt>
                <c:pt idx="49">
                  <c:v>1.3840146629346799</c:v>
                </c:pt>
                <c:pt idx="50">
                  <c:v>1.3648215664727001</c:v>
                </c:pt>
                <c:pt idx="51">
                  <c:v>1.3702762545948</c:v>
                </c:pt>
                <c:pt idx="52">
                  <c:v>1.3792636909634999</c:v>
                </c:pt>
                <c:pt idx="53">
                  <c:v>1.3610436609808301</c:v>
                </c:pt>
                <c:pt idx="54">
                  <c:v>1.3599396044072101</c:v>
                </c:pt>
                <c:pt idx="55">
                  <c:v>1.3495219969138601</c:v>
                </c:pt>
                <c:pt idx="56">
                  <c:v>1.3352403618156701</c:v>
                </c:pt>
                <c:pt idx="57">
                  <c:v>1.3403666388437498</c:v>
                </c:pt>
                <c:pt idx="58">
                  <c:v>1.3327296096006001</c:v>
                </c:pt>
                <c:pt idx="59">
                  <c:v>1.3281772689341602</c:v>
                </c:pt>
                <c:pt idx="60">
                  <c:v>1.3243111084320598</c:v>
                </c:pt>
                <c:pt idx="61">
                  <c:v>1.32594075367173</c:v>
                </c:pt>
                <c:pt idx="62">
                  <c:v>1.3049913589022402</c:v>
                </c:pt>
                <c:pt idx="63">
                  <c:v>1.31188030792512</c:v>
                </c:pt>
                <c:pt idx="64">
                  <c:v>1.3204782503646</c:v>
                </c:pt>
                <c:pt idx="65">
                  <c:v>1.3055978361655201</c:v>
                </c:pt>
                <c:pt idx="66">
                  <c:v>1.3041445862573999</c:v>
                </c:pt>
                <c:pt idx="67">
                  <c:v>1.3117845910819199</c:v>
                </c:pt>
                <c:pt idx="68">
                  <c:v>1.3010249250898198</c:v>
                </c:pt>
                <c:pt idx="69">
                  <c:v>1.3076851477357598</c:v>
                </c:pt>
                <c:pt idx="70">
                  <c:v>1.3128666611108399</c:v>
                </c:pt>
                <c:pt idx="71">
                  <c:v>1.3129832526841803</c:v>
                </c:pt>
                <c:pt idx="72">
                  <c:v>1.3117478810360499</c:v>
                </c:pt>
                <c:pt idx="73">
                  <c:v>1.3344306810473598</c:v>
                </c:pt>
                <c:pt idx="74">
                  <c:v>1.31351360535424</c:v>
                </c:pt>
                <c:pt idx="75">
                  <c:v>1.3221006484696201</c:v>
                </c:pt>
                <c:pt idx="76">
                  <c:v>1.33472037417642</c:v>
                </c:pt>
                <c:pt idx="77">
                  <c:v>1.3240458571997198</c:v>
                </c:pt>
                <c:pt idx="78">
                  <c:v>1.3219785375999999</c:v>
                </c:pt>
                <c:pt idx="79">
                  <c:v>1.3351350818179197</c:v>
                </c:pt>
                <c:pt idx="80">
                  <c:v>1.3244873867387399</c:v>
                </c:pt>
                <c:pt idx="81">
                  <c:v>1.3316598190937801</c:v>
                </c:pt>
                <c:pt idx="82">
                  <c:v>1.3542484095742398</c:v>
                </c:pt>
                <c:pt idx="83">
                  <c:v>1.3528931618832498</c:v>
                </c:pt>
                <c:pt idx="84">
                  <c:v>1.3525858484749003</c:v>
                </c:pt>
                <c:pt idx="85">
                  <c:v>1.3659409187291998</c:v>
                </c:pt>
                <c:pt idx="86">
                  <c:v>1.3428186453669</c:v>
                </c:pt>
                <c:pt idx="87">
                  <c:v>1.35383269909976</c:v>
                </c:pt>
                <c:pt idx="88">
                  <c:v>1.3651854845056499</c:v>
                </c:pt>
                <c:pt idx="89">
                  <c:v>1.3531918326705901</c:v>
                </c:pt>
                <c:pt idx="90">
                  <c:v>1.34765552596115</c:v>
                </c:pt>
                <c:pt idx="91">
                  <c:v>1.3538767850275999</c:v>
                </c:pt>
                <c:pt idx="92">
                  <c:v>1.3403125254424499</c:v>
                </c:pt>
                <c:pt idx="93">
                  <c:v>1.3493238144853499</c:v>
                </c:pt>
                <c:pt idx="94">
                  <c:v>1.3602108646944</c:v>
                </c:pt>
                <c:pt idx="95">
                  <c:v>1.35344141481896</c:v>
                </c:pt>
                <c:pt idx="96">
                  <c:v>1.3533874065323299</c:v>
                </c:pt>
                <c:pt idx="97">
                  <c:v>1.37363338414854</c:v>
                </c:pt>
                <c:pt idx="98">
                  <c:v>1.3509030360935701</c:v>
                </c:pt>
                <c:pt idx="99">
                  <c:v>1.35886498607852</c:v>
                </c:pt>
                <c:pt idx="100">
                  <c:v>1.3685402128961099</c:v>
                </c:pt>
                <c:pt idx="101">
                  <c:v>1.3569001544949599</c:v>
                </c:pt>
                <c:pt idx="102">
                  <c:v>1.3517690271357301</c:v>
                </c:pt>
                <c:pt idx="103">
                  <c:v>1.3700064646102001</c:v>
                </c:pt>
                <c:pt idx="104">
                  <c:v>1.35218739268684</c:v>
                </c:pt>
                <c:pt idx="105">
                  <c:v>1.3625587025225001</c:v>
                </c:pt>
                <c:pt idx="106">
                  <c:v>1.37396268468609</c:v>
                </c:pt>
                <c:pt idx="107">
                  <c:v>1.36336981044456</c:v>
                </c:pt>
                <c:pt idx="108">
                  <c:v>1.3638398715393398</c:v>
                </c:pt>
                <c:pt idx="109">
                  <c:v>1.39467935826512</c:v>
                </c:pt>
                <c:pt idx="110">
                  <c:v>1.3727059210280901</c:v>
                </c:pt>
                <c:pt idx="111">
                  <c:v>1.3796173910448</c:v>
                </c:pt>
                <c:pt idx="112">
                  <c:v>1.39670667673282</c:v>
                </c:pt>
                <c:pt idx="113">
                  <c:v>1.3801646876795999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4-406E-ACC7-F62FF7513BEA}"/>
            </c:ext>
          </c:extLst>
        </c:ser>
        <c:ser>
          <c:idx val="3"/>
          <c:order val="3"/>
          <c:tx>
            <c:strRef>
              <c:f>'Summary Charts'!$S$44</c:f>
              <c:strCache>
                <c:ptCount val="1"/>
                <c:pt idx="0">
                  <c:v>7-10Y</c:v>
                </c:pt>
              </c:strCache>
            </c:strRef>
          </c:tx>
          <c:spPr>
            <a:solidFill>
              <a:srgbClr val="FF9900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Charts'!$S$45:$S$158</c:f>
              <c:numCache>
                <c:formatCode>General</c:formatCode>
                <c:ptCount val="114"/>
                <c:pt idx="0">
                  <c:v>1.4416852171360599</c:v>
                </c:pt>
                <c:pt idx="1">
                  <c:v>1.4487372778562999</c:v>
                </c:pt>
                <c:pt idx="2">
                  <c:v>1.4479931586083599</c:v>
                </c:pt>
                <c:pt idx="3">
                  <c:v>1.4669987114069702</c:v>
                </c:pt>
                <c:pt idx="4">
                  <c:v>1.4399789867798101</c:v>
                </c:pt>
                <c:pt idx="5">
                  <c:v>1.4615964106483998</c:v>
                </c:pt>
                <c:pt idx="6">
                  <c:v>1.4865309404201701</c:v>
                </c:pt>
                <c:pt idx="7">
                  <c:v>1.4655693610776801</c:v>
                </c:pt>
                <c:pt idx="8">
                  <c:v>1.4749626196035501</c:v>
                </c:pt>
                <c:pt idx="9">
                  <c:v>1.4881182497569199</c:v>
                </c:pt>
                <c:pt idx="10">
                  <c:v>1.4518417514512101</c:v>
                </c:pt>
                <c:pt idx="11">
                  <c:v>1.4833421044995001</c:v>
                </c:pt>
                <c:pt idx="12">
                  <c:v>1.5106495932622099</c:v>
                </c:pt>
                <c:pt idx="13">
                  <c:v>1.4728350518687998</c:v>
                </c:pt>
                <c:pt idx="14">
                  <c:v>1.46815038531081</c:v>
                </c:pt>
                <c:pt idx="15">
                  <c:v>1.4789018711961199</c:v>
                </c:pt>
                <c:pt idx="16">
                  <c:v>1.42617711070707</c:v>
                </c:pt>
                <c:pt idx="17">
                  <c:v>1.4418301246315199</c:v>
                </c:pt>
                <c:pt idx="18">
                  <c:v>1.4686154750474401</c:v>
                </c:pt>
                <c:pt idx="19">
                  <c:v>1.4038707816604798</c:v>
                </c:pt>
                <c:pt idx="20">
                  <c:v>1.4117043660858899</c:v>
                </c:pt>
                <c:pt idx="21">
                  <c:v>1.4217419087163301</c:v>
                </c:pt>
                <c:pt idx="22">
                  <c:v>1.33898971304465</c:v>
                </c:pt>
                <c:pt idx="23">
                  <c:v>1.36521003226388</c:v>
                </c:pt>
                <c:pt idx="24">
                  <c:v>1.3898207196218799</c:v>
                </c:pt>
                <c:pt idx="25">
                  <c:v>1.3303151458739999</c:v>
                </c:pt>
                <c:pt idx="26">
                  <c:v>1.3359451100751001</c:v>
                </c:pt>
                <c:pt idx="27">
                  <c:v>1.3496064829810199</c:v>
                </c:pt>
                <c:pt idx="28">
                  <c:v>1.2892360802877501</c:v>
                </c:pt>
                <c:pt idx="29">
                  <c:v>1.30651950495664</c:v>
                </c:pt>
                <c:pt idx="30">
                  <c:v>1.33049181880625</c:v>
                </c:pt>
                <c:pt idx="31">
                  <c:v>1.2732609828849399</c:v>
                </c:pt>
                <c:pt idx="32">
                  <c:v>1.2833314610633999</c:v>
                </c:pt>
                <c:pt idx="33">
                  <c:v>1.2972583105352</c:v>
                </c:pt>
                <c:pt idx="34">
                  <c:v>1.2195168483575001</c:v>
                </c:pt>
                <c:pt idx="35">
                  <c:v>1.2628158138418801</c:v>
                </c:pt>
                <c:pt idx="36">
                  <c:v>1.2904355531395999</c:v>
                </c:pt>
                <c:pt idx="37">
                  <c:v>1.2553042038773601</c:v>
                </c:pt>
                <c:pt idx="38">
                  <c:v>1.2578541470520599</c:v>
                </c:pt>
                <c:pt idx="39">
                  <c:v>1.2769246097896201</c:v>
                </c:pt>
                <c:pt idx="40">
                  <c:v>1.2334769193650799</c:v>
                </c:pt>
                <c:pt idx="41">
                  <c:v>1.25886766703094</c:v>
                </c:pt>
                <c:pt idx="42">
                  <c:v>1.2869464674037401</c:v>
                </c:pt>
                <c:pt idx="43">
                  <c:v>1.2421848470934</c:v>
                </c:pt>
                <c:pt idx="44">
                  <c:v>1.2583665612039499</c:v>
                </c:pt>
                <c:pt idx="45">
                  <c:v>1.2813132480378802</c:v>
                </c:pt>
                <c:pt idx="46">
                  <c:v>1.24143627974784</c:v>
                </c:pt>
                <c:pt idx="47">
                  <c:v>1.2859750326939998</c:v>
                </c:pt>
                <c:pt idx="48">
                  <c:v>1.3209172979644401</c:v>
                </c:pt>
                <c:pt idx="49">
                  <c:v>1.2933404341178201</c:v>
                </c:pt>
                <c:pt idx="50">
                  <c:v>1.29434615232158</c:v>
                </c:pt>
                <c:pt idx="51">
                  <c:v>1.3143532997082601</c:v>
                </c:pt>
                <c:pt idx="52">
                  <c:v>1.26758265146016</c:v>
                </c:pt>
                <c:pt idx="53">
                  <c:v>1.2983820991720001</c:v>
                </c:pt>
                <c:pt idx="54">
                  <c:v>1.3285836194657401</c:v>
                </c:pt>
                <c:pt idx="55">
                  <c:v>1.2916927983689401</c:v>
                </c:pt>
                <c:pt idx="56">
                  <c:v>1.3068816606061799</c:v>
                </c:pt>
                <c:pt idx="57">
                  <c:v>1.3287349756968299</c:v>
                </c:pt>
                <c:pt idx="58">
                  <c:v>1.2903930859820001</c:v>
                </c:pt>
                <c:pt idx="59">
                  <c:v>1.3296845430350499</c:v>
                </c:pt>
                <c:pt idx="60">
                  <c:v>1.3612608532693902</c:v>
                </c:pt>
                <c:pt idx="61">
                  <c:v>1.3467928028483502</c:v>
                </c:pt>
                <c:pt idx="62">
                  <c:v>1.3469454969658798</c:v>
                </c:pt>
                <c:pt idx="63">
                  <c:v>1.36643737313317</c:v>
                </c:pt>
                <c:pt idx="64">
                  <c:v>1.3303367721103199</c:v>
                </c:pt>
                <c:pt idx="65">
                  <c:v>1.3546060818020402</c:v>
                </c:pt>
                <c:pt idx="66">
                  <c:v>1.38432128145674</c:v>
                </c:pt>
                <c:pt idx="67">
                  <c:v>1.3533545555550999</c:v>
                </c:pt>
                <c:pt idx="68">
                  <c:v>1.3581986346018</c:v>
                </c:pt>
                <c:pt idx="69">
                  <c:v>1.38334937572022</c:v>
                </c:pt>
                <c:pt idx="70">
                  <c:v>1.34265290540975</c:v>
                </c:pt>
                <c:pt idx="71">
                  <c:v>1.3772746160098901</c:v>
                </c:pt>
                <c:pt idx="72">
                  <c:v>1.41088434931369</c:v>
                </c:pt>
                <c:pt idx="73">
                  <c:v>1.3968443254778999</c:v>
                </c:pt>
                <c:pt idx="74">
                  <c:v>1.40144814308794</c:v>
                </c:pt>
                <c:pt idx="75">
                  <c:v>1.42253728540749</c:v>
                </c:pt>
                <c:pt idx="76">
                  <c:v>1.3746781015310801</c:v>
                </c:pt>
                <c:pt idx="77">
                  <c:v>1.4016217898193699</c:v>
                </c:pt>
                <c:pt idx="78">
                  <c:v>1.4256215365009</c:v>
                </c:pt>
                <c:pt idx="79">
                  <c:v>1.38355595019265</c:v>
                </c:pt>
                <c:pt idx="80">
                  <c:v>1.39843691372488</c:v>
                </c:pt>
                <c:pt idx="81">
                  <c:v>1.426876381654</c:v>
                </c:pt>
                <c:pt idx="82">
                  <c:v>1.3792278182701201</c:v>
                </c:pt>
                <c:pt idx="83">
                  <c:v>1.41171346341937</c:v>
                </c:pt>
                <c:pt idx="84">
                  <c:v>1.44625373054616</c:v>
                </c:pt>
                <c:pt idx="85">
                  <c:v>1.4575716913957499</c:v>
                </c:pt>
                <c:pt idx="86">
                  <c:v>1.45637454118192</c:v>
                </c:pt>
                <c:pt idx="87">
                  <c:v>1.4752868203993701</c:v>
                </c:pt>
                <c:pt idx="88">
                  <c:v>1.4762840594390001</c:v>
                </c:pt>
                <c:pt idx="89">
                  <c:v>1.49740713938296</c:v>
                </c:pt>
                <c:pt idx="90">
                  <c:v>1.5237680294768801</c:v>
                </c:pt>
                <c:pt idx="91">
                  <c:v>1.5350940457534001</c:v>
                </c:pt>
                <c:pt idx="92">
                  <c:v>1.5384061633442401</c:v>
                </c:pt>
                <c:pt idx="93">
                  <c:v>1.56045623400625</c:v>
                </c:pt>
                <c:pt idx="94">
                  <c:v>1.5508929947962498</c:v>
                </c:pt>
                <c:pt idx="95">
                  <c:v>1.5881977797514002</c:v>
                </c:pt>
                <c:pt idx="96">
                  <c:v>1.6154644381646399</c:v>
                </c:pt>
                <c:pt idx="97">
                  <c:v>1.6764951986779597</c:v>
                </c:pt>
                <c:pt idx="98">
                  <c:v>1.67117720145994</c:v>
                </c:pt>
                <c:pt idx="99">
                  <c:v>1.6915940135384298</c:v>
                </c:pt>
                <c:pt idx="100">
                  <c:v>1.7623048932541798</c:v>
                </c:pt>
                <c:pt idx="101">
                  <c:v>1.7758074661986403</c:v>
                </c:pt>
                <c:pt idx="102">
                  <c:v>1.8047382275326798</c:v>
                </c:pt>
                <c:pt idx="103">
                  <c:v>1.87057727024237</c:v>
                </c:pt>
                <c:pt idx="104">
                  <c:v>1.87642221245592</c:v>
                </c:pt>
                <c:pt idx="105">
                  <c:v>1.8963724789732399</c:v>
                </c:pt>
                <c:pt idx="106">
                  <c:v>1.9616445890205598</c:v>
                </c:pt>
                <c:pt idx="107">
                  <c:v>2.0055916801440299</c:v>
                </c:pt>
                <c:pt idx="108">
                  <c:v>2.0392556851924399</c:v>
                </c:pt>
                <c:pt idx="109">
                  <c:v>2.1122057912124199</c:v>
                </c:pt>
                <c:pt idx="110">
                  <c:v>2.0954483544040801</c:v>
                </c:pt>
                <c:pt idx="111">
                  <c:v>2.1174340707547401</c:v>
                </c:pt>
                <c:pt idx="112">
                  <c:v>2.1913354445146598</c:v>
                </c:pt>
                <c:pt idx="113">
                  <c:v>2.1960156378642099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4-406E-ACC7-F62FF7513BEA}"/>
            </c:ext>
          </c:extLst>
        </c:ser>
        <c:ser>
          <c:idx val="4"/>
          <c:order val="4"/>
          <c:tx>
            <c:strRef>
              <c:f>'Summary Charts'!$U$44</c:f>
              <c:strCache>
                <c:ptCount val="1"/>
                <c:pt idx="0">
                  <c:v>10-20Y</c:v>
                </c:pt>
              </c:strCache>
            </c:strRef>
          </c:tx>
          <c:spPr>
            <a:solidFill>
              <a:srgbClr val="F9B073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Charts'!$U$45:$U$158</c:f>
              <c:numCache>
                <c:formatCode>General</c:formatCode>
                <c:ptCount val="114"/>
                <c:pt idx="0">
                  <c:v>1.94188822399328</c:v>
                </c:pt>
                <c:pt idx="1">
                  <c:v>2.04188979771796</c:v>
                </c:pt>
                <c:pt idx="2">
                  <c:v>2.0464337434616402</c:v>
                </c:pt>
                <c:pt idx="3">
                  <c:v>2.0737841636291496</c:v>
                </c:pt>
                <c:pt idx="4">
                  <c:v>2.16081962678075</c:v>
                </c:pt>
                <c:pt idx="5">
                  <c:v>2.1756014070795198</c:v>
                </c:pt>
                <c:pt idx="6">
                  <c:v>2.2009265549537398</c:v>
                </c:pt>
                <c:pt idx="7">
                  <c:v>2.2858487314248603</c:v>
                </c:pt>
                <c:pt idx="8">
                  <c:v>2.2973813845455204</c:v>
                </c:pt>
                <c:pt idx="9">
                  <c:v>2.3226658479152702</c:v>
                </c:pt>
                <c:pt idx="10">
                  <c:v>2.45429458434272</c:v>
                </c:pt>
                <c:pt idx="11">
                  <c:v>2.47703227147908</c:v>
                </c:pt>
                <c:pt idx="12">
                  <c:v>2.5043278213742601</c:v>
                </c:pt>
                <c:pt idx="13">
                  <c:v>2.6024822540168402</c:v>
                </c:pt>
                <c:pt idx="14">
                  <c:v>2.5974170361961799</c:v>
                </c:pt>
                <c:pt idx="15">
                  <c:v>2.6226355885329604</c:v>
                </c:pt>
                <c:pt idx="16">
                  <c:v>2.70451082849574</c:v>
                </c:pt>
                <c:pt idx="17">
                  <c:v>2.7125721857877001</c:v>
                </c:pt>
                <c:pt idx="18">
                  <c:v>2.7378180764767799</c:v>
                </c:pt>
                <c:pt idx="19">
                  <c:v>2.8187618920267501</c:v>
                </c:pt>
                <c:pt idx="20">
                  <c:v>2.8187223522214397</c:v>
                </c:pt>
                <c:pt idx="21">
                  <c:v>2.8439805516893397</c:v>
                </c:pt>
                <c:pt idx="22">
                  <c:v>2.9675820609541503</c:v>
                </c:pt>
                <c:pt idx="23">
                  <c:v>2.9825331608132402</c:v>
                </c:pt>
                <c:pt idx="24">
                  <c:v>3.0080308301616299</c:v>
                </c:pt>
                <c:pt idx="25">
                  <c:v>3.0998908359442803</c:v>
                </c:pt>
                <c:pt idx="26">
                  <c:v>3.0887365901700004</c:v>
                </c:pt>
                <c:pt idx="27">
                  <c:v>3.1155115717799502</c:v>
                </c:pt>
                <c:pt idx="28">
                  <c:v>3.1939745351464097</c:v>
                </c:pt>
                <c:pt idx="29">
                  <c:v>3.2023562897449196</c:v>
                </c:pt>
                <c:pt idx="30">
                  <c:v>3.2278123325674803</c:v>
                </c:pt>
                <c:pt idx="31">
                  <c:v>3.30113613705762</c:v>
                </c:pt>
                <c:pt idx="32">
                  <c:v>3.3074828182407203</c:v>
                </c:pt>
                <c:pt idx="33">
                  <c:v>3.33436598069094</c:v>
                </c:pt>
                <c:pt idx="34">
                  <c:v>3.45693187718163</c:v>
                </c:pt>
                <c:pt idx="35">
                  <c:v>3.4799183504483802</c:v>
                </c:pt>
                <c:pt idx="36">
                  <c:v>3.5077321795462804</c:v>
                </c:pt>
                <c:pt idx="37">
                  <c:v>3.6065763777035595</c:v>
                </c:pt>
                <c:pt idx="38">
                  <c:v>3.5900931821624997</c:v>
                </c:pt>
                <c:pt idx="39">
                  <c:v>3.6180495882105506</c:v>
                </c:pt>
                <c:pt idx="40">
                  <c:v>3.6985819713502401</c:v>
                </c:pt>
                <c:pt idx="41">
                  <c:v>3.7050655089989997</c:v>
                </c:pt>
                <c:pt idx="42">
                  <c:v>3.7329597149231204</c:v>
                </c:pt>
                <c:pt idx="43">
                  <c:v>3.81222122687304</c:v>
                </c:pt>
                <c:pt idx="44">
                  <c:v>3.8104392108454794</c:v>
                </c:pt>
                <c:pt idx="45">
                  <c:v>3.83827537122139</c:v>
                </c:pt>
                <c:pt idx="46">
                  <c:v>3.9247965512663399</c:v>
                </c:pt>
                <c:pt idx="47">
                  <c:v>3.9507522612192698</c:v>
                </c:pt>
                <c:pt idx="48">
                  <c:v>3.9804546044669</c:v>
                </c:pt>
                <c:pt idx="49">
                  <c:v>4.0838727561274499</c:v>
                </c:pt>
                <c:pt idx="50">
                  <c:v>4.0604022240270004</c:v>
                </c:pt>
                <c:pt idx="51">
                  <c:v>4.0893306147540001</c:v>
                </c:pt>
                <c:pt idx="52">
                  <c:v>4.1683865815760397</c:v>
                </c:pt>
                <c:pt idx="53">
                  <c:v>4.1722964281544002</c:v>
                </c:pt>
                <c:pt idx="54">
                  <c:v>4.2013081759219206</c:v>
                </c:pt>
                <c:pt idx="55">
                  <c:v>4.2783284041189802</c:v>
                </c:pt>
                <c:pt idx="56">
                  <c:v>4.2719737403675495</c:v>
                </c:pt>
                <c:pt idx="57">
                  <c:v>4.3019619845818795</c:v>
                </c:pt>
                <c:pt idx="58">
                  <c:v>4.3897377969665197</c:v>
                </c:pt>
                <c:pt idx="59">
                  <c:v>4.4119837873591203</c:v>
                </c:pt>
                <c:pt idx="60">
                  <c:v>4.4404854596715602</c:v>
                </c:pt>
                <c:pt idx="61">
                  <c:v>4.5251730307710005</c:v>
                </c:pt>
                <c:pt idx="62">
                  <c:v>4.492625414301</c:v>
                </c:pt>
                <c:pt idx="63">
                  <c:v>4.5210848661101801</c:v>
                </c:pt>
                <c:pt idx="64">
                  <c:v>4.6033237543018206</c:v>
                </c:pt>
                <c:pt idx="65">
                  <c:v>4.5976576211157196</c:v>
                </c:pt>
                <c:pt idx="66">
                  <c:v>4.6264513863834198</c:v>
                </c:pt>
                <c:pt idx="67">
                  <c:v>4.7067047815452501</c:v>
                </c:pt>
                <c:pt idx="68">
                  <c:v>4.6879649353350201</c:v>
                </c:pt>
                <c:pt idx="69">
                  <c:v>4.7161828389360299</c:v>
                </c:pt>
                <c:pt idx="70">
                  <c:v>4.8056575921624791</c:v>
                </c:pt>
                <c:pt idx="71">
                  <c:v>4.8202388080875007</c:v>
                </c:pt>
                <c:pt idx="72">
                  <c:v>4.8506857143429594</c:v>
                </c:pt>
                <c:pt idx="73">
                  <c:v>4.9349231683732198</c:v>
                </c:pt>
                <c:pt idx="74">
                  <c:v>4.89875891898064</c:v>
                </c:pt>
                <c:pt idx="75">
                  <c:v>4.9273656590462398</c:v>
                </c:pt>
                <c:pt idx="76">
                  <c:v>5.0048243881226506</c:v>
                </c:pt>
                <c:pt idx="77">
                  <c:v>5.0067597580981502</c:v>
                </c:pt>
                <c:pt idx="78">
                  <c:v>5.0358610438467304</c:v>
                </c:pt>
                <c:pt idx="79">
                  <c:v>5.1156898457700999</c:v>
                </c:pt>
                <c:pt idx="80">
                  <c:v>5.1035613819613497</c:v>
                </c:pt>
                <c:pt idx="81">
                  <c:v>5.1326847144585699</c:v>
                </c:pt>
                <c:pt idx="82">
                  <c:v>5.2101006165421406</c:v>
                </c:pt>
                <c:pt idx="83">
                  <c:v>5.2310833769039995</c:v>
                </c:pt>
                <c:pt idx="84">
                  <c:v>5.2593766171518599</c:v>
                </c:pt>
                <c:pt idx="85">
                  <c:v>5.3494677064970997</c:v>
                </c:pt>
                <c:pt idx="86">
                  <c:v>5.29941483097004</c:v>
                </c:pt>
                <c:pt idx="87">
                  <c:v>5.3277237201018197</c:v>
                </c:pt>
                <c:pt idx="88">
                  <c:v>5.4019961545778798</c:v>
                </c:pt>
                <c:pt idx="89">
                  <c:v>5.39026129421232</c:v>
                </c:pt>
                <c:pt idx="90">
                  <c:v>5.4181976788620796</c:v>
                </c:pt>
                <c:pt idx="91">
                  <c:v>5.4860800447828204</c:v>
                </c:pt>
                <c:pt idx="92">
                  <c:v>5.4574317423182297</c:v>
                </c:pt>
                <c:pt idx="93">
                  <c:v>5.4856308540231602</c:v>
                </c:pt>
                <c:pt idx="94">
                  <c:v>5.54104833897504</c:v>
                </c:pt>
                <c:pt idx="95">
                  <c:v>5.5622112374486701</c:v>
                </c:pt>
                <c:pt idx="96">
                  <c:v>5.5918311284804894</c:v>
                </c:pt>
                <c:pt idx="97">
                  <c:v>5.6648187519864894</c:v>
                </c:pt>
                <c:pt idx="98">
                  <c:v>5.6085868116226401</c:v>
                </c:pt>
                <c:pt idx="99">
                  <c:v>5.6367290009587201</c:v>
                </c:pt>
                <c:pt idx="100">
                  <c:v>5.6943495028071602</c:v>
                </c:pt>
                <c:pt idx="101">
                  <c:v>5.6758063955749192</c:v>
                </c:pt>
                <c:pt idx="102">
                  <c:v>5.70406491063234</c:v>
                </c:pt>
                <c:pt idx="103">
                  <c:v>5.7429740784247194</c:v>
                </c:pt>
                <c:pt idx="104">
                  <c:v>5.7113151389471</c:v>
                </c:pt>
                <c:pt idx="105">
                  <c:v>5.7395894136901795</c:v>
                </c:pt>
                <c:pt idx="106">
                  <c:v>5.7627379845889202</c:v>
                </c:pt>
                <c:pt idx="107">
                  <c:v>5.7772867022759398</c:v>
                </c:pt>
                <c:pt idx="108">
                  <c:v>5.8057363789046708</c:v>
                </c:pt>
                <c:pt idx="109">
                  <c:v>5.8813566294059898</c:v>
                </c:pt>
                <c:pt idx="110">
                  <c:v>5.8227457802054392</c:v>
                </c:pt>
                <c:pt idx="111">
                  <c:v>5.8516717468835999</c:v>
                </c:pt>
                <c:pt idx="112">
                  <c:v>5.9025660667104614</c:v>
                </c:pt>
                <c:pt idx="113">
                  <c:v>5.8799008662977386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34-406E-ACC7-F62FF7513BEA}"/>
            </c:ext>
          </c:extLst>
        </c:ser>
        <c:ser>
          <c:idx val="5"/>
          <c:order val="5"/>
          <c:tx>
            <c:strRef>
              <c:f>'Summary Charts'!$W$44</c:f>
              <c:strCache>
                <c:ptCount val="1"/>
                <c:pt idx="0">
                  <c:v>20-30Y</c:v>
                </c:pt>
              </c:strCache>
            </c:strRef>
          </c:tx>
          <c:spPr>
            <a:solidFill>
              <a:srgbClr val="FBC69B"/>
            </a:solidFill>
            <a:ln>
              <a:noFill/>
              <a:prstDash val="solid"/>
            </a:ln>
          </c:spPr>
          <c:cat>
            <c:numRef>
              <c:f>'Summary Charts'!$K$45:$K$158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Charts'!$W$45:$W$158</c:f>
              <c:numCache>
                <c:formatCode>General</c:formatCode>
                <c:ptCount val="114"/>
                <c:pt idx="0">
                  <c:v>4.6086245597457793</c:v>
                </c:pt>
                <c:pt idx="1">
                  <c:v>4.6267489014208811</c:v>
                </c:pt>
                <c:pt idx="2">
                  <c:v>4.6354221406808991</c:v>
                </c:pt>
                <c:pt idx="3">
                  <c:v>4.6848688272935997</c:v>
                </c:pt>
                <c:pt idx="4">
                  <c:v>4.7083239606116196</c:v>
                </c:pt>
                <c:pt idx="5">
                  <c:v>4.7333966609818505</c:v>
                </c:pt>
                <c:pt idx="6">
                  <c:v>4.7777917798025396</c:v>
                </c:pt>
                <c:pt idx="7">
                  <c:v>4.7677362574863</c:v>
                </c:pt>
                <c:pt idx="8">
                  <c:v>4.7843978624403301</c:v>
                </c:pt>
                <c:pt idx="9">
                  <c:v>4.8287460675623395</c:v>
                </c:pt>
                <c:pt idx="10">
                  <c:v>4.7752233135566708</c:v>
                </c:pt>
                <c:pt idx="11">
                  <c:v>4.8159845017994609</c:v>
                </c:pt>
                <c:pt idx="12">
                  <c:v>4.8618696193251001</c:v>
                </c:pt>
                <c:pt idx="13">
                  <c:v>4.8601095170236004</c:v>
                </c:pt>
                <c:pt idx="14">
                  <c:v>4.8638819991875701</c:v>
                </c:pt>
                <c:pt idx="15">
                  <c:v>4.9073763851527801</c:v>
                </c:pt>
                <c:pt idx="16">
                  <c:v>4.9262993914723801</c:v>
                </c:pt>
                <c:pt idx="17">
                  <c:v>4.9465051236260997</c:v>
                </c:pt>
                <c:pt idx="18">
                  <c:v>4.9901139905279006</c:v>
                </c:pt>
                <c:pt idx="19">
                  <c:v>4.9715069284826399</c:v>
                </c:pt>
                <c:pt idx="20">
                  <c:v>4.9848495181831005</c:v>
                </c:pt>
                <c:pt idx="21">
                  <c:v>5.0284984648409194</c:v>
                </c:pt>
                <c:pt idx="22">
                  <c:v>4.9659183362465393</c:v>
                </c:pt>
                <c:pt idx="23">
                  <c:v>5.0025893066489404</c:v>
                </c:pt>
                <c:pt idx="24">
                  <c:v>5.0468625736085695</c:v>
                </c:pt>
                <c:pt idx="25">
                  <c:v>5.0394593278548001</c:v>
                </c:pt>
                <c:pt idx="26">
                  <c:v>5.0453950618125996</c:v>
                </c:pt>
                <c:pt idx="27">
                  <c:v>5.0957698087210499</c:v>
                </c:pt>
                <c:pt idx="28">
                  <c:v>5.0908206518519998</c:v>
                </c:pt>
                <c:pt idx="29">
                  <c:v>5.1207375160310598</c:v>
                </c:pt>
                <c:pt idx="30">
                  <c:v>5.1644437231164</c:v>
                </c:pt>
                <c:pt idx="31">
                  <c:v>5.1479232355053597</c:v>
                </c:pt>
                <c:pt idx="32">
                  <c:v>5.1650422492998</c:v>
                </c:pt>
                <c:pt idx="33">
                  <c:v>5.2183166144951798</c:v>
                </c:pt>
                <c:pt idx="34">
                  <c:v>5.1503996979185596</c:v>
                </c:pt>
                <c:pt idx="35">
                  <c:v>5.1915522678003594</c:v>
                </c:pt>
                <c:pt idx="36">
                  <c:v>5.2445674268812095</c:v>
                </c:pt>
                <c:pt idx="37">
                  <c:v>5.2527828733738406</c:v>
                </c:pt>
                <c:pt idx="38">
                  <c:v>5.2547644521822097</c:v>
                </c:pt>
                <c:pt idx="39">
                  <c:v>5.3052664516069301</c:v>
                </c:pt>
                <c:pt idx="40">
                  <c:v>5.3175700859365005</c:v>
                </c:pt>
                <c:pt idx="41">
                  <c:v>5.3380337564916012</c:v>
                </c:pt>
                <c:pt idx="42">
                  <c:v>5.3829605579227993</c:v>
                </c:pt>
                <c:pt idx="43">
                  <c:v>5.36670804049976</c:v>
                </c:pt>
                <c:pt idx="44">
                  <c:v>5.3803072036076793</c:v>
                </c:pt>
                <c:pt idx="45">
                  <c:v>5.43887881972248</c:v>
                </c:pt>
                <c:pt idx="46">
                  <c:v>5.3806325702555799</c:v>
                </c:pt>
                <c:pt idx="47">
                  <c:v>5.4196090651595998</c:v>
                </c:pt>
                <c:pt idx="48">
                  <c:v>5.4724676087198301</c:v>
                </c:pt>
                <c:pt idx="49">
                  <c:v>5.4692858463327703</c:v>
                </c:pt>
                <c:pt idx="50">
                  <c:v>5.4687649546253096</c:v>
                </c:pt>
                <c:pt idx="51">
                  <c:v>5.5179219151664993</c:v>
                </c:pt>
                <c:pt idx="52">
                  <c:v>5.5258137625416595</c:v>
                </c:pt>
                <c:pt idx="53">
                  <c:v>5.54528691994095</c:v>
                </c:pt>
                <c:pt idx="54">
                  <c:v>5.5906207878081595</c:v>
                </c:pt>
                <c:pt idx="55">
                  <c:v>5.5754603303260399</c:v>
                </c:pt>
                <c:pt idx="56">
                  <c:v>5.5866753727219196</c:v>
                </c:pt>
                <c:pt idx="57">
                  <c:v>5.64224107095486</c:v>
                </c:pt>
                <c:pt idx="58">
                  <c:v>5.5868552519324997</c:v>
                </c:pt>
                <c:pt idx="59">
                  <c:v>5.6244077367902996</c:v>
                </c:pt>
                <c:pt idx="60">
                  <c:v>5.6696977216592801</c:v>
                </c:pt>
                <c:pt idx="61">
                  <c:v>5.6650788554924807</c:v>
                </c:pt>
                <c:pt idx="62">
                  <c:v>5.6631586287326403</c:v>
                </c:pt>
                <c:pt idx="63">
                  <c:v>5.7152605293214798</c:v>
                </c:pt>
                <c:pt idx="64">
                  <c:v>5.7308121516999506</c:v>
                </c:pt>
                <c:pt idx="65">
                  <c:v>5.743973358435519</c:v>
                </c:pt>
                <c:pt idx="66">
                  <c:v>5.7885233224868999</c:v>
                </c:pt>
                <c:pt idx="67">
                  <c:v>5.7893727420011993</c:v>
                </c:pt>
                <c:pt idx="68">
                  <c:v>5.7960268288927992</c:v>
                </c:pt>
                <c:pt idx="69">
                  <c:v>5.8541492701484801</c:v>
                </c:pt>
                <c:pt idx="70">
                  <c:v>5.7961649058705804</c:v>
                </c:pt>
                <c:pt idx="71">
                  <c:v>5.8301122191378001</c:v>
                </c:pt>
                <c:pt idx="72">
                  <c:v>5.8874753828299697</c:v>
                </c:pt>
                <c:pt idx="73">
                  <c:v>5.8785488110767004</c:v>
                </c:pt>
                <c:pt idx="74">
                  <c:v>5.8786112279549405</c:v>
                </c:pt>
                <c:pt idx="75">
                  <c:v>5.9327183832575194</c:v>
                </c:pt>
                <c:pt idx="76">
                  <c:v>5.9249263253282995</c:v>
                </c:pt>
                <c:pt idx="77">
                  <c:v>5.9500105165010693</c:v>
                </c:pt>
                <c:pt idx="78">
                  <c:v>5.9956469407136801</c:v>
                </c:pt>
                <c:pt idx="79">
                  <c:v>5.9609934065780505</c:v>
                </c:pt>
                <c:pt idx="80">
                  <c:v>5.9800504600076803</c:v>
                </c:pt>
                <c:pt idx="81">
                  <c:v>6.0432480156280812</c:v>
                </c:pt>
                <c:pt idx="82">
                  <c:v>5.9768873741865596</c:v>
                </c:pt>
                <c:pt idx="83">
                  <c:v>6.01952668150631</c:v>
                </c:pt>
                <c:pt idx="84">
                  <c:v>6.0784430309618394</c:v>
                </c:pt>
                <c:pt idx="85">
                  <c:v>6.0664245596252204</c:v>
                </c:pt>
                <c:pt idx="86">
                  <c:v>6.0614006047412001</c:v>
                </c:pt>
                <c:pt idx="87">
                  <c:v>6.1164759210803998</c:v>
                </c:pt>
                <c:pt idx="88">
                  <c:v>6.1022522901454401</c:v>
                </c:pt>
                <c:pt idx="89">
                  <c:v>6.120131607176341</c:v>
                </c:pt>
                <c:pt idx="90">
                  <c:v>6.1660684955916496</c:v>
                </c:pt>
                <c:pt idx="91">
                  <c:v>6.1336943150707794</c:v>
                </c:pt>
                <c:pt idx="92">
                  <c:v>6.1479516437632498</c:v>
                </c:pt>
                <c:pt idx="93">
                  <c:v>6.2047743423108193</c:v>
                </c:pt>
                <c:pt idx="94">
                  <c:v>6.1208468243831495</c:v>
                </c:pt>
                <c:pt idx="95">
                  <c:v>6.1593044362536</c:v>
                </c:pt>
                <c:pt idx="96">
                  <c:v>6.2076081351834302</c:v>
                </c:pt>
                <c:pt idx="97">
                  <c:v>6.1553988375813402</c:v>
                </c:pt>
                <c:pt idx="98">
                  <c:v>6.1499345720864005</c:v>
                </c:pt>
                <c:pt idx="99">
                  <c:v>6.2045399565282597</c:v>
                </c:pt>
                <c:pt idx="100">
                  <c:v>6.12525042742016</c:v>
                </c:pt>
                <c:pt idx="101">
                  <c:v>6.1432796614100003</c:v>
                </c:pt>
                <c:pt idx="102">
                  <c:v>6.1911351265357997</c:v>
                </c:pt>
                <c:pt idx="103">
                  <c:v>6.1062705249811104</c:v>
                </c:pt>
                <c:pt idx="104">
                  <c:v>6.1165568573734195</c:v>
                </c:pt>
                <c:pt idx="105">
                  <c:v>6.1733169141893791</c:v>
                </c:pt>
                <c:pt idx="106">
                  <c:v>6.04101273166998</c:v>
                </c:pt>
                <c:pt idx="107">
                  <c:v>6.0774115015850798</c:v>
                </c:pt>
                <c:pt idx="108">
                  <c:v>6.1322083829925091</c:v>
                </c:pt>
                <c:pt idx="109">
                  <c:v>6.0634529150223901</c:v>
                </c:pt>
                <c:pt idx="110">
                  <c:v>6.0603226863306405</c:v>
                </c:pt>
                <c:pt idx="111">
                  <c:v>6.1161423249145797</c:v>
                </c:pt>
                <c:pt idx="112">
                  <c:v>6.0494576014314605</c:v>
                </c:pt>
                <c:pt idx="113">
                  <c:v>6.061460240120951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34-406E-ACC7-F62FF75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dateAx>
        <c:axId val="10"/>
        <c:scaling>
          <c:orientation val="minMax"/>
          <c:max val="46997"/>
        </c:scaling>
        <c:delete val="0"/>
        <c:axPos val="b"/>
        <c:numFmt formatCode="[$-409]mmm\-yy;@" sourceLinked="0"/>
        <c:majorTickMark val="none"/>
        <c:minorTickMark val="none"/>
        <c:tickLblPos val="nextTo"/>
        <c:crossAx val="100"/>
        <c:crosses val="autoZero"/>
        <c:auto val="0"/>
        <c:lblOffset val="100"/>
        <c:baseTimeUnit val="months"/>
        <c:majorUnit val="6"/>
        <c:majorTimeUnit val="months"/>
      </c:dateAx>
      <c:valAx>
        <c:axId val="100"/>
        <c:scaling>
          <c:orientation val="minMax"/>
        </c:scaling>
        <c:delete val="0"/>
        <c:axPos val="r"/>
        <c:majorGridlines>
          <c:spPr>
            <a:ln>
              <a:solidFill>
                <a:srgbClr val="D8D8D8"/>
              </a:solidFill>
            </a:ln>
          </c:spPr>
        </c:majorGridlines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n-US" b="0"/>
                  <a:t>$ bns / 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10"/>
        <c:crosses val="max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Bill</a:t>
            </a:r>
            <a:r>
              <a:rPr lang="en-US" baseline="0"/>
              <a:t> share rises and eventually moves above the TBAC recommended range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'Summary Charts'!$G$44</c:f>
              <c:strCache>
                <c:ptCount val="1"/>
                <c:pt idx="0">
                  <c:v>TBAC Recommended Bill Share</c:v>
                </c:pt>
              </c:strCache>
            </c:strRef>
          </c:tx>
          <c:spPr>
            <a:solidFill>
              <a:srgbClr val="92D050">
                <a:alpha val="65000"/>
              </a:srgbClr>
            </a:solidFill>
            <a:ln>
              <a:noFill/>
              <a:prstDash val="solid"/>
            </a:ln>
          </c:spPr>
          <c:val>
            <c:numRef>
              <c:f>'Summary Charts'!$I$45:$I$158</c:f>
              <c:numCache>
                <c:formatCode>0.00%</c:formatCode>
                <c:ptCount val="1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F-4CE1-B82B-0B1FB9B01EF3}"/>
            </c:ext>
          </c:extLst>
        </c:ser>
        <c:ser>
          <c:idx val="3"/>
          <c:order val="1"/>
          <c:spPr>
            <a:solidFill>
              <a:schemeClr val="bg1"/>
            </a:solidFill>
            <a:ln>
              <a:noFill/>
              <a:prstDash val="solid"/>
            </a:ln>
          </c:spPr>
          <c:val>
            <c:numRef>
              <c:f>'Summary Charts'!$H$45:$H$158</c:f>
              <c:numCache>
                <c:formatCode>0.00%</c:formatCode>
                <c:ptCount val="11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3F-4CE1-B82B-0B1FB9B0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lineChart>
        <c:grouping val="standard"/>
        <c:varyColors val="0"/>
        <c:ser>
          <c:idx val="4"/>
          <c:order val="2"/>
          <c:tx>
            <c:v>Bill Share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Charts'!$F$45:$F$158</c:f>
              <c:numCache>
                <c:formatCode>0.00%</c:formatCode>
                <c:ptCount val="114"/>
                <c:pt idx="0">
                  <c:v>0.15176000000000001</c:v>
                </c:pt>
                <c:pt idx="1">
                  <c:v>0.15767999999999999</c:v>
                </c:pt>
                <c:pt idx="2">
                  <c:v>0.15032999999999999</c:v>
                </c:pt>
                <c:pt idx="3">
                  <c:v>0.16039</c:v>
                </c:pt>
                <c:pt idx="4">
                  <c:v>0.16982</c:v>
                </c:pt>
                <c:pt idx="5">
                  <c:v>0.15767999999999999</c:v>
                </c:pt>
                <c:pt idx="6">
                  <c:v>0.16036</c:v>
                </c:pt>
                <c:pt idx="7">
                  <c:v>0.16256000000000001</c:v>
                </c:pt>
                <c:pt idx="8">
                  <c:v>0.15809999999999999</c:v>
                </c:pt>
                <c:pt idx="9">
                  <c:v>0.1583</c:v>
                </c:pt>
                <c:pt idx="10">
                  <c:v>0.16522000000000001</c:v>
                </c:pt>
                <c:pt idx="11">
                  <c:v>0.16641</c:v>
                </c:pt>
                <c:pt idx="12">
                  <c:v>0.16097</c:v>
                </c:pt>
                <c:pt idx="13">
                  <c:v>0.16331000000000001</c:v>
                </c:pt>
                <c:pt idx="14">
                  <c:v>0.15858</c:v>
                </c:pt>
                <c:pt idx="15">
                  <c:v>0.16450000000000001</c:v>
                </c:pt>
                <c:pt idx="16">
                  <c:v>0.16880999999999999</c:v>
                </c:pt>
                <c:pt idx="17">
                  <c:v>0.16163</c:v>
                </c:pt>
                <c:pt idx="18">
                  <c:v>0.16549</c:v>
                </c:pt>
                <c:pt idx="19">
                  <c:v>0.16996</c:v>
                </c:pt>
                <c:pt idx="20">
                  <c:v>0.16658999999999999</c:v>
                </c:pt>
                <c:pt idx="21">
                  <c:v>0.16728000000000001</c:v>
                </c:pt>
                <c:pt idx="22">
                  <c:v>0.17554</c:v>
                </c:pt>
                <c:pt idx="23">
                  <c:v>0.17698</c:v>
                </c:pt>
                <c:pt idx="24">
                  <c:v>0.17163999999999999</c:v>
                </c:pt>
                <c:pt idx="25">
                  <c:v>0.17505000000000001</c:v>
                </c:pt>
                <c:pt idx="26">
                  <c:v>0.17065</c:v>
                </c:pt>
                <c:pt idx="27">
                  <c:v>0.17510000000000001</c:v>
                </c:pt>
                <c:pt idx="28">
                  <c:v>0.17904</c:v>
                </c:pt>
                <c:pt idx="29">
                  <c:v>0.17224</c:v>
                </c:pt>
                <c:pt idx="30">
                  <c:v>0.17824000000000001</c:v>
                </c:pt>
                <c:pt idx="31">
                  <c:v>0.18348999999999999</c:v>
                </c:pt>
                <c:pt idx="32">
                  <c:v>0.18015999999999999</c:v>
                </c:pt>
                <c:pt idx="33">
                  <c:v>0.18057999999999999</c:v>
                </c:pt>
                <c:pt idx="34">
                  <c:v>0.19031000000000001</c:v>
                </c:pt>
                <c:pt idx="35">
                  <c:v>0.19267999999999999</c:v>
                </c:pt>
                <c:pt idx="36">
                  <c:v>0.18459999999999999</c:v>
                </c:pt>
                <c:pt idx="37">
                  <c:v>0.18748999999999999</c:v>
                </c:pt>
                <c:pt idx="38">
                  <c:v>0.18196999999999999</c:v>
                </c:pt>
                <c:pt idx="39">
                  <c:v>0.18692</c:v>
                </c:pt>
                <c:pt idx="40">
                  <c:v>0.19137000000000001</c:v>
                </c:pt>
                <c:pt idx="41">
                  <c:v>0.18342</c:v>
                </c:pt>
                <c:pt idx="42">
                  <c:v>0.18837000000000001</c:v>
                </c:pt>
                <c:pt idx="43">
                  <c:v>0.19245000000000001</c:v>
                </c:pt>
                <c:pt idx="44">
                  <c:v>0.18869</c:v>
                </c:pt>
                <c:pt idx="45">
                  <c:v>0.18837999999999999</c:v>
                </c:pt>
                <c:pt idx="46">
                  <c:v>0.19742999999999999</c:v>
                </c:pt>
                <c:pt idx="47">
                  <c:v>0.19946</c:v>
                </c:pt>
                <c:pt idx="48">
                  <c:v>0.19191</c:v>
                </c:pt>
                <c:pt idx="49">
                  <c:v>0.19525999999999999</c:v>
                </c:pt>
                <c:pt idx="50">
                  <c:v>0.19045000000000001</c:v>
                </c:pt>
                <c:pt idx="51">
                  <c:v>0.1953</c:v>
                </c:pt>
                <c:pt idx="52">
                  <c:v>0.2</c:v>
                </c:pt>
                <c:pt idx="53">
                  <c:v>0.19236</c:v>
                </c:pt>
                <c:pt idx="54">
                  <c:v>0.19742000000000001</c:v>
                </c:pt>
                <c:pt idx="55">
                  <c:v>0.2014</c:v>
                </c:pt>
                <c:pt idx="56">
                  <c:v>0.19788</c:v>
                </c:pt>
                <c:pt idx="57">
                  <c:v>0.1971</c:v>
                </c:pt>
                <c:pt idx="58">
                  <c:v>0.20480000000000001</c:v>
                </c:pt>
                <c:pt idx="59">
                  <c:v>0.20682</c:v>
                </c:pt>
                <c:pt idx="60">
                  <c:v>0.20008000000000001</c:v>
                </c:pt>
                <c:pt idx="61">
                  <c:v>0.20333000000000001</c:v>
                </c:pt>
                <c:pt idx="62">
                  <c:v>0.19903999999999999</c:v>
                </c:pt>
                <c:pt idx="63">
                  <c:v>0.20412</c:v>
                </c:pt>
                <c:pt idx="64">
                  <c:v>0.20832000000000001</c:v>
                </c:pt>
                <c:pt idx="65">
                  <c:v>0.20168</c:v>
                </c:pt>
                <c:pt idx="66">
                  <c:v>0.20830000000000001</c:v>
                </c:pt>
                <c:pt idx="67">
                  <c:v>0.21401000000000001</c:v>
                </c:pt>
                <c:pt idx="68">
                  <c:v>0.21157999999999999</c:v>
                </c:pt>
                <c:pt idx="69">
                  <c:v>0.21189</c:v>
                </c:pt>
                <c:pt idx="70">
                  <c:v>0.22331999999999999</c:v>
                </c:pt>
                <c:pt idx="71">
                  <c:v>0.22719</c:v>
                </c:pt>
                <c:pt idx="72">
                  <c:v>0.22081000000000001</c:v>
                </c:pt>
                <c:pt idx="73">
                  <c:v>0.22628999999999999</c:v>
                </c:pt>
                <c:pt idx="74">
                  <c:v>0.22273999999999999</c:v>
                </c:pt>
                <c:pt idx="75">
                  <c:v>0.22906000000000001</c:v>
                </c:pt>
                <c:pt idx="76">
                  <c:v>0.23572000000000001</c:v>
                </c:pt>
                <c:pt idx="77">
                  <c:v>0.22914000000000001</c:v>
                </c:pt>
                <c:pt idx="78">
                  <c:v>0.23497000000000001</c:v>
                </c:pt>
                <c:pt idx="79">
                  <c:v>0.24024000000000001</c:v>
                </c:pt>
                <c:pt idx="80">
                  <c:v>0.23782</c:v>
                </c:pt>
                <c:pt idx="81">
                  <c:v>0.23752000000000001</c:v>
                </c:pt>
                <c:pt idx="82">
                  <c:v>0.24682999999999999</c:v>
                </c:pt>
                <c:pt idx="83">
                  <c:v>0.24981</c:v>
                </c:pt>
                <c:pt idx="84">
                  <c:v>0.24393999999999999</c:v>
                </c:pt>
                <c:pt idx="85">
                  <c:v>0.24748999999999999</c:v>
                </c:pt>
                <c:pt idx="86">
                  <c:v>0.24376</c:v>
                </c:pt>
                <c:pt idx="87">
                  <c:v>0.24870999999999999</c:v>
                </c:pt>
                <c:pt idx="88">
                  <c:v>0.25324999999999998</c:v>
                </c:pt>
                <c:pt idx="89">
                  <c:v>0.24682000000000001</c:v>
                </c:pt>
                <c:pt idx="90">
                  <c:v>0.25307000000000002</c:v>
                </c:pt>
                <c:pt idx="91">
                  <c:v>0.25795000000000001</c:v>
                </c:pt>
                <c:pt idx="92">
                  <c:v>0.25546999999999997</c:v>
                </c:pt>
                <c:pt idx="93">
                  <c:v>0.25472</c:v>
                </c:pt>
                <c:pt idx="94">
                  <c:v>0.26526</c:v>
                </c:pt>
                <c:pt idx="95">
                  <c:v>0.26889000000000002</c:v>
                </c:pt>
                <c:pt idx="96">
                  <c:v>0.26158999999999999</c:v>
                </c:pt>
                <c:pt idx="97">
                  <c:v>0.26700000000000002</c:v>
                </c:pt>
                <c:pt idx="98">
                  <c:v>0.26340000000000002</c:v>
                </c:pt>
                <c:pt idx="99">
                  <c:v>0.26934999999999998</c:v>
                </c:pt>
                <c:pt idx="100">
                  <c:v>0.27628999999999998</c:v>
                </c:pt>
                <c:pt idx="101">
                  <c:v>0.26963999999999999</c:v>
                </c:pt>
                <c:pt idx="102">
                  <c:v>0.27556999999999998</c:v>
                </c:pt>
                <c:pt idx="103">
                  <c:v>0.28217999999999999</c:v>
                </c:pt>
                <c:pt idx="104">
                  <c:v>0.27982000000000001</c:v>
                </c:pt>
                <c:pt idx="105">
                  <c:v>0.27927999999999997</c:v>
                </c:pt>
                <c:pt idx="106">
                  <c:v>0.29065000000000002</c:v>
                </c:pt>
                <c:pt idx="107">
                  <c:v>0.29410999999999998</c:v>
                </c:pt>
                <c:pt idx="108">
                  <c:v>0.28716000000000003</c:v>
                </c:pt>
                <c:pt idx="109">
                  <c:v>0.29271000000000003</c:v>
                </c:pt>
                <c:pt idx="110">
                  <c:v>0.28931000000000001</c:v>
                </c:pt>
                <c:pt idx="111">
                  <c:v>0.29503000000000001</c:v>
                </c:pt>
                <c:pt idx="112">
                  <c:v>0.30181999999999998</c:v>
                </c:pt>
                <c:pt idx="113">
                  <c:v>0.29552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F-4CE1-B82B-0B1FB9B01EF3}"/>
            </c:ext>
          </c:extLst>
        </c:ser>
        <c:ser>
          <c:idx val="6"/>
          <c:order val="3"/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Charts'!$G$45:$G$158</c:f>
              <c:numCache>
                <c:formatCode>0.00%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F-4CE1-B82B-0B1FB9B0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13759"/>
        <c:axId val="1515424991"/>
        <c:extLst/>
      </c:lineChart>
      <c:catAx>
        <c:axId val="1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Bill Share of Outstanding Debt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10"/>
        <c:crosses val="autoZero"/>
        <c:crossBetween val="between"/>
      </c:valAx>
      <c:dateAx>
        <c:axId val="1515413759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24991"/>
        <c:crossesAt val="-5.000000000000001E-2"/>
        <c:auto val="0"/>
        <c:lblOffset val="100"/>
        <c:baseTimeUnit val="months"/>
        <c:majorUnit val="6"/>
        <c:majorTimeUnit val="months"/>
      </c:dateAx>
      <c:valAx>
        <c:axId val="1515424991"/>
        <c:scaling>
          <c:orientation val="minMax"/>
          <c:max val="0.30000000000000004"/>
          <c:min val="-5.000000000000001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13759"/>
        <c:crosses val="autoZero"/>
        <c:crossBetween val="between"/>
      </c:valAx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SOMA-adjusted</a:t>
            </a:r>
            <a:r>
              <a:rPr lang="en-US" baseline="0"/>
              <a:t> weighted average duration (WAD) is well below overall WAD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Charts'!$C$44</c:f>
              <c:strCache>
                <c:ptCount val="1"/>
                <c:pt idx="0">
                  <c:v>WAD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Charts'!$C$45:$C$158</c:f>
              <c:numCache>
                <c:formatCode>General</c:formatCode>
                <c:ptCount val="114"/>
                <c:pt idx="0">
                  <c:v>5.17835</c:v>
                </c:pt>
                <c:pt idx="1">
                  <c:v>5.1688599999999996</c:v>
                </c:pt>
                <c:pt idx="2">
                  <c:v>5.1535099999999998</c:v>
                </c:pt>
                <c:pt idx="3">
                  <c:v>5.1356000000000002</c:v>
                </c:pt>
                <c:pt idx="4">
                  <c:v>5.0920100000000001</c:v>
                </c:pt>
                <c:pt idx="5">
                  <c:v>5.14255</c:v>
                </c:pt>
                <c:pt idx="6">
                  <c:v>5.1460900000000001</c:v>
                </c:pt>
                <c:pt idx="7">
                  <c:v>5.1324800000000002</c:v>
                </c:pt>
                <c:pt idx="8">
                  <c:v>5.1292799999999996</c:v>
                </c:pt>
                <c:pt idx="9">
                  <c:v>5.1659300000000004</c:v>
                </c:pt>
                <c:pt idx="10">
                  <c:v>5.1255699999999997</c:v>
                </c:pt>
                <c:pt idx="11">
                  <c:v>5.1276599999999997</c:v>
                </c:pt>
                <c:pt idx="12">
                  <c:v>5.2041500000000003</c:v>
                </c:pt>
                <c:pt idx="13">
                  <c:v>5.2155399999999998</c:v>
                </c:pt>
                <c:pt idx="14">
                  <c:v>5.1901799999999998</c:v>
                </c:pt>
                <c:pt idx="15">
                  <c:v>5.2012999999999998</c:v>
                </c:pt>
                <c:pt idx="16">
                  <c:v>5.2015799999999999</c:v>
                </c:pt>
                <c:pt idx="17">
                  <c:v>5.2175200000000004</c:v>
                </c:pt>
                <c:pt idx="18">
                  <c:v>5.2205500000000002</c:v>
                </c:pt>
                <c:pt idx="19">
                  <c:v>5.1982999999999997</c:v>
                </c:pt>
                <c:pt idx="20">
                  <c:v>5.1835500000000003</c:v>
                </c:pt>
                <c:pt idx="21">
                  <c:v>5.218</c:v>
                </c:pt>
                <c:pt idx="22">
                  <c:v>5.17</c:v>
                </c:pt>
                <c:pt idx="23">
                  <c:v>5.1595800000000001</c:v>
                </c:pt>
                <c:pt idx="24">
                  <c:v>5.2230400000000001</c:v>
                </c:pt>
                <c:pt idx="25">
                  <c:v>5.2293900000000004</c:v>
                </c:pt>
                <c:pt idx="26">
                  <c:v>5.2039</c:v>
                </c:pt>
                <c:pt idx="27">
                  <c:v>5.2199</c:v>
                </c:pt>
                <c:pt idx="28">
                  <c:v>5.2051499999999997</c:v>
                </c:pt>
                <c:pt idx="29">
                  <c:v>5.2271900000000002</c:v>
                </c:pt>
                <c:pt idx="30">
                  <c:v>5.2195900000000002</c:v>
                </c:pt>
                <c:pt idx="31">
                  <c:v>5.1874900000000004</c:v>
                </c:pt>
                <c:pt idx="32">
                  <c:v>5.1798799999999998</c:v>
                </c:pt>
                <c:pt idx="33">
                  <c:v>5.22363</c:v>
                </c:pt>
                <c:pt idx="34">
                  <c:v>5.1543599999999996</c:v>
                </c:pt>
                <c:pt idx="35">
                  <c:v>5.14961</c:v>
                </c:pt>
                <c:pt idx="36">
                  <c:v>5.2307699999999997</c:v>
                </c:pt>
                <c:pt idx="37">
                  <c:v>5.2444199999999999</c:v>
                </c:pt>
                <c:pt idx="38">
                  <c:v>5.2179099999999998</c:v>
                </c:pt>
                <c:pt idx="39">
                  <c:v>5.2283499999999998</c:v>
                </c:pt>
                <c:pt idx="40">
                  <c:v>5.2142200000000001</c:v>
                </c:pt>
                <c:pt idx="41">
                  <c:v>5.2345800000000002</c:v>
                </c:pt>
                <c:pt idx="42">
                  <c:v>5.2344499999999998</c:v>
                </c:pt>
                <c:pt idx="43">
                  <c:v>5.2054799999999997</c:v>
                </c:pt>
                <c:pt idx="44">
                  <c:v>5.1952499999999997</c:v>
                </c:pt>
                <c:pt idx="45">
                  <c:v>5.2428800000000004</c:v>
                </c:pt>
                <c:pt idx="46">
                  <c:v>5.1738099999999996</c:v>
                </c:pt>
                <c:pt idx="47">
                  <c:v>5.1692099999999996</c:v>
                </c:pt>
                <c:pt idx="48">
                  <c:v>5.2511999999999999</c:v>
                </c:pt>
                <c:pt idx="49">
                  <c:v>5.2563000000000004</c:v>
                </c:pt>
                <c:pt idx="50">
                  <c:v>5.2252700000000001</c:v>
                </c:pt>
                <c:pt idx="51">
                  <c:v>5.2368499999999996</c:v>
                </c:pt>
                <c:pt idx="52">
                  <c:v>5.2160000000000002</c:v>
                </c:pt>
                <c:pt idx="53">
                  <c:v>5.2359499999999999</c:v>
                </c:pt>
                <c:pt idx="54">
                  <c:v>5.2363400000000002</c:v>
                </c:pt>
                <c:pt idx="55">
                  <c:v>5.2057000000000002</c:v>
                </c:pt>
                <c:pt idx="56">
                  <c:v>5.1928400000000003</c:v>
                </c:pt>
                <c:pt idx="57">
                  <c:v>5.2395399999999999</c:v>
                </c:pt>
                <c:pt idx="58">
                  <c:v>5.1674600000000002</c:v>
                </c:pt>
                <c:pt idx="59">
                  <c:v>5.1596399999999996</c:v>
                </c:pt>
                <c:pt idx="60">
                  <c:v>5.2337400000000001</c:v>
                </c:pt>
                <c:pt idx="61">
                  <c:v>5.2332900000000002</c:v>
                </c:pt>
                <c:pt idx="62">
                  <c:v>5.1981599999999997</c:v>
                </c:pt>
                <c:pt idx="63">
                  <c:v>5.2080099999999998</c:v>
                </c:pt>
                <c:pt idx="64">
                  <c:v>5.1929699999999999</c:v>
                </c:pt>
                <c:pt idx="65">
                  <c:v>5.2044100000000002</c:v>
                </c:pt>
                <c:pt idx="66">
                  <c:v>5.1939299999999999</c:v>
                </c:pt>
                <c:pt idx="67">
                  <c:v>5.1657000000000002</c:v>
                </c:pt>
                <c:pt idx="68">
                  <c:v>5.1417999999999999</c:v>
                </c:pt>
                <c:pt idx="69">
                  <c:v>5.1873399999999998</c:v>
                </c:pt>
                <c:pt idx="70">
                  <c:v>5.1048999999999998</c:v>
                </c:pt>
                <c:pt idx="71">
                  <c:v>5.0801699999999999</c:v>
                </c:pt>
                <c:pt idx="72">
                  <c:v>5.1659800000000002</c:v>
                </c:pt>
                <c:pt idx="73">
                  <c:v>5.15733</c:v>
                </c:pt>
                <c:pt idx="74">
                  <c:v>5.1264099999999999</c:v>
                </c:pt>
                <c:pt idx="75">
                  <c:v>5.1257799999999998</c:v>
                </c:pt>
                <c:pt idx="76">
                  <c:v>5.09199</c:v>
                </c:pt>
                <c:pt idx="77">
                  <c:v>5.1161300000000001</c:v>
                </c:pt>
                <c:pt idx="78">
                  <c:v>5.10677</c:v>
                </c:pt>
                <c:pt idx="79">
                  <c:v>5.0697400000000004</c:v>
                </c:pt>
                <c:pt idx="80">
                  <c:v>5.0581899999999997</c:v>
                </c:pt>
                <c:pt idx="81">
                  <c:v>5.10025</c:v>
                </c:pt>
                <c:pt idx="82">
                  <c:v>5.02562</c:v>
                </c:pt>
                <c:pt idx="83">
                  <c:v>5.0131300000000003</c:v>
                </c:pt>
                <c:pt idx="84">
                  <c:v>5.0892400000000002</c:v>
                </c:pt>
                <c:pt idx="85">
                  <c:v>5.0943800000000001</c:v>
                </c:pt>
                <c:pt idx="86">
                  <c:v>5.05342</c:v>
                </c:pt>
                <c:pt idx="87">
                  <c:v>5.0584499999999997</c:v>
                </c:pt>
                <c:pt idx="88">
                  <c:v>5.0407299999999999</c:v>
                </c:pt>
                <c:pt idx="89">
                  <c:v>5.0512699999999997</c:v>
                </c:pt>
                <c:pt idx="90">
                  <c:v>5.0332299999999996</c:v>
                </c:pt>
                <c:pt idx="91">
                  <c:v>5.0043100000000003</c:v>
                </c:pt>
                <c:pt idx="92">
                  <c:v>4.9801500000000001</c:v>
                </c:pt>
                <c:pt idx="93">
                  <c:v>5.0171999999999999</c:v>
                </c:pt>
                <c:pt idx="94">
                  <c:v>4.9304899999999998</c:v>
                </c:pt>
                <c:pt idx="95">
                  <c:v>4.9070799999999997</c:v>
                </c:pt>
                <c:pt idx="96">
                  <c:v>4.98278</c:v>
                </c:pt>
                <c:pt idx="97">
                  <c:v>4.98088</c:v>
                </c:pt>
                <c:pt idx="98">
                  <c:v>4.9390200000000002</c:v>
                </c:pt>
                <c:pt idx="99">
                  <c:v>4.9375</c:v>
                </c:pt>
                <c:pt idx="100">
                  <c:v>4.9083399999999999</c:v>
                </c:pt>
                <c:pt idx="101">
                  <c:v>4.9172000000000002</c:v>
                </c:pt>
                <c:pt idx="102">
                  <c:v>4.9017799999999996</c:v>
                </c:pt>
                <c:pt idx="103">
                  <c:v>4.8684799999999999</c:v>
                </c:pt>
                <c:pt idx="104">
                  <c:v>4.8436700000000004</c:v>
                </c:pt>
                <c:pt idx="105">
                  <c:v>4.8785499999999997</c:v>
                </c:pt>
                <c:pt idx="106">
                  <c:v>4.7965600000000004</c:v>
                </c:pt>
                <c:pt idx="107">
                  <c:v>4.7717099999999997</c:v>
                </c:pt>
                <c:pt idx="108">
                  <c:v>4.8485500000000004</c:v>
                </c:pt>
                <c:pt idx="109">
                  <c:v>4.8451199999999996</c:v>
                </c:pt>
                <c:pt idx="110">
                  <c:v>4.8027100000000003</c:v>
                </c:pt>
                <c:pt idx="111">
                  <c:v>4.8020500000000004</c:v>
                </c:pt>
                <c:pt idx="112">
                  <c:v>4.7789700000000002</c:v>
                </c:pt>
                <c:pt idx="113">
                  <c:v>4.7796399999999997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F-43C1-8297-88FABE3974F5}"/>
            </c:ext>
          </c:extLst>
        </c:ser>
        <c:ser>
          <c:idx val="2"/>
          <c:order val="1"/>
          <c:tx>
            <c:strRef>
              <c:f>'Summary Charts'!$D$44</c:f>
              <c:strCache>
                <c:ptCount val="1"/>
                <c:pt idx="0">
                  <c:v>SOMA-adj. WAD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Charts'!$D$45:$D$158</c:f>
              <c:numCache>
                <c:formatCode>General</c:formatCode>
                <c:ptCount val="114"/>
                <c:pt idx="0">
                  <c:v>3.6178400000000002</c:v>
                </c:pt>
                <c:pt idx="1">
                  <c:v>3.6090599999999999</c:v>
                </c:pt>
                <c:pt idx="2">
                  <c:v>3.6187299999999998</c:v>
                </c:pt>
                <c:pt idx="3">
                  <c:v>3.6220500000000002</c:v>
                </c:pt>
                <c:pt idx="4">
                  <c:v>3.5944600000000002</c:v>
                </c:pt>
                <c:pt idx="5">
                  <c:v>3.6525300000000001</c:v>
                </c:pt>
                <c:pt idx="6">
                  <c:v>3.6735699999999998</c:v>
                </c:pt>
                <c:pt idx="7">
                  <c:v>3.6726100000000002</c:v>
                </c:pt>
                <c:pt idx="8">
                  <c:v>3.69116</c:v>
                </c:pt>
                <c:pt idx="9">
                  <c:v>3.7349299999999999</c:v>
                </c:pt>
                <c:pt idx="10">
                  <c:v>3.7132200000000002</c:v>
                </c:pt>
                <c:pt idx="11">
                  <c:v>3.7332299999999998</c:v>
                </c:pt>
                <c:pt idx="12">
                  <c:v>3.80213</c:v>
                </c:pt>
                <c:pt idx="13">
                  <c:v>3.8161299999999998</c:v>
                </c:pt>
                <c:pt idx="14">
                  <c:v>3.8176899999999998</c:v>
                </c:pt>
                <c:pt idx="15">
                  <c:v>3.8420000000000001</c:v>
                </c:pt>
                <c:pt idx="16">
                  <c:v>3.8475600000000001</c:v>
                </c:pt>
                <c:pt idx="17">
                  <c:v>3.8774199999999999</c:v>
                </c:pt>
                <c:pt idx="18">
                  <c:v>3.89432</c:v>
                </c:pt>
                <c:pt idx="19">
                  <c:v>3.8933900000000001</c:v>
                </c:pt>
                <c:pt idx="20">
                  <c:v>3.9003299999999999</c:v>
                </c:pt>
                <c:pt idx="21">
                  <c:v>3.9399700000000002</c:v>
                </c:pt>
                <c:pt idx="22">
                  <c:v>3.9186899999999998</c:v>
                </c:pt>
                <c:pt idx="23">
                  <c:v>3.9260000000000002</c:v>
                </c:pt>
                <c:pt idx="24">
                  <c:v>3.9863200000000001</c:v>
                </c:pt>
                <c:pt idx="25">
                  <c:v>3.9997199999999999</c:v>
                </c:pt>
                <c:pt idx="26">
                  <c:v>3.99701</c:v>
                </c:pt>
                <c:pt idx="27">
                  <c:v>4.0162500000000003</c:v>
                </c:pt>
                <c:pt idx="28">
                  <c:v>4.0132599999999998</c:v>
                </c:pt>
                <c:pt idx="29">
                  <c:v>4.0438099999999997</c:v>
                </c:pt>
                <c:pt idx="30">
                  <c:v>4.0495900000000002</c:v>
                </c:pt>
                <c:pt idx="31">
                  <c:v>4.0306899999999999</c:v>
                </c:pt>
                <c:pt idx="32">
                  <c:v>4.0389299999999997</c:v>
                </c:pt>
                <c:pt idx="33">
                  <c:v>4.0765099999999999</c:v>
                </c:pt>
                <c:pt idx="34">
                  <c:v>4.0272899999999998</c:v>
                </c:pt>
                <c:pt idx="35">
                  <c:v>4.0355299999999996</c:v>
                </c:pt>
                <c:pt idx="36">
                  <c:v>4.1010600000000004</c:v>
                </c:pt>
                <c:pt idx="37">
                  <c:v>4.1026499999999997</c:v>
                </c:pt>
                <c:pt idx="38">
                  <c:v>4.0875199999999996</c:v>
                </c:pt>
                <c:pt idx="39">
                  <c:v>4.0948200000000003</c:v>
                </c:pt>
                <c:pt idx="40">
                  <c:v>4.0769000000000002</c:v>
                </c:pt>
                <c:pt idx="41">
                  <c:v>4.0977399999999999</c:v>
                </c:pt>
                <c:pt idx="42">
                  <c:v>4.1005399999999996</c:v>
                </c:pt>
                <c:pt idx="43">
                  <c:v>4.0763400000000001</c:v>
                </c:pt>
                <c:pt idx="44">
                  <c:v>4.0734399999999997</c:v>
                </c:pt>
                <c:pt idx="45">
                  <c:v>4.10541</c:v>
                </c:pt>
                <c:pt idx="46">
                  <c:v>4.0493399999999999</c:v>
                </c:pt>
                <c:pt idx="47">
                  <c:v>4.0494700000000003</c:v>
                </c:pt>
                <c:pt idx="48">
                  <c:v>4.10947</c:v>
                </c:pt>
                <c:pt idx="49">
                  <c:v>4.1081000000000003</c:v>
                </c:pt>
                <c:pt idx="50">
                  <c:v>4.0891400000000004</c:v>
                </c:pt>
                <c:pt idx="51">
                  <c:v>4.0975700000000002</c:v>
                </c:pt>
                <c:pt idx="52">
                  <c:v>4.0763400000000001</c:v>
                </c:pt>
                <c:pt idx="53">
                  <c:v>4.09504</c:v>
                </c:pt>
                <c:pt idx="54">
                  <c:v>4.0971099999999998</c:v>
                </c:pt>
                <c:pt idx="55">
                  <c:v>4.0705499999999999</c:v>
                </c:pt>
                <c:pt idx="56">
                  <c:v>4.0661300000000002</c:v>
                </c:pt>
                <c:pt idx="57">
                  <c:v>4.0970800000000001</c:v>
                </c:pt>
                <c:pt idx="58">
                  <c:v>4.03782</c:v>
                </c:pt>
                <c:pt idx="59">
                  <c:v>4.0361200000000004</c:v>
                </c:pt>
                <c:pt idx="60">
                  <c:v>4.0955700000000004</c:v>
                </c:pt>
                <c:pt idx="61">
                  <c:v>4.0911999999999997</c:v>
                </c:pt>
                <c:pt idx="62">
                  <c:v>4.0698699999999999</c:v>
                </c:pt>
                <c:pt idx="63">
                  <c:v>4.0762</c:v>
                </c:pt>
                <c:pt idx="64">
                  <c:v>4.05694</c:v>
                </c:pt>
                <c:pt idx="65">
                  <c:v>4.0716799999999997</c:v>
                </c:pt>
                <c:pt idx="66">
                  <c:v>4.0654300000000001</c:v>
                </c:pt>
                <c:pt idx="67">
                  <c:v>4.0343799999999996</c:v>
                </c:pt>
                <c:pt idx="68">
                  <c:v>4.0212000000000003</c:v>
                </c:pt>
                <c:pt idx="69">
                  <c:v>4.0516300000000003</c:v>
                </c:pt>
                <c:pt idx="70">
                  <c:v>3.9854400000000001</c:v>
                </c:pt>
                <c:pt idx="71">
                  <c:v>3.9695100000000001</c:v>
                </c:pt>
                <c:pt idx="72">
                  <c:v>4.0304000000000002</c:v>
                </c:pt>
                <c:pt idx="73">
                  <c:v>4.0176299999999996</c:v>
                </c:pt>
                <c:pt idx="74">
                  <c:v>3.9989699999999999</c:v>
                </c:pt>
                <c:pt idx="75">
                  <c:v>3.9957500000000001</c:v>
                </c:pt>
                <c:pt idx="76">
                  <c:v>3.9643899999999999</c:v>
                </c:pt>
                <c:pt idx="77">
                  <c:v>3.9875099999999999</c:v>
                </c:pt>
                <c:pt idx="78">
                  <c:v>3.9809100000000002</c:v>
                </c:pt>
                <c:pt idx="79">
                  <c:v>3.9492600000000002</c:v>
                </c:pt>
                <c:pt idx="80">
                  <c:v>3.94523</c:v>
                </c:pt>
                <c:pt idx="81">
                  <c:v>3.9700799999999998</c:v>
                </c:pt>
                <c:pt idx="82">
                  <c:v>3.9075799999999998</c:v>
                </c:pt>
                <c:pt idx="83">
                  <c:v>3.9029600000000002</c:v>
                </c:pt>
                <c:pt idx="84">
                  <c:v>3.9572699999999998</c:v>
                </c:pt>
                <c:pt idx="85">
                  <c:v>3.9531100000000001</c:v>
                </c:pt>
                <c:pt idx="86">
                  <c:v>3.92822</c:v>
                </c:pt>
                <c:pt idx="87">
                  <c:v>3.9298099999999998</c:v>
                </c:pt>
                <c:pt idx="88">
                  <c:v>3.9051800000000001</c:v>
                </c:pt>
                <c:pt idx="89">
                  <c:v>3.9194800000000001</c:v>
                </c:pt>
                <c:pt idx="90">
                  <c:v>3.9072399999999998</c:v>
                </c:pt>
                <c:pt idx="91">
                  <c:v>3.8745400000000001</c:v>
                </c:pt>
                <c:pt idx="92">
                  <c:v>3.8622100000000001</c:v>
                </c:pt>
                <c:pt idx="93">
                  <c:v>3.8874300000000002</c:v>
                </c:pt>
                <c:pt idx="94">
                  <c:v>3.8156699999999999</c:v>
                </c:pt>
                <c:pt idx="95">
                  <c:v>3.8023099999999999</c:v>
                </c:pt>
                <c:pt idx="96">
                  <c:v>3.8601399999999999</c:v>
                </c:pt>
                <c:pt idx="97">
                  <c:v>3.8492799999999998</c:v>
                </c:pt>
                <c:pt idx="98">
                  <c:v>3.8226599999999999</c:v>
                </c:pt>
                <c:pt idx="99">
                  <c:v>3.81982</c:v>
                </c:pt>
                <c:pt idx="100">
                  <c:v>3.79053</c:v>
                </c:pt>
                <c:pt idx="101">
                  <c:v>3.8023500000000001</c:v>
                </c:pt>
                <c:pt idx="102">
                  <c:v>3.7911600000000001</c:v>
                </c:pt>
                <c:pt idx="103">
                  <c:v>3.7587899999999999</c:v>
                </c:pt>
                <c:pt idx="104">
                  <c:v>3.74499</c:v>
                </c:pt>
                <c:pt idx="105">
                  <c:v>3.7686899999999999</c:v>
                </c:pt>
                <c:pt idx="106">
                  <c:v>3.6995499999999999</c:v>
                </c:pt>
                <c:pt idx="107">
                  <c:v>3.6845300000000001</c:v>
                </c:pt>
                <c:pt idx="108">
                  <c:v>3.7415699999999998</c:v>
                </c:pt>
                <c:pt idx="109">
                  <c:v>3.7284600000000001</c:v>
                </c:pt>
                <c:pt idx="110">
                  <c:v>3.7015099999999999</c:v>
                </c:pt>
                <c:pt idx="111">
                  <c:v>3.6983700000000002</c:v>
                </c:pt>
                <c:pt idx="112">
                  <c:v>3.6741999999999999</c:v>
                </c:pt>
                <c:pt idx="113">
                  <c:v>3.6798899999999999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F-43C1-8297-88FABE39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WAD (yrs.)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  <c:majorUnit val="0.30000000000000004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</a:t>
            </a:r>
            <a:r>
              <a:rPr lang="en-US" baseline="0"/>
              <a:t> maturity (WAM) rises modestly to a peak of 76 months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 Charts'!$E$44</c:f>
              <c:strCache>
                <c:ptCount val="1"/>
                <c:pt idx="0">
                  <c:v>WAM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Ref>
              <c:f>'Summary Charts'!$E$45:$E$158</c:f>
              <c:numCache>
                <c:formatCode>General</c:formatCode>
                <c:ptCount val="114"/>
                <c:pt idx="0">
                  <c:v>74.379959999999997</c:v>
                </c:pt>
                <c:pt idx="1">
                  <c:v>74.178920000000005</c:v>
                </c:pt>
                <c:pt idx="2">
                  <c:v>74.553790000000006</c:v>
                </c:pt>
                <c:pt idx="3">
                  <c:v>73.944540000000003</c:v>
                </c:pt>
                <c:pt idx="4">
                  <c:v>73.521619999999999</c:v>
                </c:pt>
                <c:pt idx="5">
                  <c:v>74.372290000000007</c:v>
                </c:pt>
                <c:pt idx="6">
                  <c:v>74.174909999999997</c:v>
                </c:pt>
                <c:pt idx="7">
                  <c:v>74.229219999999998</c:v>
                </c:pt>
                <c:pt idx="8">
                  <c:v>74.413640000000001</c:v>
                </c:pt>
                <c:pt idx="9">
                  <c:v>74.704149999999998</c:v>
                </c:pt>
                <c:pt idx="10">
                  <c:v>74.548240000000007</c:v>
                </c:pt>
                <c:pt idx="11">
                  <c:v>74.369399999999999</c:v>
                </c:pt>
                <c:pt idx="12">
                  <c:v>75.153480000000002</c:v>
                </c:pt>
                <c:pt idx="13">
                  <c:v>75.250810000000001</c:v>
                </c:pt>
                <c:pt idx="14">
                  <c:v>75.470169999999996</c:v>
                </c:pt>
                <c:pt idx="15">
                  <c:v>75.283760000000001</c:v>
                </c:pt>
                <c:pt idx="16">
                  <c:v>75.349969999999999</c:v>
                </c:pt>
                <c:pt idx="17">
                  <c:v>75.825699999999998</c:v>
                </c:pt>
                <c:pt idx="18">
                  <c:v>75.591840000000005</c:v>
                </c:pt>
                <c:pt idx="19">
                  <c:v>75.384559999999993</c:v>
                </c:pt>
                <c:pt idx="20">
                  <c:v>75.529690000000002</c:v>
                </c:pt>
                <c:pt idx="21">
                  <c:v>75.778099999999995</c:v>
                </c:pt>
                <c:pt idx="22">
                  <c:v>75.345249999999993</c:v>
                </c:pt>
                <c:pt idx="23">
                  <c:v>75.114189999999994</c:v>
                </c:pt>
                <c:pt idx="24">
                  <c:v>75.789159999999995</c:v>
                </c:pt>
                <c:pt idx="25">
                  <c:v>75.750050000000002</c:v>
                </c:pt>
                <c:pt idx="26">
                  <c:v>75.934529999999995</c:v>
                </c:pt>
                <c:pt idx="27">
                  <c:v>75.837339999999998</c:v>
                </c:pt>
                <c:pt idx="28">
                  <c:v>75.760940000000005</c:v>
                </c:pt>
                <c:pt idx="29">
                  <c:v>76.194519999999997</c:v>
                </c:pt>
                <c:pt idx="30">
                  <c:v>75.813299999999998</c:v>
                </c:pt>
                <c:pt idx="31">
                  <c:v>75.590280000000007</c:v>
                </c:pt>
                <c:pt idx="32">
                  <c:v>75.685239999999993</c:v>
                </c:pt>
                <c:pt idx="33">
                  <c:v>76.046760000000006</c:v>
                </c:pt>
                <c:pt idx="34">
                  <c:v>75.504670000000004</c:v>
                </c:pt>
                <c:pt idx="35">
                  <c:v>75.156930000000003</c:v>
                </c:pt>
                <c:pt idx="36">
                  <c:v>76.05556</c:v>
                </c:pt>
                <c:pt idx="37">
                  <c:v>76.0505</c:v>
                </c:pt>
                <c:pt idx="38">
                  <c:v>76.284450000000007</c:v>
                </c:pt>
                <c:pt idx="39">
                  <c:v>76.05744</c:v>
                </c:pt>
                <c:pt idx="40">
                  <c:v>75.955609999999993</c:v>
                </c:pt>
                <c:pt idx="41">
                  <c:v>76.456389999999999</c:v>
                </c:pt>
                <c:pt idx="42">
                  <c:v>76.113</c:v>
                </c:pt>
                <c:pt idx="43">
                  <c:v>75.876159999999999</c:v>
                </c:pt>
                <c:pt idx="44">
                  <c:v>75.996359999999996</c:v>
                </c:pt>
                <c:pt idx="45">
                  <c:v>76.373710000000003</c:v>
                </c:pt>
                <c:pt idx="46">
                  <c:v>75.835679999999996</c:v>
                </c:pt>
                <c:pt idx="47">
                  <c:v>75.518219999999999</c:v>
                </c:pt>
                <c:pt idx="48">
                  <c:v>76.381240000000005</c:v>
                </c:pt>
                <c:pt idx="49">
                  <c:v>76.263559999999998</c:v>
                </c:pt>
                <c:pt idx="50">
                  <c:v>76.453410000000005</c:v>
                </c:pt>
                <c:pt idx="51">
                  <c:v>76.200900000000004</c:v>
                </c:pt>
                <c:pt idx="52">
                  <c:v>76.021339999999995</c:v>
                </c:pt>
                <c:pt idx="53">
                  <c:v>76.509609999999995</c:v>
                </c:pt>
                <c:pt idx="54">
                  <c:v>76.155330000000006</c:v>
                </c:pt>
                <c:pt idx="55">
                  <c:v>75.898939999999996</c:v>
                </c:pt>
                <c:pt idx="56">
                  <c:v>75.978250000000003</c:v>
                </c:pt>
                <c:pt idx="57">
                  <c:v>76.311040000000006</c:v>
                </c:pt>
                <c:pt idx="58">
                  <c:v>75.761619999999994</c:v>
                </c:pt>
                <c:pt idx="59">
                  <c:v>75.402370000000005</c:v>
                </c:pt>
                <c:pt idx="60">
                  <c:v>76.107280000000003</c:v>
                </c:pt>
                <c:pt idx="61">
                  <c:v>75.92492</c:v>
                </c:pt>
                <c:pt idx="62">
                  <c:v>76.060580000000002</c:v>
                </c:pt>
                <c:pt idx="63">
                  <c:v>75.791550000000001</c:v>
                </c:pt>
                <c:pt idx="64">
                  <c:v>75.629660000000001</c:v>
                </c:pt>
                <c:pt idx="65">
                  <c:v>76.03707</c:v>
                </c:pt>
                <c:pt idx="66">
                  <c:v>75.52901</c:v>
                </c:pt>
                <c:pt idx="67">
                  <c:v>75.229150000000004</c:v>
                </c:pt>
                <c:pt idx="68">
                  <c:v>75.258669999999995</c:v>
                </c:pt>
                <c:pt idx="69">
                  <c:v>75.558589999999995</c:v>
                </c:pt>
                <c:pt idx="70">
                  <c:v>74.751869999999997</c:v>
                </c:pt>
                <c:pt idx="71">
                  <c:v>74.256730000000005</c:v>
                </c:pt>
                <c:pt idx="72">
                  <c:v>75.168369999999996</c:v>
                </c:pt>
                <c:pt idx="73">
                  <c:v>74.901809999999998</c:v>
                </c:pt>
                <c:pt idx="74">
                  <c:v>75.025059999999996</c:v>
                </c:pt>
                <c:pt idx="75">
                  <c:v>74.655990000000003</c:v>
                </c:pt>
                <c:pt idx="76">
                  <c:v>74.323400000000007</c:v>
                </c:pt>
                <c:pt idx="77">
                  <c:v>74.766540000000006</c:v>
                </c:pt>
                <c:pt idx="78">
                  <c:v>74.336209999999994</c:v>
                </c:pt>
                <c:pt idx="79">
                  <c:v>74.013580000000005</c:v>
                </c:pt>
                <c:pt idx="80">
                  <c:v>74.028459999999995</c:v>
                </c:pt>
                <c:pt idx="81">
                  <c:v>74.34863</c:v>
                </c:pt>
                <c:pt idx="82">
                  <c:v>73.736810000000006</c:v>
                </c:pt>
                <c:pt idx="83">
                  <c:v>73.288420000000002</c:v>
                </c:pt>
                <c:pt idx="84">
                  <c:v>74.069509999999994</c:v>
                </c:pt>
                <c:pt idx="85">
                  <c:v>73.897919999999999</c:v>
                </c:pt>
                <c:pt idx="86">
                  <c:v>73.966279999999998</c:v>
                </c:pt>
                <c:pt idx="87">
                  <c:v>73.648840000000007</c:v>
                </c:pt>
                <c:pt idx="88">
                  <c:v>73.484560000000002</c:v>
                </c:pt>
                <c:pt idx="89">
                  <c:v>73.831620000000001</c:v>
                </c:pt>
                <c:pt idx="90">
                  <c:v>73.273740000000004</c:v>
                </c:pt>
                <c:pt idx="91">
                  <c:v>72.948700000000002</c:v>
                </c:pt>
                <c:pt idx="92">
                  <c:v>72.907740000000004</c:v>
                </c:pt>
                <c:pt idx="93">
                  <c:v>73.126189999999994</c:v>
                </c:pt>
                <c:pt idx="94">
                  <c:v>72.316869999999994</c:v>
                </c:pt>
                <c:pt idx="95">
                  <c:v>71.765259999999998</c:v>
                </c:pt>
                <c:pt idx="96">
                  <c:v>72.523690000000002</c:v>
                </c:pt>
                <c:pt idx="97">
                  <c:v>72.261920000000003</c:v>
                </c:pt>
                <c:pt idx="98">
                  <c:v>72.31944</c:v>
                </c:pt>
                <c:pt idx="99">
                  <c:v>71.891239999999996</c:v>
                </c:pt>
                <c:pt idx="100">
                  <c:v>71.52122</c:v>
                </c:pt>
                <c:pt idx="101">
                  <c:v>71.901629999999997</c:v>
                </c:pt>
                <c:pt idx="102">
                  <c:v>71.367400000000004</c:v>
                </c:pt>
                <c:pt idx="103">
                  <c:v>70.970039999999997</c:v>
                </c:pt>
                <c:pt idx="104">
                  <c:v>70.927499999999995</c:v>
                </c:pt>
                <c:pt idx="105">
                  <c:v>71.116569999999996</c:v>
                </c:pt>
                <c:pt idx="106">
                  <c:v>70.356729999999999</c:v>
                </c:pt>
                <c:pt idx="107">
                  <c:v>69.819329999999994</c:v>
                </c:pt>
                <c:pt idx="108">
                  <c:v>70.563429999999997</c:v>
                </c:pt>
                <c:pt idx="109">
                  <c:v>70.318799999999996</c:v>
                </c:pt>
                <c:pt idx="110">
                  <c:v>70.356660000000005</c:v>
                </c:pt>
                <c:pt idx="111">
                  <c:v>69.951049999999995</c:v>
                </c:pt>
                <c:pt idx="112">
                  <c:v>69.574820000000003</c:v>
                </c:pt>
                <c:pt idx="113">
                  <c:v>69.923760000000001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E9-4924-91A2-C0F6CA605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85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 baseline="0"/>
                  <a:t>WAM (mos.)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TIPS</a:t>
            </a:r>
            <a:r>
              <a:rPr lang="en-US" baseline="0"/>
              <a:t> Share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TIPS Share w SOMA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'Summary Charts'!$B$45:$B$158</c:f>
              <c:numCache>
                <c:formatCode>[$-409]mmm\-yy;@</c:formatCode>
                <c:ptCount val="114"/>
                <c:pt idx="0">
                  <c:v>44666</c:v>
                </c:pt>
                <c:pt idx="1">
                  <c:v>44696</c:v>
                </c:pt>
                <c:pt idx="2">
                  <c:v>44727</c:v>
                </c:pt>
                <c:pt idx="3">
                  <c:v>44757</c:v>
                </c:pt>
                <c:pt idx="4">
                  <c:v>44788</c:v>
                </c:pt>
                <c:pt idx="5">
                  <c:v>44819</c:v>
                </c:pt>
                <c:pt idx="6">
                  <c:v>44849</c:v>
                </c:pt>
                <c:pt idx="7">
                  <c:v>44880</c:v>
                </c:pt>
                <c:pt idx="8">
                  <c:v>44910</c:v>
                </c:pt>
                <c:pt idx="9">
                  <c:v>44941</c:v>
                </c:pt>
                <c:pt idx="10">
                  <c:v>44972</c:v>
                </c:pt>
                <c:pt idx="11">
                  <c:v>45000</c:v>
                </c:pt>
                <c:pt idx="12">
                  <c:v>45031</c:v>
                </c:pt>
                <c:pt idx="13">
                  <c:v>45061</c:v>
                </c:pt>
                <c:pt idx="14">
                  <c:v>45092</c:v>
                </c:pt>
                <c:pt idx="15">
                  <c:v>45122</c:v>
                </c:pt>
                <c:pt idx="16">
                  <c:v>45153</c:v>
                </c:pt>
                <c:pt idx="17">
                  <c:v>45184</c:v>
                </c:pt>
                <c:pt idx="18">
                  <c:v>45214</c:v>
                </c:pt>
                <c:pt idx="19">
                  <c:v>45245</c:v>
                </c:pt>
                <c:pt idx="20">
                  <c:v>45275</c:v>
                </c:pt>
                <c:pt idx="21">
                  <c:v>45306</c:v>
                </c:pt>
                <c:pt idx="22">
                  <c:v>45337</c:v>
                </c:pt>
                <c:pt idx="23">
                  <c:v>45366</c:v>
                </c:pt>
                <c:pt idx="24">
                  <c:v>45397</c:v>
                </c:pt>
                <c:pt idx="25">
                  <c:v>45427</c:v>
                </c:pt>
                <c:pt idx="26">
                  <c:v>45458</c:v>
                </c:pt>
                <c:pt idx="27">
                  <c:v>45488</c:v>
                </c:pt>
                <c:pt idx="28">
                  <c:v>45519</c:v>
                </c:pt>
                <c:pt idx="29">
                  <c:v>45550</c:v>
                </c:pt>
                <c:pt idx="30">
                  <c:v>45580</c:v>
                </c:pt>
                <c:pt idx="31">
                  <c:v>45611</c:v>
                </c:pt>
                <c:pt idx="32">
                  <c:v>45641</c:v>
                </c:pt>
                <c:pt idx="33">
                  <c:v>45672</c:v>
                </c:pt>
                <c:pt idx="34">
                  <c:v>45703</c:v>
                </c:pt>
                <c:pt idx="35">
                  <c:v>45731</c:v>
                </c:pt>
                <c:pt idx="36">
                  <c:v>45762</c:v>
                </c:pt>
                <c:pt idx="37">
                  <c:v>45792</c:v>
                </c:pt>
                <c:pt idx="38">
                  <c:v>45823</c:v>
                </c:pt>
                <c:pt idx="39">
                  <c:v>45853</c:v>
                </c:pt>
                <c:pt idx="40">
                  <c:v>45884</c:v>
                </c:pt>
                <c:pt idx="41">
                  <c:v>45915</c:v>
                </c:pt>
                <c:pt idx="42">
                  <c:v>45945</c:v>
                </c:pt>
                <c:pt idx="43">
                  <c:v>45976</c:v>
                </c:pt>
                <c:pt idx="44">
                  <c:v>46006</c:v>
                </c:pt>
                <c:pt idx="45">
                  <c:v>46037</c:v>
                </c:pt>
                <c:pt idx="46">
                  <c:v>46068</c:v>
                </c:pt>
                <c:pt idx="47">
                  <c:v>46096</c:v>
                </c:pt>
                <c:pt idx="48">
                  <c:v>46127</c:v>
                </c:pt>
                <c:pt idx="49">
                  <c:v>46157</c:v>
                </c:pt>
                <c:pt idx="50">
                  <c:v>46188</c:v>
                </c:pt>
                <c:pt idx="51">
                  <c:v>46218</c:v>
                </c:pt>
                <c:pt idx="52">
                  <c:v>46249</c:v>
                </c:pt>
                <c:pt idx="53">
                  <c:v>46280</c:v>
                </c:pt>
                <c:pt idx="54">
                  <c:v>46310</c:v>
                </c:pt>
                <c:pt idx="55">
                  <c:v>46341</c:v>
                </c:pt>
                <c:pt idx="56">
                  <c:v>46371</c:v>
                </c:pt>
                <c:pt idx="57">
                  <c:v>46402</c:v>
                </c:pt>
                <c:pt idx="58">
                  <c:v>46433</c:v>
                </c:pt>
                <c:pt idx="59">
                  <c:v>46461</c:v>
                </c:pt>
                <c:pt idx="60">
                  <c:v>46492</c:v>
                </c:pt>
                <c:pt idx="61">
                  <c:v>46522</c:v>
                </c:pt>
                <c:pt idx="62">
                  <c:v>46553</c:v>
                </c:pt>
                <c:pt idx="63">
                  <c:v>46583</c:v>
                </c:pt>
                <c:pt idx="64">
                  <c:v>46614</c:v>
                </c:pt>
                <c:pt idx="65">
                  <c:v>46645</c:v>
                </c:pt>
                <c:pt idx="66">
                  <c:v>46675</c:v>
                </c:pt>
                <c:pt idx="67">
                  <c:v>46706</c:v>
                </c:pt>
                <c:pt idx="68">
                  <c:v>46736</c:v>
                </c:pt>
                <c:pt idx="69">
                  <c:v>46767</c:v>
                </c:pt>
                <c:pt idx="70">
                  <c:v>46798</c:v>
                </c:pt>
                <c:pt idx="71">
                  <c:v>46827</c:v>
                </c:pt>
                <c:pt idx="72">
                  <c:v>46858</c:v>
                </c:pt>
                <c:pt idx="73">
                  <c:v>46888</c:v>
                </c:pt>
                <c:pt idx="74">
                  <c:v>46919</c:v>
                </c:pt>
                <c:pt idx="75">
                  <c:v>46949</c:v>
                </c:pt>
                <c:pt idx="76">
                  <c:v>46980</c:v>
                </c:pt>
                <c:pt idx="77">
                  <c:v>47011</c:v>
                </c:pt>
                <c:pt idx="78">
                  <c:v>47041</c:v>
                </c:pt>
                <c:pt idx="79">
                  <c:v>47072</c:v>
                </c:pt>
                <c:pt idx="80">
                  <c:v>47102</c:v>
                </c:pt>
                <c:pt idx="81">
                  <c:v>47133</c:v>
                </c:pt>
                <c:pt idx="82">
                  <c:v>47164</c:v>
                </c:pt>
                <c:pt idx="83">
                  <c:v>47192</c:v>
                </c:pt>
                <c:pt idx="84">
                  <c:v>47223</c:v>
                </c:pt>
                <c:pt idx="85">
                  <c:v>47253</c:v>
                </c:pt>
                <c:pt idx="86">
                  <c:v>47284</c:v>
                </c:pt>
                <c:pt idx="87">
                  <c:v>47314</c:v>
                </c:pt>
                <c:pt idx="88">
                  <c:v>47345</c:v>
                </c:pt>
                <c:pt idx="89">
                  <c:v>47376</c:v>
                </c:pt>
                <c:pt idx="90">
                  <c:v>47406</c:v>
                </c:pt>
                <c:pt idx="91">
                  <c:v>47437</c:v>
                </c:pt>
                <c:pt idx="92">
                  <c:v>47467</c:v>
                </c:pt>
                <c:pt idx="93">
                  <c:v>47498</c:v>
                </c:pt>
                <c:pt idx="94">
                  <c:v>47529</c:v>
                </c:pt>
                <c:pt idx="95">
                  <c:v>47557</c:v>
                </c:pt>
                <c:pt idx="96">
                  <c:v>47588</c:v>
                </c:pt>
                <c:pt idx="97">
                  <c:v>47618</c:v>
                </c:pt>
                <c:pt idx="98">
                  <c:v>47649</c:v>
                </c:pt>
                <c:pt idx="99">
                  <c:v>47679</c:v>
                </c:pt>
                <c:pt idx="100">
                  <c:v>47710</c:v>
                </c:pt>
                <c:pt idx="101">
                  <c:v>47741</c:v>
                </c:pt>
                <c:pt idx="102">
                  <c:v>47771</c:v>
                </c:pt>
                <c:pt idx="103">
                  <c:v>47802</c:v>
                </c:pt>
                <c:pt idx="104">
                  <c:v>47832</c:v>
                </c:pt>
                <c:pt idx="105">
                  <c:v>47863</c:v>
                </c:pt>
                <c:pt idx="106">
                  <c:v>47894</c:v>
                </c:pt>
                <c:pt idx="107">
                  <c:v>47922</c:v>
                </c:pt>
                <c:pt idx="108">
                  <c:v>47953</c:v>
                </c:pt>
                <c:pt idx="109">
                  <c:v>47983</c:v>
                </c:pt>
                <c:pt idx="110">
                  <c:v>48014</c:v>
                </c:pt>
                <c:pt idx="111">
                  <c:v>48044</c:v>
                </c:pt>
                <c:pt idx="112">
                  <c:v>48075</c:v>
                </c:pt>
                <c:pt idx="113">
                  <c:v>48106</c:v>
                </c:pt>
              </c:numCache>
            </c:numRef>
          </c:cat>
          <c:val>
            <c:numLit>
              <c:formatCode>General</c:formatCode>
              <c:ptCount val="124"/>
              <c:pt idx="0">
                <c:v>7.4679999999999996E-2</c:v>
              </c:pt>
              <c:pt idx="1">
                <c:v>7.5209999999999999E-2</c:v>
              </c:pt>
              <c:pt idx="2">
                <c:v>7.6450000000000004E-2</c:v>
              </c:pt>
              <c:pt idx="3">
                <c:v>7.4870000000000006E-2</c:v>
              </c:pt>
              <c:pt idx="4">
                <c:v>7.5020000000000003E-2</c:v>
              </c:pt>
              <c:pt idx="5">
                <c:v>7.621E-2</c:v>
              </c:pt>
              <c:pt idx="6">
                <c:v>7.6990000000000003E-2</c:v>
              </c:pt>
              <c:pt idx="7">
                <c:v>7.7509999999999996E-2</c:v>
              </c:pt>
              <c:pt idx="8">
                <c:v>7.8560000000000005E-2</c:v>
              </c:pt>
              <c:pt idx="9">
                <c:v>7.7479999999999993E-2</c:v>
              </c:pt>
              <c:pt idx="10">
                <c:v>7.7490000000000003E-2</c:v>
              </c:pt>
              <c:pt idx="11">
                <c:v>7.8020000000000006E-2</c:v>
              </c:pt>
              <c:pt idx="12">
                <c:v>7.7249999999999999E-2</c:v>
              </c:pt>
              <c:pt idx="13">
                <c:v>7.7789999999999998E-2</c:v>
              </c:pt>
              <c:pt idx="14">
                <c:v>7.8829999999999997E-2</c:v>
              </c:pt>
              <c:pt idx="15">
                <c:v>7.7240000000000003E-2</c:v>
              </c:pt>
              <c:pt idx="16">
                <c:v>7.7350000000000002E-2</c:v>
              </c:pt>
              <c:pt idx="17">
                <c:v>7.8469999999999998E-2</c:v>
              </c:pt>
              <c:pt idx="18">
                <c:v>7.9250000000000001E-2</c:v>
              </c:pt>
              <c:pt idx="19">
                <c:v>7.9719999999999999E-2</c:v>
              </c:pt>
              <c:pt idx="20">
                <c:v>8.0729999999999996E-2</c:v>
              </c:pt>
              <c:pt idx="21">
                <c:v>7.961E-2</c:v>
              </c:pt>
              <c:pt idx="22">
                <c:v>7.9570000000000002E-2</c:v>
              </c:pt>
              <c:pt idx="23">
                <c:v>8.0100000000000005E-2</c:v>
              </c:pt>
              <c:pt idx="24">
                <c:v>8.0079999999999998E-2</c:v>
              </c:pt>
              <c:pt idx="25">
                <c:v>8.0649999999999999E-2</c:v>
              </c:pt>
              <c:pt idx="26">
                <c:v>8.1720000000000001E-2</c:v>
              </c:pt>
              <c:pt idx="27">
                <c:v>8.0320000000000003E-2</c:v>
              </c:pt>
              <c:pt idx="28">
                <c:v>8.0449999999999994E-2</c:v>
              </c:pt>
              <c:pt idx="29">
                <c:v>8.1589999999999996E-2</c:v>
              </c:pt>
              <c:pt idx="30">
                <c:v>8.0579999999999999E-2</c:v>
              </c:pt>
              <c:pt idx="31">
                <c:v>8.0930000000000002E-2</c:v>
              </c:pt>
              <c:pt idx="32">
                <c:v>8.1939999999999999E-2</c:v>
              </c:pt>
              <c:pt idx="33">
                <c:v>7.9140000000000002E-2</c:v>
              </c:pt>
              <c:pt idx="34">
                <c:v>7.8899999999999998E-2</c:v>
              </c:pt>
              <c:pt idx="35">
                <c:v>7.9339999999999994E-2</c:v>
              </c:pt>
              <c:pt idx="36">
                <c:v>7.9380000000000006E-2</c:v>
              </c:pt>
              <c:pt idx="37">
                <c:v>7.979E-2</c:v>
              </c:pt>
              <c:pt idx="38">
                <c:v>8.09E-2</c:v>
              </c:pt>
              <c:pt idx="39">
                <c:v>7.9460000000000003E-2</c:v>
              </c:pt>
              <c:pt idx="40">
                <c:v>7.9450000000000007E-2</c:v>
              </c:pt>
              <c:pt idx="41">
                <c:v>8.0750000000000002E-2</c:v>
              </c:pt>
              <c:pt idx="42">
                <c:v>7.9899999999999999E-2</c:v>
              </c:pt>
              <c:pt idx="43">
                <c:v>8.0240000000000006E-2</c:v>
              </c:pt>
              <c:pt idx="44">
                <c:v>8.1379999999999994E-2</c:v>
              </c:pt>
              <c:pt idx="45">
                <c:v>7.9119999999999996E-2</c:v>
              </c:pt>
              <c:pt idx="46">
                <c:v>7.8780000000000003E-2</c:v>
              </c:pt>
              <c:pt idx="47">
                <c:v>7.9289999999999999E-2</c:v>
              </c:pt>
              <c:pt idx="48">
                <c:v>7.9369999999999996E-2</c:v>
              </c:pt>
              <c:pt idx="49">
                <c:v>7.9799999999999996E-2</c:v>
              </c:pt>
              <c:pt idx="50">
                <c:v>8.1070000000000003E-2</c:v>
              </c:pt>
              <c:pt idx="51">
                <c:v>7.9909999999999995E-2</c:v>
              </c:pt>
              <c:pt idx="52">
                <c:v>7.9949999999999993E-2</c:v>
              </c:pt>
              <c:pt idx="53">
                <c:v>8.1350000000000006E-2</c:v>
              </c:pt>
              <c:pt idx="54">
                <c:v>8.0379999999999993E-2</c:v>
              </c:pt>
              <c:pt idx="55">
                <c:v>8.0860000000000001E-2</c:v>
              </c:pt>
              <c:pt idx="56">
                <c:v>8.201E-2</c:v>
              </c:pt>
              <c:pt idx="57">
                <c:v>8.0259999999999998E-2</c:v>
              </c:pt>
              <c:pt idx="58">
                <c:v>7.9939999999999997E-2</c:v>
              </c:pt>
              <c:pt idx="59">
                <c:v>8.0420000000000005E-2</c:v>
              </c:pt>
              <c:pt idx="60">
                <c:v>8.0530000000000004E-2</c:v>
              </c:pt>
              <c:pt idx="61">
                <c:v>8.1049999999999997E-2</c:v>
              </c:pt>
              <c:pt idx="62">
                <c:v>8.2309999999999994E-2</c:v>
              </c:pt>
              <c:pt idx="63">
                <c:v>8.1070000000000003E-2</c:v>
              </c:pt>
              <c:pt idx="64">
                <c:v>8.1129999999999994E-2</c:v>
              </c:pt>
              <c:pt idx="65">
                <c:v>8.2419999999999993E-2</c:v>
              </c:pt>
              <c:pt idx="66">
                <c:v>8.1339999999999996E-2</c:v>
              </c:pt>
              <c:pt idx="67">
                <c:v>8.1619999999999998E-2</c:v>
              </c:pt>
              <c:pt idx="68">
                <c:v>8.2710000000000006E-2</c:v>
              </c:pt>
              <c:pt idx="69">
                <c:v>8.1199999999999994E-2</c:v>
              </c:pt>
              <c:pt idx="70">
                <c:v>8.0689999999999998E-2</c:v>
              </c:pt>
              <c:pt idx="71">
                <c:v>8.1030000000000005E-2</c:v>
              </c:pt>
              <c:pt idx="72">
                <c:v>8.0159999999999995E-2</c:v>
              </c:pt>
              <c:pt idx="73">
                <c:v>8.0589999999999995E-2</c:v>
              </c:pt>
              <c:pt idx="74">
                <c:v>8.1850000000000006E-2</c:v>
              </c:pt>
              <c:pt idx="75">
                <c:v>8.072E-2</c:v>
              </c:pt>
              <c:pt idx="76">
                <c:v>8.0640000000000003E-2</c:v>
              </c:pt>
              <c:pt idx="77">
                <c:v>8.1989999999999993E-2</c:v>
              </c:pt>
              <c:pt idx="78">
                <c:v>8.1119999999999998E-2</c:v>
              </c:pt>
              <c:pt idx="79">
                <c:v>8.1519999999999995E-2</c:v>
              </c:pt>
              <c:pt idx="80">
                <c:v>8.2589999999999997E-2</c:v>
              </c:pt>
              <c:pt idx="81">
                <c:v>8.1460000000000005E-2</c:v>
              </c:pt>
              <c:pt idx="82">
                <c:v>8.1119999999999998E-2</c:v>
              </c:pt>
              <c:pt idx="83">
                <c:v>8.1530000000000005E-2</c:v>
              </c:pt>
              <c:pt idx="84">
                <c:v>8.0420000000000005E-2</c:v>
              </c:pt>
              <c:pt idx="85">
                <c:v>8.0909999999999996E-2</c:v>
              </c:pt>
              <c:pt idx="86">
                <c:v>8.2059999999999994E-2</c:v>
              </c:pt>
              <c:pt idx="87">
                <c:v>8.0930000000000002E-2</c:v>
              </c:pt>
              <c:pt idx="88">
                <c:v>8.09E-2</c:v>
              </c:pt>
              <c:pt idx="89">
                <c:v>8.2180000000000003E-2</c:v>
              </c:pt>
              <c:pt idx="90">
                <c:v>8.1079999999999999E-2</c:v>
              </c:pt>
              <c:pt idx="91">
                <c:v>8.1320000000000003E-2</c:v>
              </c:pt>
              <c:pt idx="92">
                <c:v>8.2400000000000001E-2</c:v>
              </c:pt>
              <c:pt idx="93">
                <c:v>8.1790000000000002E-2</c:v>
              </c:pt>
              <c:pt idx="94">
                <c:v>8.1180000000000002E-2</c:v>
              </c:pt>
              <c:pt idx="95">
                <c:v>8.14E-2</c:v>
              </c:pt>
              <c:pt idx="96">
                <c:v>8.1670000000000006E-2</c:v>
              </c:pt>
              <c:pt idx="97">
                <c:v>8.1989999999999993E-2</c:v>
              </c:pt>
              <c:pt idx="98">
                <c:v>8.3140000000000006E-2</c:v>
              </c:pt>
              <c:pt idx="99">
                <c:v>8.1739999999999993E-2</c:v>
              </c:pt>
              <c:pt idx="100">
                <c:v>8.1519999999999995E-2</c:v>
              </c:pt>
              <c:pt idx="101">
                <c:v>8.2869999999999999E-2</c:v>
              </c:pt>
              <c:pt idx="102">
                <c:v>8.1500000000000003E-2</c:v>
              </c:pt>
              <c:pt idx="103">
                <c:v>8.1640000000000004E-2</c:v>
              </c:pt>
              <c:pt idx="104">
                <c:v>8.269E-2</c:v>
              </c:pt>
              <c:pt idx="105">
                <c:v>8.201E-2</c:v>
              </c:pt>
              <c:pt idx="106">
                <c:v>8.1360000000000002E-2</c:v>
              </c:pt>
              <c:pt idx="107">
                <c:v>8.1589999999999996E-2</c:v>
              </c:pt>
              <c:pt idx="108">
                <c:v>8.1509999999999999E-2</c:v>
              </c:pt>
              <c:pt idx="109">
                <c:v>8.1720000000000001E-2</c:v>
              </c:pt>
              <c:pt idx="110">
                <c:v>8.2879999999999995E-2</c:v>
              </c:pt>
              <c:pt idx="111">
                <c:v>8.1449999999999995E-2</c:v>
              </c:pt>
              <c:pt idx="112">
                <c:v>8.1210000000000004E-2</c:v>
              </c:pt>
              <c:pt idx="113">
                <c:v>8.2519999999999996E-2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01-44C3-90EB-AAAD6369C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TIPS Share Ex SOMA</c:v>
                </c:tx>
                <c:spPr>
                  <a:ln w="28575" cap="rnd">
                    <a:solidFill>
                      <a:srgbClr val="C00000"/>
                    </a:solidFill>
                    <a:prstDash val="solid"/>
                    <a:round/>
                  </a:ln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'Summary Charts'!$B$45:$B$158</c15:sqref>
                        </c15:formulaRef>
                      </c:ext>
                    </c:extLst>
                    <c:numCache>
                      <c:formatCode>[$-409]mmm\-yy;@</c:formatCode>
                      <c:ptCount val="114"/>
                      <c:pt idx="0">
                        <c:v>44666</c:v>
                      </c:pt>
                      <c:pt idx="1">
                        <c:v>44696</c:v>
                      </c:pt>
                      <c:pt idx="2">
                        <c:v>44727</c:v>
                      </c:pt>
                      <c:pt idx="3">
                        <c:v>44757</c:v>
                      </c:pt>
                      <c:pt idx="4">
                        <c:v>44788</c:v>
                      </c:pt>
                      <c:pt idx="5">
                        <c:v>44819</c:v>
                      </c:pt>
                      <c:pt idx="6">
                        <c:v>44849</c:v>
                      </c:pt>
                      <c:pt idx="7">
                        <c:v>44880</c:v>
                      </c:pt>
                      <c:pt idx="8">
                        <c:v>44910</c:v>
                      </c:pt>
                      <c:pt idx="9">
                        <c:v>44941</c:v>
                      </c:pt>
                      <c:pt idx="10">
                        <c:v>44972</c:v>
                      </c:pt>
                      <c:pt idx="11">
                        <c:v>45000</c:v>
                      </c:pt>
                      <c:pt idx="12">
                        <c:v>45031</c:v>
                      </c:pt>
                      <c:pt idx="13">
                        <c:v>45061</c:v>
                      </c:pt>
                      <c:pt idx="14">
                        <c:v>45092</c:v>
                      </c:pt>
                      <c:pt idx="15">
                        <c:v>45122</c:v>
                      </c:pt>
                      <c:pt idx="16">
                        <c:v>45153</c:v>
                      </c:pt>
                      <c:pt idx="17">
                        <c:v>45184</c:v>
                      </c:pt>
                      <c:pt idx="18">
                        <c:v>45214</c:v>
                      </c:pt>
                      <c:pt idx="19">
                        <c:v>45245</c:v>
                      </c:pt>
                      <c:pt idx="20">
                        <c:v>45275</c:v>
                      </c:pt>
                      <c:pt idx="21">
                        <c:v>45306</c:v>
                      </c:pt>
                      <c:pt idx="22">
                        <c:v>45337</c:v>
                      </c:pt>
                      <c:pt idx="23">
                        <c:v>45366</c:v>
                      </c:pt>
                      <c:pt idx="24">
                        <c:v>45397</c:v>
                      </c:pt>
                      <c:pt idx="25">
                        <c:v>45427</c:v>
                      </c:pt>
                      <c:pt idx="26">
                        <c:v>45458</c:v>
                      </c:pt>
                      <c:pt idx="27">
                        <c:v>45488</c:v>
                      </c:pt>
                      <c:pt idx="28">
                        <c:v>45519</c:v>
                      </c:pt>
                      <c:pt idx="29">
                        <c:v>45550</c:v>
                      </c:pt>
                      <c:pt idx="30">
                        <c:v>45580</c:v>
                      </c:pt>
                      <c:pt idx="31">
                        <c:v>45611</c:v>
                      </c:pt>
                      <c:pt idx="32">
                        <c:v>45641</c:v>
                      </c:pt>
                      <c:pt idx="33">
                        <c:v>45672</c:v>
                      </c:pt>
                      <c:pt idx="34">
                        <c:v>45703</c:v>
                      </c:pt>
                      <c:pt idx="35">
                        <c:v>45731</c:v>
                      </c:pt>
                      <c:pt idx="36">
                        <c:v>45762</c:v>
                      </c:pt>
                      <c:pt idx="37">
                        <c:v>45792</c:v>
                      </c:pt>
                      <c:pt idx="38">
                        <c:v>45823</c:v>
                      </c:pt>
                      <c:pt idx="39">
                        <c:v>45853</c:v>
                      </c:pt>
                      <c:pt idx="40">
                        <c:v>45884</c:v>
                      </c:pt>
                      <c:pt idx="41">
                        <c:v>45915</c:v>
                      </c:pt>
                      <c:pt idx="42">
                        <c:v>45945</c:v>
                      </c:pt>
                      <c:pt idx="43">
                        <c:v>45976</c:v>
                      </c:pt>
                      <c:pt idx="44">
                        <c:v>46006</c:v>
                      </c:pt>
                      <c:pt idx="45">
                        <c:v>46037</c:v>
                      </c:pt>
                      <c:pt idx="46">
                        <c:v>46068</c:v>
                      </c:pt>
                      <c:pt idx="47">
                        <c:v>46096</c:v>
                      </c:pt>
                      <c:pt idx="48">
                        <c:v>46127</c:v>
                      </c:pt>
                      <c:pt idx="49">
                        <c:v>46157</c:v>
                      </c:pt>
                      <c:pt idx="50">
                        <c:v>46188</c:v>
                      </c:pt>
                      <c:pt idx="51">
                        <c:v>46218</c:v>
                      </c:pt>
                      <c:pt idx="52">
                        <c:v>46249</c:v>
                      </c:pt>
                      <c:pt idx="53">
                        <c:v>46280</c:v>
                      </c:pt>
                      <c:pt idx="54">
                        <c:v>46310</c:v>
                      </c:pt>
                      <c:pt idx="55">
                        <c:v>46341</c:v>
                      </c:pt>
                      <c:pt idx="56">
                        <c:v>46371</c:v>
                      </c:pt>
                      <c:pt idx="57">
                        <c:v>46402</c:v>
                      </c:pt>
                      <c:pt idx="58">
                        <c:v>46433</c:v>
                      </c:pt>
                      <c:pt idx="59">
                        <c:v>46461</c:v>
                      </c:pt>
                      <c:pt idx="60">
                        <c:v>46492</c:v>
                      </c:pt>
                      <c:pt idx="61">
                        <c:v>46522</c:v>
                      </c:pt>
                      <c:pt idx="62">
                        <c:v>46553</c:v>
                      </c:pt>
                      <c:pt idx="63">
                        <c:v>46583</c:v>
                      </c:pt>
                      <c:pt idx="64">
                        <c:v>46614</c:v>
                      </c:pt>
                      <c:pt idx="65">
                        <c:v>46645</c:v>
                      </c:pt>
                      <c:pt idx="66">
                        <c:v>46675</c:v>
                      </c:pt>
                      <c:pt idx="67">
                        <c:v>46706</c:v>
                      </c:pt>
                      <c:pt idx="68">
                        <c:v>46736</c:v>
                      </c:pt>
                      <c:pt idx="69">
                        <c:v>46767</c:v>
                      </c:pt>
                      <c:pt idx="70">
                        <c:v>46798</c:v>
                      </c:pt>
                      <c:pt idx="71">
                        <c:v>46827</c:v>
                      </c:pt>
                      <c:pt idx="72">
                        <c:v>46858</c:v>
                      </c:pt>
                      <c:pt idx="73">
                        <c:v>46888</c:v>
                      </c:pt>
                      <c:pt idx="74">
                        <c:v>46919</c:v>
                      </c:pt>
                      <c:pt idx="75">
                        <c:v>46949</c:v>
                      </c:pt>
                      <c:pt idx="76">
                        <c:v>46980</c:v>
                      </c:pt>
                      <c:pt idx="77">
                        <c:v>47011</c:v>
                      </c:pt>
                      <c:pt idx="78">
                        <c:v>47041</c:v>
                      </c:pt>
                      <c:pt idx="79">
                        <c:v>47072</c:v>
                      </c:pt>
                      <c:pt idx="80">
                        <c:v>47102</c:v>
                      </c:pt>
                      <c:pt idx="81">
                        <c:v>47133</c:v>
                      </c:pt>
                      <c:pt idx="82">
                        <c:v>47164</c:v>
                      </c:pt>
                      <c:pt idx="83">
                        <c:v>47192</c:v>
                      </c:pt>
                      <c:pt idx="84">
                        <c:v>47223</c:v>
                      </c:pt>
                      <c:pt idx="85">
                        <c:v>47253</c:v>
                      </c:pt>
                      <c:pt idx="86">
                        <c:v>47284</c:v>
                      </c:pt>
                      <c:pt idx="87">
                        <c:v>47314</c:v>
                      </c:pt>
                      <c:pt idx="88">
                        <c:v>47345</c:v>
                      </c:pt>
                      <c:pt idx="89">
                        <c:v>47376</c:v>
                      </c:pt>
                      <c:pt idx="90">
                        <c:v>47406</c:v>
                      </c:pt>
                      <c:pt idx="91">
                        <c:v>47437</c:v>
                      </c:pt>
                      <c:pt idx="92">
                        <c:v>47467</c:v>
                      </c:pt>
                      <c:pt idx="93">
                        <c:v>47498</c:v>
                      </c:pt>
                      <c:pt idx="94">
                        <c:v>47529</c:v>
                      </c:pt>
                      <c:pt idx="95">
                        <c:v>47557</c:v>
                      </c:pt>
                      <c:pt idx="96">
                        <c:v>47588</c:v>
                      </c:pt>
                      <c:pt idx="97">
                        <c:v>47618</c:v>
                      </c:pt>
                      <c:pt idx="98">
                        <c:v>47649</c:v>
                      </c:pt>
                      <c:pt idx="99">
                        <c:v>47679</c:v>
                      </c:pt>
                      <c:pt idx="100">
                        <c:v>47710</c:v>
                      </c:pt>
                      <c:pt idx="101">
                        <c:v>47741</c:v>
                      </c:pt>
                      <c:pt idx="102">
                        <c:v>47771</c:v>
                      </c:pt>
                      <c:pt idx="103">
                        <c:v>47802</c:v>
                      </c:pt>
                      <c:pt idx="104">
                        <c:v>47832</c:v>
                      </c:pt>
                      <c:pt idx="105">
                        <c:v>47863</c:v>
                      </c:pt>
                      <c:pt idx="106">
                        <c:v>47894</c:v>
                      </c:pt>
                      <c:pt idx="107">
                        <c:v>47922</c:v>
                      </c:pt>
                      <c:pt idx="108">
                        <c:v>47953</c:v>
                      </c:pt>
                      <c:pt idx="109">
                        <c:v>47983</c:v>
                      </c:pt>
                      <c:pt idx="110">
                        <c:v>48014</c:v>
                      </c:pt>
                      <c:pt idx="111">
                        <c:v>48044</c:v>
                      </c:pt>
                      <c:pt idx="112">
                        <c:v>48075</c:v>
                      </c:pt>
                      <c:pt idx="113">
                        <c:v>48106</c:v>
                      </c:pt>
                    </c:numCache>
                  </c:numRef>
                </c:cat>
                <c:val>
                  <c:numLit>
                    <c:formatCode>General</c:formatCode>
                    <c:ptCount val="124"/>
                    <c:pt idx="0">
                      <c:v>7.288E-2</c:v>
                    </c:pt>
                    <c:pt idx="1">
                      <c:v>7.3380000000000001E-2</c:v>
                    </c:pt>
                    <c:pt idx="2">
                      <c:v>7.4719999999999995E-2</c:v>
                    </c:pt>
                    <c:pt idx="3">
                      <c:v>7.3130000000000001E-2</c:v>
                    </c:pt>
                    <c:pt idx="4">
                      <c:v>7.3029999999999998E-2</c:v>
                    </c:pt>
                    <c:pt idx="5">
                      <c:v>7.4230000000000004E-2</c:v>
                    </c:pt>
                    <c:pt idx="6">
                      <c:v>7.4929999999999997E-2</c:v>
                    </c:pt>
                    <c:pt idx="7">
                      <c:v>7.5190000000000007E-2</c:v>
                    </c:pt>
                    <c:pt idx="8">
                      <c:v>7.621E-2</c:v>
                    </c:pt>
                    <c:pt idx="9">
                      <c:v>7.4630000000000002E-2</c:v>
                    </c:pt>
                    <c:pt idx="10">
                      <c:v>7.424E-2</c:v>
                    </c:pt>
                    <c:pt idx="11">
                      <c:v>7.46E-2</c:v>
                    </c:pt>
                    <c:pt idx="12">
                      <c:v>7.4029999999999999E-2</c:v>
                    </c:pt>
                    <c:pt idx="13">
                      <c:v>7.4310000000000001E-2</c:v>
                    </c:pt>
                    <c:pt idx="14">
                      <c:v>7.5329999999999994E-2</c:v>
                    </c:pt>
                    <c:pt idx="15">
                      <c:v>7.331E-2</c:v>
                    </c:pt>
                    <c:pt idx="16">
                      <c:v>7.3139999999999997E-2</c:v>
                    </c:pt>
                    <c:pt idx="17">
                      <c:v>7.4249999999999997E-2</c:v>
                    </c:pt>
                    <c:pt idx="18">
                      <c:v>7.4950000000000003E-2</c:v>
                    </c:pt>
                    <c:pt idx="19">
                      <c:v>7.5270000000000004E-2</c:v>
                    </c:pt>
                    <c:pt idx="20">
                      <c:v>7.6230000000000006E-2</c:v>
                    </c:pt>
                    <c:pt idx="21">
                      <c:v>7.4910000000000004E-2</c:v>
                    </c:pt>
                    <c:pt idx="22">
                      <c:v>7.4609999999999996E-2</c:v>
                    </c:pt>
                    <c:pt idx="23">
                      <c:v>7.5009999999999993E-2</c:v>
                    </c:pt>
                    <c:pt idx="24">
                      <c:v>7.5310000000000002E-2</c:v>
                    </c:pt>
                    <c:pt idx="25">
                      <c:v>7.5689999999999993E-2</c:v>
                    </c:pt>
                    <c:pt idx="26">
                      <c:v>7.6719999999999997E-2</c:v>
                    </c:pt>
                    <c:pt idx="27">
                      <c:v>7.5329999999999994E-2</c:v>
                    </c:pt>
                    <c:pt idx="28">
                      <c:v>7.5370000000000006E-2</c:v>
                    </c:pt>
                    <c:pt idx="29">
                      <c:v>7.6569999999999999E-2</c:v>
                    </c:pt>
                    <c:pt idx="30">
                      <c:v>7.5429999999999997E-2</c:v>
                    </c:pt>
                    <c:pt idx="31">
                      <c:v>7.5740000000000002E-2</c:v>
                    </c:pt>
                    <c:pt idx="32">
                      <c:v>7.6799999999999993E-2</c:v>
                    </c:pt>
                    <c:pt idx="33">
                      <c:v>7.4819999999999998E-2</c:v>
                    </c:pt>
                    <c:pt idx="34">
                      <c:v>7.4389999999999998E-2</c:v>
                    </c:pt>
                    <c:pt idx="35">
                      <c:v>7.4789999999999995E-2</c:v>
                    </c:pt>
                    <c:pt idx="36">
                      <c:v>7.5149999999999995E-2</c:v>
                    </c:pt>
                    <c:pt idx="37">
                      <c:v>7.5539999999999996E-2</c:v>
                    </c:pt>
                    <c:pt idx="38">
                      <c:v>7.6689999999999994E-2</c:v>
                    </c:pt>
                    <c:pt idx="39">
                      <c:v>7.5359999999999996E-2</c:v>
                    </c:pt>
                    <c:pt idx="40">
                      <c:v>7.535E-2</c:v>
                    </c:pt>
                    <c:pt idx="41">
                      <c:v>7.6740000000000003E-2</c:v>
                    </c:pt>
                    <c:pt idx="42">
                      <c:v>7.5749999999999998E-2</c:v>
                    </c:pt>
                    <c:pt idx="43">
                      <c:v>7.6149999999999995E-2</c:v>
                    </c:pt>
                    <c:pt idx="44">
                      <c:v>7.732E-2</c:v>
                    </c:pt>
                    <c:pt idx="45">
                      <c:v>7.6119999999999993E-2</c:v>
                    </c:pt>
                    <c:pt idx="46">
                      <c:v>7.5730000000000006E-2</c:v>
                    </c:pt>
                    <c:pt idx="47">
                      <c:v>7.6200000000000004E-2</c:v>
                    </c:pt>
                    <c:pt idx="48">
                      <c:v>7.6859999999999998E-2</c:v>
                    </c:pt>
                    <c:pt idx="49">
                      <c:v>7.7340000000000006E-2</c:v>
                    </c:pt>
                    <c:pt idx="50">
                      <c:v>7.8630000000000005E-2</c:v>
                    </c:pt>
                    <c:pt idx="51">
                      <c:v>7.7660000000000007E-2</c:v>
                    </c:pt>
                    <c:pt idx="52">
                      <c:v>7.7609999999999998E-2</c:v>
                    </c:pt>
                    <c:pt idx="53">
                      <c:v>7.9070000000000001E-2</c:v>
                    </c:pt>
                    <c:pt idx="54">
                      <c:v>7.8039999999999998E-2</c:v>
                    </c:pt>
                    <c:pt idx="55">
                      <c:v>7.8479999999999994E-2</c:v>
                    </c:pt>
                    <c:pt idx="56">
                      <c:v>7.9670000000000005E-2</c:v>
                    </c:pt>
                    <c:pt idx="57">
                      <c:v>7.8689999999999996E-2</c:v>
                    </c:pt>
                    <c:pt idx="58">
                      <c:v>7.8299999999999995E-2</c:v>
                    </c:pt>
                    <c:pt idx="59">
                      <c:v>7.8770000000000007E-2</c:v>
                    </c:pt>
                    <c:pt idx="60">
                      <c:v>7.8960000000000002E-2</c:v>
                    </c:pt>
                    <c:pt idx="61">
                      <c:v>7.9430000000000001E-2</c:v>
                    </c:pt>
                    <c:pt idx="62">
                      <c:v>8.0750000000000002E-2</c:v>
                    </c:pt>
                    <c:pt idx="63">
                      <c:v>7.9719999999999999E-2</c:v>
                    </c:pt>
                    <c:pt idx="64">
                      <c:v>7.9689999999999997E-2</c:v>
                    </c:pt>
                    <c:pt idx="65">
                      <c:v>8.1100000000000005E-2</c:v>
                    </c:pt>
                    <c:pt idx="66">
                      <c:v>7.9829999999999998E-2</c:v>
                    </c:pt>
                    <c:pt idx="67">
                      <c:v>8.0009999999999998E-2</c:v>
                    </c:pt>
                    <c:pt idx="68">
                      <c:v>8.1159999999999996E-2</c:v>
                    </c:pt>
                    <c:pt idx="69">
                      <c:v>8.0100000000000005E-2</c:v>
                    </c:pt>
                    <c:pt idx="70">
                      <c:v>7.9399999999999998E-2</c:v>
                    </c:pt>
                    <c:pt idx="71">
                      <c:v>7.9670000000000005E-2</c:v>
                    </c:pt>
                    <c:pt idx="72">
                      <c:v>7.9339999999999994E-2</c:v>
                    </c:pt>
                    <c:pt idx="73">
                      <c:v>7.9659999999999995E-2</c:v>
                    </c:pt>
                    <c:pt idx="74">
                      <c:v>8.0990000000000006E-2</c:v>
                    </c:pt>
                    <c:pt idx="75">
                      <c:v>8.0100000000000005E-2</c:v>
                    </c:pt>
                    <c:pt idx="76">
                      <c:v>7.9909999999999995E-2</c:v>
                    </c:pt>
                    <c:pt idx="77">
                      <c:v>8.1449999999999995E-2</c:v>
                    </c:pt>
                    <c:pt idx="78">
                      <c:v>8.0310000000000006E-2</c:v>
                    </c:pt>
                    <c:pt idx="79">
                      <c:v>8.0680000000000002E-2</c:v>
                    </c:pt>
                    <c:pt idx="80">
                      <c:v>8.1890000000000004E-2</c:v>
                    </c:pt>
                    <c:pt idx="81">
                      <c:v>8.1409999999999996E-2</c:v>
                    </c:pt>
                    <c:pt idx="82">
                      <c:v>8.09E-2</c:v>
                    </c:pt>
                    <c:pt idx="83">
                      <c:v>8.1350000000000006E-2</c:v>
                    </c:pt>
                    <c:pt idx="84">
                      <c:v>8.0759999999999998E-2</c:v>
                    </c:pt>
                    <c:pt idx="85">
                      <c:v>8.1210000000000004E-2</c:v>
                    </c:pt>
                    <c:pt idx="86">
                      <c:v>8.2540000000000002E-2</c:v>
                    </c:pt>
                    <c:pt idx="87">
                      <c:v>8.1739999999999993E-2</c:v>
                    </c:pt>
                    <c:pt idx="88">
                      <c:v>8.1640000000000004E-2</c:v>
                    </c:pt>
                    <c:pt idx="89">
                      <c:v>8.3099999999999993E-2</c:v>
                    </c:pt>
                    <c:pt idx="90">
                      <c:v>8.1750000000000003E-2</c:v>
                    </c:pt>
                    <c:pt idx="91">
                      <c:v>8.1930000000000003E-2</c:v>
                    </c:pt>
                    <c:pt idx="92">
                      <c:v>8.3119999999999999E-2</c:v>
                    </c:pt>
                    <c:pt idx="93">
                      <c:v>8.2820000000000005E-2</c:v>
                    </c:pt>
                    <c:pt idx="94">
                      <c:v>8.1989999999999993E-2</c:v>
                    </c:pt>
                    <c:pt idx="95">
                      <c:v>8.2220000000000001E-2</c:v>
                    </c:pt>
                    <c:pt idx="96">
                      <c:v>8.2479999999999998E-2</c:v>
                    </c:pt>
                    <c:pt idx="97">
                      <c:v>8.2729999999999998E-2</c:v>
                    </c:pt>
                    <c:pt idx="98">
                      <c:v>8.4029999999999994E-2</c:v>
                    </c:pt>
                    <c:pt idx="99">
                      <c:v>8.276E-2</c:v>
                    </c:pt>
                    <c:pt idx="100">
                      <c:v>8.2470000000000002E-2</c:v>
                    </c:pt>
                    <c:pt idx="101">
                      <c:v>8.3960000000000007E-2</c:v>
                    </c:pt>
                    <c:pt idx="102">
                      <c:v>8.2519999999999996E-2</c:v>
                    </c:pt>
                    <c:pt idx="103">
                      <c:v>8.2640000000000005E-2</c:v>
                    </c:pt>
                    <c:pt idx="104">
                      <c:v>8.3769999999999997E-2</c:v>
                    </c:pt>
                    <c:pt idx="105">
                      <c:v>8.3260000000000001E-2</c:v>
                    </c:pt>
                    <c:pt idx="106">
                      <c:v>8.2419999999999993E-2</c:v>
                    </c:pt>
                    <c:pt idx="107">
                      <c:v>8.2589999999999997E-2</c:v>
                    </c:pt>
                    <c:pt idx="108">
                      <c:v>8.276E-2</c:v>
                    </c:pt>
                    <c:pt idx="109">
                      <c:v>8.2960000000000006E-2</c:v>
                    </c:pt>
                    <c:pt idx="110">
                      <c:v>8.4209999999999993E-2</c:v>
                    </c:pt>
                    <c:pt idx="111">
                      <c:v>8.2860000000000003E-2</c:v>
                    </c:pt>
                    <c:pt idx="112">
                      <c:v>8.2549999999999998E-2</c:v>
                    </c:pt>
                    <c:pt idx="113">
                      <c:v>8.3989999999999995E-2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C001-44C3-90EB-AAAD6369C02E}"/>
                  </c:ext>
                </c:extLst>
              </c15:ser>
            </c15:filteredLineSeries>
          </c:ext>
        </c:extLst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TIPS Share of Outstanding Debt</a:t>
                </a:r>
                <a:r>
                  <a:rPr lang="en-US" b="0" baseline="0"/>
                  <a:t> (%)</a:t>
                </a:r>
                <a:endParaRPr lang="en-US" b="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Truncated WAM (mo.)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Charts'!$B$80</c:f>
              <c:strCache>
                <c:ptCount val="1"/>
                <c:pt idx="0">
                  <c:v>Truncated WAM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Charts'!$B$81:$B$194</c:f>
              <c:numCache>
                <c:formatCode>0.000</c:formatCode>
                <c:ptCount val="114"/>
                <c:pt idx="0">
                  <c:v>48.907710000000002</c:v>
                </c:pt>
                <c:pt idx="1">
                  <c:v>48.74391</c:v>
                </c:pt>
                <c:pt idx="2">
                  <c:v>48.964669999999998</c:v>
                </c:pt>
                <c:pt idx="3">
                  <c:v>48.564309999999999</c:v>
                </c:pt>
                <c:pt idx="4">
                  <c:v>48.186030000000002</c:v>
                </c:pt>
                <c:pt idx="5">
                  <c:v>48.720100000000002</c:v>
                </c:pt>
                <c:pt idx="6">
                  <c:v>48.571680000000001</c:v>
                </c:pt>
                <c:pt idx="7">
                  <c:v>48.57826</c:v>
                </c:pt>
                <c:pt idx="8">
                  <c:v>48.675109999999997</c:v>
                </c:pt>
                <c:pt idx="9">
                  <c:v>48.854030000000002</c:v>
                </c:pt>
                <c:pt idx="10">
                  <c:v>48.659300000000002</c:v>
                </c:pt>
                <c:pt idx="11">
                  <c:v>48.540779999999998</c:v>
                </c:pt>
                <c:pt idx="12">
                  <c:v>49.037309999999998</c:v>
                </c:pt>
                <c:pt idx="13">
                  <c:v>49.090589999999999</c:v>
                </c:pt>
                <c:pt idx="14">
                  <c:v>49.211579999999998</c:v>
                </c:pt>
                <c:pt idx="15">
                  <c:v>49.090719999999997</c:v>
                </c:pt>
                <c:pt idx="16">
                  <c:v>49.050730000000001</c:v>
                </c:pt>
                <c:pt idx="17">
                  <c:v>49.34939</c:v>
                </c:pt>
                <c:pt idx="18">
                  <c:v>49.189109999999999</c:v>
                </c:pt>
                <c:pt idx="19">
                  <c:v>49.036430000000003</c:v>
                </c:pt>
                <c:pt idx="20">
                  <c:v>49.118960000000001</c:v>
                </c:pt>
                <c:pt idx="21">
                  <c:v>49.281460000000003</c:v>
                </c:pt>
                <c:pt idx="22">
                  <c:v>48.924250000000001</c:v>
                </c:pt>
                <c:pt idx="23">
                  <c:v>48.779679999999999</c:v>
                </c:pt>
                <c:pt idx="24">
                  <c:v>49.20881</c:v>
                </c:pt>
                <c:pt idx="25">
                  <c:v>49.179780000000001</c:v>
                </c:pt>
                <c:pt idx="26">
                  <c:v>49.289969999999997</c:v>
                </c:pt>
                <c:pt idx="27">
                  <c:v>49.243989999999997</c:v>
                </c:pt>
                <c:pt idx="28">
                  <c:v>49.132579999999997</c:v>
                </c:pt>
                <c:pt idx="29">
                  <c:v>49.414569999999998</c:v>
                </c:pt>
                <c:pt idx="30">
                  <c:v>49.171680000000002</c:v>
                </c:pt>
                <c:pt idx="31">
                  <c:v>49.022379999999998</c:v>
                </c:pt>
                <c:pt idx="32">
                  <c:v>49.083440000000003</c:v>
                </c:pt>
                <c:pt idx="33">
                  <c:v>49.334809999999997</c:v>
                </c:pt>
                <c:pt idx="34">
                  <c:v>48.922739999999997</c:v>
                </c:pt>
                <c:pt idx="35">
                  <c:v>48.717730000000003</c:v>
                </c:pt>
                <c:pt idx="36">
                  <c:v>49.308579999999999</c:v>
                </c:pt>
                <c:pt idx="37">
                  <c:v>49.312980000000003</c:v>
                </c:pt>
                <c:pt idx="38">
                  <c:v>49.479120000000002</c:v>
                </c:pt>
                <c:pt idx="39">
                  <c:v>49.362870000000001</c:v>
                </c:pt>
                <c:pt idx="40">
                  <c:v>49.24962</c:v>
                </c:pt>
                <c:pt idx="41">
                  <c:v>49.593640000000001</c:v>
                </c:pt>
                <c:pt idx="42">
                  <c:v>49.392769999999999</c:v>
                </c:pt>
                <c:pt idx="43">
                  <c:v>49.249949999999998</c:v>
                </c:pt>
                <c:pt idx="44">
                  <c:v>49.347839999999998</c:v>
                </c:pt>
                <c:pt idx="45">
                  <c:v>49.616639999999997</c:v>
                </c:pt>
                <c:pt idx="46">
                  <c:v>49.222569999999997</c:v>
                </c:pt>
                <c:pt idx="47">
                  <c:v>49.053550000000001</c:v>
                </c:pt>
                <c:pt idx="48">
                  <c:v>49.636029999999998</c:v>
                </c:pt>
                <c:pt idx="49">
                  <c:v>49.576259999999998</c:v>
                </c:pt>
                <c:pt idx="50">
                  <c:v>49.722569999999997</c:v>
                </c:pt>
                <c:pt idx="51">
                  <c:v>49.598570000000002</c:v>
                </c:pt>
                <c:pt idx="52">
                  <c:v>49.440159999999999</c:v>
                </c:pt>
                <c:pt idx="53">
                  <c:v>49.790840000000003</c:v>
                </c:pt>
                <c:pt idx="54">
                  <c:v>49.589700000000001</c:v>
                </c:pt>
                <c:pt idx="55">
                  <c:v>49.439830000000001</c:v>
                </c:pt>
                <c:pt idx="56">
                  <c:v>49.516399999999997</c:v>
                </c:pt>
                <c:pt idx="57">
                  <c:v>49.770180000000003</c:v>
                </c:pt>
                <c:pt idx="58">
                  <c:v>49.382840000000002</c:v>
                </c:pt>
                <c:pt idx="59">
                  <c:v>49.186610000000002</c:v>
                </c:pt>
                <c:pt idx="60">
                  <c:v>49.671109999999999</c:v>
                </c:pt>
                <c:pt idx="61">
                  <c:v>49.576729999999998</c:v>
                </c:pt>
                <c:pt idx="62">
                  <c:v>49.69</c:v>
                </c:pt>
                <c:pt idx="63">
                  <c:v>49.552579999999999</c:v>
                </c:pt>
                <c:pt idx="64">
                  <c:v>49.411549999999998</c:v>
                </c:pt>
                <c:pt idx="65">
                  <c:v>49.708390000000001</c:v>
                </c:pt>
                <c:pt idx="66">
                  <c:v>49.410530000000001</c:v>
                </c:pt>
                <c:pt idx="67">
                  <c:v>49.236260000000001</c:v>
                </c:pt>
                <c:pt idx="68">
                  <c:v>49.285649999999997</c:v>
                </c:pt>
                <c:pt idx="69">
                  <c:v>49.520229999999998</c:v>
                </c:pt>
                <c:pt idx="70">
                  <c:v>48.963079999999998</c:v>
                </c:pt>
                <c:pt idx="71">
                  <c:v>48.684600000000003</c:v>
                </c:pt>
                <c:pt idx="72">
                  <c:v>49.313699999999997</c:v>
                </c:pt>
                <c:pt idx="73">
                  <c:v>49.1708</c:v>
                </c:pt>
                <c:pt idx="74">
                  <c:v>49.285130000000002</c:v>
                </c:pt>
                <c:pt idx="75">
                  <c:v>49.089910000000003</c:v>
                </c:pt>
                <c:pt idx="76">
                  <c:v>48.846600000000002</c:v>
                </c:pt>
                <c:pt idx="77">
                  <c:v>49.176650000000002</c:v>
                </c:pt>
                <c:pt idx="78">
                  <c:v>48.936900000000001</c:v>
                </c:pt>
                <c:pt idx="79">
                  <c:v>48.750680000000003</c:v>
                </c:pt>
                <c:pt idx="80">
                  <c:v>48.796430000000001</c:v>
                </c:pt>
                <c:pt idx="81">
                  <c:v>49.053939999999997</c:v>
                </c:pt>
                <c:pt idx="82">
                  <c:v>48.626190000000001</c:v>
                </c:pt>
                <c:pt idx="83">
                  <c:v>48.375</c:v>
                </c:pt>
                <c:pt idx="84">
                  <c:v>48.924509999999998</c:v>
                </c:pt>
                <c:pt idx="85">
                  <c:v>48.840870000000002</c:v>
                </c:pt>
                <c:pt idx="86">
                  <c:v>48.92107</c:v>
                </c:pt>
                <c:pt idx="87">
                  <c:v>48.761949999999999</c:v>
                </c:pt>
                <c:pt idx="88">
                  <c:v>48.629629999999999</c:v>
                </c:pt>
                <c:pt idx="89">
                  <c:v>48.898090000000003</c:v>
                </c:pt>
                <c:pt idx="90">
                  <c:v>48.572719999999997</c:v>
                </c:pt>
                <c:pt idx="91">
                  <c:v>48.382190000000001</c:v>
                </c:pt>
                <c:pt idx="92">
                  <c:v>48.390790000000003</c:v>
                </c:pt>
                <c:pt idx="93">
                  <c:v>48.582520000000002</c:v>
                </c:pt>
                <c:pt idx="94">
                  <c:v>48.02608</c:v>
                </c:pt>
                <c:pt idx="95">
                  <c:v>47.705759999999998</c:v>
                </c:pt>
                <c:pt idx="96">
                  <c:v>48.250909999999998</c:v>
                </c:pt>
                <c:pt idx="97">
                  <c:v>48.108110000000003</c:v>
                </c:pt>
                <c:pt idx="98">
                  <c:v>48.18253</c:v>
                </c:pt>
                <c:pt idx="99">
                  <c:v>47.94594</c:v>
                </c:pt>
                <c:pt idx="100">
                  <c:v>47.685499999999998</c:v>
                </c:pt>
                <c:pt idx="101">
                  <c:v>47.978639999999999</c:v>
                </c:pt>
                <c:pt idx="102">
                  <c:v>47.663589999999999</c:v>
                </c:pt>
                <c:pt idx="103">
                  <c:v>47.421570000000003</c:v>
                </c:pt>
                <c:pt idx="104">
                  <c:v>47.42745</c:v>
                </c:pt>
                <c:pt idx="105">
                  <c:v>47.595480000000002</c:v>
                </c:pt>
                <c:pt idx="106">
                  <c:v>47.062469999999998</c:v>
                </c:pt>
                <c:pt idx="107">
                  <c:v>46.743949999999998</c:v>
                </c:pt>
                <c:pt idx="108">
                  <c:v>47.270969999999998</c:v>
                </c:pt>
                <c:pt idx="109">
                  <c:v>47.12585</c:v>
                </c:pt>
                <c:pt idx="110">
                  <c:v>47.180570000000003</c:v>
                </c:pt>
                <c:pt idx="111">
                  <c:v>46.951680000000003</c:v>
                </c:pt>
                <c:pt idx="112">
                  <c:v>46.67989</c:v>
                </c:pt>
                <c:pt idx="113">
                  <c:v>46.946680000000001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C-4619-98B5-B722A7EC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6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WAC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Charts'!$C$80</c:f>
              <c:strCache>
                <c:ptCount val="1"/>
                <c:pt idx="0">
                  <c:v>WAC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Charts'!$C$81:$C$194</c:f>
              <c:numCache>
                <c:formatCode>0.000</c:formatCode>
                <c:ptCount val="114"/>
                <c:pt idx="0">
                  <c:v>1.33595</c:v>
                </c:pt>
                <c:pt idx="1">
                  <c:v>1.35233</c:v>
                </c:pt>
                <c:pt idx="2">
                  <c:v>1.38914</c:v>
                </c:pt>
                <c:pt idx="3">
                  <c:v>1.4022699999999999</c:v>
                </c:pt>
                <c:pt idx="4">
                  <c:v>1.40689</c:v>
                </c:pt>
                <c:pt idx="5">
                  <c:v>1.4474499999999999</c:v>
                </c:pt>
                <c:pt idx="6">
                  <c:v>1.4618800000000001</c:v>
                </c:pt>
                <c:pt idx="7">
                  <c:v>1.4724999999999999</c:v>
                </c:pt>
                <c:pt idx="8">
                  <c:v>1.4941500000000001</c:v>
                </c:pt>
                <c:pt idx="9">
                  <c:v>1.50986</c:v>
                </c:pt>
                <c:pt idx="10">
                  <c:v>1.51651</c:v>
                </c:pt>
                <c:pt idx="11">
                  <c:v>1.5362800000000001</c:v>
                </c:pt>
                <c:pt idx="12">
                  <c:v>1.5687899999999999</c:v>
                </c:pt>
                <c:pt idx="13">
                  <c:v>1.5841400000000001</c:v>
                </c:pt>
                <c:pt idx="14">
                  <c:v>1.6092900000000001</c:v>
                </c:pt>
                <c:pt idx="15">
                  <c:v>1.61388</c:v>
                </c:pt>
                <c:pt idx="16">
                  <c:v>1.6191599999999999</c:v>
                </c:pt>
                <c:pt idx="17">
                  <c:v>1.64822</c:v>
                </c:pt>
                <c:pt idx="18">
                  <c:v>1.65185</c:v>
                </c:pt>
                <c:pt idx="19">
                  <c:v>1.6546000000000001</c:v>
                </c:pt>
                <c:pt idx="20">
                  <c:v>1.67387</c:v>
                </c:pt>
                <c:pt idx="21">
                  <c:v>1.6854</c:v>
                </c:pt>
                <c:pt idx="22">
                  <c:v>1.6792499999999999</c:v>
                </c:pt>
                <c:pt idx="23">
                  <c:v>1.68513</c:v>
                </c:pt>
                <c:pt idx="24">
                  <c:v>1.70496</c:v>
                </c:pt>
                <c:pt idx="25">
                  <c:v>1.7072700000000001</c:v>
                </c:pt>
                <c:pt idx="26">
                  <c:v>1.7244900000000001</c:v>
                </c:pt>
                <c:pt idx="27">
                  <c:v>1.72539</c:v>
                </c:pt>
                <c:pt idx="28">
                  <c:v>1.7263200000000001</c:v>
                </c:pt>
                <c:pt idx="29">
                  <c:v>1.7477499999999999</c:v>
                </c:pt>
                <c:pt idx="30">
                  <c:v>1.7430000000000001</c:v>
                </c:pt>
                <c:pt idx="31">
                  <c:v>1.7369399999999999</c:v>
                </c:pt>
                <c:pt idx="32">
                  <c:v>1.7481199999999999</c:v>
                </c:pt>
                <c:pt idx="33">
                  <c:v>1.75404</c:v>
                </c:pt>
                <c:pt idx="34">
                  <c:v>1.7353099999999999</c:v>
                </c:pt>
                <c:pt idx="35">
                  <c:v>1.73356</c:v>
                </c:pt>
                <c:pt idx="36">
                  <c:v>1.7553300000000001</c:v>
                </c:pt>
                <c:pt idx="37">
                  <c:v>1.7520100000000001</c:v>
                </c:pt>
                <c:pt idx="38">
                  <c:v>1.7672000000000001</c:v>
                </c:pt>
                <c:pt idx="39">
                  <c:v>1.76291</c:v>
                </c:pt>
                <c:pt idx="40">
                  <c:v>1.75495</c:v>
                </c:pt>
                <c:pt idx="41">
                  <c:v>1.77563</c:v>
                </c:pt>
                <c:pt idx="42">
                  <c:v>1.7709699999999999</c:v>
                </c:pt>
                <c:pt idx="43">
                  <c:v>1.76539</c:v>
                </c:pt>
                <c:pt idx="44">
                  <c:v>1.7776000000000001</c:v>
                </c:pt>
                <c:pt idx="45">
                  <c:v>1.78576</c:v>
                </c:pt>
                <c:pt idx="46">
                  <c:v>1.7696400000000001</c:v>
                </c:pt>
                <c:pt idx="47">
                  <c:v>1.7689299999999999</c:v>
                </c:pt>
                <c:pt idx="48">
                  <c:v>1.79261</c:v>
                </c:pt>
                <c:pt idx="49">
                  <c:v>1.79067</c:v>
                </c:pt>
                <c:pt idx="50">
                  <c:v>1.80511</c:v>
                </c:pt>
                <c:pt idx="51">
                  <c:v>1.8020400000000001</c:v>
                </c:pt>
                <c:pt idx="52">
                  <c:v>1.79643</c:v>
                </c:pt>
                <c:pt idx="53">
                  <c:v>1.81772</c:v>
                </c:pt>
                <c:pt idx="54">
                  <c:v>1.8128500000000001</c:v>
                </c:pt>
                <c:pt idx="55">
                  <c:v>1.80616</c:v>
                </c:pt>
                <c:pt idx="56">
                  <c:v>1.81697</c:v>
                </c:pt>
                <c:pt idx="57">
                  <c:v>1.8247899999999999</c:v>
                </c:pt>
                <c:pt idx="58">
                  <c:v>1.8084800000000001</c:v>
                </c:pt>
                <c:pt idx="59">
                  <c:v>1.80565</c:v>
                </c:pt>
                <c:pt idx="60">
                  <c:v>1.8226100000000001</c:v>
                </c:pt>
                <c:pt idx="61">
                  <c:v>1.8175399999999999</c:v>
                </c:pt>
                <c:pt idx="62">
                  <c:v>1.82985</c:v>
                </c:pt>
                <c:pt idx="63">
                  <c:v>1.82433</c:v>
                </c:pt>
                <c:pt idx="64">
                  <c:v>1.8164499999999999</c:v>
                </c:pt>
                <c:pt idx="65">
                  <c:v>1.8351599999999999</c:v>
                </c:pt>
                <c:pt idx="66">
                  <c:v>1.8225800000000001</c:v>
                </c:pt>
                <c:pt idx="67">
                  <c:v>1.81027</c:v>
                </c:pt>
                <c:pt idx="68">
                  <c:v>1.8192600000000001</c:v>
                </c:pt>
                <c:pt idx="69">
                  <c:v>1.8255300000000001</c:v>
                </c:pt>
                <c:pt idx="70">
                  <c:v>1.80071</c:v>
                </c:pt>
                <c:pt idx="71">
                  <c:v>1.79409</c:v>
                </c:pt>
                <c:pt idx="72">
                  <c:v>1.80925</c:v>
                </c:pt>
                <c:pt idx="73">
                  <c:v>1.7972699999999999</c:v>
                </c:pt>
                <c:pt idx="74">
                  <c:v>1.8072999999999999</c:v>
                </c:pt>
                <c:pt idx="75">
                  <c:v>1.7975399999999999</c:v>
                </c:pt>
                <c:pt idx="76">
                  <c:v>1.7816399999999999</c:v>
                </c:pt>
                <c:pt idx="77">
                  <c:v>1.7988200000000001</c:v>
                </c:pt>
                <c:pt idx="78">
                  <c:v>1.7866299999999999</c:v>
                </c:pt>
                <c:pt idx="79">
                  <c:v>1.7726900000000001</c:v>
                </c:pt>
                <c:pt idx="80">
                  <c:v>1.77965</c:v>
                </c:pt>
                <c:pt idx="81">
                  <c:v>1.7835799999999999</c:v>
                </c:pt>
                <c:pt idx="82">
                  <c:v>1.7605</c:v>
                </c:pt>
                <c:pt idx="83">
                  <c:v>1.7530600000000001</c:v>
                </c:pt>
                <c:pt idx="84">
                  <c:v>1.7646299999999999</c:v>
                </c:pt>
                <c:pt idx="85">
                  <c:v>1.75634</c:v>
                </c:pt>
                <c:pt idx="86">
                  <c:v>1.7650300000000001</c:v>
                </c:pt>
                <c:pt idx="87">
                  <c:v>1.7576400000000001</c:v>
                </c:pt>
                <c:pt idx="88">
                  <c:v>1.7480899999999999</c:v>
                </c:pt>
                <c:pt idx="89">
                  <c:v>1.7635400000000001</c:v>
                </c:pt>
                <c:pt idx="90">
                  <c:v>1.7498899999999999</c:v>
                </c:pt>
                <c:pt idx="91">
                  <c:v>1.74092</c:v>
                </c:pt>
                <c:pt idx="92">
                  <c:v>1.7474400000000001</c:v>
                </c:pt>
                <c:pt idx="93">
                  <c:v>1.75448</c:v>
                </c:pt>
                <c:pt idx="94">
                  <c:v>1.73299</c:v>
                </c:pt>
                <c:pt idx="95">
                  <c:v>1.7255199999999999</c:v>
                </c:pt>
                <c:pt idx="96">
                  <c:v>1.74471</c:v>
                </c:pt>
                <c:pt idx="97">
                  <c:v>1.7372300000000001</c:v>
                </c:pt>
                <c:pt idx="98">
                  <c:v>1.7473000000000001</c:v>
                </c:pt>
                <c:pt idx="99">
                  <c:v>1.7394499999999999</c:v>
                </c:pt>
                <c:pt idx="100">
                  <c:v>1.73153</c:v>
                </c:pt>
                <c:pt idx="101">
                  <c:v>1.74946</c:v>
                </c:pt>
                <c:pt idx="102">
                  <c:v>1.73821</c:v>
                </c:pt>
                <c:pt idx="103">
                  <c:v>1.7306900000000001</c:v>
                </c:pt>
                <c:pt idx="104">
                  <c:v>1.73878</c:v>
                </c:pt>
                <c:pt idx="105">
                  <c:v>1.74739</c:v>
                </c:pt>
                <c:pt idx="106">
                  <c:v>1.72645</c:v>
                </c:pt>
                <c:pt idx="107">
                  <c:v>1.72081</c:v>
                </c:pt>
                <c:pt idx="108">
                  <c:v>1.74193</c:v>
                </c:pt>
                <c:pt idx="109">
                  <c:v>1.7351799999999999</c:v>
                </c:pt>
                <c:pt idx="110">
                  <c:v>1.74651</c:v>
                </c:pt>
                <c:pt idx="111">
                  <c:v>1.7403599999999999</c:v>
                </c:pt>
                <c:pt idx="112">
                  <c:v>1.73136</c:v>
                </c:pt>
                <c:pt idx="113">
                  <c:v>1.7498800000000001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574-ACB6-C960582526A3}"/>
            </c:ext>
          </c:extLst>
        </c:ser>
        <c:ser>
          <c:idx val="2"/>
          <c:order val="1"/>
          <c:tx>
            <c:strRef>
              <c:f>'Additional Charts'!$D$80</c:f>
              <c:strCache>
                <c:ptCount val="1"/>
                <c:pt idx="0">
                  <c:v>SOMA Adj WAC</c:v>
                </c:pt>
              </c:strCache>
            </c:strRef>
          </c:tx>
          <c:spPr>
            <a:ln w="28575">
              <a:solidFill>
                <a:srgbClr val="7030A0"/>
              </a:solidFill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Charts'!$D$81:$D$194</c:f>
              <c:numCache>
                <c:formatCode>0.000</c:formatCode>
                <c:ptCount val="114"/>
                <c:pt idx="0">
                  <c:v>0.90924000000000005</c:v>
                </c:pt>
                <c:pt idx="1">
                  <c:v>1.0436099999999999</c:v>
                </c:pt>
                <c:pt idx="2">
                  <c:v>1.1946300000000001</c:v>
                </c:pt>
                <c:pt idx="3">
                  <c:v>1.32114</c:v>
                </c:pt>
                <c:pt idx="4">
                  <c:v>1.37951</c:v>
                </c:pt>
                <c:pt idx="5">
                  <c:v>1.4722299999999999</c:v>
                </c:pt>
                <c:pt idx="6">
                  <c:v>1.53762</c:v>
                </c:pt>
                <c:pt idx="7">
                  <c:v>1.54491</c:v>
                </c:pt>
                <c:pt idx="8">
                  <c:v>1.56416</c:v>
                </c:pt>
                <c:pt idx="9">
                  <c:v>1.57752</c:v>
                </c:pt>
                <c:pt idx="10">
                  <c:v>1.63659</c:v>
                </c:pt>
                <c:pt idx="11">
                  <c:v>1.70686</c:v>
                </c:pt>
                <c:pt idx="12">
                  <c:v>1.7897700000000001</c:v>
                </c:pt>
                <c:pt idx="13">
                  <c:v>1.7934399999999999</c:v>
                </c:pt>
                <c:pt idx="14">
                  <c:v>1.8117099999999999</c:v>
                </c:pt>
                <c:pt idx="15">
                  <c:v>1.8079799999999999</c:v>
                </c:pt>
                <c:pt idx="16">
                  <c:v>1.8060099999999999</c:v>
                </c:pt>
                <c:pt idx="17">
                  <c:v>1.8281000000000001</c:v>
                </c:pt>
                <c:pt idx="18">
                  <c:v>1.82464</c:v>
                </c:pt>
                <c:pt idx="19">
                  <c:v>1.8210599999999999</c:v>
                </c:pt>
                <c:pt idx="20">
                  <c:v>1.8338399999999999</c:v>
                </c:pt>
                <c:pt idx="21">
                  <c:v>1.83897</c:v>
                </c:pt>
                <c:pt idx="22">
                  <c:v>1.8257699999999999</c:v>
                </c:pt>
                <c:pt idx="23">
                  <c:v>1.8245800000000001</c:v>
                </c:pt>
                <c:pt idx="24">
                  <c:v>1.8391</c:v>
                </c:pt>
                <c:pt idx="25">
                  <c:v>1.8283799999999999</c:v>
                </c:pt>
                <c:pt idx="26">
                  <c:v>1.83386</c:v>
                </c:pt>
                <c:pt idx="27">
                  <c:v>1.8236000000000001</c:v>
                </c:pt>
                <c:pt idx="28">
                  <c:v>1.8131699999999999</c:v>
                </c:pt>
                <c:pt idx="29">
                  <c:v>1.8266199999999999</c:v>
                </c:pt>
                <c:pt idx="30">
                  <c:v>1.8129999999999999</c:v>
                </c:pt>
                <c:pt idx="31">
                  <c:v>1.79802</c:v>
                </c:pt>
                <c:pt idx="32">
                  <c:v>1.80138</c:v>
                </c:pt>
                <c:pt idx="33">
                  <c:v>1.7984</c:v>
                </c:pt>
                <c:pt idx="34">
                  <c:v>1.7721100000000001</c:v>
                </c:pt>
                <c:pt idx="35">
                  <c:v>1.76319</c:v>
                </c:pt>
                <c:pt idx="36">
                  <c:v>1.77779</c:v>
                </c:pt>
                <c:pt idx="37">
                  <c:v>1.7742800000000001</c:v>
                </c:pt>
                <c:pt idx="38">
                  <c:v>1.78918</c:v>
                </c:pt>
                <c:pt idx="39">
                  <c:v>1.7836799999999999</c:v>
                </c:pt>
                <c:pt idx="40">
                  <c:v>1.7765899999999999</c:v>
                </c:pt>
                <c:pt idx="41">
                  <c:v>1.79715</c:v>
                </c:pt>
                <c:pt idx="42">
                  <c:v>1.792</c:v>
                </c:pt>
                <c:pt idx="43">
                  <c:v>1.7858000000000001</c:v>
                </c:pt>
                <c:pt idx="44">
                  <c:v>1.79735</c:v>
                </c:pt>
                <c:pt idx="45">
                  <c:v>1.8035399999999999</c:v>
                </c:pt>
                <c:pt idx="46">
                  <c:v>1.7871600000000001</c:v>
                </c:pt>
                <c:pt idx="47">
                  <c:v>1.7855300000000001</c:v>
                </c:pt>
                <c:pt idx="48">
                  <c:v>1.8070900000000001</c:v>
                </c:pt>
                <c:pt idx="49">
                  <c:v>1.8034300000000001</c:v>
                </c:pt>
                <c:pt idx="50">
                  <c:v>1.8164100000000001</c:v>
                </c:pt>
                <c:pt idx="51">
                  <c:v>1.81107</c:v>
                </c:pt>
                <c:pt idx="52">
                  <c:v>1.8047200000000001</c:v>
                </c:pt>
                <c:pt idx="53">
                  <c:v>1.8246</c:v>
                </c:pt>
                <c:pt idx="54">
                  <c:v>1.8183</c:v>
                </c:pt>
                <c:pt idx="55">
                  <c:v>1.8113600000000001</c:v>
                </c:pt>
                <c:pt idx="56">
                  <c:v>1.8212299999999999</c:v>
                </c:pt>
                <c:pt idx="57">
                  <c:v>1.8267899999999999</c:v>
                </c:pt>
                <c:pt idx="58">
                  <c:v>1.80982</c:v>
                </c:pt>
                <c:pt idx="59">
                  <c:v>1.80579</c:v>
                </c:pt>
                <c:pt idx="60">
                  <c:v>1.8220099999999999</c:v>
                </c:pt>
                <c:pt idx="61">
                  <c:v>1.81654</c:v>
                </c:pt>
                <c:pt idx="62">
                  <c:v>1.8284899999999999</c:v>
                </c:pt>
                <c:pt idx="63">
                  <c:v>1.8221000000000001</c:v>
                </c:pt>
                <c:pt idx="64">
                  <c:v>1.8142799999999999</c:v>
                </c:pt>
                <c:pt idx="65">
                  <c:v>1.8325499999999999</c:v>
                </c:pt>
                <c:pt idx="66">
                  <c:v>1.8194600000000001</c:v>
                </c:pt>
                <c:pt idx="67">
                  <c:v>1.80829</c:v>
                </c:pt>
                <c:pt idx="68">
                  <c:v>1.8167599999999999</c:v>
                </c:pt>
                <c:pt idx="69">
                  <c:v>1.82172</c:v>
                </c:pt>
                <c:pt idx="70">
                  <c:v>1.7968</c:v>
                </c:pt>
                <c:pt idx="71">
                  <c:v>1.78976</c:v>
                </c:pt>
                <c:pt idx="72">
                  <c:v>1.80542</c:v>
                </c:pt>
                <c:pt idx="73">
                  <c:v>1.7899799999999999</c:v>
                </c:pt>
                <c:pt idx="74">
                  <c:v>1.79616</c:v>
                </c:pt>
                <c:pt idx="75">
                  <c:v>1.78203</c:v>
                </c:pt>
                <c:pt idx="76">
                  <c:v>1.76353</c:v>
                </c:pt>
                <c:pt idx="77">
                  <c:v>1.7769200000000001</c:v>
                </c:pt>
                <c:pt idx="78">
                  <c:v>1.7611600000000001</c:v>
                </c:pt>
                <c:pt idx="79">
                  <c:v>1.74475</c:v>
                </c:pt>
                <c:pt idx="80">
                  <c:v>1.7480800000000001</c:v>
                </c:pt>
                <c:pt idx="81">
                  <c:v>1.74752</c:v>
                </c:pt>
                <c:pt idx="82">
                  <c:v>1.72227</c:v>
                </c:pt>
                <c:pt idx="83">
                  <c:v>1.71177</c:v>
                </c:pt>
                <c:pt idx="84">
                  <c:v>1.7205999999999999</c:v>
                </c:pt>
                <c:pt idx="85">
                  <c:v>1.71251</c:v>
                </c:pt>
                <c:pt idx="86">
                  <c:v>1.7210799999999999</c:v>
                </c:pt>
                <c:pt idx="87">
                  <c:v>1.7126300000000001</c:v>
                </c:pt>
                <c:pt idx="88">
                  <c:v>1.7029700000000001</c:v>
                </c:pt>
                <c:pt idx="89">
                  <c:v>1.7180899999999999</c:v>
                </c:pt>
                <c:pt idx="90">
                  <c:v>1.70462</c:v>
                </c:pt>
                <c:pt idx="91">
                  <c:v>1.6947099999999999</c:v>
                </c:pt>
                <c:pt idx="92">
                  <c:v>1.70113</c:v>
                </c:pt>
                <c:pt idx="93">
                  <c:v>1.70672</c:v>
                </c:pt>
                <c:pt idx="94">
                  <c:v>1.68476</c:v>
                </c:pt>
                <c:pt idx="95">
                  <c:v>1.67754</c:v>
                </c:pt>
                <c:pt idx="96">
                  <c:v>1.69591</c:v>
                </c:pt>
                <c:pt idx="97">
                  <c:v>1.6878</c:v>
                </c:pt>
                <c:pt idx="98">
                  <c:v>1.6975800000000001</c:v>
                </c:pt>
                <c:pt idx="99">
                  <c:v>1.68876</c:v>
                </c:pt>
                <c:pt idx="100">
                  <c:v>1.6789400000000001</c:v>
                </c:pt>
                <c:pt idx="101">
                  <c:v>1.6962900000000001</c:v>
                </c:pt>
                <c:pt idx="102">
                  <c:v>1.68506</c:v>
                </c:pt>
                <c:pt idx="103">
                  <c:v>1.67594</c:v>
                </c:pt>
                <c:pt idx="104">
                  <c:v>1.6837299999999999</c:v>
                </c:pt>
                <c:pt idx="105">
                  <c:v>1.6908000000000001</c:v>
                </c:pt>
                <c:pt idx="106">
                  <c:v>1.6691499999999999</c:v>
                </c:pt>
                <c:pt idx="107">
                  <c:v>1.6636500000000001</c:v>
                </c:pt>
                <c:pt idx="108">
                  <c:v>1.6834800000000001</c:v>
                </c:pt>
                <c:pt idx="109">
                  <c:v>1.67506</c:v>
                </c:pt>
                <c:pt idx="110">
                  <c:v>1.6859</c:v>
                </c:pt>
                <c:pt idx="111">
                  <c:v>1.6785099999999999</c:v>
                </c:pt>
                <c:pt idx="112">
                  <c:v>1.6680200000000001</c:v>
                </c:pt>
                <c:pt idx="113">
                  <c:v>1.6857899999999999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B-4574-ACB6-C9605825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Debt Maturing Within...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'Additional Charts'!$E$80</c:f>
              <c:strCache>
                <c:ptCount val="1"/>
                <c:pt idx="0">
                  <c:v>1 yr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cat>
            <c:numLit>
              <c:formatCode>General</c:formatCode>
              <c:ptCount val="120"/>
              <c:pt idx="0">
                <c:v>44666</c:v>
              </c:pt>
              <c:pt idx="1">
                <c:v>44696</c:v>
              </c:pt>
              <c:pt idx="2">
                <c:v>44727</c:v>
              </c:pt>
              <c:pt idx="3">
                <c:v>44757</c:v>
              </c:pt>
              <c:pt idx="4">
                <c:v>44788</c:v>
              </c:pt>
              <c:pt idx="5">
                <c:v>44819</c:v>
              </c:pt>
              <c:pt idx="6">
                <c:v>44849</c:v>
              </c:pt>
              <c:pt idx="7">
                <c:v>44880</c:v>
              </c:pt>
              <c:pt idx="8">
                <c:v>44910</c:v>
              </c:pt>
              <c:pt idx="9">
                <c:v>44941</c:v>
              </c:pt>
              <c:pt idx="10">
                <c:v>44972</c:v>
              </c:pt>
              <c:pt idx="11">
                <c:v>45000</c:v>
              </c:pt>
              <c:pt idx="12">
                <c:v>45031</c:v>
              </c:pt>
              <c:pt idx="13">
                <c:v>45061</c:v>
              </c:pt>
              <c:pt idx="14">
                <c:v>45092</c:v>
              </c:pt>
              <c:pt idx="15">
                <c:v>45122</c:v>
              </c:pt>
              <c:pt idx="16">
                <c:v>45153</c:v>
              </c:pt>
              <c:pt idx="17">
                <c:v>45184</c:v>
              </c:pt>
              <c:pt idx="18">
                <c:v>45214</c:v>
              </c:pt>
              <c:pt idx="19">
                <c:v>45245</c:v>
              </c:pt>
              <c:pt idx="20">
                <c:v>45275</c:v>
              </c:pt>
              <c:pt idx="21">
                <c:v>45306</c:v>
              </c:pt>
              <c:pt idx="22">
                <c:v>45337</c:v>
              </c:pt>
              <c:pt idx="23">
                <c:v>45366</c:v>
              </c:pt>
              <c:pt idx="24">
                <c:v>45397</c:v>
              </c:pt>
              <c:pt idx="25">
                <c:v>45427</c:v>
              </c:pt>
              <c:pt idx="26">
                <c:v>45458</c:v>
              </c:pt>
              <c:pt idx="27">
                <c:v>45488</c:v>
              </c:pt>
              <c:pt idx="28">
                <c:v>45519</c:v>
              </c:pt>
              <c:pt idx="29">
                <c:v>45550</c:v>
              </c:pt>
              <c:pt idx="30">
                <c:v>45580</c:v>
              </c:pt>
              <c:pt idx="31">
                <c:v>45611</c:v>
              </c:pt>
              <c:pt idx="32">
                <c:v>45641</c:v>
              </c:pt>
              <c:pt idx="33">
                <c:v>45672</c:v>
              </c:pt>
              <c:pt idx="34">
                <c:v>45703</c:v>
              </c:pt>
              <c:pt idx="35">
                <c:v>45731</c:v>
              </c:pt>
              <c:pt idx="36">
                <c:v>45762</c:v>
              </c:pt>
              <c:pt idx="37">
                <c:v>45792</c:v>
              </c:pt>
              <c:pt idx="38">
                <c:v>45823</c:v>
              </c:pt>
              <c:pt idx="39">
                <c:v>45853</c:v>
              </c:pt>
              <c:pt idx="40">
                <c:v>45884</c:v>
              </c:pt>
              <c:pt idx="41">
                <c:v>45915</c:v>
              </c:pt>
              <c:pt idx="42">
                <c:v>45945</c:v>
              </c:pt>
              <c:pt idx="43">
                <c:v>45976</c:v>
              </c:pt>
              <c:pt idx="44">
                <c:v>46006</c:v>
              </c:pt>
              <c:pt idx="45">
                <c:v>46037</c:v>
              </c:pt>
              <c:pt idx="46">
                <c:v>46068</c:v>
              </c:pt>
              <c:pt idx="47">
                <c:v>46096</c:v>
              </c:pt>
              <c:pt idx="48">
                <c:v>46127</c:v>
              </c:pt>
              <c:pt idx="49">
                <c:v>46157</c:v>
              </c:pt>
              <c:pt idx="50">
                <c:v>46188</c:v>
              </c:pt>
              <c:pt idx="51">
                <c:v>46218</c:v>
              </c:pt>
              <c:pt idx="52">
                <c:v>46249</c:v>
              </c:pt>
              <c:pt idx="53">
                <c:v>46280</c:v>
              </c:pt>
              <c:pt idx="54">
                <c:v>46310</c:v>
              </c:pt>
              <c:pt idx="55">
                <c:v>46341</c:v>
              </c:pt>
              <c:pt idx="56">
                <c:v>46371</c:v>
              </c:pt>
              <c:pt idx="57">
                <c:v>46402</c:v>
              </c:pt>
              <c:pt idx="58">
                <c:v>46433</c:v>
              </c:pt>
              <c:pt idx="59">
                <c:v>46461</c:v>
              </c:pt>
              <c:pt idx="60">
                <c:v>46492</c:v>
              </c:pt>
              <c:pt idx="61">
                <c:v>46522</c:v>
              </c:pt>
              <c:pt idx="62">
                <c:v>46553</c:v>
              </c:pt>
              <c:pt idx="63">
                <c:v>46583</c:v>
              </c:pt>
              <c:pt idx="64">
                <c:v>46614</c:v>
              </c:pt>
              <c:pt idx="65">
                <c:v>46645</c:v>
              </c:pt>
              <c:pt idx="66">
                <c:v>46675</c:v>
              </c:pt>
              <c:pt idx="67">
                <c:v>46706</c:v>
              </c:pt>
              <c:pt idx="68">
                <c:v>46736</c:v>
              </c:pt>
              <c:pt idx="69">
                <c:v>46767</c:v>
              </c:pt>
              <c:pt idx="70">
                <c:v>46798</c:v>
              </c:pt>
              <c:pt idx="71">
                <c:v>46827</c:v>
              </c:pt>
              <c:pt idx="72">
                <c:v>46858</c:v>
              </c:pt>
              <c:pt idx="73">
                <c:v>46888</c:v>
              </c:pt>
              <c:pt idx="74">
                <c:v>46919</c:v>
              </c:pt>
              <c:pt idx="75">
                <c:v>46949</c:v>
              </c:pt>
              <c:pt idx="76">
                <c:v>46980</c:v>
              </c:pt>
              <c:pt idx="77">
                <c:v>47011</c:v>
              </c:pt>
              <c:pt idx="78">
                <c:v>47041</c:v>
              </c:pt>
              <c:pt idx="79">
                <c:v>47072</c:v>
              </c:pt>
              <c:pt idx="80">
                <c:v>47102</c:v>
              </c:pt>
              <c:pt idx="81">
                <c:v>47133</c:v>
              </c:pt>
              <c:pt idx="82">
                <c:v>47164</c:v>
              </c:pt>
              <c:pt idx="83">
                <c:v>47192</c:v>
              </c:pt>
              <c:pt idx="84">
                <c:v>47223</c:v>
              </c:pt>
              <c:pt idx="85">
                <c:v>47253</c:v>
              </c:pt>
              <c:pt idx="86">
                <c:v>47284</c:v>
              </c:pt>
              <c:pt idx="87">
                <c:v>47314</c:v>
              </c:pt>
              <c:pt idx="88">
                <c:v>47345</c:v>
              </c:pt>
              <c:pt idx="89">
                <c:v>47376</c:v>
              </c:pt>
              <c:pt idx="90">
                <c:v>47406</c:v>
              </c:pt>
              <c:pt idx="91">
                <c:v>47437</c:v>
              </c:pt>
              <c:pt idx="92">
                <c:v>47467</c:v>
              </c:pt>
              <c:pt idx="93">
                <c:v>47498</c:v>
              </c:pt>
              <c:pt idx="94">
                <c:v>47529</c:v>
              </c:pt>
              <c:pt idx="95">
                <c:v>47557</c:v>
              </c:pt>
              <c:pt idx="96">
                <c:v>47588</c:v>
              </c:pt>
              <c:pt idx="97">
                <c:v>47618</c:v>
              </c:pt>
              <c:pt idx="98">
                <c:v>47649</c:v>
              </c:pt>
              <c:pt idx="99">
                <c:v>47679</c:v>
              </c:pt>
              <c:pt idx="100">
                <c:v>47710</c:v>
              </c:pt>
              <c:pt idx="101">
                <c:v>47741</c:v>
              </c:pt>
              <c:pt idx="102">
                <c:v>47771</c:v>
              </c:pt>
              <c:pt idx="103">
                <c:v>47802</c:v>
              </c:pt>
              <c:pt idx="104">
                <c:v>47832</c:v>
              </c:pt>
              <c:pt idx="105">
                <c:v>47863</c:v>
              </c:pt>
              <c:pt idx="106">
                <c:v>47894</c:v>
              </c:pt>
              <c:pt idx="107">
                <c:v>47922</c:v>
              </c:pt>
              <c:pt idx="108">
                <c:v>47953</c:v>
              </c:pt>
              <c:pt idx="109">
                <c:v>47983</c:v>
              </c:pt>
              <c:pt idx="110">
                <c:v>48014</c:v>
              </c:pt>
              <c:pt idx="111">
                <c:v>48044</c:v>
              </c:pt>
              <c:pt idx="112">
                <c:v>48075</c:v>
              </c:pt>
              <c:pt idx="113">
                <c:v>48106</c:v>
              </c:pt>
            </c:numLit>
          </c:cat>
          <c:val>
            <c:numRef>
              <c:f>'Additional Charts'!$E$81:$E$194</c:f>
              <c:numCache>
                <c:formatCode>0.00%</c:formatCode>
                <c:ptCount val="114"/>
                <c:pt idx="0">
                  <c:v>0.2669958417016135</c:v>
                </c:pt>
                <c:pt idx="1">
                  <c:v>0.27656230700515216</c:v>
                </c:pt>
                <c:pt idx="2">
                  <c:v>0.27083584339845423</c:v>
                </c:pt>
                <c:pt idx="3">
                  <c:v>0.27757546496808505</c:v>
                </c:pt>
                <c:pt idx="4">
                  <c:v>0.29014909135489741</c:v>
                </c:pt>
                <c:pt idx="5">
                  <c:v>0.28000364878839618</c:v>
                </c:pt>
                <c:pt idx="6">
                  <c:v>0.27981885053759209</c:v>
                </c:pt>
                <c:pt idx="7">
                  <c:v>0.28500554498432268</c:v>
                </c:pt>
                <c:pt idx="8">
                  <c:v>0.28139215502833326</c:v>
                </c:pt>
                <c:pt idx="9">
                  <c:v>0.27913913984049721</c:v>
                </c:pt>
                <c:pt idx="10">
                  <c:v>0.28709792493747083</c:v>
                </c:pt>
                <c:pt idx="11">
                  <c:v>0.28796664277325829</c:v>
                </c:pt>
                <c:pt idx="12">
                  <c:v>0.27961647535724105</c:v>
                </c:pt>
                <c:pt idx="13">
                  <c:v>0.28419692602968222</c:v>
                </c:pt>
                <c:pt idx="14">
                  <c:v>0.27983798633225976</c:v>
                </c:pt>
                <c:pt idx="15">
                  <c:v>0.28205196072191624</c:v>
                </c:pt>
                <c:pt idx="16">
                  <c:v>0.28718600620685336</c:v>
                </c:pt>
                <c:pt idx="17">
                  <c:v>0.28064726447496852</c:v>
                </c:pt>
                <c:pt idx="18">
                  <c:v>0.28209952246633163</c:v>
                </c:pt>
                <c:pt idx="19">
                  <c:v>0.28898484654019918</c:v>
                </c:pt>
                <c:pt idx="20">
                  <c:v>0.28525900318808711</c:v>
                </c:pt>
                <c:pt idx="21">
                  <c:v>0.28435194729116298</c:v>
                </c:pt>
                <c:pt idx="22">
                  <c:v>0.29392697142145796</c:v>
                </c:pt>
                <c:pt idx="23">
                  <c:v>0.29473317244731145</c:v>
                </c:pt>
                <c:pt idx="24">
                  <c:v>0.28713136653762567</c:v>
                </c:pt>
                <c:pt idx="25">
                  <c:v>0.29209450754226002</c:v>
                </c:pt>
                <c:pt idx="26">
                  <c:v>0.2877135846941572</c:v>
                </c:pt>
                <c:pt idx="27">
                  <c:v>0.28855493506116048</c:v>
                </c:pt>
                <c:pt idx="28">
                  <c:v>0.29450885765904827</c:v>
                </c:pt>
                <c:pt idx="29">
                  <c:v>0.28802780797419808</c:v>
                </c:pt>
                <c:pt idx="30">
                  <c:v>0.29054164971840168</c:v>
                </c:pt>
                <c:pt idx="31">
                  <c:v>0.29647572502246683</c:v>
                </c:pt>
                <c:pt idx="32">
                  <c:v>0.2933239641350569</c:v>
                </c:pt>
                <c:pt idx="33">
                  <c:v>0.29104497479716634</c:v>
                </c:pt>
                <c:pt idx="34">
                  <c:v>0.30145488389943348</c:v>
                </c:pt>
                <c:pt idx="35">
                  <c:v>0.30364766991883285</c:v>
                </c:pt>
                <c:pt idx="36">
                  <c:v>0.29448938954635417</c:v>
                </c:pt>
                <c:pt idx="37">
                  <c:v>0.29893326657188041</c:v>
                </c:pt>
                <c:pt idx="38">
                  <c:v>0.29425551516726894</c:v>
                </c:pt>
                <c:pt idx="39">
                  <c:v>0.29613938933618134</c:v>
                </c:pt>
                <c:pt idx="40">
                  <c:v>0.30198473093160272</c:v>
                </c:pt>
                <c:pt idx="41">
                  <c:v>0.29514071448307455</c:v>
                </c:pt>
                <c:pt idx="42">
                  <c:v>0.29733804715731471</c:v>
                </c:pt>
                <c:pt idx="43">
                  <c:v>0.3030306826828234</c:v>
                </c:pt>
                <c:pt idx="44">
                  <c:v>0.29922485130728982</c:v>
                </c:pt>
                <c:pt idx="45">
                  <c:v>0.29604639984878767</c:v>
                </c:pt>
                <c:pt idx="46">
                  <c:v>0.30530746852014451</c:v>
                </c:pt>
                <c:pt idx="47">
                  <c:v>0.30651773640326246</c:v>
                </c:pt>
                <c:pt idx="48">
                  <c:v>0.29686672575652606</c:v>
                </c:pt>
                <c:pt idx="49">
                  <c:v>0.30131030563402456</c:v>
                </c:pt>
                <c:pt idx="50">
                  <c:v>0.29662835441318286</c:v>
                </c:pt>
                <c:pt idx="51">
                  <c:v>0.29867902928550483</c:v>
                </c:pt>
                <c:pt idx="52">
                  <c:v>0.30473926048813266</c:v>
                </c:pt>
                <c:pt idx="53">
                  <c:v>0.2978669994358269</c:v>
                </c:pt>
                <c:pt idx="54">
                  <c:v>0.30001715124029144</c:v>
                </c:pt>
                <c:pt idx="55">
                  <c:v>0.30655168345943545</c:v>
                </c:pt>
                <c:pt idx="56">
                  <c:v>0.30379208297395177</c:v>
                </c:pt>
                <c:pt idx="57">
                  <c:v>0.30161621563030694</c:v>
                </c:pt>
                <c:pt idx="58">
                  <c:v>0.31109532859678979</c:v>
                </c:pt>
                <c:pt idx="59">
                  <c:v>0.31377667960901767</c:v>
                </c:pt>
                <c:pt idx="60">
                  <c:v>0.30786859421704066</c:v>
                </c:pt>
                <c:pt idx="61">
                  <c:v>0.31424573511141379</c:v>
                </c:pt>
                <c:pt idx="62">
                  <c:v>0.31114626292985514</c:v>
                </c:pt>
                <c:pt idx="63">
                  <c:v>0.31381732275934771</c:v>
                </c:pt>
                <c:pt idx="64">
                  <c:v>0.32039525249691053</c:v>
                </c:pt>
                <c:pt idx="65">
                  <c:v>0.31486068440971193</c:v>
                </c:pt>
                <c:pt idx="66">
                  <c:v>0.31869359808239156</c:v>
                </c:pt>
                <c:pt idx="67">
                  <c:v>0.32562321772089992</c:v>
                </c:pt>
                <c:pt idx="68">
                  <c:v>0.32294638240377987</c:v>
                </c:pt>
                <c:pt idx="69">
                  <c:v>0.32081548833568946</c:v>
                </c:pt>
                <c:pt idx="70">
                  <c:v>0.33284910985128907</c:v>
                </c:pt>
                <c:pt idx="71">
                  <c:v>0.33551285936275715</c:v>
                </c:pt>
                <c:pt idx="72">
                  <c:v>0.32715017376365574</c:v>
                </c:pt>
                <c:pt idx="73">
                  <c:v>0.33290249689787238</c:v>
                </c:pt>
                <c:pt idx="74">
                  <c:v>0.32880946237373049</c:v>
                </c:pt>
                <c:pt idx="75">
                  <c:v>0.33145025292105351</c:v>
                </c:pt>
                <c:pt idx="76">
                  <c:v>0.33882319546585754</c:v>
                </c:pt>
                <c:pt idx="77">
                  <c:v>0.33223593289301084</c:v>
                </c:pt>
                <c:pt idx="78">
                  <c:v>0.33426850339403891</c:v>
                </c:pt>
                <c:pt idx="79">
                  <c:v>0.34026941559075252</c:v>
                </c:pt>
                <c:pt idx="80">
                  <c:v>0.33746439357804997</c:v>
                </c:pt>
                <c:pt idx="81">
                  <c:v>0.33377410236749661</c:v>
                </c:pt>
                <c:pt idx="82">
                  <c:v>0.34310218996508862</c:v>
                </c:pt>
                <c:pt idx="83">
                  <c:v>0.34554913713784802</c:v>
                </c:pt>
                <c:pt idx="84">
                  <c:v>0.33681627054213725</c:v>
                </c:pt>
                <c:pt idx="85">
                  <c:v>0.34306580590781155</c:v>
                </c:pt>
                <c:pt idx="86">
                  <c:v>0.33984033134975744</c:v>
                </c:pt>
                <c:pt idx="87">
                  <c:v>0.3422842274554207</c:v>
                </c:pt>
                <c:pt idx="88">
                  <c:v>0.3488255556757377</c:v>
                </c:pt>
                <c:pt idx="89">
                  <c:v>0.34323108134465963</c:v>
                </c:pt>
                <c:pt idx="90">
                  <c:v>0.34672365128422394</c:v>
                </c:pt>
                <c:pt idx="91">
                  <c:v>0.35417127410119337</c:v>
                </c:pt>
                <c:pt idx="92">
                  <c:v>0.3518090479169883</c:v>
                </c:pt>
                <c:pt idx="93">
                  <c:v>0.34926363178416753</c:v>
                </c:pt>
                <c:pt idx="94">
                  <c:v>0.36176427791484245</c:v>
                </c:pt>
                <c:pt idx="95">
                  <c:v>0.36479404919987074</c:v>
                </c:pt>
                <c:pt idx="96">
                  <c:v>0.35642345512734375</c:v>
                </c:pt>
                <c:pt idx="97">
                  <c:v>0.36336042172353872</c:v>
                </c:pt>
                <c:pt idx="98">
                  <c:v>0.35995917612807166</c:v>
                </c:pt>
                <c:pt idx="99">
                  <c:v>0.36332817422526115</c:v>
                </c:pt>
                <c:pt idx="100">
                  <c:v>0.37142036511801635</c:v>
                </c:pt>
                <c:pt idx="101">
                  <c:v>0.36539281517542405</c:v>
                </c:pt>
                <c:pt idx="102">
                  <c:v>0.36848627843745707</c:v>
                </c:pt>
                <c:pt idx="103">
                  <c:v>0.376230236886338</c:v>
                </c:pt>
                <c:pt idx="104">
                  <c:v>0.37384240345888775</c:v>
                </c:pt>
                <c:pt idx="105">
                  <c:v>0.37166630452995164</c:v>
                </c:pt>
                <c:pt idx="106">
                  <c:v>0.38323233903064902</c:v>
                </c:pt>
                <c:pt idx="107">
                  <c:v>0.38626982955337791</c:v>
                </c:pt>
                <c:pt idx="108">
                  <c:v>0.37842819290581137</c:v>
                </c:pt>
                <c:pt idx="109">
                  <c:v>0.38502134131805466</c:v>
                </c:pt>
                <c:pt idx="110">
                  <c:v>0.38193929514540131</c:v>
                </c:pt>
                <c:pt idx="111">
                  <c:v>0.38500765746436061</c:v>
                </c:pt>
                <c:pt idx="112">
                  <c:v>0.39261917516467509</c:v>
                </c:pt>
                <c:pt idx="113">
                  <c:v>0.38705495954301766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4-44F9-8C80-D9DC9CD371F5}"/>
            </c:ext>
          </c:extLst>
        </c:ser>
        <c:ser>
          <c:idx val="1"/>
          <c:order val="1"/>
          <c:tx>
            <c:strRef>
              <c:f>'Additional Charts'!$F$80</c:f>
              <c:strCache>
                <c:ptCount val="1"/>
                <c:pt idx="0">
                  <c:v>3 yrs</c:v>
                </c:pt>
              </c:strCache>
            </c:strRef>
          </c:tx>
          <c:spPr>
            <a:ln w="28575">
              <a:solidFill>
                <a:srgbClr val="159BFF"/>
              </a:solidFill>
            </a:ln>
          </c:spPr>
          <c:marker>
            <c:symbol val="none"/>
          </c:marker>
          <c:val>
            <c:numRef>
              <c:f>'Additional Charts'!$F$81:$F$194</c:f>
              <c:numCache>
                <c:formatCode>0.00%</c:formatCode>
                <c:ptCount val="114"/>
                <c:pt idx="0">
                  <c:v>0.50560264301510627</c:v>
                </c:pt>
                <c:pt idx="1">
                  <c:v>0.50885075926163992</c:v>
                </c:pt>
                <c:pt idx="2">
                  <c:v>0.50382793483383814</c:v>
                </c:pt>
                <c:pt idx="3">
                  <c:v>0.50827562747030175</c:v>
                </c:pt>
                <c:pt idx="4">
                  <c:v>0.51398104767533237</c:v>
                </c:pt>
                <c:pt idx="5">
                  <c:v>0.50628310868231952</c:v>
                </c:pt>
                <c:pt idx="6">
                  <c:v>0.50711650595970192</c:v>
                </c:pt>
                <c:pt idx="7">
                  <c:v>0.50821664761868002</c:v>
                </c:pt>
                <c:pt idx="8">
                  <c:v>0.50523018760982397</c:v>
                </c:pt>
                <c:pt idx="9">
                  <c:v>0.50505055468460425</c:v>
                </c:pt>
                <c:pt idx="10">
                  <c:v>0.50903000790914243</c:v>
                </c:pt>
                <c:pt idx="11">
                  <c:v>0.50947464411192034</c:v>
                </c:pt>
                <c:pt idx="12">
                  <c:v>0.50422642127455874</c:v>
                </c:pt>
                <c:pt idx="13">
                  <c:v>0.50554303012402624</c:v>
                </c:pt>
                <c:pt idx="14">
                  <c:v>0.50242766116756155</c:v>
                </c:pt>
                <c:pt idx="15">
                  <c:v>0.50420389837178081</c:v>
                </c:pt>
                <c:pt idx="16">
                  <c:v>0.50633469491553462</c:v>
                </c:pt>
                <c:pt idx="17">
                  <c:v>0.50168115960168458</c:v>
                </c:pt>
                <c:pt idx="18">
                  <c:v>0.50320159478117232</c:v>
                </c:pt>
                <c:pt idx="19">
                  <c:v>0.50640623347461555</c:v>
                </c:pt>
                <c:pt idx="20">
                  <c:v>0.50352986391049415</c:v>
                </c:pt>
                <c:pt idx="21">
                  <c:v>0.50303538449094121</c:v>
                </c:pt>
                <c:pt idx="22">
                  <c:v>0.5080230973166695</c:v>
                </c:pt>
                <c:pt idx="23">
                  <c:v>0.50815116902340929</c:v>
                </c:pt>
                <c:pt idx="24">
                  <c:v>0.50314785049355193</c:v>
                </c:pt>
                <c:pt idx="25">
                  <c:v>0.5047222255645194</c:v>
                </c:pt>
                <c:pt idx="26">
                  <c:v>0.50135588477946391</c:v>
                </c:pt>
                <c:pt idx="27">
                  <c:v>0.50230569219976851</c:v>
                </c:pt>
                <c:pt idx="28">
                  <c:v>0.50508907624484989</c:v>
                </c:pt>
                <c:pt idx="29">
                  <c:v>0.50065025952364384</c:v>
                </c:pt>
                <c:pt idx="30">
                  <c:v>0.50301603837438824</c:v>
                </c:pt>
                <c:pt idx="31">
                  <c:v>0.50682244312619373</c:v>
                </c:pt>
                <c:pt idx="32">
                  <c:v>0.50491871559283175</c:v>
                </c:pt>
                <c:pt idx="33">
                  <c:v>0.50427851127484424</c:v>
                </c:pt>
                <c:pt idx="34">
                  <c:v>0.51052314697855394</c:v>
                </c:pt>
                <c:pt idx="35">
                  <c:v>0.51275948621857237</c:v>
                </c:pt>
                <c:pt idx="36">
                  <c:v>0.50833540530652421</c:v>
                </c:pt>
                <c:pt idx="37">
                  <c:v>0.5110111360090196</c:v>
                </c:pt>
                <c:pt idx="38">
                  <c:v>0.50823124243153028</c:v>
                </c:pt>
                <c:pt idx="39">
                  <c:v>0.51049448538802145</c:v>
                </c:pt>
                <c:pt idx="40">
                  <c:v>0.51410440540029156</c:v>
                </c:pt>
                <c:pt idx="41">
                  <c:v>0.50964915058297044</c:v>
                </c:pt>
                <c:pt idx="42">
                  <c:v>0.51181705033579517</c:v>
                </c:pt>
                <c:pt idx="43">
                  <c:v>0.51559478481424692</c:v>
                </c:pt>
                <c:pt idx="44">
                  <c:v>0.5130114525663293</c:v>
                </c:pt>
                <c:pt idx="45">
                  <c:v>0.51170732757114701</c:v>
                </c:pt>
                <c:pt idx="46">
                  <c:v>0.51784179161194055</c:v>
                </c:pt>
                <c:pt idx="47">
                  <c:v>0.5186103818586919</c:v>
                </c:pt>
                <c:pt idx="48">
                  <c:v>0.5136543412159561</c:v>
                </c:pt>
                <c:pt idx="49">
                  <c:v>0.5158443139278297</c:v>
                </c:pt>
                <c:pt idx="50">
                  <c:v>0.51216516313703553</c:v>
                </c:pt>
                <c:pt idx="51">
                  <c:v>0.51354428823670439</c:v>
                </c:pt>
                <c:pt idx="52">
                  <c:v>0.51715996569835754</c:v>
                </c:pt>
                <c:pt idx="53">
                  <c:v>0.51182648036914824</c:v>
                </c:pt>
                <c:pt idx="54">
                  <c:v>0.51298020454764814</c:v>
                </c:pt>
                <c:pt idx="55">
                  <c:v>0.51570181339267629</c:v>
                </c:pt>
                <c:pt idx="56">
                  <c:v>0.51287393789038727</c:v>
                </c:pt>
                <c:pt idx="57">
                  <c:v>0.51028319849684156</c:v>
                </c:pt>
                <c:pt idx="58">
                  <c:v>0.51540264223548193</c:v>
                </c:pt>
                <c:pt idx="59">
                  <c:v>0.51629255368042937</c:v>
                </c:pt>
                <c:pt idx="60">
                  <c:v>0.51049290474619979</c:v>
                </c:pt>
                <c:pt idx="61">
                  <c:v>0.51428007905348216</c:v>
                </c:pt>
                <c:pt idx="62">
                  <c:v>0.51112940341040602</c:v>
                </c:pt>
                <c:pt idx="63">
                  <c:v>0.51286956525293748</c:v>
                </c:pt>
                <c:pt idx="64">
                  <c:v>0.5170757104100806</c:v>
                </c:pt>
                <c:pt idx="65">
                  <c:v>0.51235790813709225</c:v>
                </c:pt>
                <c:pt idx="66">
                  <c:v>0.51469695914477831</c:v>
                </c:pt>
                <c:pt idx="67">
                  <c:v>0.51928351891013225</c:v>
                </c:pt>
                <c:pt idx="68">
                  <c:v>0.51677149385398713</c:v>
                </c:pt>
                <c:pt idx="69">
                  <c:v>0.51468438597545896</c:v>
                </c:pt>
                <c:pt idx="70">
                  <c:v>0.52352957932101851</c:v>
                </c:pt>
                <c:pt idx="71">
                  <c:v>0.52489363210544604</c:v>
                </c:pt>
                <c:pt idx="72">
                  <c:v>0.51815581852194581</c:v>
                </c:pt>
                <c:pt idx="73">
                  <c:v>0.52295091530400695</c:v>
                </c:pt>
                <c:pt idx="74">
                  <c:v>0.51977820742252911</c:v>
                </c:pt>
                <c:pt idx="75">
                  <c:v>0.52220557513198318</c:v>
                </c:pt>
                <c:pt idx="76">
                  <c:v>0.5276113125237486</c:v>
                </c:pt>
                <c:pt idx="77">
                  <c:v>0.52262008239619184</c:v>
                </c:pt>
                <c:pt idx="78">
                  <c:v>0.52439109518108928</c:v>
                </c:pt>
                <c:pt idx="79">
                  <c:v>0.52919878085324734</c:v>
                </c:pt>
                <c:pt idx="80">
                  <c:v>0.52686424150607647</c:v>
                </c:pt>
                <c:pt idx="81">
                  <c:v>0.52480892810806645</c:v>
                </c:pt>
                <c:pt idx="82">
                  <c:v>0.53202498683580146</c:v>
                </c:pt>
                <c:pt idx="83">
                  <c:v>0.53351941287753724</c:v>
                </c:pt>
                <c:pt idx="84">
                  <c:v>0.52785744610313445</c:v>
                </c:pt>
                <c:pt idx="85">
                  <c:v>0.53165233933360478</c:v>
                </c:pt>
                <c:pt idx="86">
                  <c:v>0.52901507065833442</c:v>
                </c:pt>
                <c:pt idx="87">
                  <c:v>0.53104342832597562</c:v>
                </c:pt>
                <c:pt idx="88">
                  <c:v>0.53494485355473487</c:v>
                </c:pt>
                <c:pt idx="89">
                  <c:v>0.53076265626817032</c:v>
                </c:pt>
                <c:pt idx="90">
                  <c:v>0.53332859119153475</c:v>
                </c:pt>
                <c:pt idx="91">
                  <c:v>0.53744654499627997</c:v>
                </c:pt>
                <c:pt idx="92">
                  <c:v>0.53564974016235334</c:v>
                </c:pt>
                <c:pt idx="93">
                  <c:v>0.53399234491626046</c:v>
                </c:pt>
                <c:pt idx="94">
                  <c:v>0.54146781405416178</c:v>
                </c:pt>
                <c:pt idx="95">
                  <c:v>0.54353922832439994</c:v>
                </c:pt>
                <c:pt idx="96">
                  <c:v>0.53749745334082488</c:v>
                </c:pt>
                <c:pt idx="97">
                  <c:v>0.54117802645437674</c:v>
                </c:pt>
                <c:pt idx="98">
                  <c:v>0.53859710719341258</c:v>
                </c:pt>
                <c:pt idx="99">
                  <c:v>0.54116783928312195</c:v>
                </c:pt>
                <c:pt idx="100">
                  <c:v>0.54566919734197805</c:v>
                </c:pt>
                <c:pt idx="101">
                  <c:v>0.54116100990701488</c:v>
                </c:pt>
                <c:pt idx="102">
                  <c:v>0.54370703005295806</c:v>
                </c:pt>
                <c:pt idx="103">
                  <c:v>0.54768077783099345</c:v>
                </c:pt>
                <c:pt idx="104">
                  <c:v>0.54571862026354634</c:v>
                </c:pt>
                <c:pt idx="105">
                  <c:v>0.54406498002122339</c:v>
                </c:pt>
                <c:pt idx="106">
                  <c:v>0.55102876895380271</c:v>
                </c:pt>
                <c:pt idx="107">
                  <c:v>0.55306740647293218</c:v>
                </c:pt>
                <c:pt idx="108">
                  <c:v>0.5470476338713206</c:v>
                </c:pt>
                <c:pt idx="109">
                  <c:v>0.55039470611330388</c:v>
                </c:pt>
                <c:pt idx="110">
                  <c:v>0.547842437009887</c:v>
                </c:pt>
                <c:pt idx="111">
                  <c:v>0.55010654562958339</c:v>
                </c:pt>
                <c:pt idx="112">
                  <c:v>0.55428100157910665</c:v>
                </c:pt>
                <c:pt idx="113">
                  <c:v>0.54994247223287207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4-44F9-8C80-D9DC9CD371F5}"/>
            </c:ext>
          </c:extLst>
        </c:ser>
        <c:ser>
          <c:idx val="2"/>
          <c:order val="2"/>
          <c:tx>
            <c:strRef>
              <c:f>'Additional Charts'!$G$80</c:f>
              <c:strCache>
                <c:ptCount val="1"/>
                <c:pt idx="0">
                  <c:v>5 yrs</c:v>
                </c:pt>
              </c:strCache>
            </c:strRef>
          </c:tx>
          <c:spPr>
            <a:ln w="28575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'Additional Charts'!$G$81:$G$194</c:f>
              <c:numCache>
                <c:formatCode>0.00%</c:formatCode>
                <c:ptCount val="114"/>
                <c:pt idx="0">
                  <c:v>0.6499727847626765</c:v>
                </c:pt>
                <c:pt idx="1">
                  <c:v>0.65184534521434123</c:v>
                </c:pt>
                <c:pt idx="2">
                  <c:v>0.64833122416407851</c:v>
                </c:pt>
                <c:pt idx="3">
                  <c:v>0.65100757552855704</c:v>
                </c:pt>
                <c:pt idx="4">
                  <c:v>0.65499097988289789</c:v>
                </c:pt>
                <c:pt idx="5">
                  <c:v>0.64917494755230309</c:v>
                </c:pt>
                <c:pt idx="6">
                  <c:v>0.64897764905106592</c:v>
                </c:pt>
                <c:pt idx="7">
                  <c:v>0.65064044411084843</c:v>
                </c:pt>
                <c:pt idx="8">
                  <c:v>0.64902323004602491</c:v>
                </c:pt>
                <c:pt idx="9">
                  <c:v>0.64905167828758414</c:v>
                </c:pt>
                <c:pt idx="10">
                  <c:v>0.65177063909046684</c:v>
                </c:pt>
                <c:pt idx="11">
                  <c:v>0.65233423734782181</c:v>
                </c:pt>
                <c:pt idx="12">
                  <c:v>0.64904359736410577</c:v>
                </c:pt>
                <c:pt idx="13">
                  <c:v>0.6505408350391928</c:v>
                </c:pt>
                <c:pt idx="14">
                  <c:v>0.64912936947536803</c:v>
                </c:pt>
                <c:pt idx="15">
                  <c:v>0.65059607291795185</c:v>
                </c:pt>
                <c:pt idx="16">
                  <c:v>0.65284052749908883</c:v>
                </c:pt>
                <c:pt idx="17">
                  <c:v>0.64945704495222034</c:v>
                </c:pt>
                <c:pt idx="18">
                  <c:v>0.6497966909038333</c:v>
                </c:pt>
                <c:pt idx="19">
                  <c:v>0.65302140275297216</c:v>
                </c:pt>
                <c:pt idx="20">
                  <c:v>0.6513382715058269</c:v>
                </c:pt>
                <c:pt idx="21">
                  <c:v>0.65103637723660746</c:v>
                </c:pt>
                <c:pt idx="22">
                  <c:v>0.65545831706365898</c:v>
                </c:pt>
                <c:pt idx="23">
                  <c:v>0.65507378442142461</c:v>
                </c:pt>
                <c:pt idx="24">
                  <c:v>0.65188994422728253</c:v>
                </c:pt>
                <c:pt idx="25">
                  <c:v>0.65327510269844313</c:v>
                </c:pt>
                <c:pt idx="26">
                  <c:v>0.65084672724591019</c:v>
                </c:pt>
                <c:pt idx="27">
                  <c:v>0.65087987182862261</c:v>
                </c:pt>
                <c:pt idx="28">
                  <c:v>0.65345026314896903</c:v>
                </c:pt>
                <c:pt idx="29">
                  <c:v>0.64939172106216103</c:v>
                </c:pt>
                <c:pt idx="30">
                  <c:v>0.6493683854624982</c:v>
                </c:pt>
                <c:pt idx="31">
                  <c:v>0.65136466723368081</c:v>
                </c:pt>
                <c:pt idx="32">
                  <c:v>0.64937623561433411</c:v>
                </c:pt>
                <c:pt idx="33">
                  <c:v>0.64705938365193183</c:v>
                </c:pt>
                <c:pt idx="34">
                  <c:v>0.6510524295513137</c:v>
                </c:pt>
                <c:pt idx="35">
                  <c:v>0.65118382181697043</c:v>
                </c:pt>
                <c:pt idx="36">
                  <c:v>0.64493832951075813</c:v>
                </c:pt>
                <c:pt idx="37">
                  <c:v>0.64752125730807664</c:v>
                </c:pt>
                <c:pt idx="38">
                  <c:v>0.64474917431279355</c:v>
                </c:pt>
                <c:pt idx="39">
                  <c:v>0.64555104878357428</c:v>
                </c:pt>
                <c:pt idx="40">
                  <c:v>0.64893544055354191</c:v>
                </c:pt>
                <c:pt idx="41">
                  <c:v>0.64438792074849682</c:v>
                </c:pt>
                <c:pt idx="42">
                  <c:v>0.64418199920498953</c:v>
                </c:pt>
                <c:pt idx="43">
                  <c:v>0.64766865300004761</c:v>
                </c:pt>
                <c:pt idx="44">
                  <c:v>0.64526932045455399</c:v>
                </c:pt>
                <c:pt idx="45">
                  <c:v>0.64308845889094401</c:v>
                </c:pt>
                <c:pt idx="46">
                  <c:v>0.64923173601383477</c:v>
                </c:pt>
                <c:pt idx="47">
                  <c:v>0.6487408297673104</c:v>
                </c:pt>
                <c:pt idx="48">
                  <c:v>0.64268879827905245</c:v>
                </c:pt>
                <c:pt idx="49">
                  <c:v>0.64622869053515419</c:v>
                </c:pt>
                <c:pt idx="50">
                  <c:v>0.64342615813315929</c:v>
                </c:pt>
                <c:pt idx="51">
                  <c:v>0.6442998972309234</c:v>
                </c:pt>
                <c:pt idx="52">
                  <c:v>0.64822222949914543</c:v>
                </c:pt>
                <c:pt idx="53">
                  <c:v>0.64350873189169255</c:v>
                </c:pt>
                <c:pt idx="54">
                  <c:v>0.64334806924797183</c:v>
                </c:pt>
                <c:pt idx="55">
                  <c:v>0.64714700900429001</c:v>
                </c:pt>
                <c:pt idx="56">
                  <c:v>0.64496043080859444</c:v>
                </c:pt>
                <c:pt idx="57">
                  <c:v>0.64291020274134658</c:v>
                </c:pt>
                <c:pt idx="58">
                  <c:v>0.64831586136624675</c:v>
                </c:pt>
                <c:pt idx="59">
                  <c:v>0.64831875691457441</c:v>
                </c:pt>
                <c:pt idx="60">
                  <c:v>0.64326327669293359</c:v>
                </c:pt>
                <c:pt idx="61">
                  <c:v>0.64644569105068339</c:v>
                </c:pt>
                <c:pt idx="62">
                  <c:v>0.64403536435163378</c:v>
                </c:pt>
                <c:pt idx="63">
                  <c:v>0.64500577519056135</c:v>
                </c:pt>
                <c:pt idx="64">
                  <c:v>0.64807469232738424</c:v>
                </c:pt>
                <c:pt idx="65">
                  <c:v>0.64401400931109598</c:v>
                </c:pt>
                <c:pt idx="66">
                  <c:v>0.64457586193409411</c:v>
                </c:pt>
                <c:pt idx="67">
                  <c:v>0.64753576726057227</c:v>
                </c:pt>
                <c:pt idx="68">
                  <c:v>0.64576038889310816</c:v>
                </c:pt>
                <c:pt idx="69">
                  <c:v>0.6438481054299392</c:v>
                </c:pt>
                <c:pt idx="70">
                  <c:v>0.64961594404482048</c:v>
                </c:pt>
                <c:pt idx="71">
                  <c:v>0.65007715083926843</c:v>
                </c:pt>
                <c:pt idx="72">
                  <c:v>0.64385432695751277</c:v>
                </c:pt>
                <c:pt idx="73">
                  <c:v>0.64673454638765593</c:v>
                </c:pt>
                <c:pt idx="74">
                  <c:v>0.64443460908635242</c:v>
                </c:pt>
                <c:pt idx="75">
                  <c:v>0.64578633524588946</c:v>
                </c:pt>
                <c:pt idx="76">
                  <c:v>0.64931117114755088</c:v>
                </c:pt>
                <c:pt idx="77">
                  <c:v>0.645001903233693</c:v>
                </c:pt>
                <c:pt idx="78">
                  <c:v>0.64544293276013776</c:v>
                </c:pt>
                <c:pt idx="79">
                  <c:v>0.6482040773349047</c:v>
                </c:pt>
                <c:pt idx="80">
                  <c:v>0.64634109635108161</c:v>
                </c:pt>
                <c:pt idx="81">
                  <c:v>0.64417237211195721</c:v>
                </c:pt>
                <c:pt idx="82">
                  <c:v>0.64882444443600407</c:v>
                </c:pt>
                <c:pt idx="83">
                  <c:v>0.64945787958014445</c:v>
                </c:pt>
                <c:pt idx="84">
                  <c:v>0.64381467006886939</c:v>
                </c:pt>
                <c:pt idx="85">
                  <c:v>0.64613193050955053</c:v>
                </c:pt>
                <c:pt idx="86">
                  <c:v>0.64401000157817567</c:v>
                </c:pt>
                <c:pt idx="87">
                  <c:v>0.64500760119834211</c:v>
                </c:pt>
                <c:pt idx="88">
                  <c:v>0.64749806020052669</c:v>
                </c:pt>
                <c:pt idx="89">
                  <c:v>0.64373328153286646</c:v>
                </c:pt>
                <c:pt idx="90">
                  <c:v>0.64466427378709479</c:v>
                </c:pt>
                <c:pt idx="91">
                  <c:v>0.64780502789741412</c:v>
                </c:pt>
                <c:pt idx="92">
                  <c:v>0.64635831670898636</c:v>
                </c:pt>
                <c:pt idx="93">
                  <c:v>0.64452797567550968</c:v>
                </c:pt>
                <c:pt idx="94">
                  <c:v>0.65029755166915193</c:v>
                </c:pt>
                <c:pt idx="95">
                  <c:v>0.65139248372303504</c:v>
                </c:pt>
                <c:pt idx="96">
                  <c:v>0.64574826602140045</c:v>
                </c:pt>
                <c:pt idx="97">
                  <c:v>0.64883678979680992</c:v>
                </c:pt>
                <c:pt idx="98">
                  <c:v>0.64677197581282131</c:v>
                </c:pt>
                <c:pt idx="99">
                  <c:v>0.64839821432805456</c:v>
                </c:pt>
                <c:pt idx="100">
                  <c:v>0.65187054736415218</c:v>
                </c:pt>
                <c:pt idx="101">
                  <c:v>0.64788502849078788</c:v>
                </c:pt>
                <c:pt idx="102">
                  <c:v>0.6488462603937456</c:v>
                </c:pt>
                <c:pt idx="103">
                  <c:v>0.65226504964149024</c:v>
                </c:pt>
                <c:pt idx="104">
                  <c:v>0.65071496864922684</c:v>
                </c:pt>
                <c:pt idx="105">
                  <c:v>0.6490481251915392</c:v>
                </c:pt>
                <c:pt idx="106">
                  <c:v>0.6553752719783098</c:v>
                </c:pt>
                <c:pt idx="107">
                  <c:v>0.65631721213843242</c:v>
                </c:pt>
                <c:pt idx="108">
                  <c:v>0.65072805494403574</c:v>
                </c:pt>
                <c:pt idx="109">
                  <c:v>0.65328872907070412</c:v>
                </c:pt>
                <c:pt idx="110">
                  <c:v>0.651303242615341</c:v>
                </c:pt>
                <c:pt idx="111">
                  <c:v>0.65279772369733269</c:v>
                </c:pt>
                <c:pt idx="112">
                  <c:v>0.65613450187677236</c:v>
                </c:pt>
                <c:pt idx="113">
                  <c:v>0.65225698121850606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4-44F9-8C80-D9DC9CD371F5}"/>
            </c:ext>
          </c:extLst>
        </c:ser>
        <c:ser>
          <c:idx val="3"/>
          <c:order val="3"/>
          <c:tx>
            <c:strRef>
              <c:f>'Additional Charts'!$H$80</c:f>
              <c:strCache>
                <c:ptCount val="1"/>
                <c:pt idx="0">
                  <c:v>10 yrs</c:v>
                </c:pt>
              </c:strCache>
            </c:strRef>
          </c:tx>
          <c:spPr>
            <a:ln w="28575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'Additional Charts'!$H$81:$H$194</c:f>
              <c:numCache>
                <c:formatCode>0.00%</c:formatCode>
                <c:ptCount val="114"/>
                <c:pt idx="0">
                  <c:v>0.8371880653668573</c:v>
                </c:pt>
                <c:pt idx="1">
                  <c:v>0.83708653531945476</c:v>
                </c:pt>
                <c:pt idx="2">
                  <c:v>0.83534121674395723</c:v>
                </c:pt>
                <c:pt idx="3">
                  <c:v>0.83598382696995832</c:v>
                </c:pt>
                <c:pt idx="4">
                  <c:v>0.83604058207666287</c:v>
                </c:pt>
                <c:pt idx="5">
                  <c:v>0.83320599155222519</c:v>
                </c:pt>
                <c:pt idx="6">
                  <c:v>0.83276353749766319</c:v>
                </c:pt>
                <c:pt idx="7">
                  <c:v>0.83187345681053859</c:v>
                </c:pt>
                <c:pt idx="8">
                  <c:v>0.83053700426673049</c:v>
                </c:pt>
                <c:pt idx="9">
                  <c:v>0.82898695100813891</c:v>
                </c:pt>
                <c:pt idx="10">
                  <c:v>0.82840627141669443</c:v>
                </c:pt>
                <c:pt idx="11">
                  <c:v>0.82810479252342761</c:v>
                </c:pt>
                <c:pt idx="12">
                  <c:v>0.82537088946151571</c:v>
                </c:pt>
                <c:pt idx="13">
                  <c:v>0.82445915592693686</c:v>
                </c:pt>
                <c:pt idx="14">
                  <c:v>0.82295673265046876</c:v>
                </c:pt>
                <c:pt idx="15">
                  <c:v>0.82258430625728085</c:v>
                </c:pt>
                <c:pt idx="16">
                  <c:v>0.82148374122989676</c:v>
                </c:pt>
                <c:pt idx="17">
                  <c:v>0.81941892372988812</c:v>
                </c:pt>
                <c:pt idx="18">
                  <c:v>0.81908656295003479</c:v>
                </c:pt>
                <c:pt idx="19">
                  <c:v>0.81867036705842289</c:v>
                </c:pt>
                <c:pt idx="20">
                  <c:v>0.81740589096860505</c:v>
                </c:pt>
                <c:pt idx="21">
                  <c:v>0.81591970853839035</c:v>
                </c:pt>
                <c:pt idx="22">
                  <c:v>0.81592444400968567</c:v>
                </c:pt>
                <c:pt idx="23">
                  <c:v>0.81572342819531474</c:v>
                </c:pt>
                <c:pt idx="24">
                  <c:v>0.81310136508178055</c:v>
                </c:pt>
                <c:pt idx="25">
                  <c:v>0.81246515613260284</c:v>
                </c:pt>
                <c:pt idx="26">
                  <c:v>0.81102527926044343</c:v>
                </c:pt>
                <c:pt idx="27">
                  <c:v>0.81058479724961441</c:v>
                </c:pt>
                <c:pt idx="28">
                  <c:v>0.80980674679404663</c:v>
                </c:pt>
                <c:pt idx="29">
                  <c:v>0.80778671087597465</c:v>
                </c:pt>
                <c:pt idx="30">
                  <c:v>0.80787715227245205</c:v>
                </c:pt>
                <c:pt idx="31">
                  <c:v>0.80770132704097286</c:v>
                </c:pt>
                <c:pt idx="32">
                  <c:v>0.80655191002115578</c:v>
                </c:pt>
                <c:pt idx="33">
                  <c:v>0.80490207029398486</c:v>
                </c:pt>
                <c:pt idx="34">
                  <c:v>0.8054371145501702</c:v>
                </c:pt>
                <c:pt idx="35">
                  <c:v>0.80566239930401073</c:v>
                </c:pt>
                <c:pt idx="36">
                  <c:v>0.80252898978307752</c:v>
                </c:pt>
                <c:pt idx="37">
                  <c:v>0.80202258094182155</c:v>
                </c:pt>
                <c:pt idx="38">
                  <c:v>0.80052805450451259</c:v>
                </c:pt>
                <c:pt idx="39">
                  <c:v>0.80047805970449393</c:v>
                </c:pt>
                <c:pt idx="40">
                  <c:v>0.79997239987333113</c:v>
                </c:pt>
                <c:pt idx="41">
                  <c:v>0.79777176368885727</c:v>
                </c:pt>
                <c:pt idx="42">
                  <c:v>0.79787433020797571</c:v>
                </c:pt>
                <c:pt idx="43">
                  <c:v>0.79778512722744577</c:v>
                </c:pt>
                <c:pt idx="44">
                  <c:v>0.796625002595298</c:v>
                </c:pt>
                <c:pt idx="45">
                  <c:v>0.79494183273017038</c:v>
                </c:pt>
                <c:pt idx="46">
                  <c:v>0.79651996635161926</c:v>
                </c:pt>
                <c:pt idx="47">
                  <c:v>0.79675907364460941</c:v>
                </c:pt>
                <c:pt idx="48">
                  <c:v>0.79365278790917104</c:v>
                </c:pt>
                <c:pt idx="49">
                  <c:v>0.79337192564843584</c:v>
                </c:pt>
                <c:pt idx="50">
                  <c:v>0.79195054913709184</c:v>
                </c:pt>
                <c:pt idx="51">
                  <c:v>0.79198452898942151</c:v>
                </c:pt>
                <c:pt idx="52">
                  <c:v>0.79164604466372412</c:v>
                </c:pt>
                <c:pt idx="53">
                  <c:v>0.78946048819446935</c:v>
                </c:pt>
                <c:pt idx="54">
                  <c:v>0.78962516442911101</c:v>
                </c:pt>
                <c:pt idx="55">
                  <c:v>0.78963675720074122</c:v>
                </c:pt>
                <c:pt idx="56">
                  <c:v>0.78855013721986045</c:v>
                </c:pt>
                <c:pt idx="57">
                  <c:v>0.78694571305244743</c:v>
                </c:pt>
                <c:pt idx="58">
                  <c:v>0.78826938337493169</c:v>
                </c:pt>
                <c:pt idx="59">
                  <c:v>0.78861603066081176</c:v>
                </c:pt>
                <c:pt idx="60">
                  <c:v>0.78570300720363084</c:v>
                </c:pt>
                <c:pt idx="61">
                  <c:v>0.78630329829962819</c:v>
                </c:pt>
                <c:pt idx="62">
                  <c:v>0.78496429058915962</c:v>
                </c:pt>
                <c:pt idx="63">
                  <c:v>0.78504535312984303</c:v>
                </c:pt>
                <c:pt idx="64">
                  <c:v>0.78474082378627519</c:v>
                </c:pt>
                <c:pt idx="65">
                  <c:v>0.78265081919098001</c:v>
                </c:pt>
                <c:pt idx="66">
                  <c:v>0.78326083954058134</c:v>
                </c:pt>
                <c:pt idx="67">
                  <c:v>0.78357872279896101</c:v>
                </c:pt>
                <c:pt idx="68">
                  <c:v>0.78260938037331018</c:v>
                </c:pt>
                <c:pt idx="69">
                  <c:v>0.78105864503395595</c:v>
                </c:pt>
                <c:pt idx="70">
                  <c:v>0.78331847348696004</c:v>
                </c:pt>
                <c:pt idx="71">
                  <c:v>0.78406415553113773</c:v>
                </c:pt>
                <c:pt idx="72">
                  <c:v>0.78064788663689955</c:v>
                </c:pt>
                <c:pt idx="73">
                  <c:v>0.78169324583075728</c:v>
                </c:pt>
                <c:pt idx="74">
                  <c:v>0.78039647428785142</c:v>
                </c:pt>
                <c:pt idx="75">
                  <c:v>0.78084985026071696</c:v>
                </c:pt>
                <c:pt idx="76">
                  <c:v>0.7810821060195231</c:v>
                </c:pt>
                <c:pt idx="77">
                  <c:v>0.77885955109597604</c:v>
                </c:pt>
                <c:pt idx="78">
                  <c:v>0.77932620831464827</c:v>
                </c:pt>
                <c:pt idx="79">
                  <c:v>0.77964206736414055</c:v>
                </c:pt>
                <c:pt idx="80">
                  <c:v>0.77870872215120357</c:v>
                </c:pt>
                <c:pt idx="81">
                  <c:v>0.77716366203129894</c:v>
                </c:pt>
                <c:pt idx="82">
                  <c:v>0.77911396979312519</c:v>
                </c:pt>
                <c:pt idx="83">
                  <c:v>0.77976548534334711</c:v>
                </c:pt>
                <c:pt idx="84">
                  <c:v>0.7766419004434828</c:v>
                </c:pt>
                <c:pt idx="85">
                  <c:v>0.7778485341333452</c:v>
                </c:pt>
                <c:pt idx="86">
                  <c:v>0.77665044134274164</c:v>
                </c:pt>
                <c:pt idx="87">
                  <c:v>0.77698044541868039</c:v>
                </c:pt>
                <c:pt idx="88">
                  <c:v>0.77812494862450621</c:v>
                </c:pt>
                <c:pt idx="89">
                  <c:v>0.7761045246784104</c:v>
                </c:pt>
                <c:pt idx="90">
                  <c:v>0.77695525506441121</c:v>
                </c:pt>
                <c:pt idx="91">
                  <c:v>0.7787750650770775</c:v>
                </c:pt>
                <c:pt idx="92">
                  <c:v>0.77796832527667692</c:v>
                </c:pt>
                <c:pt idx="93">
                  <c:v>0.77658169537297272</c:v>
                </c:pt>
                <c:pt idx="94">
                  <c:v>0.78037713253346663</c:v>
                </c:pt>
                <c:pt idx="95">
                  <c:v>0.78135860804603363</c:v>
                </c:pt>
                <c:pt idx="96">
                  <c:v>0.77814699901480133</c:v>
                </c:pt>
                <c:pt idx="97">
                  <c:v>0.78142966810563996</c:v>
                </c:pt>
                <c:pt idx="98">
                  <c:v>0.78026893964023014</c:v>
                </c:pt>
                <c:pt idx="99">
                  <c:v>0.78091082190759054</c:v>
                </c:pt>
                <c:pt idx="100">
                  <c:v>0.78465880397500942</c:v>
                </c:pt>
                <c:pt idx="101">
                  <c:v>0.78256696140292659</c:v>
                </c:pt>
                <c:pt idx="102">
                  <c:v>0.78336298508234548</c:v>
                </c:pt>
                <c:pt idx="103">
                  <c:v>0.78747150432168356</c:v>
                </c:pt>
                <c:pt idx="104">
                  <c:v>0.78669159663113963</c:v>
                </c:pt>
                <c:pt idx="105">
                  <c:v>0.78538239004511312</c:v>
                </c:pt>
                <c:pt idx="106">
                  <c:v>0.79166050007299715</c:v>
                </c:pt>
                <c:pt idx="107">
                  <c:v>0.79256244451444813</c:v>
                </c:pt>
                <c:pt idx="108">
                  <c:v>0.78949080231045443</c:v>
                </c:pt>
                <c:pt idx="109">
                  <c:v>0.79314882666773734</c:v>
                </c:pt>
                <c:pt idx="110">
                  <c:v>0.79205944965438713</c:v>
                </c:pt>
                <c:pt idx="111">
                  <c:v>0.79261438480285129</c:v>
                </c:pt>
                <c:pt idx="112">
                  <c:v>0.79628987980937282</c:v>
                </c:pt>
                <c:pt idx="113">
                  <c:v>0.794327297584276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14-44F9-8C80-D9DC9CD37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671360"/>
        <c:axId val="1931678432"/>
      </c:lineChart>
      <c:dateAx>
        <c:axId val="1931671360"/>
        <c:scaling>
          <c:orientation val="minMax"/>
          <c:max val="46997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8432"/>
        <c:crosses val="autoZero"/>
        <c:auto val="0"/>
        <c:lblOffset val="100"/>
        <c:baseTimeUnit val="months"/>
        <c:majorUnit val="6"/>
        <c:majorTimeUnit val="months"/>
      </c:dateAx>
      <c:valAx>
        <c:axId val="19316784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67136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0</xdr:row>
      <xdr:rowOff>112184</xdr:rowOff>
    </xdr:from>
    <xdr:to>
      <xdr:col>22</xdr:col>
      <xdr:colOff>540173</xdr:colOff>
      <xdr:row>18</xdr:row>
      <xdr:rowOff>74084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559D1-C7C1-48D6-ABB9-914947785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370416</xdr:colOff>
      <xdr:row>20</xdr:row>
      <xdr:rowOff>151554</xdr:rowOff>
    </xdr:from>
    <xdr:to>
      <xdr:col>22</xdr:col>
      <xdr:colOff>551645</xdr:colOff>
      <xdr:row>38</xdr:row>
      <xdr:rowOff>113454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835E5D-03E0-46FA-AB8B-B4019D05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561974</xdr:colOff>
      <xdr:row>0</xdr:row>
      <xdr:rowOff>80010</xdr:rowOff>
    </xdr:from>
    <xdr:to>
      <xdr:col>6</xdr:col>
      <xdr:colOff>155405</xdr:colOff>
      <xdr:row>19</xdr:row>
      <xdr:rowOff>41529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5054F-49E7-45D9-838B-9B0EADB74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461645</xdr:colOff>
      <xdr:row>20</xdr:row>
      <xdr:rowOff>85725</xdr:rowOff>
    </xdr:from>
    <xdr:to>
      <xdr:col>6</xdr:col>
      <xdr:colOff>58886</xdr:colOff>
      <xdr:row>39</xdr:row>
      <xdr:rowOff>18288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D2F97D-3162-41A4-A7AF-FE014847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461857</xdr:colOff>
      <xdr:row>20</xdr:row>
      <xdr:rowOff>3176</xdr:rowOff>
    </xdr:from>
    <xdr:to>
      <xdr:col>13</xdr:col>
      <xdr:colOff>355431</xdr:colOff>
      <xdr:row>38</xdr:row>
      <xdr:rowOff>156719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9B210C-2A82-481C-B418-D936CFF63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702944</xdr:colOff>
      <xdr:row>0</xdr:row>
      <xdr:rowOff>0</xdr:rowOff>
    </xdr:from>
    <xdr:to>
      <xdr:col>13</xdr:col>
      <xdr:colOff>600328</xdr:colOff>
      <xdr:row>18</xdr:row>
      <xdr:rowOff>153416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57D2B3-AFBC-4189-9840-3D2E55D1A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346709</xdr:colOff>
      <xdr:row>20</xdr:row>
      <xdr:rowOff>32383</xdr:rowOff>
    </xdr:from>
    <xdr:to>
      <xdr:col>5</xdr:col>
      <xdr:colOff>407115</xdr:colOff>
      <xdr:row>38</xdr:row>
      <xdr:rowOff>77861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243AFE-FA47-4894-A93B-58FBF3849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491490</xdr:colOff>
      <xdr:row>20</xdr:row>
      <xdr:rowOff>34288</xdr:rowOff>
    </xdr:from>
    <xdr:to>
      <xdr:col>13</xdr:col>
      <xdr:colOff>108550</xdr:colOff>
      <xdr:row>38</xdr:row>
      <xdr:rowOff>79766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6D345-524E-4EBF-BB96-30E70E18C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346708</xdr:colOff>
      <xdr:row>39</xdr:row>
      <xdr:rowOff>41909</xdr:rowOff>
    </xdr:from>
    <xdr:to>
      <xdr:col>5</xdr:col>
      <xdr:colOff>407114</xdr:colOff>
      <xdr:row>57</xdr:row>
      <xdr:rowOff>87387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30CDA-D8F9-401E-9FEC-1FF539C22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335278</xdr:colOff>
      <xdr:row>58</xdr:row>
      <xdr:rowOff>144780</xdr:rowOff>
    </xdr:from>
    <xdr:to>
      <xdr:col>5</xdr:col>
      <xdr:colOff>395684</xdr:colOff>
      <xdr:row>76</xdr:row>
      <xdr:rowOff>190258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FE73AF-7DE6-4ABD-9A17-E4A0A4185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495933</xdr:colOff>
      <xdr:row>39</xdr:row>
      <xdr:rowOff>34288</xdr:rowOff>
    </xdr:from>
    <xdr:to>
      <xdr:col>13</xdr:col>
      <xdr:colOff>112993</xdr:colOff>
      <xdr:row>57</xdr:row>
      <xdr:rowOff>79766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A936CA-C61E-4F39-9AB6-8BD6432B6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497203</xdr:colOff>
      <xdr:row>58</xdr:row>
      <xdr:rowOff>110489</xdr:rowOff>
    </xdr:from>
    <xdr:to>
      <xdr:col>13</xdr:col>
      <xdr:colOff>114263</xdr:colOff>
      <xdr:row>76</xdr:row>
      <xdr:rowOff>155967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41DE80-B4DE-4617-8B49-40B32E696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301968</xdr:colOff>
      <xdr:row>20</xdr:row>
      <xdr:rowOff>74509</xdr:rowOff>
    </xdr:from>
    <xdr:to>
      <xdr:col>19</xdr:col>
      <xdr:colOff>1332192</xdr:colOff>
      <xdr:row>38</xdr:row>
      <xdr:rowOff>116177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B092A2-8F8F-4CC2-8A4F-1B3053E97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377189</xdr:colOff>
      <xdr:row>0</xdr:row>
      <xdr:rowOff>120015</xdr:rowOff>
    </xdr:from>
    <xdr:to>
      <xdr:col>5</xdr:col>
      <xdr:colOff>437595</xdr:colOff>
      <xdr:row>18</xdr:row>
      <xdr:rowOff>173113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80BC40-22A1-457D-905C-999F02D5E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345</xdr:colOff>
      <xdr:row>0</xdr:row>
      <xdr:rowOff>154304</xdr:rowOff>
    </xdr:from>
    <xdr:to>
      <xdr:col>13</xdr:col>
      <xdr:colOff>116169</xdr:colOff>
      <xdr:row>19</xdr:row>
      <xdr:rowOff>5818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DB3F8D-FABD-49CD-B8D6-DB8A45233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301681</xdr:colOff>
      <xdr:row>0</xdr:row>
      <xdr:rowOff>137545</xdr:rowOff>
    </xdr:from>
    <xdr:to>
      <xdr:col>19</xdr:col>
      <xdr:colOff>1330000</xdr:colOff>
      <xdr:row>18</xdr:row>
      <xdr:rowOff>183097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3BE7C2-8F68-49CF-98FB-EB88F3902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79998168889431442"/>
  </sheetPr>
  <dimension ref="A1:BI387"/>
  <sheetViews>
    <sheetView zoomScale="89" zoomScaleNormal="89" workbookViewId="0">
      <selection activeCell="AP91" sqref="AP91"/>
    </sheetView>
  </sheetViews>
  <sheetFormatPr defaultColWidth="5.5546875" defaultRowHeight="14.4" x14ac:dyDescent="0.3"/>
  <cols>
    <col min="1" max="1" width="8.44140625" style="1" customWidth="1"/>
    <col min="2" max="10" width="7.109375" style="2" customWidth="1"/>
    <col min="11" max="11" width="7.5546875" style="2" bestFit="1" customWidth="1"/>
    <col min="12" max="13" width="7.109375" style="2" customWidth="1"/>
    <col min="14" max="14" width="7.109375" style="3" customWidth="1"/>
    <col min="15" max="15" width="9.109375" style="2" customWidth="1"/>
    <col min="16" max="16" width="5.5546875" style="2" customWidth="1"/>
    <col min="61" max="61" width="5.5546875" style="1" customWidth="1" collapsed="1"/>
  </cols>
  <sheetData>
    <row r="1" spans="2:16" ht="11.25" customHeight="1" thickBot="1" x14ac:dyDescent="0.35"/>
    <row r="2" spans="2:16" ht="69.900000000000006" customHeight="1" thickBot="1" x14ac:dyDescent="0.35">
      <c r="B2" s="4" t="s">
        <v>0</v>
      </c>
      <c r="C2" s="5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7" t="s">
        <v>6</v>
      </c>
      <c r="I2" s="6" t="s">
        <v>7</v>
      </c>
      <c r="J2" s="8" t="s">
        <v>8</v>
      </c>
      <c r="K2" s="7" t="s">
        <v>9</v>
      </c>
      <c r="L2" s="6" t="s">
        <v>10</v>
      </c>
      <c r="M2" s="8" t="s">
        <v>11</v>
      </c>
      <c r="N2" s="8" t="s">
        <v>12</v>
      </c>
      <c r="O2" s="9"/>
      <c r="P2" s="10"/>
    </row>
    <row r="3" spans="2:16" ht="11.25" hidden="1" customHeight="1" x14ac:dyDescent="0.3">
      <c r="B3" s="11">
        <v>1</v>
      </c>
      <c r="C3" s="12">
        <v>2018</v>
      </c>
      <c r="D3" s="76">
        <v>26</v>
      </c>
      <c r="E3" s="77">
        <v>24</v>
      </c>
      <c r="F3" s="77">
        <v>34</v>
      </c>
      <c r="G3" s="78">
        <v>28</v>
      </c>
      <c r="H3" s="79">
        <v>20</v>
      </c>
      <c r="I3" s="13"/>
      <c r="J3" s="80">
        <v>12</v>
      </c>
      <c r="K3" s="14"/>
      <c r="L3" s="77">
        <v>13</v>
      </c>
      <c r="M3" s="15"/>
      <c r="N3" s="78">
        <v>15</v>
      </c>
      <c r="O3" s="16"/>
      <c r="P3" s="17"/>
    </row>
    <row r="4" spans="2:16" ht="11.25" hidden="1" customHeight="1" x14ac:dyDescent="0.3">
      <c r="B4" s="19">
        <v>2</v>
      </c>
      <c r="C4" s="20">
        <v>2018</v>
      </c>
      <c r="D4" s="81">
        <v>28</v>
      </c>
      <c r="E4" s="82">
        <v>26</v>
      </c>
      <c r="F4" s="82">
        <v>35</v>
      </c>
      <c r="G4" s="83">
        <v>29</v>
      </c>
      <c r="H4" s="54">
        <v>24</v>
      </c>
      <c r="I4" s="21"/>
      <c r="J4" s="53">
        <v>16</v>
      </c>
      <c r="K4" s="22"/>
      <c r="L4" s="23"/>
      <c r="M4" s="53">
        <v>7</v>
      </c>
      <c r="N4" s="84">
        <v>15</v>
      </c>
      <c r="P4" s="18"/>
    </row>
    <row r="5" spans="2:16" ht="11.25" hidden="1" customHeight="1" x14ac:dyDescent="0.3">
      <c r="B5" s="19">
        <v>3</v>
      </c>
      <c r="C5" s="20">
        <v>2018</v>
      </c>
      <c r="D5" s="81">
        <v>30</v>
      </c>
      <c r="E5" s="82">
        <v>28</v>
      </c>
      <c r="F5" s="82">
        <v>35</v>
      </c>
      <c r="G5" s="83">
        <v>29</v>
      </c>
      <c r="H5" s="85">
        <v>0</v>
      </c>
      <c r="I5" s="24"/>
      <c r="J5" s="84">
        <v>0</v>
      </c>
      <c r="K5" s="22"/>
      <c r="L5" s="50">
        <v>11</v>
      </c>
      <c r="M5" s="25"/>
      <c r="N5" s="84">
        <v>15</v>
      </c>
      <c r="P5" s="18"/>
    </row>
    <row r="6" spans="2:16" ht="11.25" hidden="1" customHeight="1" x14ac:dyDescent="0.3">
      <c r="B6" s="19">
        <v>4</v>
      </c>
      <c r="C6" s="20">
        <v>2018</v>
      </c>
      <c r="D6" s="81">
        <v>32</v>
      </c>
      <c r="E6" s="82">
        <v>30</v>
      </c>
      <c r="F6" s="82">
        <v>35</v>
      </c>
      <c r="G6" s="83">
        <v>29</v>
      </c>
      <c r="H6" s="85">
        <v>20</v>
      </c>
      <c r="I6" s="24"/>
      <c r="J6" s="84">
        <v>12</v>
      </c>
      <c r="K6" s="54">
        <v>16</v>
      </c>
      <c r="L6" s="23"/>
      <c r="M6" s="25"/>
      <c r="N6" s="53">
        <v>17</v>
      </c>
      <c r="P6" s="18"/>
    </row>
    <row r="7" spans="2:16" ht="11.25" hidden="1" customHeight="1" x14ac:dyDescent="0.3">
      <c r="B7" s="19">
        <v>5</v>
      </c>
      <c r="C7" s="20">
        <v>2018</v>
      </c>
      <c r="D7" s="81">
        <v>33</v>
      </c>
      <c r="E7" s="82">
        <v>31</v>
      </c>
      <c r="F7" s="82">
        <v>36.000000000000007</v>
      </c>
      <c r="G7" s="83">
        <v>30</v>
      </c>
      <c r="H7" s="54">
        <v>25</v>
      </c>
      <c r="I7" s="21"/>
      <c r="J7" s="53">
        <v>17</v>
      </c>
      <c r="K7" s="22"/>
      <c r="L7" s="50">
        <v>11</v>
      </c>
      <c r="M7" s="25"/>
      <c r="N7" s="84">
        <v>16</v>
      </c>
      <c r="P7" s="18"/>
    </row>
    <row r="8" spans="2:16" ht="11.25" hidden="1" customHeight="1" x14ac:dyDescent="0.3">
      <c r="B8" s="19">
        <v>6</v>
      </c>
      <c r="C8" s="20">
        <v>2018</v>
      </c>
      <c r="D8" s="81">
        <v>34</v>
      </c>
      <c r="E8" s="82">
        <v>32</v>
      </c>
      <c r="F8" s="82">
        <v>36.000000000000007</v>
      </c>
      <c r="G8" s="83">
        <v>30</v>
      </c>
      <c r="H8" s="85">
        <v>21</v>
      </c>
      <c r="I8" s="24"/>
      <c r="J8" s="84">
        <v>13</v>
      </c>
      <c r="K8" s="22"/>
      <c r="L8" s="23"/>
      <c r="M8" s="84">
        <v>5</v>
      </c>
      <c r="N8" s="84">
        <v>16</v>
      </c>
      <c r="P8" s="18"/>
    </row>
    <row r="9" spans="2:16" ht="11.25" hidden="1" customHeight="1" x14ac:dyDescent="0.3">
      <c r="B9" s="19">
        <v>7</v>
      </c>
      <c r="C9" s="20">
        <v>2018</v>
      </c>
      <c r="D9" s="81">
        <v>35</v>
      </c>
      <c r="E9" s="82">
        <v>33</v>
      </c>
      <c r="F9" s="82">
        <v>36.000000000000007</v>
      </c>
      <c r="G9" s="83">
        <v>30</v>
      </c>
      <c r="H9" s="85">
        <v>21</v>
      </c>
      <c r="I9" s="24"/>
      <c r="J9" s="84">
        <v>13</v>
      </c>
      <c r="K9" s="22"/>
      <c r="L9" s="52">
        <v>13</v>
      </c>
      <c r="M9" s="25"/>
      <c r="N9" s="53">
        <v>18</v>
      </c>
      <c r="P9" s="18"/>
    </row>
    <row r="10" spans="2:16" ht="11.25" hidden="1" customHeight="1" x14ac:dyDescent="0.3">
      <c r="B10" s="19">
        <v>8</v>
      </c>
      <c r="C10" s="20">
        <v>2018</v>
      </c>
      <c r="D10" s="81">
        <v>36.000000000000007</v>
      </c>
      <c r="E10" s="82">
        <v>34</v>
      </c>
      <c r="F10" s="82">
        <v>37</v>
      </c>
      <c r="G10" s="83">
        <v>31</v>
      </c>
      <c r="H10" s="54">
        <v>26</v>
      </c>
      <c r="I10" s="21"/>
      <c r="J10" s="53">
        <v>18</v>
      </c>
      <c r="K10" s="49">
        <v>14</v>
      </c>
      <c r="L10" s="23"/>
      <c r="M10" s="26"/>
      <c r="N10" s="84">
        <v>17</v>
      </c>
    </row>
    <row r="11" spans="2:16" ht="11.25" hidden="1" customHeight="1" x14ac:dyDescent="0.3">
      <c r="B11" s="19">
        <v>9</v>
      </c>
      <c r="C11" s="20">
        <v>2018</v>
      </c>
      <c r="D11" s="81">
        <v>37</v>
      </c>
      <c r="E11" s="82">
        <v>35</v>
      </c>
      <c r="F11" s="82">
        <v>38</v>
      </c>
      <c r="G11" s="83">
        <v>31</v>
      </c>
      <c r="H11" s="85">
        <v>22</v>
      </c>
      <c r="I11" s="24"/>
      <c r="J11" s="84">
        <v>14</v>
      </c>
      <c r="K11" s="22"/>
      <c r="L11" s="50">
        <v>11</v>
      </c>
      <c r="M11" s="25"/>
      <c r="N11" s="84">
        <v>17</v>
      </c>
    </row>
    <row r="12" spans="2:16" ht="11.25" hidden="1" customHeight="1" x14ac:dyDescent="0.3">
      <c r="B12" s="19">
        <v>10</v>
      </c>
      <c r="C12" s="20">
        <v>2018</v>
      </c>
      <c r="D12" s="81">
        <v>38</v>
      </c>
      <c r="E12" s="82">
        <v>36.000000000000007</v>
      </c>
      <c r="F12" s="82">
        <v>39</v>
      </c>
      <c r="G12" s="83">
        <v>31</v>
      </c>
      <c r="H12" s="85">
        <v>22</v>
      </c>
      <c r="I12" s="24"/>
      <c r="J12" s="84">
        <v>14</v>
      </c>
      <c r="K12" s="22"/>
      <c r="L12" s="23"/>
      <c r="M12" s="86">
        <v>5</v>
      </c>
      <c r="N12" s="53">
        <v>19</v>
      </c>
    </row>
    <row r="13" spans="2:16" ht="11.25" hidden="1" customHeight="1" x14ac:dyDescent="0.3">
      <c r="B13" s="19">
        <v>11</v>
      </c>
      <c r="C13" s="20">
        <v>2018</v>
      </c>
      <c r="D13" s="81">
        <v>39</v>
      </c>
      <c r="E13" s="82">
        <v>37</v>
      </c>
      <c r="F13" s="82">
        <v>40</v>
      </c>
      <c r="G13" s="83">
        <v>32</v>
      </c>
      <c r="H13" s="54">
        <v>27</v>
      </c>
      <c r="I13" s="21"/>
      <c r="J13" s="53">
        <v>19</v>
      </c>
      <c r="K13" s="22"/>
      <c r="L13" s="50">
        <v>11</v>
      </c>
      <c r="M13" s="25"/>
      <c r="N13" s="84">
        <v>18</v>
      </c>
    </row>
    <row r="14" spans="2:16" ht="11.25" hidden="1" customHeight="1" x14ac:dyDescent="0.3">
      <c r="B14" s="19">
        <v>12</v>
      </c>
      <c r="C14" s="20">
        <v>2018</v>
      </c>
      <c r="D14" s="81">
        <v>40</v>
      </c>
      <c r="E14" s="82">
        <v>38</v>
      </c>
      <c r="F14" s="82">
        <v>41</v>
      </c>
      <c r="G14" s="83">
        <v>32</v>
      </c>
      <c r="H14" s="85">
        <v>23</v>
      </c>
      <c r="I14" s="24"/>
      <c r="J14" s="84">
        <v>15</v>
      </c>
      <c r="K14" s="49">
        <v>14</v>
      </c>
      <c r="L14" s="23"/>
      <c r="M14" s="25"/>
      <c r="N14" s="84">
        <v>18</v>
      </c>
    </row>
    <row r="15" spans="2:16" ht="11.25" hidden="1" customHeight="1" x14ac:dyDescent="0.3">
      <c r="B15" s="19">
        <v>1</v>
      </c>
      <c r="C15" s="20">
        <v>2019</v>
      </c>
      <c r="D15" s="81">
        <v>40</v>
      </c>
      <c r="E15" s="82">
        <v>38</v>
      </c>
      <c r="F15" s="82">
        <v>41</v>
      </c>
      <c r="G15" s="83">
        <v>32</v>
      </c>
      <c r="H15" s="85">
        <v>23</v>
      </c>
      <c r="I15" s="24"/>
      <c r="J15" s="84">
        <v>15</v>
      </c>
      <c r="K15" s="22"/>
      <c r="L15" s="52">
        <v>13</v>
      </c>
      <c r="M15" s="87"/>
      <c r="N15" s="53">
        <v>20</v>
      </c>
    </row>
    <row r="16" spans="2:16" ht="11.25" hidden="1" customHeight="1" x14ac:dyDescent="0.3">
      <c r="B16" s="19">
        <v>2</v>
      </c>
      <c r="C16" s="20">
        <v>2019</v>
      </c>
      <c r="D16" s="81">
        <v>40</v>
      </c>
      <c r="E16" s="82">
        <v>38</v>
      </c>
      <c r="F16" s="82">
        <v>41</v>
      </c>
      <c r="G16" s="83">
        <v>32</v>
      </c>
      <c r="H16" s="54">
        <v>27</v>
      </c>
      <c r="I16" s="21"/>
      <c r="J16" s="53">
        <v>19</v>
      </c>
      <c r="K16" s="22"/>
      <c r="L16" s="28"/>
      <c r="M16" s="53">
        <v>8</v>
      </c>
      <c r="N16" s="84">
        <v>18</v>
      </c>
    </row>
    <row r="17" spans="2:16" ht="11.25" hidden="1" customHeight="1" x14ac:dyDescent="0.3">
      <c r="B17" s="19">
        <v>3</v>
      </c>
      <c r="C17" s="20">
        <v>2019</v>
      </c>
      <c r="D17" s="81">
        <v>40</v>
      </c>
      <c r="E17" s="82">
        <v>38</v>
      </c>
      <c r="F17" s="82">
        <v>41</v>
      </c>
      <c r="G17" s="83">
        <v>32</v>
      </c>
      <c r="H17" s="85">
        <v>23</v>
      </c>
      <c r="I17" s="24"/>
      <c r="J17" s="84">
        <v>15</v>
      </c>
      <c r="K17" s="22"/>
      <c r="L17" s="50">
        <v>11</v>
      </c>
      <c r="M17" s="27"/>
      <c r="N17" s="84">
        <v>18</v>
      </c>
    </row>
    <row r="18" spans="2:16" ht="11.25" hidden="1" customHeight="1" x14ac:dyDescent="0.3">
      <c r="B18" s="19">
        <v>4</v>
      </c>
      <c r="C18" s="20">
        <v>2019</v>
      </c>
      <c r="D18" s="81">
        <v>40</v>
      </c>
      <c r="E18" s="82">
        <v>38</v>
      </c>
      <c r="F18" s="82">
        <v>41</v>
      </c>
      <c r="G18" s="83">
        <v>32</v>
      </c>
      <c r="H18" s="85">
        <v>23</v>
      </c>
      <c r="I18" s="24"/>
      <c r="J18" s="84">
        <v>15</v>
      </c>
      <c r="K18" s="54">
        <v>17</v>
      </c>
      <c r="L18" s="23"/>
      <c r="M18" s="25"/>
      <c r="N18" s="53">
        <v>20</v>
      </c>
    </row>
    <row r="19" spans="2:16" ht="11.25" hidden="1" customHeight="1" x14ac:dyDescent="0.3">
      <c r="B19" s="19">
        <v>5</v>
      </c>
      <c r="C19" s="20">
        <v>2019</v>
      </c>
      <c r="D19" s="81">
        <v>40</v>
      </c>
      <c r="E19" s="82">
        <v>38</v>
      </c>
      <c r="F19" s="82">
        <v>41</v>
      </c>
      <c r="G19" s="83">
        <v>32</v>
      </c>
      <c r="H19" s="54">
        <v>27</v>
      </c>
      <c r="I19" s="21"/>
      <c r="J19" s="53">
        <v>19</v>
      </c>
      <c r="K19" s="22"/>
      <c r="L19" s="50">
        <v>11</v>
      </c>
      <c r="M19" s="25"/>
      <c r="N19" s="84">
        <v>18</v>
      </c>
    </row>
    <row r="20" spans="2:16" ht="11.25" hidden="1" customHeight="1" x14ac:dyDescent="0.3">
      <c r="B20" s="19">
        <v>6</v>
      </c>
      <c r="C20" s="20">
        <v>2019</v>
      </c>
      <c r="D20" s="81">
        <v>40</v>
      </c>
      <c r="E20" s="82">
        <v>38</v>
      </c>
      <c r="F20" s="82">
        <v>41</v>
      </c>
      <c r="G20" s="83">
        <v>32</v>
      </c>
      <c r="H20" s="85">
        <v>23</v>
      </c>
      <c r="I20" s="24"/>
      <c r="J20" s="84">
        <v>15</v>
      </c>
      <c r="K20" s="49">
        <v>15</v>
      </c>
      <c r="L20" s="23"/>
      <c r="M20" s="29"/>
      <c r="N20" s="84">
        <v>18</v>
      </c>
    </row>
    <row r="21" spans="2:16" ht="11.25" hidden="1" customHeight="1" x14ac:dyDescent="0.3">
      <c r="B21" s="19">
        <v>7</v>
      </c>
      <c r="C21" s="20">
        <v>2019</v>
      </c>
      <c r="D21" s="81">
        <v>40</v>
      </c>
      <c r="E21" s="82">
        <v>38</v>
      </c>
      <c r="F21" s="82">
        <v>41</v>
      </c>
      <c r="G21" s="83">
        <v>32</v>
      </c>
      <c r="H21" s="85">
        <v>23</v>
      </c>
      <c r="I21" s="24"/>
      <c r="J21" s="84">
        <v>15</v>
      </c>
      <c r="K21" s="22"/>
      <c r="L21" s="52">
        <v>14</v>
      </c>
      <c r="M21" s="29"/>
      <c r="N21" s="53">
        <v>20</v>
      </c>
    </row>
    <row r="22" spans="2:16" ht="11.25" hidden="1" customHeight="1" x14ac:dyDescent="0.3">
      <c r="B22" s="19">
        <v>8</v>
      </c>
      <c r="C22" s="20">
        <v>2019</v>
      </c>
      <c r="D22" s="81">
        <v>40</v>
      </c>
      <c r="E22" s="82">
        <v>38</v>
      </c>
      <c r="F22" s="82">
        <v>41</v>
      </c>
      <c r="G22" s="83">
        <v>32</v>
      </c>
      <c r="H22" s="54">
        <v>27</v>
      </c>
      <c r="I22" s="21"/>
      <c r="J22" s="53">
        <v>19</v>
      </c>
      <c r="K22" s="22"/>
      <c r="L22" s="23"/>
      <c r="M22" s="84">
        <v>7</v>
      </c>
      <c r="N22" s="84">
        <v>18</v>
      </c>
    </row>
    <row r="23" spans="2:16" ht="11.25" hidden="1" customHeight="1" x14ac:dyDescent="0.3">
      <c r="B23" s="19">
        <v>9</v>
      </c>
      <c r="C23" s="20">
        <v>2019</v>
      </c>
      <c r="D23" s="81">
        <v>40</v>
      </c>
      <c r="E23" s="82">
        <v>38</v>
      </c>
      <c r="F23" s="82">
        <v>41</v>
      </c>
      <c r="G23" s="83">
        <v>32</v>
      </c>
      <c r="H23" s="85">
        <v>23</v>
      </c>
      <c r="I23" s="24"/>
      <c r="J23" s="84">
        <v>15</v>
      </c>
      <c r="K23" s="22"/>
      <c r="L23" s="50">
        <v>12</v>
      </c>
      <c r="M23" s="25"/>
      <c r="N23" s="84">
        <v>18</v>
      </c>
    </row>
    <row r="24" spans="2:16" ht="11.25" hidden="1" customHeight="1" x14ac:dyDescent="0.3">
      <c r="B24" s="19">
        <v>10</v>
      </c>
      <c r="C24" s="20">
        <v>2019</v>
      </c>
      <c r="D24" s="81">
        <v>40</v>
      </c>
      <c r="E24" s="82">
        <v>38</v>
      </c>
      <c r="F24" s="82">
        <v>41</v>
      </c>
      <c r="G24" s="83">
        <v>32</v>
      </c>
      <c r="H24" s="85">
        <v>23</v>
      </c>
      <c r="I24" s="24"/>
      <c r="J24" s="84">
        <v>15</v>
      </c>
      <c r="K24" s="54">
        <v>17</v>
      </c>
      <c r="L24" s="23"/>
      <c r="M24" s="25"/>
      <c r="N24" s="53">
        <v>20</v>
      </c>
    </row>
    <row r="25" spans="2:16" ht="11.25" hidden="1" customHeight="1" x14ac:dyDescent="0.3">
      <c r="B25" s="19">
        <v>11</v>
      </c>
      <c r="C25" s="20">
        <v>2019</v>
      </c>
      <c r="D25" s="81">
        <v>40</v>
      </c>
      <c r="E25" s="82">
        <v>38</v>
      </c>
      <c r="F25" s="82">
        <v>41</v>
      </c>
      <c r="G25" s="83">
        <v>32</v>
      </c>
      <c r="H25" s="54">
        <v>27</v>
      </c>
      <c r="I25" s="21"/>
      <c r="J25" s="53">
        <v>19</v>
      </c>
      <c r="K25" s="22"/>
      <c r="L25" s="50">
        <v>12</v>
      </c>
      <c r="M25" s="25"/>
      <c r="N25" s="84">
        <v>18</v>
      </c>
    </row>
    <row r="26" spans="2:16" ht="11.25" hidden="1" customHeight="1" x14ac:dyDescent="0.3">
      <c r="B26" s="19">
        <v>12</v>
      </c>
      <c r="C26" s="20">
        <v>2019</v>
      </c>
      <c r="D26" s="81">
        <v>40</v>
      </c>
      <c r="E26" s="82">
        <v>38</v>
      </c>
      <c r="F26" s="82">
        <v>41</v>
      </c>
      <c r="G26" s="83">
        <v>32</v>
      </c>
      <c r="H26" s="85">
        <v>23</v>
      </c>
      <c r="I26" s="24"/>
      <c r="J26" s="84">
        <v>15</v>
      </c>
      <c r="K26" s="49">
        <v>15</v>
      </c>
      <c r="L26" s="23">
        <v>0</v>
      </c>
      <c r="M26" s="25"/>
      <c r="N26" s="84">
        <v>18</v>
      </c>
    </row>
    <row r="27" spans="2:16" ht="11.25" hidden="1" customHeight="1" x14ac:dyDescent="0.3">
      <c r="B27" s="19">
        <v>1</v>
      </c>
      <c r="C27" s="20">
        <v>2020</v>
      </c>
      <c r="D27" s="81">
        <v>40</v>
      </c>
      <c r="E27" s="82">
        <v>38</v>
      </c>
      <c r="F27" s="82">
        <v>41</v>
      </c>
      <c r="G27" s="83">
        <v>32</v>
      </c>
      <c r="H27" s="85">
        <v>24</v>
      </c>
      <c r="I27" s="24"/>
      <c r="J27" s="84">
        <v>16</v>
      </c>
      <c r="K27" s="22"/>
      <c r="L27" s="52">
        <v>14</v>
      </c>
      <c r="M27" s="27"/>
      <c r="N27" s="53">
        <v>20</v>
      </c>
      <c r="P27" s="30"/>
    </row>
    <row r="28" spans="2:16" ht="11.25" hidden="1" customHeight="1" x14ac:dyDescent="0.3">
      <c r="B28" s="19">
        <v>2</v>
      </c>
      <c r="C28" s="20">
        <v>2020</v>
      </c>
      <c r="D28" s="81">
        <v>40</v>
      </c>
      <c r="E28" s="82">
        <v>38</v>
      </c>
      <c r="F28" s="82">
        <v>41</v>
      </c>
      <c r="G28" s="83">
        <v>32</v>
      </c>
      <c r="H28" s="54">
        <v>27</v>
      </c>
      <c r="I28" s="21"/>
      <c r="J28" s="53">
        <v>19</v>
      </c>
      <c r="K28" s="22"/>
      <c r="L28" s="28"/>
      <c r="M28" s="53">
        <v>8</v>
      </c>
      <c r="N28" s="84">
        <v>18</v>
      </c>
      <c r="P28" s="30"/>
    </row>
    <row r="29" spans="2:16" ht="11.25" hidden="1" customHeight="1" x14ac:dyDescent="0.3">
      <c r="B29" s="19">
        <v>3</v>
      </c>
      <c r="C29" s="20">
        <v>2020</v>
      </c>
      <c r="D29" s="81">
        <v>40</v>
      </c>
      <c r="E29" s="82">
        <v>38</v>
      </c>
      <c r="F29" s="82">
        <v>41</v>
      </c>
      <c r="G29" s="83">
        <v>32</v>
      </c>
      <c r="H29" s="85">
        <v>24</v>
      </c>
      <c r="I29" s="24"/>
      <c r="J29" s="84">
        <v>16</v>
      </c>
      <c r="K29" s="22"/>
      <c r="L29" s="50">
        <v>12</v>
      </c>
      <c r="M29" s="27"/>
      <c r="N29" s="84">
        <v>18</v>
      </c>
      <c r="P29" s="30"/>
    </row>
    <row r="30" spans="2:16" ht="11.25" hidden="1" customHeight="1" x14ac:dyDescent="0.3">
      <c r="B30" s="19">
        <v>4</v>
      </c>
      <c r="C30" s="20">
        <v>2020</v>
      </c>
      <c r="D30" s="81">
        <v>42</v>
      </c>
      <c r="E30" s="82">
        <v>40</v>
      </c>
      <c r="F30" s="82">
        <v>43</v>
      </c>
      <c r="G30" s="83">
        <v>35</v>
      </c>
      <c r="H30" s="85">
        <v>25</v>
      </c>
      <c r="I30" s="24"/>
      <c r="J30" s="84">
        <v>17</v>
      </c>
      <c r="K30" s="54">
        <v>17</v>
      </c>
      <c r="L30" s="23"/>
      <c r="M30" s="25"/>
      <c r="N30" s="53">
        <v>22</v>
      </c>
      <c r="P30" s="30"/>
    </row>
    <row r="31" spans="2:16" ht="11.25" hidden="1" customHeight="1" x14ac:dyDescent="0.3">
      <c r="B31" s="19">
        <v>5</v>
      </c>
      <c r="C31" s="20">
        <v>2020</v>
      </c>
      <c r="D31" s="81">
        <v>43.999999999999993</v>
      </c>
      <c r="E31" s="82">
        <v>42</v>
      </c>
      <c r="F31" s="82">
        <v>45</v>
      </c>
      <c r="G31" s="83">
        <v>38</v>
      </c>
      <c r="H31" s="54">
        <v>32</v>
      </c>
      <c r="I31" s="52">
        <v>20</v>
      </c>
      <c r="J31" s="53">
        <v>22</v>
      </c>
      <c r="K31" s="22"/>
      <c r="L31" s="50">
        <v>12</v>
      </c>
      <c r="M31" s="25"/>
      <c r="N31" s="84">
        <v>20</v>
      </c>
      <c r="P31" s="30"/>
    </row>
    <row r="32" spans="2:16" ht="11.25" hidden="1" customHeight="1" x14ac:dyDescent="0.3">
      <c r="B32" s="19">
        <v>6</v>
      </c>
      <c r="C32" s="20">
        <v>2020</v>
      </c>
      <c r="D32" s="81">
        <v>46</v>
      </c>
      <c r="E32" s="82">
        <v>43.999999999999993</v>
      </c>
      <c r="F32" s="82">
        <v>47</v>
      </c>
      <c r="G32" s="83">
        <v>41</v>
      </c>
      <c r="H32" s="85">
        <v>29</v>
      </c>
      <c r="I32" s="50">
        <v>17</v>
      </c>
      <c r="J32" s="84">
        <v>19</v>
      </c>
      <c r="K32" s="49">
        <v>15</v>
      </c>
      <c r="L32" s="23"/>
      <c r="M32" s="29"/>
      <c r="N32" s="84">
        <v>20</v>
      </c>
      <c r="P32" s="30"/>
    </row>
    <row r="33" spans="2:16" ht="11.25" hidden="1" customHeight="1" x14ac:dyDescent="0.3">
      <c r="B33" s="19">
        <v>7</v>
      </c>
      <c r="C33" s="20">
        <v>2020</v>
      </c>
      <c r="D33" s="81">
        <v>48</v>
      </c>
      <c r="E33" s="82">
        <v>46</v>
      </c>
      <c r="F33" s="82">
        <v>49</v>
      </c>
      <c r="G33" s="83">
        <v>43.999999999999993</v>
      </c>
      <c r="H33" s="85">
        <v>29</v>
      </c>
      <c r="I33" s="50">
        <v>17</v>
      </c>
      <c r="J33" s="84">
        <v>19</v>
      </c>
      <c r="K33" s="22"/>
      <c r="L33" s="52">
        <v>14</v>
      </c>
      <c r="M33" s="29"/>
      <c r="N33" s="53">
        <v>24</v>
      </c>
      <c r="P33" s="30"/>
    </row>
    <row r="34" spans="2:16" ht="11.25" hidden="1" customHeight="1" x14ac:dyDescent="0.3">
      <c r="B34" s="19">
        <v>8</v>
      </c>
      <c r="C34" s="20">
        <v>2020</v>
      </c>
      <c r="D34" s="81">
        <v>50</v>
      </c>
      <c r="E34" s="82">
        <v>48</v>
      </c>
      <c r="F34" s="82">
        <v>51</v>
      </c>
      <c r="G34" s="83">
        <v>47</v>
      </c>
      <c r="H34" s="54">
        <v>38</v>
      </c>
      <c r="I34" s="52">
        <v>25</v>
      </c>
      <c r="J34" s="53">
        <v>26</v>
      </c>
      <c r="K34" s="22"/>
      <c r="L34" s="23">
        <v>0</v>
      </c>
      <c r="M34" s="84">
        <v>7</v>
      </c>
      <c r="N34" s="84">
        <v>22</v>
      </c>
      <c r="P34" s="30"/>
    </row>
    <row r="35" spans="2:16" ht="11.25" hidden="1" customHeight="1" x14ac:dyDescent="0.3">
      <c r="B35" s="19">
        <v>9</v>
      </c>
      <c r="C35" s="20">
        <v>2020</v>
      </c>
      <c r="D35" s="81">
        <v>52.000000000000007</v>
      </c>
      <c r="E35" s="82">
        <v>50</v>
      </c>
      <c r="F35" s="82">
        <v>53</v>
      </c>
      <c r="G35" s="83">
        <v>50</v>
      </c>
      <c r="H35" s="85">
        <v>35</v>
      </c>
      <c r="I35" s="50">
        <v>22</v>
      </c>
      <c r="J35" s="84">
        <v>23</v>
      </c>
      <c r="K35" s="22"/>
      <c r="L35" s="50">
        <v>12</v>
      </c>
      <c r="M35" s="25"/>
      <c r="N35" s="84">
        <v>22</v>
      </c>
      <c r="P35" s="30"/>
    </row>
    <row r="36" spans="2:16" ht="11.25" hidden="1" customHeight="1" x14ac:dyDescent="0.3">
      <c r="B36" s="19">
        <v>10</v>
      </c>
      <c r="C36" s="20">
        <v>2020</v>
      </c>
      <c r="D36" s="81">
        <v>53.999999999999993</v>
      </c>
      <c r="E36" s="82">
        <v>52.000000000000007</v>
      </c>
      <c r="F36" s="82">
        <v>55</v>
      </c>
      <c r="G36" s="83">
        <v>53</v>
      </c>
      <c r="H36" s="85">
        <v>35</v>
      </c>
      <c r="I36" s="50">
        <v>22</v>
      </c>
      <c r="J36" s="84">
        <v>23</v>
      </c>
      <c r="K36" s="54">
        <v>17</v>
      </c>
      <c r="L36" s="23"/>
      <c r="M36" s="25"/>
      <c r="N36" s="53">
        <v>26</v>
      </c>
      <c r="P36" s="30"/>
    </row>
    <row r="37" spans="2:16" ht="11.25" hidden="1" customHeight="1" x14ac:dyDescent="0.3">
      <c r="B37" s="19">
        <v>11</v>
      </c>
      <c r="C37" s="20">
        <v>2020</v>
      </c>
      <c r="D37" s="81">
        <v>56</v>
      </c>
      <c r="E37" s="82">
        <v>53.999999999999993</v>
      </c>
      <c r="F37" s="82">
        <v>57</v>
      </c>
      <c r="G37" s="83">
        <v>56</v>
      </c>
      <c r="H37" s="54">
        <v>41</v>
      </c>
      <c r="I37" s="52">
        <v>27</v>
      </c>
      <c r="J37" s="53">
        <v>27</v>
      </c>
      <c r="K37" s="22"/>
      <c r="L37" s="50">
        <v>12</v>
      </c>
      <c r="M37" s="25"/>
      <c r="N37" s="84">
        <v>24</v>
      </c>
      <c r="P37" s="30"/>
    </row>
    <row r="38" spans="2:16" ht="11.25" hidden="1" customHeight="1" x14ac:dyDescent="0.3">
      <c r="B38" s="19">
        <v>12</v>
      </c>
      <c r="C38" s="20">
        <v>2020</v>
      </c>
      <c r="D38" s="81">
        <v>57.999999999999993</v>
      </c>
      <c r="E38" s="82">
        <v>56</v>
      </c>
      <c r="F38" s="82">
        <v>59</v>
      </c>
      <c r="G38" s="83">
        <v>59</v>
      </c>
      <c r="H38" s="85">
        <v>38</v>
      </c>
      <c r="I38" s="50">
        <v>24</v>
      </c>
      <c r="J38" s="84">
        <v>24</v>
      </c>
      <c r="K38" s="49">
        <v>15</v>
      </c>
      <c r="L38" s="23"/>
      <c r="M38" s="25"/>
      <c r="N38" s="84">
        <v>24</v>
      </c>
      <c r="P38" s="30"/>
    </row>
    <row r="39" spans="2:16" ht="11.1" hidden="1" customHeight="1" x14ac:dyDescent="0.3">
      <c r="B39" s="19">
        <f t="shared" ref="B39:B50" si="0">IF(B38+1=13,1,B38+1)</f>
        <v>1</v>
      </c>
      <c r="C39" s="20">
        <f t="shared" ref="C39:C50" si="1">IF(B39=1,C38+1,C38)</f>
        <v>2021</v>
      </c>
      <c r="D39" s="81">
        <v>60</v>
      </c>
      <c r="E39" s="82">
        <v>58</v>
      </c>
      <c r="F39" s="82">
        <v>61</v>
      </c>
      <c r="G39" s="83">
        <v>62</v>
      </c>
      <c r="H39" s="85">
        <v>38</v>
      </c>
      <c r="I39" s="50">
        <v>24</v>
      </c>
      <c r="J39" s="84">
        <v>24</v>
      </c>
      <c r="K39" s="22"/>
      <c r="L39" s="52">
        <v>15</v>
      </c>
      <c r="M39" s="31"/>
      <c r="N39" s="53">
        <v>28</v>
      </c>
      <c r="O39" s="32"/>
      <c r="P39" s="33"/>
    </row>
    <row r="40" spans="2:16" ht="11.1" hidden="1" customHeight="1" x14ac:dyDescent="0.3">
      <c r="B40" s="19">
        <f t="shared" si="0"/>
        <v>2</v>
      </c>
      <c r="C40" s="20">
        <f t="shared" si="1"/>
        <v>2021</v>
      </c>
      <c r="D40" s="81">
        <v>60</v>
      </c>
      <c r="E40" s="82">
        <v>58</v>
      </c>
      <c r="F40" s="82">
        <v>61</v>
      </c>
      <c r="G40" s="83">
        <v>62</v>
      </c>
      <c r="H40" s="54">
        <v>41</v>
      </c>
      <c r="I40" s="52">
        <v>27</v>
      </c>
      <c r="J40" s="53">
        <v>27</v>
      </c>
      <c r="K40" s="22"/>
      <c r="L40" s="34"/>
      <c r="M40" s="53">
        <v>9</v>
      </c>
      <c r="N40" s="84">
        <v>26</v>
      </c>
      <c r="O40" s="32"/>
      <c r="P40" s="33"/>
    </row>
    <row r="41" spans="2:16" ht="11.1" hidden="1" customHeight="1" x14ac:dyDescent="0.3">
      <c r="B41" s="19">
        <f t="shared" si="0"/>
        <v>3</v>
      </c>
      <c r="C41" s="20">
        <f t="shared" si="1"/>
        <v>2021</v>
      </c>
      <c r="D41" s="81">
        <v>60</v>
      </c>
      <c r="E41" s="82">
        <v>58</v>
      </c>
      <c r="F41" s="82">
        <v>61</v>
      </c>
      <c r="G41" s="83">
        <v>62</v>
      </c>
      <c r="H41" s="85">
        <v>38</v>
      </c>
      <c r="I41" s="50">
        <v>24</v>
      </c>
      <c r="J41" s="84">
        <v>24</v>
      </c>
      <c r="K41" s="22"/>
      <c r="L41" s="50">
        <v>13</v>
      </c>
      <c r="M41" s="31"/>
      <c r="N41" s="84">
        <v>26</v>
      </c>
      <c r="O41" s="32"/>
      <c r="P41" s="33"/>
    </row>
    <row r="42" spans="2:16" ht="11.1" hidden="1" customHeight="1" x14ac:dyDescent="0.3">
      <c r="B42" s="19">
        <f t="shared" si="0"/>
        <v>4</v>
      </c>
      <c r="C42" s="20">
        <f t="shared" si="1"/>
        <v>2021</v>
      </c>
      <c r="D42" s="39">
        <v>60</v>
      </c>
      <c r="E42" s="40">
        <v>58</v>
      </c>
      <c r="F42" s="40">
        <v>61</v>
      </c>
      <c r="G42" s="41">
        <v>62</v>
      </c>
      <c r="H42" s="88">
        <v>38</v>
      </c>
      <c r="I42" s="89">
        <v>24</v>
      </c>
      <c r="J42" s="90">
        <v>24</v>
      </c>
      <c r="K42" s="54">
        <v>18</v>
      </c>
      <c r="L42" s="23"/>
      <c r="M42" s="25"/>
      <c r="N42" s="91">
        <f>N39</f>
        <v>28</v>
      </c>
      <c r="O42" s="32"/>
      <c r="P42" s="33"/>
    </row>
    <row r="43" spans="2:16" ht="11.1" hidden="1" customHeight="1" x14ac:dyDescent="0.3">
      <c r="B43" s="19">
        <f t="shared" si="0"/>
        <v>5</v>
      </c>
      <c r="C43" s="20">
        <f t="shared" si="1"/>
        <v>2021</v>
      </c>
      <c r="D43" s="39">
        <v>60</v>
      </c>
      <c r="E43" s="40">
        <v>58</v>
      </c>
      <c r="F43" s="40">
        <v>61</v>
      </c>
      <c r="G43" s="41">
        <v>62</v>
      </c>
      <c r="H43" s="39">
        <v>41</v>
      </c>
      <c r="I43" s="40">
        <v>27</v>
      </c>
      <c r="J43" s="41">
        <v>27</v>
      </c>
      <c r="K43" s="22"/>
      <c r="L43" s="50">
        <v>13</v>
      </c>
      <c r="M43" s="25"/>
      <c r="N43" s="84">
        <f>N40</f>
        <v>26</v>
      </c>
      <c r="O43" s="32"/>
      <c r="P43" s="33"/>
    </row>
    <row r="44" spans="2:16" ht="11.1" hidden="1" customHeight="1" x14ac:dyDescent="0.3">
      <c r="B44" s="19">
        <f t="shared" si="0"/>
        <v>6</v>
      </c>
      <c r="C44" s="20">
        <f t="shared" si="1"/>
        <v>2021</v>
      </c>
      <c r="D44" s="39">
        <v>60</v>
      </c>
      <c r="E44" s="40">
        <v>58</v>
      </c>
      <c r="F44" s="40">
        <v>61</v>
      </c>
      <c r="G44" s="41">
        <v>62</v>
      </c>
      <c r="H44" s="88">
        <v>38</v>
      </c>
      <c r="I44" s="89">
        <v>24</v>
      </c>
      <c r="J44" s="90">
        <v>24</v>
      </c>
      <c r="K44" s="49">
        <v>16</v>
      </c>
      <c r="L44" s="23"/>
      <c r="M44" s="29"/>
      <c r="N44" s="84">
        <v>26</v>
      </c>
      <c r="O44" s="32"/>
      <c r="P44" s="33"/>
    </row>
    <row r="45" spans="2:16" ht="11.1" hidden="1" customHeight="1" x14ac:dyDescent="0.3">
      <c r="B45" s="19">
        <f t="shared" si="0"/>
        <v>7</v>
      </c>
      <c r="C45" s="20">
        <f t="shared" si="1"/>
        <v>2021</v>
      </c>
      <c r="D45" s="39">
        <v>60</v>
      </c>
      <c r="E45" s="40">
        <v>58</v>
      </c>
      <c r="F45" s="40">
        <v>61</v>
      </c>
      <c r="G45" s="41">
        <v>62</v>
      </c>
      <c r="H45" s="88">
        <v>38</v>
      </c>
      <c r="I45" s="89">
        <v>24</v>
      </c>
      <c r="J45" s="90">
        <v>24</v>
      </c>
      <c r="K45" s="22"/>
      <c r="L45" s="40">
        <v>16</v>
      </c>
      <c r="M45" s="29"/>
      <c r="N45" s="91">
        <v>28</v>
      </c>
      <c r="O45" s="32"/>
      <c r="P45" s="33"/>
    </row>
    <row r="46" spans="2:16" ht="11.1" hidden="1" customHeight="1" x14ac:dyDescent="0.3">
      <c r="B46" s="19">
        <f t="shared" si="0"/>
        <v>8</v>
      </c>
      <c r="C46" s="20">
        <f t="shared" si="1"/>
        <v>2021</v>
      </c>
      <c r="D46" s="39">
        <v>60</v>
      </c>
      <c r="E46" s="40">
        <v>58</v>
      </c>
      <c r="F46" s="40">
        <v>61</v>
      </c>
      <c r="G46" s="41">
        <v>62</v>
      </c>
      <c r="H46" s="39">
        <v>41</v>
      </c>
      <c r="I46" s="40">
        <v>27</v>
      </c>
      <c r="J46" s="41">
        <v>27</v>
      </c>
      <c r="K46" s="22"/>
      <c r="L46" s="23"/>
      <c r="M46" s="90">
        <v>8</v>
      </c>
      <c r="N46" s="84">
        <v>26</v>
      </c>
      <c r="O46" s="32"/>
      <c r="P46" s="33"/>
    </row>
    <row r="47" spans="2:16" ht="11.1" hidden="1" customHeight="1" x14ac:dyDescent="0.3">
      <c r="B47" s="19">
        <f t="shared" si="0"/>
        <v>9</v>
      </c>
      <c r="C47" s="20">
        <f t="shared" si="1"/>
        <v>2021</v>
      </c>
      <c r="D47" s="39">
        <v>60</v>
      </c>
      <c r="E47" s="40">
        <v>58</v>
      </c>
      <c r="F47" s="40">
        <v>61</v>
      </c>
      <c r="G47" s="41">
        <v>62</v>
      </c>
      <c r="H47" s="88">
        <v>38</v>
      </c>
      <c r="I47" s="89">
        <v>24</v>
      </c>
      <c r="J47" s="90">
        <v>24</v>
      </c>
      <c r="K47" s="22"/>
      <c r="L47" s="89">
        <v>14</v>
      </c>
      <c r="M47" s="25"/>
      <c r="N47" s="84">
        <v>26</v>
      </c>
      <c r="O47" s="32"/>
      <c r="P47" s="33"/>
    </row>
    <row r="48" spans="2:16" ht="11.1" hidden="1" customHeight="1" x14ac:dyDescent="0.3">
      <c r="B48" s="19">
        <f t="shared" si="0"/>
        <v>10</v>
      </c>
      <c r="C48" s="20">
        <f t="shared" si="1"/>
        <v>2021</v>
      </c>
      <c r="D48" s="81">
        <v>60</v>
      </c>
      <c r="E48" s="82">
        <v>58</v>
      </c>
      <c r="F48" s="82">
        <v>61</v>
      </c>
      <c r="G48" s="83">
        <v>62</v>
      </c>
      <c r="H48" s="85">
        <v>38</v>
      </c>
      <c r="I48" s="50">
        <v>24</v>
      </c>
      <c r="J48" s="84">
        <v>24</v>
      </c>
      <c r="K48" s="54">
        <v>19</v>
      </c>
      <c r="L48" s="23"/>
      <c r="M48" s="25"/>
      <c r="N48" s="53">
        <v>28</v>
      </c>
      <c r="O48" s="32"/>
      <c r="P48" s="33"/>
    </row>
    <row r="49" spans="2:16" ht="11.1" hidden="1" customHeight="1" x14ac:dyDescent="0.3">
      <c r="B49" s="19">
        <f t="shared" si="0"/>
        <v>11</v>
      </c>
      <c r="C49" s="20">
        <f t="shared" si="1"/>
        <v>2021</v>
      </c>
      <c r="D49" s="81">
        <v>58</v>
      </c>
      <c r="E49" s="82">
        <v>56</v>
      </c>
      <c r="F49" s="82">
        <v>59</v>
      </c>
      <c r="G49" s="83">
        <v>59</v>
      </c>
      <c r="H49" s="54">
        <v>39</v>
      </c>
      <c r="I49" s="52">
        <v>23</v>
      </c>
      <c r="J49" s="53">
        <v>25</v>
      </c>
      <c r="K49" s="22"/>
      <c r="L49" s="50">
        <v>14</v>
      </c>
      <c r="M49" s="25"/>
      <c r="N49" s="84">
        <v>24</v>
      </c>
      <c r="O49" s="32"/>
      <c r="P49" s="33"/>
    </row>
    <row r="50" spans="2:16" ht="10.5" hidden="1" customHeight="1" x14ac:dyDescent="0.3">
      <c r="B50" s="19">
        <f t="shared" si="0"/>
        <v>12</v>
      </c>
      <c r="C50" s="20">
        <f t="shared" si="1"/>
        <v>2021</v>
      </c>
      <c r="D50" s="81">
        <v>56</v>
      </c>
      <c r="E50" s="82">
        <v>54</v>
      </c>
      <c r="F50" s="82">
        <v>57</v>
      </c>
      <c r="G50" s="83">
        <v>56</v>
      </c>
      <c r="H50" s="85">
        <v>36</v>
      </c>
      <c r="I50" s="50">
        <v>20</v>
      </c>
      <c r="J50" s="84">
        <v>22</v>
      </c>
      <c r="K50" s="49">
        <v>17</v>
      </c>
      <c r="L50" s="23"/>
      <c r="M50" s="25"/>
      <c r="N50" s="84">
        <v>24</v>
      </c>
      <c r="O50" s="32"/>
      <c r="P50" s="33"/>
    </row>
    <row r="51" spans="2:16" ht="11.1" hidden="1" customHeight="1" x14ac:dyDescent="0.3">
      <c r="B51" s="19">
        <v>1</v>
      </c>
      <c r="C51" s="20">
        <v>2022</v>
      </c>
      <c r="D51" s="39">
        <v>54</v>
      </c>
      <c r="E51" s="40">
        <v>52</v>
      </c>
      <c r="F51" s="40">
        <v>55</v>
      </c>
      <c r="G51" s="41">
        <v>53</v>
      </c>
      <c r="H51" s="46">
        <v>36</v>
      </c>
      <c r="I51" s="47">
        <v>20</v>
      </c>
      <c r="J51" s="48">
        <v>22</v>
      </c>
      <c r="K51" s="22">
        <v>0</v>
      </c>
      <c r="L51" s="52">
        <v>16</v>
      </c>
      <c r="M51" s="31">
        <v>0</v>
      </c>
      <c r="N51" s="45">
        <v>26</v>
      </c>
      <c r="O51" s="32"/>
      <c r="P51" s="33"/>
    </row>
    <row r="52" spans="2:16" ht="11.1" hidden="1" customHeight="1" x14ac:dyDescent="0.3">
      <c r="B52" s="19">
        <v>2</v>
      </c>
      <c r="C52" s="20">
        <v>2022</v>
      </c>
      <c r="D52" s="39">
        <v>52</v>
      </c>
      <c r="E52" s="40">
        <v>50</v>
      </c>
      <c r="F52" s="40">
        <v>53</v>
      </c>
      <c r="G52" s="41">
        <v>50</v>
      </c>
      <c r="H52" s="42">
        <v>37</v>
      </c>
      <c r="I52" s="43">
        <v>19</v>
      </c>
      <c r="J52" s="44">
        <v>23</v>
      </c>
      <c r="K52" s="22">
        <v>0</v>
      </c>
      <c r="L52" s="34">
        <v>0</v>
      </c>
      <c r="M52" s="53">
        <v>9</v>
      </c>
      <c r="N52" s="51">
        <v>22</v>
      </c>
      <c r="O52" s="32"/>
      <c r="P52" s="33"/>
    </row>
    <row r="53" spans="2:16" ht="11.25" hidden="1" customHeight="1" x14ac:dyDescent="0.3">
      <c r="B53" s="19">
        <v>3</v>
      </c>
      <c r="C53" s="20">
        <v>2022</v>
      </c>
      <c r="D53" s="39">
        <v>50</v>
      </c>
      <c r="E53" s="40">
        <v>48</v>
      </c>
      <c r="F53" s="40">
        <v>51</v>
      </c>
      <c r="G53" s="41">
        <v>47</v>
      </c>
      <c r="H53" s="46">
        <v>34</v>
      </c>
      <c r="I53" s="47">
        <v>16</v>
      </c>
      <c r="J53" s="48">
        <v>20</v>
      </c>
      <c r="K53" s="22">
        <v>0</v>
      </c>
      <c r="L53" s="50">
        <v>14</v>
      </c>
      <c r="M53" s="31">
        <v>0</v>
      </c>
      <c r="N53" s="51">
        <v>22</v>
      </c>
      <c r="O53" s="32"/>
      <c r="P53" s="33"/>
    </row>
    <row r="54" spans="2:16" ht="11.25" customHeight="1" x14ac:dyDescent="0.3">
      <c r="B54" s="19">
        <v>4</v>
      </c>
      <c r="C54" s="20">
        <v>2022</v>
      </c>
      <c r="D54" s="39">
        <v>48</v>
      </c>
      <c r="E54" s="40">
        <v>46</v>
      </c>
      <c r="F54" s="40">
        <v>49</v>
      </c>
      <c r="G54" s="41">
        <v>44</v>
      </c>
      <c r="H54" s="46">
        <v>34</v>
      </c>
      <c r="I54" s="47">
        <v>16</v>
      </c>
      <c r="J54" s="48">
        <v>20</v>
      </c>
      <c r="K54" s="54">
        <v>20</v>
      </c>
      <c r="L54" s="23">
        <v>0</v>
      </c>
      <c r="M54" s="25">
        <v>0</v>
      </c>
      <c r="N54" s="45">
        <v>24</v>
      </c>
      <c r="O54" s="32"/>
      <c r="P54" s="33"/>
    </row>
    <row r="55" spans="2:16" ht="11.25" customHeight="1" x14ac:dyDescent="0.3">
      <c r="B55" s="19">
        <v>5</v>
      </c>
      <c r="C55" s="20">
        <v>2022</v>
      </c>
      <c r="D55" s="39">
        <v>48</v>
      </c>
      <c r="E55" s="40">
        <v>46</v>
      </c>
      <c r="F55" s="40">
        <v>49</v>
      </c>
      <c r="G55" s="41">
        <v>44</v>
      </c>
      <c r="H55" s="42">
        <v>37</v>
      </c>
      <c r="I55" s="43">
        <v>19</v>
      </c>
      <c r="J55" s="44">
        <v>23</v>
      </c>
      <c r="K55" s="22">
        <v>0</v>
      </c>
      <c r="L55" s="50">
        <v>14</v>
      </c>
      <c r="M55" s="25">
        <v>0</v>
      </c>
      <c r="N55" s="51">
        <v>22</v>
      </c>
      <c r="O55" s="32"/>
      <c r="P55" s="33"/>
    </row>
    <row r="56" spans="2:16" ht="11.25" customHeight="1" x14ac:dyDescent="0.3">
      <c r="B56" s="19">
        <v>6</v>
      </c>
      <c r="C56" s="20">
        <v>2022</v>
      </c>
      <c r="D56" s="39">
        <v>48</v>
      </c>
      <c r="E56" s="40">
        <v>46</v>
      </c>
      <c r="F56" s="40">
        <v>49</v>
      </c>
      <c r="G56" s="41">
        <v>44</v>
      </c>
      <c r="H56" s="46">
        <v>34</v>
      </c>
      <c r="I56" s="47">
        <v>16</v>
      </c>
      <c r="J56" s="48">
        <v>20</v>
      </c>
      <c r="K56" s="49">
        <v>18</v>
      </c>
      <c r="L56" s="23">
        <v>0</v>
      </c>
      <c r="M56" s="29">
        <v>0</v>
      </c>
      <c r="N56" s="51">
        <v>22</v>
      </c>
      <c r="O56" s="32"/>
      <c r="P56" s="33"/>
    </row>
    <row r="57" spans="2:16" ht="11.25" customHeight="1" x14ac:dyDescent="0.3">
      <c r="B57" s="19">
        <v>7</v>
      </c>
      <c r="C57" s="20">
        <v>2022</v>
      </c>
      <c r="D57" s="39">
        <v>48</v>
      </c>
      <c r="E57" s="40">
        <v>46</v>
      </c>
      <c r="F57" s="40">
        <v>49</v>
      </c>
      <c r="G57" s="41">
        <v>44</v>
      </c>
      <c r="H57" s="46">
        <v>34</v>
      </c>
      <c r="I57" s="47">
        <v>16</v>
      </c>
      <c r="J57" s="48">
        <v>20</v>
      </c>
      <c r="K57" s="22">
        <v>0</v>
      </c>
      <c r="L57" s="52">
        <v>17</v>
      </c>
      <c r="M57" s="29">
        <v>0</v>
      </c>
      <c r="N57" s="45">
        <v>24</v>
      </c>
      <c r="O57" s="32"/>
      <c r="P57" s="33"/>
    </row>
    <row r="58" spans="2:16" ht="11.25" customHeight="1" x14ac:dyDescent="0.3">
      <c r="B58" s="19">
        <v>8</v>
      </c>
      <c r="C58" s="20">
        <v>2022</v>
      </c>
      <c r="D58" s="39">
        <v>48</v>
      </c>
      <c r="E58" s="40">
        <v>46</v>
      </c>
      <c r="F58" s="40">
        <v>49</v>
      </c>
      <c r="G58" s="41">
        <v>44</v>
      </c>
      <c r="H58" s="42">
        <v>37</v>
      </c>
      <c r="I58" s="43">
        <v>19</v>
      </c>
      <c r="J58" s="44">
        <v>23</v>
      </c>
      <c r="K58" s="22">
        <v>0</v>
      </c>
      <c r="L58" s="34">
        <v>0</v>
      </c>
      <c r="M58" s="84">
        <v>8</v>
      </c>
      <c r="N58" s="51">
        <v>22</v>
      </c>
      <c r="O58" s="32"/>
      <c r="P58" s="33"/>
    </row>
    <row r="59" spans="2:16" ht="11.25" customHeight="1" x14ac:dyDescent="0.3">
      <c r="B59" s="19">
        <v>9</v>
      </c>
      <c r="C59" s="20">
        <v>2022</v>
      </c>
      <c r="D59" s="39">
        <v>48</v>
      </c>
      <c r="E59" s="40">
        <v>46</v>
      </c>
      <c r="F59" s="40">
        <v>49</v>
      </c>
      <c r="G59" s="41">
        <v>44</v>
      </c>
      <c r="H59" s="46">
        <v>34</v>
      </c>
      <c r="I59" s="47">
        <v>16</v>
      </c>
      <c r="J59" s="48">
        <v>20</v>
      </c>
      <c r="K59" s="22">
        <v>0</v>
      </c>
      <c r="L59" s="50">
        <v>14</v>
      </c>
      <c r="M59" s="35">
        <v>0</v>
      </c>
      <c r="N59" s="51">
        <v>22</v>
      </c>
      <c r="O59" s="32"/>
      <c r="P59" s="33"/>
    </row>
    <row r="60" spans="2:16" ht="11.25" customHeight="1" x14ac:dyDescent="0.3">
      <c r="B60" s="19">
        <v>10</v>
      </c>
      <c r="C60" s="20">
        <v>2022</v>
      </c>
      <c r="D60" s="39">
        <v>48</v>
      </c>
      <c r="E60" s="40">
        <v>46</v>
      </c>
      <c r="F60" s="40">
        <v>49</v>
      </c>
      <c r="G60" s="41">
        <v>44</v>
      </c>
      <c r="H60" s="46">
        <v>34</v>
      </c>
      <c r="I60" s="47">
        <v>16</v>
      </c>
      <c r="J60" s="48">
        <v>20</v>
      </c>
      <c r="K60" s="54">
        <v>20</v>
      </c>
      <c r="L60" s="23">
        <v>0</v>
      </c>
      <c r="M60" s="25">
        <v>0</v>
      </c>
      <c r="N60" s="45">
        <v>24</v>
      </c>
      <c r="O60" s="32"/>
      <c r="P60" s="33"/>
    </row>
    <row r="61" spans="2:16" ht="11.25" customHeight="1" x14ac:dyDescent="0.3">
      <c r="B61" s="19">
        <v>11</v>
      </c>
      <c r="C61" s="20">
        <v>2022</v>
      </c>
      <c r="D61" s="39">
        <v>48</v>
      </c>
      <c r="E61" s="40">
        <v>46</v>
      </c>
      <c r="F61" s="40">
        <v>49</v>
      </c>
      <c r="G61" s="41">
        <v>44</v>
      </c>
      <c r="H61" s="42">
        <v>37</v>
      </c>
      <c r="I61" s="43">
        <v>19</v>
      </c>
      <c r="J61" s="44">
        <v>23</v>
      </c>
      <c r="K61" s="22">
        <v>0</v>
      </c>
      <c r="L61" s="50">
        <v>14</v>
      </c>
      <c r="M61" s="25">
        <v>0</v>
      </c>
      <c r="N61" s="51">
        <v>22</v>
      </c>
      <c r="O61" s="32"/>
      <c r="P61" s="33"/>
    </row>
    <row r="62" spans="2:16" ht="11.25" customHeight="1" x14ac:dyDescent="0.3">
      <c r="B62" s="19">
        <v>12</v>
      </c>
      <c r="C62" s="36">
        <v>2022</v>
      </c>
      <c r="D62" s="39">
        <v>48</v>
      </c>
      <c r="E62" s="40">
        <v>46</v>
      </c>
      <c r="F62" s="40">
        <v>49</v>
      </c>
      <c r="G62" s="41">
        <v>44</v>
      </c>
      <c r="H62" s="46">
        <v>34</v>
      </c>
      <c r="I62" s="47">
        <v>16</v>
      </c>
      <c r="J62" s="48">
        <v>20</v>
      </c>
      <c r="K62" s="49">
        <v>18</v>
      </c>
      <c r="L62" s="23">
        <v>0</v>
      </c>
      <c r="M62" s="25">
        <v>0</v>
      </c>
      <c r="N62" s="51">
        <v>22</v>
      </c>
      <c r="O62" s="32"/>
      <c r="P62" s="33"/>
    </row>
    <row r="63" spans="2:16" ht="11.25" customHeight="1" x14ac:dyDescent="0.3">
      <c r="B63" s="19">
        <v>1</v>
      </c>
      <c r="C63" s="20">
        <v>2023</v>
      </c>
      <c r="D63" s="39">
        <v>48</v>
      </c>
      <c r="E63" s="40">
        <v>46</v>
      </c>
      <c r="F63" s="40">
        <v>49</v>
      </c>
      <c r="G63" s="41">
        <v>44</v>
      </c>
      <c r="H63" s="46">
        <v>34</v>
      </c>
      <c r="I63" s="47">
        <v>16</v>
      </c>
      <c r="J63" s="48">
        <v>20</v>
      </c>
      <c r="K63" s="22">
        <v>0</v>
      </c>
      <c r="L63" s="52">
        <v>17</v>
      </c>
      <c r="M63" s="31">
        <v>0</v>
      </c>
      <c r="N63" s="45">
        <v>24</v>
      </c>
      <c r="O63" s="32"/>
      <c r="P63" s="33"/>
    </row>
    <row r="64" spans="2:16" ht="11.25" customHeight="1" x14ac:dyDescent="0.3">
      <c r="B64" s="19">
        <v>2</v>
      </c>
      <c r="C64" s="20">
        <v>2023</v>
      </c>
      <c r="D64" s="39">
        <v>48</v>
      </c>
      <c r="E64" s="40">
        <v>46</v>
      </c>
      <c r="F64" s="40">
        <v>49</v>
      </c>
      <c r="G64" s="41">
        <v>44</v>
      </c>
      <c r="H64" s="42">
        <v>37</v>
      </c>
      <c r="I64" s="43">
        <v>19</v>
      </c>
      <c r="J64" s="44">
        <v>23</v>
      </c>
      <c r="K64" s="22">
        <v>0</v>
      </c>
      <c r="L64" s="34">
        <v>0</v>
      </c>
      <c r="M64" s="53">
        <v>9</v>
      </c>
      <c r="N64" s="51">
        <v>22</v>
      </c>
      <c r="O64" s="32"/>
      <c r="P64" s="33"/>
    </row>
    <row r="65" spans="2:16" ht="11.25" customHeight="1" x14ac:dyDescent="0.3">
      <c r="B65" s="19">
        <v>3</v>
      </c>
      <c r="C65" s="20">
        <v>2023</v>
      </c>
      <c r="D65" s="39">
        <v>48</v>
      </c>
      <c r="E65" s="40">
        <v>46</v>
      </c>
      <c r="F65" s="40">
        <v>49</v>
      </c>
      <c r="G65" s="41">
        <v>44</v>
      </c>
      <c r="H65" s="46">
        <v>34</v>
      </c>
      <c r="I65" s="47">
        <v>16</v>
      </c>
      <c r="J65" s="48">
        <v>20</v>
      </c>
      <c r="K65" s="22">
        <v>0</v>
      </c>
      <c r="L65" s="50">
        <v>14</v>
      </c>
      <c r="M65" s="31">
        <v>0</v>
      </c>
      <c r="N65" s="51">
        <v>22</v>
      </c>
      <c r="O65" s="32"/>
      <c r="P65" s="33"/>
    </row>
    <row r="66" spans="2:16" ht="11.25" customHeight="1" x14ac:dyDescent="0.3">
      <c r="B66" s="19">
        <v>4</v>
      </c>
      <c r="C66" s="20">
        <v>2023</v>
      </c>
      <c r="D66" s="39">
        <v>48</v>
      </c>
      <c r="E66" s="40">
        <v>46</v>
      </c>
      <c r="F66" s="40">
        <v>49</v>
      </c>
      <c r="G66" s="41">
        <v>44</v>
      </c>
      <c r="H66" s="46">
        <v>34</v>
      </c>
      <c r="I66" s="47">
        <v>16</v>
      </c>
      <c r="J66" s="48">
        <v>20</v>
      </c>
      <c r="K66" s="54">
        <v>20</v>
      </c>
      <c r="L66" s="23">
        <v>0</v>
      </c>
      <c r="M66" s="25">
        <v>0</v>
      </c>
      <c r="N66" s="45">
        <v>24</v>
      </c>
      <c r="O66" s="32"/>
      <c r="P66" s="33"/>
    </row>
    <row r="67" spans="2:16" ht="11.25" customHeight="1" x14ac:dyDescent="0.3">
      <c r="B67" s="19">
        <v>5</v>
      </c>
      <c r="C67" s="20">
        <v>2023</v>
      </c>
      <c r="D67" s="39">
        <v>48</v>
      </c>
      <c r="E67" s="40">
        <v>46</v>
      </c>
      <c r="F67" s="40">
        <v>49</v>
      </c>
      <c r="G67" s="41">
        <v>44</v>
      </c>
      <c r="H67" s="42">
        <v>37</v>
      </c>
      <c r="I67" s="43">
        <v>19</v>
      </c>
      <c r="J67" s="44">
        <v>23</v>
      </c>
      <c r="K67" s="22">
        <v>0</v>
      </c>
      <c r="L67" s="50">
        <v>14</v>
      </c>
      <c r="M67" s="25">
        <v>0</v>
      </c>
      <c r="N67" s="51">
        <v>22</v>
      </c>
      <c r="O67" s="32"/>
      <c r="P67" s="33"/>
    </row>
    <row r="68" spans="2:16" ht="11.25" customHeight="1" x14ac:dyDescent="0.3">
      <c r="B68" s="19">
        <v>6</v>
      </c>
      <c r="C68" s="20">
        <v>2023</v>
      </c>
      <c r="D68" s="39">
        <v>48</v>
      </c>
      <c r="E68" s="40">
        <v>46</v>
      </c>
      <c r="F68" s="40">
        <v>49</v>
      </c>
      <c r="G68" s="41">
        <v>44</v>
      </c>
      <c r="H68" s="46">
        <v>34</v>
      </c>
      <c r="I68" s="47">
        <v>16</v>
      </c>
      <c r="J68" s="48">
        <v>20</v>
      </c>
      <c r="K68" s="49">
        <v>18</v>
      </c>
      <c r="L68" s="23">
        <v>0</v>
      </c>
      <c r="M68" s="29">
        <v>0</v>
      </c>
      <c r="N68" s="51">
        <v>22</v>
      </c>
      <c r="O68" s="32"/>
      <c r="P68" s="33"/>
    </row>
    <row r="69" spans="2:16" ht="11.25" customHeight="1" x14ac:dyDescent="0.3">
      <c r="B69" s="19">
        <v>7</v>
      </c>
      <c r="C69" s="20">
        <v>2023</v>
      </c>
      <c r="D69" s="39">
        <v>48</v>
      </c>
      <c r="E69" s="40">
        <v>46</v>
      </c>
      <c r="F69" s="40">
        <v>49</v>
      </c>
      <c r="G69" s="41">
        <v>44</v>
      </c>
      <c r="H69" s="46">
        <v>34</v>
      </c>
      <c r="I69" s="47">
        <v>16</v>
      </c>
      <c r="J69" s="48">
        <v>20</v>
      </c>
      <c r="K69" s="22">
        <v>0</v>
      </c>
      <c r="L69" s="52">
        <v>17</v>
      </c>
      <c r="M69" s="29">
        <v>0</v>
      </c>
      <c r="N69" s="45">
        <v>24</v>
      </c>
      <c r="O69" s="32"/>
      <c r="P69" s="33"/>
    </row>
    <row r="70" spans="2:16" ht="11.25" customHeight="1" x14ac:dyDescent="0.3">
      <c r="B70" s="19">
        <v>8</v>
      </c>
      <c r="C70" s="20">
        <v>2023</v>
      </c>
      <c r="D70" s="39">
        <v>48</v>
      </c>
      <c r="E70" s="40">
        <v>46</v>
      </c>
      <c r="F70" s="40">
        <v>49</v>
      </c>
      <c r="G70" s="41">
        <v>44</v>
      </c>
      <c r="H70" s="42">
        <v>37</v>
      </c>
      <c r="I70" s="43">
        <v>19</v>
      </c>
      <c r="J70" s="44">
        <v>23</v>
      </c>
      <c r="K70" s="22">
        <v>0</v>
      </c>
      <c r="L70" s="34">
        <v>0</v>
      </c>
      <c r="M70" s="84">
        <v>8</v>
      </c>
      <c r="N70" s="51">
        <v>22</v>
      </c>
      <c r="O70" s="32"/>
      <c r="P70" s="33"/>
    </row>
    <row r="71" spans="2:16" ht="11.25" customHeight="1" x14ac:dyDescent="0.3">
      <c r="B71" s="19">
        <v>9</v>
      </c>
      <c r="C71" s="20">
        <v>2023</v>
      </c>
      <c r="D71" s="39">
        <v>48</v>
      </c>
      <c r="E71" s="40">
        <v>46</v>
      </c>
      <c r="F71" s="40">
        <v>49</v>
      </c>
      <c r="G71" s="41">
        <v>44</v>
      </c>
      <c r="H71" s="46">
        <v>34</v>
      </c>
      <c r="I71" s="47">
        <v>16</v>
      </c>
      <c r="J71" s="48">
        <v>20</v>
      </c>
      <c r="K71" s="22">
        <v>0</v>
      </c>
      <c r="L71" s="50">
        <v>14</v>
      </c>
      <c r="M71" s="35">
        <v>0</v>
      </c>
      <c r="N71" s="51">
        <v>22</v>
      </c>
      <c r="O71" s="32"/>
      <c r="P71" s="33"/>
    </row>
    <row r="72" spans="2:16" ht="11.25" customHeight="1" x14ac:dyDescent="0.3">
      <c r="B72" s="19">
        <v>10</v>
      </c>
      <c r="C72" s="20">
        <v>2023</v>
      </c>
      <c r="D72" s="39">
        <v>48</v>
      </c>
      <c r="E72" s="40">
        <v>46</v>
      </c>
      <c r="F72" s="40">
        <v>49</v>
      </c>
      <c r="G72" s="41">
        <v>44</v>
      </c>
      <c r="H72" s="46">
        <v>34</v>
      </c>
      <c r="I72" s="47">
        <v>16</v>
      </c>
      <c r="J72" s="48">
        <v>20</v>
      </c>
      <c r="K72" s="54">
        <v>20</v>
      </c>
      <c r="L72" s="23">
        <v>0</v>
      </c>
      <c r="M72" s="25">
        <v>0</v>
      </c>
      <c r="N72" s="45">
        <v>24</v>
      </c>
      <c r="O72" s="32"/>
      <c r="P72" s="33"/>
    </row>
    <row r="73" spans="2:16" ht="11.25" customHeight="1" x14ac:dyDescent="0.3">
      <c r="B73" s="19">
        <v>11</v>
      </c>
      <c r="C73" s="20">
        <v>2023</v>
      </c>
      <c r="D73" s="39">
        <v>48</v>
      </c>
      <c r="E73" s="40">
        <v>46</v>
      </c>
      <c r="F73" s="40">
        <v>49</v>
      </c>
      <c r="G73" s="41">
        <v>44</v>
      </c>
      <c r="H73" s="42">
        <v>37</v>
      </c>
      <c r="I73" s="43">
        <v>19</v>
      </c>
      <c r="J73" s="44">
        <v>23</v>
      </c>
      <c r="K73" s="22">
        <v>0</v>
      </c>
      <c r="L73" s="50">
        <v>14</v>
      </c>
      <c r="M73" s="25">
        <v>0</v>
      </c>
      <c r="N73" s="51">
        <v>22</v>
      </c>
      <c r="O73" s="32"/>
      <c r="P73" s="33"/>
    </row>
    <row r="74" spans="2:16" ht="11.25" customHeight="1" x14ac:dyDescent="0.3">
      <c r="B74" s="19">
        <v>12</v>
      </c>
      <c r="C74" s="20">
        <v>2023</v>
      </c>
      <c r="D74" s="39">
        <v>48</v>
      </c>
      <c r="E74" s="40">
        <v>46</v>
      </c>
      <c r="F74" s="40">
        <v>49</v>
      </c>
      <c r="G74" s="41">
        <v>44</v>
      </c>
      <c r="H74" s="46">
        <v>34</v>
      </c>
      <c r="I74" s="47">
        <v>16</v>
      </c>
      <c r="J74" s="48">
        <v>20</v>
      </c>
      <c r="K74" s="49">
        <v>18</v>
      </c>
      <c r="L74" s="23">
        <v>0</v>
      </c>
      <c r="M74" s="25">
        <v>0</v>
      </c>
      <c r="N74" s="51">
        <v>22</v>
      </c>
      <c r="O74" s="32"/>
      <c r="P74" s="33"/>
    </row>
    <row r="75" spans="2:16" ht="11.25" customHeight="1" x14ac:dyDescent="0.3">
      <c r="B75" s="19">
        <v>1</v>
      </c>
      <c r="C75" s="20">
        <v>2024</v>
      </c>
      <c r="D75" s="39">
        <v>48</v>
      </c>
      <c r="E75" s="40">
        <v>46</v>
      </c>
      <c r="F75" s="40">
        <v>49</v>
      </c>
      <c r="G75" s="41">
        <v>44</v>
      </c>
      <c r="H75" s="46">
        <v>34</v>
      </c>
      <c r="I75" s="47">
        <v>16</v>
      </c>
      <c r="J75" s="48">
        <v>20</v>
      </c>
      <c r="K75" s="22">
        <v>0</v>
      </c>
      <c r="L75" s="52">
        <v>17</v>
      </c>
      <c r="M75" s="31">
        <v>0</v>
      </c>
      <c r="N75" s="45">
        <v>24</v>
      </c>
      <c r="O75" s="32"/>
      <c r="P75" s="33"/>
    </row>
    <row r="76" spans="2:16" ht="11.25" customHeight="1" x14ac:dyDescent="0.3">
      <c r="B76" s="19">
        <v>2</v>
      </c>
      <c r="C76" s="20">
        <v>2024</v>
      </c>
      <c r="D76" s="39">
        <v>48</v>
      </c>
      <c r="E76" s="40">
        <v>46</v>
      </c>
      <c r="F76" s="40">
        <v>49</v>
      </c>
      <c r="G76" s="41">
        <v>44</v>
      </c>
      <c r="H76" s="42">
        <v>37</v>
      </c>
      <c r="I76" s="43">
        <v>19</v>
      </c>
      <c r="J76" s="44">
        <v>23</v>
      </c>
      <c r="K76" s="22">
        <v>0</v>
      </c>
      <c r="L76" s="34">
        <v>0</v>
      </c>
      <c r="M76" s="53">
        <v>9</v>
      </c>
      <c r="N76" s="51">
        <v>22</v>
      </c>
      <c r="O76" s="32"/>
      <c r="P76" s="33"/>
    </row>
    <row r="77" spans="2:16" ht="11.25" customHeight="1" x14ac:dyDescent="0.3">
      <c r="B77" s="19">
        <v>3</v>
      </c>
      <c r="C77" s="20">
        <v>2024</v>
      </c>
      <c r="D77" s="39">
        <v>48</v>
      </c>
      <c r="E77" s="40">
        <v>46</v>
      </c>
      <c r="F77" s="40">
        <v>49</v>
      </c>
      <c r="G77" s="41">
        <v>44</v>
      </c>
      <c r="H77" s="46">
        <v>34</v>
      </c>
      <c r="I77" s="47">
        <v>16</v>
      </c>
      <c r="J77" s="48">
        <v>20</v>
      </c>
      <c r="K77" s="22">
        <v>0</v>
      </c>
      <c r="L77" s="50">
        <v>14</v>
      </c>
      <c r="M77" s="31">
        <v>0</v>
      </c>
      <c r="N77" s="51">
        <v>22</v>
      </c>
      <c r="O77" s="32"/>
      <c r="P77" s="33"/>
    </row>
    <row r="78" spans="2:16" ht="11.25" customHeight="1" x14ac:dyDescent="0.3">
      <c r="B78" s="19">
        <v>4</v>
      </c>
      <c r="C78" s="20">
        <v>2024</v>
      </c>
      <c r="D78" s="39">
        <v>48</v>
      </c>
      <c r="E78" s="40">
        <v>46</v>
      </c>
      <c r="F78" s="40">
        <v>49</v>
      </c>
      <c r="G78" s="41">
        <v>44</v>
      </c>
      <c r="H78" s="46">
        <v>34</v>
      </c>
      <c r="I78" s="47">
        <v>16</v>
      </c>
      <c r="J78" s="48">
        <v>20</v>
      </c>
      <c r="K78" s="54">
        <v>20</v>
      </c>
      <c r="L78" s="23">
        <v>0</v>
      </c>
      <c r="M78" s="25">
        <v>0</v>
      </c>
      <c r="N78" s="45">
        <v>24</v>
      </c>
      <c r="O78" s="32"/>
      <c r="P78" s="33"/>
    </row>
    <row r="79" spans="2:16" ht="11.25" customHeight="1" x14ac:dyDescent="0.3">
      <c r="B79" s="19">
        <v>5</v>
      </c>
      <c r="C79" s="20">
        <v>2024</v>
      </c>
      <c r="D79" s="39">
        <v>48</v>
      </c>
      <c r="E79" s="40">
        <v>46</v>
      </c>
      <c r="F79" s="40">
        <v>49</v>
      </c>
      <c r="G79" s="41">
        <v>44</v>
      </c>
      <c r="H79" s="42">
        <v>37</v>
      </c>
      <c r="I79" s="43">
        <v>19</v>
      </c>
      <c r="J79" s="44">
        <v>23</v>
      </c>
      <c r="K79" s="22">
        <v>0</v>
      </c>
      <c r="L79" s="50">
        <v>14</v>
      </c>
      <c r="M79" s="25">
        <v>0</v>
      </c>
      <c r="N79" s="51">
        <v>22</v>
      </c>
      <c r="O79" s="32"/>
      <c r="P79" s="33"/>
    </row>
    <row r="80" spans="2:16" ht="11.25" customHeight="1" x14ac:dyDescent="0.3">
      <c r="B80" s="19">
        <v>6</v>
      </c>
      <c r="C80" s="20">
        <v>2024</v>
      </c>
      <c r="D80" s="39">
        <v>48</v>
      </c>
      <c r="E80" s="40">
        <v>46</v>
      </c>
      <c r="F80" s="40">
        <v>49</v>
      </c>
      <c r="G80" s="41">
        <v>44</v>
      </c>
      <c r="H80" s="46">
        <v>34</v>
      </c>
      <c r="I80" s="47">
        <v>16</v>
      </c>
      <c r="J80" s="48">
        <v>20</v>
      </c>
      <c r="K80" s="49">
        <v>18</v>
      </c>
      <c r="L80" s="23">
        <v>0</v>
      </c>
      <c r="M80" s="29">
        <v>0</v>
      </c>
      <c r="N80" s="51">
        <v>22</v>
      </c>
      <c r="O80" s="32"/>
      <c r="P80" s="33"/>
    </row>
    <row r="81" spans="2:16" ht="11.25" customHeight="1" x14ac:dyDescent="0.3">
      <c r="B81" s="19">
        <v>7</v>
      </c>
      <c r="C81" s="20">
        <v>2024</v>
      </c>
      <c r="D81" s="39">
        <v>48</v>
      </c>
      <c r="E81" s="40">
        <v>46</v>
      </c>
      <c r="F81" s="40">
        <v>49</v>
      </c>
      <c r="G81" s="41">
        <v>44</v>
      </c>
      <c r="H81" s="46">
        <v>34</v>
      </c>
      <c r="I81" s="47">
        <v>16</v>
      </c>
      <c r="J81" s="48">
        <v>20</v>
      </c>
      <c r="K81" s="22">
        <v>0</v>
      </c>
      <c r="L81" s="52">
        <v>17</v>
      </c>
      <c r="M81" s="29">
        <v>0</v>
      </c>
      <c r="N81" s="45">
        <v>24</v>
      </c>
      <c r="O81" s="32"/>
      <c r="P81" s="33"/>
    </row>
    <row r="82" spans="2:16" ht="11.25" customHeight="1" x14ac:dyDescent="0.3">
      <c r="B82" s="19">
        <v>8</v>
      </c>
      <c r="C82" s="20">
        <v>2024</v>
      </c>
      <c r="D82" s="39">
        <v>48</v>
      </c>
      <c r="E82" s="40">
        <v>46</v>
      </c>
      <c r="F82" s="40">
        <v>49</v>
      </c>
      <c r="G82" s="41">
        <v>44</v>
      </c>
      <c r="H82" s="42">
        <v>37</v>
      </c>
      <c r="I82" s="43">
        <v>19</v>
      </c>
      <c r="J82" s="44">
        <v>23</v>
      </c>
      <c r="K82" s="22">
        <v>0</v>
      </c>
      <c r="L82" s="34">
        <v>0</v>
      </c>
      <c r="M82" s="84">
        <v>8</v>
      </c>
      <c r="N82" s="51">
        <v>22</v>
      </c>
      <c r="O82" s="32"/>
      <c r="P82" s="33"/>
    </row>
    <row r="83" spans="2:16" ht="11.25" customHeight="1" x14ac:dyDescent="0.3">
      <c r="B83" s="19">
        <v>9</v>
      </c>
      <c r="C83" s="20">
        <v>2024</v>
      </c>
      <c r="D83" s="39">
        <v>48</v>
      </c>
      <c r="E83" s="40">
        <v>46</v>
      </c>
      <c r="F83" s="40">
        <v>49</v>
      </c>
      <c r="G83" s="41">
        <v>44</v>
      </c>
      <c r="H83" s="46">
        <v>34</v>
      </c>
      <c r="I83" s="47">
        <v>16</v>
      </c>
      <c r="J83" s="48">
        <v>20</v>
      </c>
      <c r="K83" s="22">
        <v>0</v>
      </c>
      <c r="L83" s="50">
        <v>14</v>
      </c>
      <c r="M83" s="35">
        <v>0</v>
      </c>
      <c r="N83" s="51">
        <v>22</v>
      </c>
      <c r="O83" s="32"/>
      <c r="P83" s="33"/>
    </row>
    <row r="84" spans="2:16" ht="11.25" customHeight="1" x14ac:dyDescent="0.3">
      <c r="B84" s="19">
        <v>10</v>
      </c>
      <c r="C84" s="20">
        <v>2024</v>
      </c>
      <c r="D84" s="39">
        <v>48</v>
      </c>
      <c r="E84" s="40">
        <v>46</v>
      </c>
      <c r="F84" s="40">
        <v>49</v>
      </c>
      <c r="G84" s="41">
        <v>44</v>
      </c>
      <c r="H84" s="46">
        <v>34</v>
      </c>
      <c r="I84" s="47">
        <v>16</v>
      </c>
      <c r="J84" s="48">
        <v>20</v>
      </c>
      <c r="K84" s="54">
        <v>20</v>
      </c>
      <c r="L84" s="23">
        <v>0</v>
      </c>
      <c r="M84" s="25">
        <v>0</v>
      </c>
      <c r="N84" s="45">
        <v>24</v>
      </c>
      <c r="O84" s="32"/>
      <c r="P84" s="33"/>
    </row>
    <row r="85" spans="2:16" ht="11.25" customHeight="1" x14ac:dyDescent="0.3">
      <c r="B85" s="19">
        <v>11</v>
      </c>
      <c r="C85" s="20">
        <v>2024</v>
      </c>
      <c r="D85" s="39">
        <v>48</v>
      </c>
      <c r="E85" s="40">
        <v>46</v>
      </c>
      <c r="F85" s="40">
        <v>49</v>
      </c>
      <c r="G85" s="41">
        <v>44</v>
      </c>
      <c r="H85" s="42">
        <v>37</v>
      </c>
      <c r="I85" s="43">
        <v>19</v>
      </c>
      <c r="J85" s="44">
        <v>23</v>
      </c>
      <c r="K85" s="22">
        <v>0</v>
      </c>
      <c r="L85" s="50">
        <v>14</v>
      </c>
      <c r="M85" s="25">
        <v>0</v>
      </c>
      <c r="N85" s="51">
        <v>22</v>
      </c>
      <c r="O85" s="32"/>
      <c r="P85" s="33"/>
    </row>
    <row r="86" spans="2:16" ht="11.25" customHeight="1" x14ac:dyDescent="0.3">
      <c r="B86" s="19">
        <v>12</v>
      </c>
      <c r="C86" s="20">
        <v>2024</v>
      </c>
      <c r="D86" s="39">
        <v>48</v>
      </c>
      <c r="E86" s="40">
        <v>46</v>
      </c>
      <c r="F86" s="40">
        <v>49</v>
      </c>
      <c r="G86" s="41">
        <v>44</v>
      </c>
      <c r="H86" s="46">
        <v>34</v>
      </c>
      <c r="I86" s="47">
        <v>16</v>
      </c>
      <c r="J86" s="48">
        <v>20</v>
      </c>
      <c r="K86" s="49">
        <v>18</v>
      </c>
      <c r="L86" s="23">
        <v>0</v>
      </c>
      <c r="M86" s="25">
        <v>0</v>
      </c>
      <c r="N86" s="51">
        <v>22</v>
      </c>
      <c r="O86" s="32"/>
      <c r="P86" s="33"/>
    </row>
    <row r="87" spans="2:16" ht="11.25" customHeight="1" x14ac:dyDescent="0.3">
      <c r="B87" s="19">
        <v>1</v>
      </c>
      <c r="C87" s="20">
        <v>2025</v>
      </c>
      <c r="D87" s="39">
        <v>48</v>
      </c>
      <c r="E87" s="40">
        <v>46</v>
      </c>
      <c r="F87" s="40">
        <v>49</v>
      </c>
      <c r="G87" s="41">
        <v>44</v>
      </c>
      <c r="H87" s="46">
        <v>34</v>
      </c>
      <c r="I87" s="47">
        <v>16</v>
      </c>
      <c r="J87" s="48">
        <v>20</v>
      </c>
      <c r="K87" s="22">
        <v>0</v>
      </c>
      <c r="L87" s="52">
        <v>17</v>
      </c>
      <c r="M87" s="31">
        <v>0</v>
      </c>
      <c r="N87" s="45">
        <v>24</v>
      </c>
      <c r="O87" s="32"/>
      <c r="P87" s="33"/>
    </row>
    <row r="88" spans="2:16" ht="11.25" customHeight="1" x14ac:dyDescent="0.3">
      <c r="B88" s="19">
        <v>2</v>
      </c>
      <c r="C88" s="20">
        <v>2025</v>
      </c>
      <c r="D88" s="39">
        <v>48</v>
      </c>
      <c r="E88" s="40">
        <v>46</v>
      </c>
      <c r="F88" s="40">
        <v>49</v>
      </c>
      <c r="G88" s="41">
        <v>44</v>
      </c>
      <c r="H88" s="42">
        <v>37</v>
      </c>
      <c r="I88" s="43">
        <v>19</v>
      </c>
      <c r="J88" s="44">
        <v>23</v>
      </c>
      <c r="K88" s="22">
        <v>0</v>
      </c>
      <c r="L88" s="34">
        <v>0</v>
      </c>
      <c r="M88" s="53">
        <v>9</v>
      </c>
      <c r="N88" s="51">
        <v>22</v>
      </c>
      <c r="O88" s="32"/>
      <c r="P88" s="33"/>
    </row>
    <row r="89" spans="2:16" ht="11.25" customHeight="1" x14ac:dyDescent="0.3">
      <c r="B89" s="19">
        <v>3</v>
      </c>
      <c r="C89" s="20">
        <v>2025</v>
      </c>
      <c r="D89" s="39">
        <v>48</v>
      </c>
      <c r="E89" s="40">
        <v>46</v>
      </c>
      <c r="F89" s="40">
        <v>49</v>
      </c>
      <c r="G89" s="41">
        <v>44</v>
      </c>
      <c r="H89" s="46">
        <v>34</v>
      </c>
      <c r="I89" s="47">
        <v>16</v>
      </c>
      <c r="J89" s="48">
        <v>20</v>
      </c>
      <c r="K89" s="22">
        <v>0</v>
      </c>
      <c r="L89" s="50">
        <v>14</v>
      </c>
      <c r="M89" s="31">
        <v>0</v>
      </c>
      <c r="N89" s="51">
        <v>22</v>
      </c>
      <c r="O89" s="32"/>
      <c r="P89" s="33"/>
    </row>
    <row r="90" spans="2:16" ht="11.25" customHeight="1" x14ac:dyDescent="0.3">
      <c r="B90" s="19">
        <v>4</v>
      </c>
      <c r="C90" s="20">
        <v>2025</v>
      </c>
      <c r="D90" s="39">
        <v>48</v>
      </c>
      <c r="E90" s="40">
        <v>46</v>
      </c>
      <c r="F90" s="40">
        <v>49</v>
      </c>
      <c r="G90" s="41">
        <v>44</v>
      </c>
      <c r="H90" s="46">
        <v>34</v>
      </c>
      <c r="I90" s="47">
        <v>16</v>
      </c>
      <c r="J90" s="48">
        <v>20</v>
      </c>
      <c r="K90" s="54">
        <v>20</v>
      </c>
      <c r="L90" s="23">
        <v>0</v>
      </c>
      <c r="M90" s="25">
        <v>0</v>
      </c>
      <c r="N90" s="45">
        <v>24</v>
      </c>
      <c r="O90" s="32"/>
      <c r="P90" s="33"/>
    </row>
    <row r="91" spans="2:16" ht="11.25" customHeight="1" x14ac:dyDescent="0.3">
      <c r="B91" s="19">
        <v>5</v>
      </c>
      <c r="C91" s="20">
        <v>2025</v>
      </c>
      <c r="D91" s="39">
        <v>48</v>
      </c>
      <c r="E91" s="40">
        <v>46</v>
      </c>
      <c r="F91" s="40">
        <v>49</v>
      </c>
      <c r="G91" s="41">
        <v>44</v>
      </c>
      <c r="H91" s="42">
        <v>37</v>
      </c>
      <c r="I91" s="43">
        <v>19</v>
      </c>
      <c r="J91" s="44">
        <v>23</v>
      </c>
      <c r="K91" s="22">
        <v>0</v>
      </c>
      <c r="L91" s="50">
        <v>14</v>
      </c>
      <c r="M91" s="25">
        <v>0</v>
      </c>
      <c r="N91" s="51">
        <v>22</v>
      </c>
      <c r="O91" s="32"/>
      <c r="P91" s="33"/>
    </row>
    <row r="92" spans="2:16" ht="11.25" customHeight="1" x14ac:dyDescent="0.3">
      <c r="B92" s="19">
        <v>6</v>
      </c>
      <c r="C92" s="20">
        <v>2025</v>
      </c>
      <c r="D92" s="39">
        <v>48</v>
      </c>
      <c r="E92" s="40">
        <v>46</v>
      </c>
      <c r="F92" s="40">
        <v>49</v>
      </c>
      <c r="G92" s="41">
        <v>44</v>
      </c>
      <c r="H92" s="46">
        <v>34</v>
      </c>
      <c r="I92" s="47">
        <v>16</v>
      </c>
      <c r="J92" s="48">
        <v>20</v>
      </c>
      <c r="K92" s="49">
        <v>18</v>
      </c>
      <c r="L92" s="23">
        <v>0</v>
      </c>
      <c r="M92" s="29">
        <v>0</v>
      </c>
      <c r="N92" s="51">
        <v>22</v>
      </c>
      <c r="O92" s="32"/>
      <c r="P92" s="33"/>
    </row>
    <row r="93" spans="2:16" ht="11.25" customHeight="1" x14ac:dyDescent="0.3">
      <c r="B93" s="19">
        <v>7</v>
      </c>
      <c r="C93" s="20">
        <v>2025</v>
      </c>
      <c r="D93" s="39">
        <v>48</v>
      </c>
      <c r="E93" s="40">
        <v>46</v>
      </c>
      <c r="F93" s="40">
        <v>49</v>
      </c>
      <c r="G93" s="41">
        <v>44</v>
      </c>
      <c r="H93" s="46">
        <v>34</v>
      </c>
      <c r="I93" s="47">
        <v>16</v>
      </c>
      <c r="J93" s="48">
        <v>20</v>
      </c>
      <c r="K93" s="22">
        <v>0</v>
      </c>
      <c r="L93" s="52">
        <v>17</v>
      </c>
      <c r="M93" s="29">
        <v>0</v>
      </c>
      <c r="N93" s="45">
        <v>24</v>
      </c>
      <c r="O93" s="32"/>
      <c r="P93" s="33"/>
    </row>
    <row r="94" spans="2:16" ht="11.25" customHeight="1" x14ac:dyDescent="0.3">
      <c r="B94" s="19">
        <v>8</v>
      </c>
      <c r="C94" s="20">
        <v>2025</v>
      </c>
      <c r="D94" s="39">
        <v>48</v>
      </c>
      <c r="E94" s="40">
        <v>46</v>
      </c>
      <c r="F94" s="40">
        <v>49</v>
      </c>
      <c r="G94" s="41">
        <v>44</v>
      </c>
      <c r="H94" s="42">
        <v>37</v>
      </c>
      <c r="I94" s="43">
        <v>19</v>
      </c>
      <c r="J94" s="44">
        <v>23</v>
      </c>
      <c r="K94" s="22">
        <v>0</v>
      </c>
      <c r="L94" s="34">
        <v>0</v>
      </c>
      <c r="M94" s="84">
        <v>8</v>
      </c>
      <c r="N94" s="51">
        <v>22</v>
      </c>
      <c r="O94" s="32"/>
      <c r="P94" s="33"/>
    </row>
    <row r="95" spans="2:16" ht="11.25" customHeight="1" x14ac:dyDescent="0.3">
      <c r="B95" s="19">
        <v>9</v>
      </c>
      <c r="C95" s="20">
        <v>2025</v>
      </c>
      <c r="D95" s="39">
        <v>48</v>
      </c>
      <c r="E95" s="40">
        <v>46</v>
      </c>
      <c r="F95" s="40">
        <v>49</v>
      </c>
      <c r="G95" s="41">
        <v>44</v>
      </c>
      <c r="H95" s="46">
        <v>34</v>
      </c>
      <c r="I95" s="47">
        <v>16</v>
      </c>
      <c r="J95" s="48">
        <v>20</v>
      </c>
      <c r="K95" s="22">
        <v>0</v>
      </c>
      <c r="L95" s="50">
        <v>14</v>
      </c>
      <c r="M95" s="35">
        <v>0</v>
      </c>
      <c r="N95" s="51">
        <v>22</v>
      </c>
      <c r="O95" s="32"/>
      <c r="P95" s="33"/>
    </row>
    <row r="96" spans="2:16" ht="11.25" customHeight="1" x14ac:dyDescent="0.3">
      <c r="B96" s="19">
        <v>10</v>
      </c>
      <c r="C96" s="20">
        <v>2025</v>
      </c>
      <c r="D96" s="39">
        <v>48</v>
      </c>
      <c r="E96" s="40">
        <v>46</v>
      </c>
      <c r="F96" s="40">
        <v>49</v>
      </c>
      <c r="G96" s="41">
        <v>44</v>
      </c>
      <c r="H96" s="46">
        <v>34</v>
      </c>
      <c r="I96" s="47">
        <v>16</v>
      </c>
      <c r="J96" s="48">
        <v>20</v>
      </c>
      <c r="K96" s="54">
        <v>20</v>
      </c>
      <c r="L96" s="23">
        <v>0</v>
      </c>
      <c r="M96" s="25">
        <v>0</v>
      </c>
      <c r="N96" s="45">
        <v>24</v>
      </c>
      <c r="O96" s="32"/>
      <c r="P96" s="33"/>
    </row>
    <row r="97" spans="2:16" ht="11.25" customHeight="1" x14ac:dyDescent="0.3">
      <c r="B97" s="19">
        <v>11</v>
      </c>
      <c r="C97" s="20">
        <v>2025</v>
      </c>
      <c r="D97" s="39">
        <v>48</v>
      </c>
      <c r="E97" s="40">
        <v>46</v>
      </c>
      <c r="F97" s="40">
        <v>49</v>
      </c>
      <c r="G97" s="41">
        <v>44</v>
      </c>
      <c r="H97" s="42">
        <v>37</v>
      </c>
      <c r="I97" s="43">
        <v>19</v>
      </c>
      <c r="J97" s="44">
        <v>23</v>
      </c>
      <c r="K97" s="22">
        <v>0</v>
      </c>
      <c r="L97" s="50">
        <v>14</v>
      </c>
      <c r="M97" s="25">
        <v>0</v>
      </c>
      <c r="N97" s="51">
        <v>22</v>
      </c>
      <c r="O97" s="32"/>
      <c r="P97" s="33"/>
    </row>
    <row r="98" spans="2:16" ht="11.25" customHeight="1" x14ac:dyDescent="0.3">
      <c r="B98" s="19">
        <v>12</v>
      </c>
      <c r="C98" s="20">
        <v>2025</v>
      </c>
      <c r="D98" s="39">
        <v>48</v>
      </c>
      <c r="E98" s="40">
        <v>46</v>
      </c>
      <c r="F98" s="40">
        <v>49</v>
      </c>
      <c r="G98" s="41">
        <v>44</v>
      </c>
      <c r="H98" s="46">
        <v>34</v>
      </c>
      <c r="I98" s="47">
        <v>16</v>
      </c>
      <c r="J98" s="48">
        <v>20</v>
      </c>
      <c r="K98" s="49">
        <v>18</v>
      </c>
      <c r="L98" s="23">
        <v>0</v>
      </c>
      <c r="M98" s="25">
        <v>0</v>
      </c>
      <c r="N98" s="51">
        <v>22</v>
      </c>
      <c r="O98" s="32"/>
      <c r="P98" s="33"/>
    </row>
    <row r="99" spans="2:16" ht="11.25" customHeight="1" x14ac:dyDescent="0.3">
      <c r="B99" s="19">
        <v>1</v>
      </c>
      <c r="C99" s="20">
        <v>2026</v>
      </c>
      <c r="D99" s="39">
        <v>48</v>
      </c>
      <c r="E99" s="40">
        <v>46</v>
      </c>
      <c r="F99" s="40">
        <v>49</v>
      </c>
      <c r="G99" s="41">
        <v>44</v>
      </c>
      <c r="H99" s="46">
        <v>34</v>
      </c>
      <c r="I99" s="47">
        <v>16</v>
      </c>
      <c r="J99" s="48">
        <v>20</v>
      </c>
      <c r="K99" s="22">
        <v>0</v>
      </c>
      <c r="L99" s="52">
        <v>17</v>
      </c>
      <c r="M99" s="31">
        <v>0</v>
      </c>
      <c r="N99" s="45">
        <v>24</v>
      </c>
      <c r="O99" s="32"/>
      <c r="P99" s="33"/>
    </row>
    <row r="100" spans="2:16" ht="11.25" customHeight="1" x14ac:dyDescent="0.3">
      <c r="B100" s="19">
        <v>2</v>
      </c>
      <c r="C100" s="20">
        <v>2026</v>
      </c>
      <c r="D100" s="39">
        <v>48</v>
      </c>
      <c r="E100" s="40">
        <v>46</v>
      </c>
      <c r="F100" s="40">
        <v>49</v>
      </c>
      <c r="G100" s="41">
        <v>44</v>
      </c>
      <c r="H100" s="42">
        <v>37</v>
      </c>
      <c r="I100" s="43">
        <v>19</v>
      </c>
      <c r="J100" s="44">
        <v>23</v>
      </c>
      <c r="K100" s="22">
        <v>0</v>
      </c>
      <c r="L100" s="34">
        <v>0</v>
      </c>
      <c r="M100" s="53">
        <v>9</v>
      </c>
      <c r="N100" s="51">
        <v>22</v>
      </c>
      <c r="O100" s="32"/>
      <c r="P100" s="33"/>
    </row>
    <row r="101" spans="2:16" ht="11.25" customHeight="1" x14ac:dyDescent="0.3">
      <c r="B101" s="19">
        <v>3</v>
      </c>
      <c r="C101" s="20">
        <v>2026</v>
      </c>
      <c r="D101" s="39">
        <v>48</v>
      </c>
      <c r="E101" s="40">
        <v>46</v>
      </c>
      <c r="F101" s="40">
        <v>49</v>
      </c>
      <c r="G101" s="41">
        <v>44</v>
      </c>
      <c r="H101" s="46">
        <v>34</v>
      </c>
      <c r="I101" s="47">
        <v>16</v>
      </c>
      <c r="J101" s="48">
        <v>20</v>
      </c>
      <c r="K101" s="22">
        <v>0</v>
      </c>
      <c r="L101" s="50">
        <v>14</v>
      </c>
      <c r="M101" s="31">
        <v>0</v>
      </c>
      <c r="N101" s="51">
        <v>22</v>
      </c>
      <c r="O101" s="32"/>
      <c r="P101" s="33"/>
    </row>
    <row r="102" spans="2:16" ht="11.25" customHeight="1" x14ac:dyDescent="0.3">
      <c r="B102" s="19">
        <v>4</v>
      </c>
      <c r="C102" s="20">
        <v>2026</v>
      </c>
      <c r="D102" s="39">
        <v>48</v>
      </c>
      <c r="E102" s="40">
        <v>46</v>
      </c>
      <c r="F102" s="40">
        <v>49</v>
      </c>
      <c r="G102" s="41">
        <v>44</v>
      </c>
      <c r="H102" s="46">
        <v>34</v>
      </c>
      <c r="I102" s="47">
        <v>16</v>
      </c>
      <c r="J102" s="48">
        <v>20</v>
      </c>
      <c r="K102" s="54">
        <v>20</v>
      </c>
      <c r="L102" s="23">
        <v>0</v>
      </c>
      <c r="M102" s="25">
        <v>0</v>
      </c>
      <c r="N102" s="45">
        <v>24</v>
      </c>
      <c r="O102" s="32"/>
      <c r="P102" s="33"/>
    </row>
    <row r="103" spans="2:16" ht="11.25" customHeight="1" x14ac:dyDescent="0.3">
      <c r="B103" s="19">
        <v>5</v>
      </c>
      <c r="C103" s="20">
        <v>2026</v>
      </c>
      <c r="D103" s="39">
        <v>48</v>
      </c>
      <c r="E103" s="40">
        <v>46</v>
      </c>
      <c r="F103" s="40">
        <v>49</v>
      </c>
      <c r="G103" s="41">
        <v>44</v>
      </c>
      <c r="H103" s="42">
        <v>37</v>
      </c>
      <c r="I103" s="43">
        <v>19</v>
      </c>
      <c r="J103" s="44">
        <v>23</v>
      </c>
      <c r="K103" s="22">
        <v>0</v>
      </c>
      <c r="L103" s="50">
        <v>14</v>
      </c>
      <c r="M103" s="25">
        <v>0</v>
      </c>
      <c r="N103" s="51">
        <v>22</v>
      </c>
      <c r="O103" s="32"/>
      <c r="P103" s="33"/>
    </row>
    <row r="104" spans="2:16" ht="11.25" customHeight="1" x14ac:dyDescent="0.3">
      <c r="B104" s="19">
        <v>6</v>
      </c>
      <c r="C104" s="20">
        <v>2026</v>
      </c>
      <c r="D104" s="39">
        <v>48</v>
      </c>
      <c r="E104" s="40">
        <v>46</v>
      </c>
      <c r="F104" s="40">
        <v>49</v>
      </c>
      <c r="G104" s="41">
        <v>44</v>
      </c>
      <c r="H104" s="46">
        <v>34</v>
      </c>
      <c r="I104" s="47">
        <v>16</v>
      </c>
      <c r="J104" s="48">
        <v>20</v>
      </c>
      <c r="K104" s="49">
        <v>18</v>
      </c>
      <c r="L104" s="23">
        <v>0</v>
      </c>
      <c r="M104" s="29">
        <v>0</v>
      </c>
      <c r="N104" s="51">
        <v>22</v>
      </c>
      <c r="O104" s="32"/>
      <c r="P104" s="33"/>
    </row>
    <row r="105" spans="2:16" ht="11.25" customHeight="1" x14ac:dyDescent="0.3">
      <c r="B105" s="19">
        <v>7</v>
      </c>
      <c r="C105" s="20">
        <v>2026</v>
      </c>
      <c r="D105" s="39">
        <v>48</v>
      </c>
      <c r="E105" s="40">
        <v>46</v>
      </c>
      <c r="F105" s="40">
        <v>49</v>
      </c>
      <c r="G105" s="41">
        <v>44</v>
      </c>
      <c r="H105" s="46">
        <v>34</v>
      </c>
      <c r="I105" s="47">
        <v>16</v>
      </c>
      <c r="J105" s="48">
        <v>20</v>
      </c>
      <c r="K105" s="22">
        <v>0</v>
      </c>
      <c r="L105" s="52">
        <v>17</v>
      </c>
      <c r="M105" s="29">
        <v>0</v>
      </c>
      <c r="N105" s="45">
        <v>24</v>
      </c>
      <c r="O105" s="32"/>
      <c r="P105" s="33"/>
    </row>
    <row r="106" spans="2:16" ht="11.25" customHeight="1" x14ac:dyDescent="0.3">
      <c r="B106" s="19">
        <v>8</v>
      </c>
      <c r="C106" s="20">
        <v>2026</v>
      </c>
      <c r="D106" s="39">
        <v>48</v>
      </c>
      <c r="E106" s="40">
        <v>46</v>
      </c>
      <c r="F106" s="40">
        <v>49</v>
      </c>
      <c r="G106" s="41">
        <v>44</v>
      </c>
      <c r="H106" s="42">
        <v>37</v>
      </c>
      <c r="I106" s="43">
        <v>19</v>
      </c>
      <c r="J106" s="44">
        <v>23</v>
      </c>
      <c r="K106" s="22">
        <v>0</v>
      </c>
      <c r="L106" s="34">
        <v>0</v>
      </c>
      <c r="M106" s="84">
        <v>8</v>
      </c>
      <c r="N106" s="51">
        <v>22</v>
      </c>
      <c r="O106" s="32"/>
      <c r="P106" s="33"/>
    </row>
    <row r="107" spans="2:16" ht="11.25" customHeight="1" x14ac:dyDescent="0.3">
      <c r="B107" s="19">
        <v>9</v>
      </c>
      <c r="C107" s="20">
        <v>2026</v>
      </c>
      <c r="D107" s="39">
        <v>48</v>
      </c>
      <c r="E107" s="40">
        <v>46</v>
      </c>
      <c r="F107" s="40">
        <v>49</v>
      </c>
      <c r="G107" s="41">
        <v>44</v>
      </c>
      <c r="H107" s="46">
        <v>34</v>
      </c>
      <c r="I107" s="47">
        <v>16</v>
      </c>
      <c r="J107" s="48">
        <v>20</v>
      </c>
      <c r="K107" s="22">
        <v>0</v>
      </c>
      <c r="L107" s="50">
        <v>14</v>
      </c>
      <c r="M107" s="35">
        <v>0</v>
      </c>
      <c r="N107" s="51">
        <v>22</v>
      </c>
      <c r="O107" s="32"/>
      <c r="P107" s="33"/>
    </row>
    <row r="108" spans="2:16" ht="11.25" customHeight="1" x14ac:dyDescent="0.3">
      <c r="B108" s="19">
        <v>10</v>
      </c>
      <c r="C108" s="20">
        <v>2026</v>
      </c>
      <c r="D108" s="39">
        <v>48</v>
      </c>
      <c r="E108" s="40">
        <v>46</v>
      </c>
      <c r="F108" s="40">
        <v>49</v>
      </c>
      <c r="G108" s="41">
        <v>44</v>
      </c>
      <c r="H108" s="46">
        <v>34</v>
      </c>
      <c r="I108" s="47">
        <v>16</v>
      </c>
      <c r="J108" s="48">
        <v>20</v>
      </c>
      <c r="K108" s="54">
        <v>20</v>
      </c>
      <c r="L108" s="23">
        <v>0</v>
      </c>
      <c r="M108" s="25">
        <v>0</v>
      </c>
      <c r="N108" s="45">
        <v>24</v>
      </c>
      <c r="O108" s="32"/>
      <c r="P108" s="33"/>
    </row>
    <row r="109" spans="2:16" ht="11.25" customHeight="1" x14ac:dyDescent="0.3">
      <c r="B109" s="19">
        <v>11</v>
      </c>
      <c r="C109" s="20">
        <v>2026</v>
      </c>
      <c r="D109" s="39">
        <v>48</v>
      </c>
      <c r="E109" s="40">
        <v>46</v>
      </c>
      <c r="F109" s="40">
        <v>49</v>
      </c>
      <c r="G109" s="41">
        <v>44</v>
      </c>
      <c r="H109" s="42">
        <v>37</v>
      </c>
      <c r="I109" s="43">
        <v>19</v>
      </c>
      <c r="J109" s="44">
        <v>23</v>
      </c>
      <c r="K109" s="22">
        <v>0</v>
      </c>
      <c r="L109" s="50">
        <v>14</v>
      </c>
      <c r="M109" s="25">
        <v>0</v>
      </c>
      <c r="N109" s="51">
        <v>22</v>
      </c>
      <c r="O109" s="32"/>
      <c r="P109" s="33"/>
    </row>
    <row r="110" spans="2:16" ht="11.25" customHeight="1" x14ac:dyDescent="0.3">
      <c r="B110" s="19">
        <v>12</v>
      </c>
      <c r="C110" s="20">
        <v>2026</v>
      </c>
      <c r="D110" s="39">
        <v>48</v>
      </c>
      <c r="E110" s="40">
        <v>46</v>
      </c>
      <c r="F110" s="40">
        <v>49</v>
      </c>
      <c r="G110" s="41">
        <v>44</v>
      </c>
      <c r="H110" s="46">
        <v>34</v>
      </c>
      <c r="I110" s="47">
        <v>16</v>
      </c>
      <c r="J110" s="48">
        <v>20</v>
      </c>
      <c r="K110" s="49">
        <v>18</v>
      </c>
      <c r="L110" s="23">
        <v>0</v>
      </c>
      <c r="M110" s="25">
        <v>0</v>
      </c>
      <c r="N110" s="51">
        <v>22</v>
      </c>
      <c r="O110" s="32"/>
      <c r="P110" s="33"/>
    </row>
    <row r="111" spans="2:16" ht="11.25" customHeight="1" x14ac:dyDescent="0.3">
      <c r="B111" s="19">
        <v>1</v>
      </c>
      <c r="C111" s="20">
        <v>2027</v>
      </c>
      <c r="D111" s="39">
        <v>48</v>
      </c>
      <c r="E111" s="40">
        <v>46</v>
      </c>
      <c r="F111" s="40">
        <v>49</v>
      </c>
      <c r="G111" s="41">
        <v>44</v>
      </c>
      <c r="H111" s="46">
        <v>34</v>
      </c>
      <c r="I111" s="47">
        <v>16</v>
      </c>
      <c r="J111" s="48">
        <v>20</v>
      </c>
      <c r="K111" s="22">
        <v>0</v>
      </c>
      <c r="L111" s="52">
        <v>17</v>
      </c>
      <c r="M111" s="31">
        <v>0</v>
      </c>
      <c r="N111" s="45">
        <v>24</v>
      </c>
      <c r="O111" s="32"/>
      <c r="P111" s="33"/>
    </row>
    <row r="112" spans="2:16" ht="11.25" customHeight="1" x14ac:dyDescent="0.3">
      <c r="B112" s="19">
        <v>2</v>
      </c>
      <c r="C112" s="20">
        <v>2027</v>
      </c>
      <c r="D112" s="39">
        <v>48</v>
      </c>
      <c r="E112" s="40">
        <v>46</v>
      </c>
      <c r="F112" s="40">
        <v>49</v>
      </c>
      <c r="G112" s="41">
        <v>44</v>
      </c>
      <c r="H112" s="42">
        <v>37</v>
      </c>
      <c r="I112" s="43">
        <v>19</v>
      </c>
      <c r="J112" s="44">
        <v>23</v>
      </c>
      <c r="K112" s="22">
        <v>0</v>
      </c>
      <c r="L112" s="34">
        <v>0</v>
      </c>
      <c r="M112" s="53">
        <v>9</v>
      </c>
      <c r="N112" s="51">
        <v>22</v>
      </c>
      <c r="O112" s="32"/>
      <c r="P112" s="33"/>
    </row>
    <row r="113" spans="2:16" ht="11.25" customHeight="1" x14ac:dyDescent="0.3">
      <c r="B113" s="19">
        <v>3</v>
      </c>
      <c r="C113" s="20">
        <v>2027</v>
      </c>
      <c r="D113" s="39">
        <v>48</v>
      </c>
      <c r="E113" s="40">
        <v>46</v>
      </c>
      <c r="F113" s="40">
        <v>49</v>
      </c>
      <c r="G113" s="41">
        <v>44</v>
      </c>
      <c r="H113" s="46">
        <v>34</v>
      </c>
      <c r="I113" s="47">
        <v>16</v>
      </c>
      <c r="J113" s="48">
        <v>20</v>
      </c>
      <c r="K113" s="22">
        <v>0</v>
      </c>
      <c r="L113" s="50">
        <v>14</v>
      </c>
      <c r="M113" s="31">
        <v>0</v>
      </c>
      <c r="N113" s="51">
        <v>22</v>
      </c>
      <c r="O113" s="32"/>
      <c r="P113" s="33"/>
    </row>
    <row r="114" spans="2:16" ht="11.25" customHeight="1" x14ac:dyDescent="0.3">
      <c r="B114" s="19">
        <v>4</v>
      </c>
      <c r="C114" s="20">
        <v>2027</v>
      </c>
      <c r="D114" s="39">
        <v>48</v>
      </c>
      <c r="E114" s="40">
        <v>46</v>
      </c>
      <c r="F114" s="40">
        <v>49</v>
      </c>
      <c r="G114" s="41">
        <v>44</v>
      </c>
      <c r="H114" s="46">
        <v>34</v>
      </c>
      <c r="I114" s="47">
        <v>16</v>
      </c>
      <c r="J114" s="48">
        <v>20</v>
      </c>
      <c r="K114" s="54">
        <v>20</v>
      </c>
      <c r="L114" s="23">
        <v>0</v>
      </c>
      <c r="M114" s="25">
        <v>0</v>
      </c>
      <c r="N114" s="45">
        <v>24</v>
      </c>
      <c r="O114" s="32"/>
      <c r="P114" s="33"/>
    </row>
    <row r="115" spans="2:16" ht="11.25" customHeight="1" x14ac:dyDescent="0.3">
      <c r="B115" s="19">
        <v>5</v>
      </c>
      <c r="C115" s="20">
        <v>2027</v>
      </c>
      <c r="D115" s="39">
        <v>48</v>
      </c>
      <c r="E115" s="40">
        <v>46</v>
      </c>
      <c r="F115" s="40">
        <v>49</v>
      </c>
      <c r="G115" s="41">
        <v>44</v>
      </c>
      <c r="H115" s="42">
        <v>37</v>
      </c>
      <c r="I115" s="43">
        <v>19</v>
      </c>
      <c r="J115" s="44">
        <v>23</v>
      </c>
      <c r="K115" s="22">
        <v>0</v>
      </c>
      <c r="L115" s="50">
        <v>14</v>
      </c>
      <c r="M115" s="25">
        <v>0</v>
      </c>
      <c r="N115" s="51">
        <v>22</v>
      </c>
      <c r="O115" s="32"/>
      <c r="P115" s="33"/>
    </row>
    <row r="116" spans="2:16" ht="11.25" customHeight="1" x14ac:dyDescent="0.3">
      <c r="B116" s="19">
        <v>6</v>
      </c>
      <c r="C116" s="20">
        <v>2027</v>
      </c>
      <c r="D116" s="39">
        <v>48</v>
      </c>
      <c r="E116" s="40">
        <v>46</v>
      </c>
      <c r="F116" s="40">
        <v>49</v>
      </c>
      <c r="G116" s="41">
        <v>44</v>
      </c>
      <c r="H116" s="46">
        <v>34</v>
      </c>
      <c r="I116" s="47">
        <v>16</v>
      </c>
      <c r="J116" s="48">
        <v>20</v>
      </c>
      <c r="K116" s="49">
        <v>18</v>
      </c>
      <c r="L116" s="23">
        <v>0</v>
      </c>
      <c r="M116" s="29">
        <v>0</v>
      </c>
      <c r="N116" s="51">
        <v>22</v>
      </c>
      <c r="O116" s="32"/>
      <c r="P116" s="33"/>
    </row>
    <row r="117" spans="2:16" ht="11.25" customHeight="1" x14ac:dyDescent="0.3">
      <c r="B117" s="19">
        <v>7</v>
      </c>
      <c r="C117" s="20">
        <v>2027</v>
      </c>
      <c r="D117" s="39">
        <v>48</v>
      </c>
      <c r="E117" s="40">
        <v>46</v>
      </c>
      <c r="F117" s="40">
        <v>49</v>
      </c>
      <c r="G117" s="41">
        <v>44</v>
      </c>
      <c r="H117" s="46">
        <v>34</v>
      </c>
      <c r="I117" s="47">
        <v>16</v>
      </c>
      <c r="J117" s="48">
        <v>20</v>
      </c>
      <c r="K117" s="22">
        <v>0</v>
      </c>
      <c r="L117" s="52">
        <v>17</v>
      </c>
      <c r="M117" s="29">
        <v>0</v>
      </c>
      <c r="N117" s="45">
        <v>24</v>
      </c>
      <c r="O117" s="32"/>
      <c r="P117" s="33"/>
    </row>
    <row r="118" spans="2:16" ht="11.25" customHeight="1" x14ac:dyDescent="0.3">
      <c r="B118" s="19">
        <v>8</v>
      </c>
      <c r="C118" s="20">
        <v>2027</v>
      </c>
      <c r="D118" s="39">
        <v>48</v>
      </c>
      <c r="E118" s="40">
        <v>46</v>
      </c>
      <c r="F118" s="40">
        <v>49</v>
      </c>
      <c r="G118" s="41">
        <v>44</v>
      </c>
      <c r="H118" s="42">
        <v>37</v>
      </c>
      <c r="I118" s="43">
        <v>19</v>
      </c>
      <c r="J118" s="44">
        <v>23</v>
      </c>
      <c r="K118" s="22">
        <v>0</v>
      </c>
      <c r="L118" s="34">
        <v>0</v>
      </c>
      <c r="M118" s="84">
        <v>8</v>
      </c>
      <c r="N118" s="51">
        <v>22</v>
      </c>
      <c r="O118" s="32"/>
      <c r="P118" s="33"/>
    </row>
    <row r="119" spans="2:16" ht="11.25" customHeight="1" x14ac:dyDescent="0.3">
      <c r="B119" s="19">
        <v>9</v>
      </c>
      <c r="C119" s="20">
        <v>2027</v>
      </c>
      <c r="D119" s="39">
        <v>48</v>
      </c>
      <c r="E119" s="40">
        <v>46</v>
      </c>
      <c r="F119" s="40">
        <v>49</v>
      </c>
      <c r="G119" s="41">
        <v>44</v>
      </c>
      <c r="H119" s="46">
        <v>34</v>
      </c>
      <c r="I119" s="47">
        <v>16</v>
      </c>
      <c r="J119" s="48">
        <v>20</v>
      </c>
      <c r="K119" s="22">
        <v>0</v>
      </c>
      <c r="L119" s="50">
        <v>14</v>
      </c>
      <c r="M119" s="35">
        <v>0</v>
      </c>
      <c r="N119" s="51">
        <v>22</v>
      </c>
      <c r="O119" s="32"/>
      <c r="P119" s="33"/>
    </row>
    <row r="120" spans="2:16" ht="11.25" customHeight="1" x14ac:dyDescent="0.3">
      <c r="B120" s="19">
        <v>10</v>
      </c>
      <c r="C120" s="20">
        <v>2027</v>
      </c>
      <c r="D120" s="39">
        <v>48</v>
      </c>
      <c r="E120" s="40">
        <v>46</v>
      </c>
      <c r="F120" s="40">
        <v>49</v>
      </c>
      <c r="G120" s="41">
        <v>44</v>
      </c>
      <c r="H120" s="46">
        <v>34</v>
      </c>
      <c r="I120" s="47">
        <v>16</v>
      </c>
      <c r="J120" s="48">
        <v>20</v>
      </c>
      <c r="K120" s="54">
        <v>20</v>
      </c>
      <c r="L120" s="23">
        <v>0</v>
      </c>
      <c r="M120" s="25">
        <v>0</v>
      </c>
      <c r="N120" s="45">
        <v>24</v>
      </c>
      <c r="O120" s="32"/>
      <c r="P120" s="33"/>
    </row>
    <row r="121" spans="2:16" ht="11.25" customHeight="1" x14ac:dyDescent="0.3">
      <c r="B121" s="19">
        <v>11</v>
      </c>
      <c r="C121" s="20">
        <v>2027</v>
      </c>
      <c r="D121" s="39">
        <v>48</v>
      </c>
      <c r="E121" s="40">
        <v>46</v>
      </c>
      <c r="F121" s="40">
        <v>49</v>
      </c>
      <c r="G121" s="41">
        <v>44</v>
      </c>
      <c r="H121" s="42">
        <v>37</v>
      </c>
      <c r="I121" s="43">
        <v>19</v>
      </c>
      <c r="J121" s="44">
        <v>23</v>
      </c>
      <c r="K121" s="22">
        <v>0</v>
      </c>
      <c r="L121" s="50">
        <v>14</v>
      </c>
      <c r="M121" s="25">
        <v>0</v>
      </c>
      <c r="N121" s="51">
        <v>22</v>
      </c>
      <c r="O121" s="32"/>
      <c r="P121" s="33"/>
    </row>
    <row r="122" spans="2:16" ht="11.25" customHeight="1" x14ac:dyDescent="0.3">
      <c r="B122" s="19">
        <v>12</v>
      </c>
      <c r="C122" s="20">
        <v>2027</v>
      </c>
      <c r="D122" s="39">
        <v>48</v>
      </c>
      <c r="E122" s="40">
        <v>46</v>
      </c>
      <c r="F122" s="40">
        <v>49</v>
      </c>
      <c r="G122" s="41">
        <v>44</v>
      </c>
      <c r="H122" s="46">
        <v>34</v>
      </c>
      <c r="I122" s="47">
        <v>16</v>
      </c>
      <c r="J122" s="48">
        <v>20</v>
      </c>
      <c r="K122" s="49">
        <v>18</v>
      </c>
      <c r="L122" s="23">
        <v>0</v>
      </c>
      <c r="M122" s="25">
        <v>0</v>
      </c>
      <c r="N122" s="51">
        <v>22</v>
      </c>
      <c r="O122" s="32"/>
      <c r="P122" s="33"/>
    </row>
    <row r="123" spans="2:16" ht="11.25" customHeight="1" x14ac:dyDescent="0.3">
      <c r="B123" s="19">
        <v>1</v>
      </c>
      <c r="C123" s="20">
        <v>2028</v>
      </c>
      <c r="D123" s="39">
        <v>48</v>
      </c>
      <c r="E123" s="40">
        <v>46</v>
      </c>
      <c r="F123" s="40">
        <v>49</v>
      </c>
      <c r="G123" s="41">
        <v>44</v>
      </c>
      <c r="H123" s="46">
        <v>34</v>
      </c>
      <c r="I123" s="47">
        <v>16</v>
      </c>
      <c r="J123" s="48">
        <v>20</v>
      </c>
      <c r="K123" s="22">
        <v>0</v>
      </c>
      <c r="L123" s="52">
        <v>17</v>
      </c>
      <c r="M123" s="31">
        <v>0</v>
      </c>
      <c r="N123" s="45">
        <v>24</v>
      </c>
      <c r="O123" s="32"/>
      <c r="P123" s="33"/>
    </row>
    <row r="124" spans="2:16" ht="11.25" customHeight="1" x14ac:dyDescent="0.3">
      <c r="B124" s="19">
        <v>2</v>
      </c>
      <c r="C124" s="20">
        <v>2028</v>
      </c>
      <c r="D124" s="39">
        <v>48</v>
      </c>
      <c r="E124" s="40">
        <v>46</v>
      </c>
      <c r="F124" s="40">
        <v>49</v>
      </c>
      <c r="G124" s="41">
        <v>44</v>
      </c>
      <c r="H124" s="42">
        <v>37</v>
      </c>
      <c r="I124" s="43">
        <v>19</v>
      </c>
      <c r="J124" s="44">
        <v>23</v>
      </c>
      <c r="K124" s="22">
        <v>0</v>
      </c>
      <c r="L124" s="34">
        <v>0</v>
      </c>
      <c r="M124" s="53">
        <v>9</v>
      </c>
      <c r="N124" s="51">
        <v>22</v>
      </c>
      <c r="O124" s="32"/>
      <c r="P124" s="33"/>
    </row>
    <row r="125" spans="2:16" ht="11.25" customHeight="1" x14ac:dyDescent="0.3">
      <c r="B125" s="19">
        <v>3</v>
      </c>
      <c r="C125" s="20">
        <v>2028</v>
      </c>
      <c r="D125" s="39">
        <v>48</v>
      </c>
      <c r="E125" s="40">
        <v>46</v>
      </c>
      <c r="F125" s="40">
        <v>49</v>
      </c>
      <c r="G125" s="41">
        <v>44</v>
      </c>
      <c r="H125" s="46">
        <v>34</v>
      </c>
      <c r="I125" s="47">
        <v>16</v>
      </c>
      <c r="J125" s="48">
        <v>20</v>
      </c>
      <c r="K125" s="22">
        <v>0</v>
      </c>
      <c r="L125" s="50">
        <v>14</v>
      </c>
      <c r="M125" s="31">
        <v>0</v>
      </c>
      <c r="N125" s="51">
        <v>22</v>
      </c>
      <c r="O125" s="32"/>
      <c r="P125" s="33"/>
    </row>
    <row r="126" spans="2:16" ht="11.25" customHeight="1" x14ac:dyDescent="0.3">
      <c r="B126" s="19">
        <v>4</v>
      </c>
      <c r="C126" s="20">
        <v>2028</v>
      </c>
      <c r="D126" s="39">
        <v>48</v>
      </c>
      <c r="E126" s="40">
        <v>46</v>
      </c>
      <c r="F126" s="40">
        <v>49</v>
      </c>
      <c r="G126" s="41">
        <v>44</v>
      </c>
      <c r="H126" s="46">
        <v>34</v>
      </c>
      <c r="I126" s="47">
        <v>16</v>
      </c>
      <c r="J126" s="48">
        <v>20</v>
      </c>
      <c r="K126" s="54">
        <v>20</v>
      </c>
      <c r="L126" s="23">
        <v>0</v>
      </c>
      <c r="M126" s="25">
        <v>0</v>
      </c>
      <c r="N126" s="45">
        <v>24</v>
      </c>
      <c r="O126" s="32"/>
      <c r="P126" s="33"/>
    </row>
    <row r="127" spans="2:16" ht="11.25" customHeight="1" x14ac:dyDescent="0.3">
      <c r="B127" s="19">
        <v>5</v>
      </c>
      <c r="C127" s="20">
        <v>2028</v>
      </c>
      <c r="D127" s="39">
        <v>48</v>
      </c>
      <c r="E127" s="40">
        <v>46</v>
      </c>
      <c r="F127" s="40">
        <v>49</v>
      </c>
      <c r="G127" s="41">
        <v>44</v>
      </c>
      <c r="H127" s="42">
        <v>37</v>
      </c>
      <c r="I127" s="43">
        <v>19</v>
      </c>
      <c r="J127" s="44">
        <v>23</v>
      </c>
      <c r="K127" s="22">
        <v>0</v>
      </c>
      <c r="L127" s="50">
        <v>14</v>
      </c>
      <c r="M127" s="25">
        <v>0</v>
      </c>
      <c r="N127" s="51">
        <v>22</v>
      </c>
      <c r="O127" s="32"/>
      <c r="P127" s="33"/>
    </row>
    <row r="128" spans="2:16" ht="11.25" customHeight="1" x14ac:dyDescent="0.3">
      <c r="B128" s="19">
        <v>6</v>
      </c>
      <c r="C128" s="20">
        <v>2028</v>
      </c>
      <c r="D128" s="39">
        <v>48</v>
      </c>
      <c r="E128" s="40">
        <v>46</v>
      </c>
      <c r="F128" s="40">
        <v>49</v>
      </c>
      <c r="G128" s="41">
        <v>44</v>
      </c>
      <c r="H128" s="46">
        <v>34</v>
      </c>
      <c r="I128" s="47">
        <v>16</v>
      </c>
      <c r="J128" s="48">
        <v>20</v>
      </c>
      <c r="K128" s="49">
        <v>18</v>
      </c>
      <c r="L128" s="23">
        <v>0</v>
      </c>
      <c r="M128" s="29">
        <v>0</v>
      </c>
      <c r="N128" s="51">
        <v>22</v>
      </c>
      <c r="O128" s="32"/>
      <c r="P128" s="33"/>
    </row>
    <row r="129" spans="2:16" ht="11.25" customHeight="1" x14ac:dyDescent="0.3">
      <c r="B129" s="19">
        <v>7</v>
      </c>
      <c r="C129" s="20">
        <v>2028</v>
      </c>
      <c r="D129" s="39">
        <v>48</v>
      </c>
      <c r="E129" s="40">
        <v>46</v>
      </c>
      <c r="F129" s="40">
        <v>49</v>
      </c>
      <c r="G129" s="41">
        <v>44</v>
      </c>
      <c r="H129" s="46">
        <v>34</v>
      </c>
      <c r="I129" s="47">
        <v>16</v>
      </c>
      <c r="J129" s="48">
        <v>20</v>
      </c>
      <c r="K129" s="22">
        <v>0</v>
      </c>
      <c r="L129" s="52">
        <v>17</v>
      </c>
      <c r="M129" s="29">
        <v>0</v>
      </c>
      <c r="N129" s="45">
        <v>24</v>
      </c>
      <c r="O129" s="32"/>
      <c r="P129" s="33"/>
    </row>
    <row r="130" spans="2:16" ht="11.25" customHeight="1" x14ac:dyDescent="0.3">
      <c r="B130" s="19">
        <v>8</v>
      </c>
      <c r="C130" s="20">
        <v>2028</v>
      </c>
      <c r="D130" s="39">
        <v>48</v>
      </c>
      <c r="E130" s="40">
        <v>46</v>
      </c>
      <c r="F130" s="40">
        <v>49</v>
      </c>
      <c r="G130" s="41">
        <v>44</v>
      </c>
      <c r="H130" s="42">
        <v>37</v>
      </c>
      <c r="I130" s="43">
        <v>19</v>
      </c>
      <c r="J130" s="44">
        <v>23</v>
      </c>
      <c r="K130" s="22">
        <v>0</v>
      </c>
      <c r="L130" s="34">
        <v>0</v>
      </c>
      <c r="M130" s="84">
        <v>8</v>
      </c>
      <c r="N130" s="51">
        <v>22</v>
      </c>
      <c r="O130" s="32"/>
      <c r="P130" s="33"/>
    </row>
    <row r="131" spans="2:16" ht="11.25" customHeight="1" x14ac:dyDescent="0.3">
      <c r="B131" s="19">
        <v>9</v>
      </c>
      <c r="C131" s="20">
        <v>2028</v>
      </c>
      <c r="D131" s="39">
        <v>48</v>
      </c>
      <c r="E131" s="40">
        <v>46</v>
      </c>
      <c r="F131" s="40">
        <v>49</v>
      </c>
      <c r="G131" s="41">
        <v>44</v>
      </c>
      <c r="H131" s="46">
        <v>34</v>
      </c>
      <c r="I131" s="47">
        <v>16</v>
      </c>
      <c r="J131" s="48">
        <v>20</v>
      </c>
      <c r="K131" s="22">
        <v>0</v>
      </c>
      <c r="L131" s="50">
        <v>14</v>
      </c>
      <c r="M131" s="35">
        <v>0</v>
      </c>
      <c r="N131" s="51">
        <v>22</v>
      </c>
      <c r="O131" s="32"/>
      <c r="P131" s="33"/>
    </row>
    <row r="132" spans="2:16" ht="11.25" customHeight="1" x14ac:dyDescent="0.3">
      <c r="B132" s="19">
        <v>10</v>
      </c>
      <c r="C132" s="20">
        <v>2028</v>
      </c>
      <c r="D132" s="39">
        <v>48</v>
      </c>
      <c r="E132" s="40">
        <v>46</v>
      </c>
      <c r="F132" s="40">
        <v>49</v>
      </c>
      <c r="G132" s="41">
        <v>44</v>
      </c>
      <c r="H132" s="46">
        <v>34</v>
      </c>
      <c r="I132" s="47">
        <v>16</v>
      </c>
      <c r="J132" s="48">
        <v>20</v>
      </c>
      <c r="K132" s="54">
        <v>20</v>
      </c>
      <c r="L132" s="23">
        <v>0</v>
      </c>
      <c r="M132" s="25">
        <v>0</v>
      </c>
      <c r="N132" s="45">
        <v>24</v>
      </c>
      <c r="O132" s="32"/>
      <c r="P132" s="33"/>
    </row>
    <row r="133" spans="2:16" ht="11.25" customHeight="1" x14ac:dyDescent="0.3">
      <c r="B133" s="19">
        <v>11</v>
      </c>
      <c r="C133" s="20">
        <v>2028</v>
      </c>
      <c r="D133" s="39">
        <v>48</v>
      </c>
      <c r="E133" s="40">
        <v>46</v>
      </c>
      <c r="F133" s="40">
        <v>49</v>
      </c>
      <c r="G133" s="41">
        <v>44</v>
      </c>
      <c r="H133" s="42">
        <v>37</v>
      </c>
      <c r="I133" s="43">
        <v>19</v>
      </c>
      <c r="J133" s="44">
        <v>23</v>
      </c>
      <c r="K133" s="22">
        <v>0</v>
      </c>
      <c r="L133" s="50">
        <v>14</v>
      </c>
      <c r="M133" s="25">
        <v>0</v>
      </c>
      <c r="N133" s="51">
        <v>22</v>
      </c>
      <c r="O133" s="32"/>
      <c r="P133" s="33"/>
    </row>
    <row r="134" spans="2:16" ht="11.25" customHeight="1" x14ac:dyDescent="0.3">
      <c r="B134" s="19">
        <v>12</v>
      </c>
      <c r="C134" s="20">
        <v>2028</v>
      </c>
      <c r="D134" s="39">
        <v>48</v>
      </c>
      <c r="E134" s="40">
        <v>46</v>
      </c>
      <c r="F134" s="40">
        <v>49</v>
      </c>
      <c r="G134" s="41">
        <v>44</v>
      </c>
      <c r="H134" s="46">
        <v>34</v>
      </c>
      <c r="I134" s="47">
        <v>16</v>
      </c>
      <c r="J134" s="48">
        <v>20</v>
      </c>
      <c r="K134" s="49">
        <v>18</v>
      </c>
      <c r="L134" s="23">
        <v>0</v>
      </c>
      <c r="M134" s="25">
        <v>0</v>
      </c>
      <c r="N134" s="51">
        <v>22</v>
      </c>
      <c r="O134" s="32"/>
      <c r="P134" s="33"/>
    </row>
    <row r="135" spans="2:16" ht="11.25" customHeight="1" x14ac:dyDescent="0.3">
      <c r="B135" s="19">
        <v>1</v>
      </c>
      <c r="C135" s="20">
        <v>2029</v>
      </c>
      <c r="D135" s="39">
        <v>48</v>
      </c>
      <c r="E135" s="40">
        <v>46</v>
      </c>
      <c r="F135" s="40">
        <v>49</v>
      </c>
      <c r="G135" s="41">
        <v>44</v>
      </c>
      <c r="H135" s="46">
        <v>34</v>
      </c>
      <c r="I135" s="47">
        <v>16</v>
      </c>
      <c r="J135" s="48">
        <v>20</v>
      </c>
      <c r="K135" s="22">
        <v>0</v>
      </c>
      <c r="L135" s="52">
        <v>17</v>
      </c>
      <c r="M135" s="31">
        <v>0</v>
      </c>
      <c r="N135" s="45">
        <v>24</v>
      </c>
      <c r="O135" s="32"/>
      <c r="P135" s="33"/>
    </row>
    <row r="136" spans="2:16" ht="11.25" customHeight="1" x14ac:dyDescent="0.3">
      <c r="B136" s="19">
        <v>2</v>
      </c>
      <c r="C136" s="20">
        <v>2029</v>
      </c>
      <c r="D136" s="39">
        <v>48</v>
      </c>
      <c r="E136" s="40">
        <v>46</v>
      </c>
      <c r="F136" s="40">
        <v>49</v>
      </c>
      <c r="G136" s="41">
        <v>44</v>
      </c>
      <c r="H136" s="42">
        <v>37</v>
      </c>
      <c r="I136" s="43">
        <v>19</v>
      </c>
      <c r="J136" s="44">
        <v>23</v>
      </c>
      <c r="K136" s="22">
        <v>0</v>
      </c>
      <c r="L136" s="34">
        <v>0</v>
      </c>
      <c r="M136" s="53">
        <v>9</v>
      </c>
      <c r="N136" s="51">
        <v>22</v>
      </c>
      <c r="O136" s="32"/>
      <c r="P136" s="33"/>
    </row>
    <row r="137" spans="2:16" ht="11.25" customHeight="1" x14ac:dyDescent="0.3">
      <c r="B137" s="19">
        <v>3</v>
      </c>
      <c r="C137" s="20">
        <v>2029</v>
      </c>
      <c r="D137" s="39">
        <v>48</v>
      </c>
      <c r="E137" s="40">
        <v>46</v>
      </c>
      <c r="F137" s="40">
        <v>49</v>
      </c>
      <c r="G137" s="41">
        <v>44</v>
      </c>
      <c r="H137" s="46">
        <v>34</v>
      </c>
      <c r="I137" s="47">
        <v>16</v>
      </c>
      <c r="J137" s="48">
        <v>20</v>
      </c>
      <c r="K137" s="22">
        <v>0</v>
      </c>
      <c r="L137" s="50">
        <v>14</v>
      </c>
      <c r="M137" s="31">
        <v>0</v>
      </c>
      <c r="N137" s="51">
        <v>22</v>
      </c>
      <c r="O137" s="32"/>
      <c r="P137" s="33"/>
    </row>
    <row r="138" spans="2:16" ht="11.25" customHeight="1" x14ac:dyDescent="0.3">
      <c r="B138" s="19">
        <v>4</v>
      </c>
      <c r="C138" s="20">
        <v>2029</v>
      </c>
      <c r="D138" s="39">
        <v>48</v>
      </c>
      <c r="E138" s="40">
        <v>46</v>
      </c>
      <c r="F138" s="40">
        <v>49</v>
      </c>
      <c r="G138" s="41">
        <v>44</v>
      </c>
      <c r="H138" s="46">
        <v>34</v>
      </c>
      <c r="I138" s="47">
        <v>16</v>
      </c>
      <c r="J138" s="48">
        <v>20</v>
      </c>
      <c r="K138" s="54">
        <v>20</v>
      </c>
      <c r="L138" s="23">
        <v>0</v>
      </c>
      <c r="M138" s="25">
        <v>0</v>
      </c>
      <c r="N138" s="45">
        <v>24</v>
      </c>
      <c r="O138" s="32"/>
      <c r="P138" s="33"/>
    </row>
    <row r="139" spans="2:16" ht="11.25" customHeight="1" x14ac:dyDescent="0.3">
      <c r="B139" s="19">
        <v>5</v>
      </c>
      <c r="C139" s="20">
        <v>2029</v>
      </c>
      <c r="D139" s="39">
        <v>48</v>
      </c>
      <c r="E139" s="40">
        <v>46</v>
      </c>
      <c r="F139" s="40">
        <v>49</v>
      </c>
      <c r="G139" s="41">
        <v>44</v>
      </c>
      <c r="H139" s="42">
        <v>37</v>
      </c>
      <c r="I139" s="43">
        <v>19</v>
      </c>
      <c r="J139" s="44">
        <v>23</v>
      </c>
      <c r="K139" s="22">
        <v>0</v>
      </c>
      <c r="L139" s="50">
        <v>14</v>
      </c>
      <c r="M139" s="25">
        <v>0</v>
      </c>
      <c r="N139" s="51">
        <v>22</v>
      </c>
      <c r="O139" s="32"/>
      <c r="P139" s="33"/>
    </row>
    <row r="140" spans="2:16" ht="11.25" customHeight="1" x14ac:dyDescent="0.3">
      <c r="B140" s="19">
        <v>6</v>
      </c>
      <c r="C140" s="20">
        <v>2029</v>
      </c>
      <c r="D140" s="39">
        <v>48</v>
      </c>
      <c r="E140" s="40">
        <v>46</v>
      </c>
      <c r="F140" s="40">
        <v>49</v>
      </c>
      <c r="G140" s="41">
        <v>44</v>
      </c>
      <c r="H140" s="46">
        <v>34</v>
      </c>
      <c r="I140" s="47">
        <v>16</v>
      </c>
      <c r="J140" s="48">
        <v>20</v>
      </c>
      <c r="K140" s="49">
        <v>18</v>
      </c>
      <c r="L140" s="23">
        <v>0</v>
      </c>
      <c r="M140" s="29">
        <v>0</v>
      </c>
      <c r="N140" s="51">
        <v>22</v>
      </c>
      <c r="O140" s="32"/>
      <c r="P140" s="33"/>
    </row>
    <row r="141" spans="2:16" ht="11.25" customHeight="1" x14ac:dyDescent="0.3">
      <c r="B141" s="19">
        <v>7</v>
      </c>
      <c r="C141" s="20">
        <v>2029</v>
      </c>
      <c r="D141" s="39">
        <v>48</v>
      </c>
      <c r="E141" s="40">
        <v>46</v>
      </c>
      <c r="F141" s="40">
        <v>49</v>
      </c>
      <c r="G141" s="41">
        <v>44</v>
      </c>
      <c r="H141" s="46">
        <v>34</v>
      </c>
      <c r="I141" s="47">
        <v>16</v>
      </c>
      <c r="J141" s="48">
        <v>20</v>
      </c>
      <c r="K141" s="22">
        <v>0</v>
      </c>
      <c r="L141" s="52">
        <v>17</v>
      </c>
      <c r="M141" s="29">
        <v>0</v>
      </c>
      <c r="N141" s="45">
        <v>24</v>
      </c>
      <c r="O141" s="32"/>
      <c r="P141" s="33"/>
    </row>
    <row r="142" spans="2:16" ht="11.25" customHeight="1" x14ac:dyDescent="0.3">
      <c r="B142" s="19">
        <v>8</v>
      </c>
      <c r="C142" s="20">
        <v>2029</v>
      </c>
      <c r="D142" s="39">
        <v>48</v>
      </c>
      <c r="E142" s="40">
        <v>46</v>
      </c>
      <c r="F142" s="40">
        <v>49</v>
      </c>
      <c r="G142" s="41">
        <v>44</v>
      </c>
      <c r="H142" s="42">
        <v>37</v>
      </c>
      <c r="I142" s="43">
        <v>19</v>
      </c>
      <c r="J142" s="44">
        <v>23</v>
      </c>
      <c r="K142" s="22">
        <v>0</v>
      </c>
      <c r="L142" s="34">
        <v>0</v>
      </c>
      <c r="M142" s="84">
        <v>8</v>
      </c>
      <c r="N142" s="51">
        <v>22</v>
      </c>
      <c r="O142" s="32"/>
      <c r="P142" s="33"/>
    </row>
    <row r="143" spans="2:16" ht="11.25" customHeight="1" x14ac:dyDescent="0.3">
      <c r="B143" s="19">
        <v>9</v>
      </c>
      <c r="C143" s="20">
        <v>2029</v>
      </c>
      <c r="D143" s="39">
        <v>48</v>
      </c>
      <c r="E143" s="40">
        <v>46</v>
      </c>
      <c r="F143" s="40">
        <v>49</v>
      </c>
      <c r="G143" s="41">
        <v>44</v>
      </c>
      <c r="H143" s="46">
        <v>34</v>
      </c>
      <c r="I143" s="47">
        <v>16</v>
      </c>
      <c r="J143" s="48">
        <v>20</v>
      </c>
      <c r="K143" s="22">
        <v>0</v>
      </c>
      <c r="L143" s="50">
        <v>14</v>
      </c>
      <c r="M143" s="35">
        <v>0</v>
      </c>
      <c r="N143" s="51">
        <v>22</v>
      </c>
      <c r="O143" s="32"/>
      <c r="P143" s="33"/>
    </row>
    <row r="144" spans="2:16" ht="11.25" customHeight="1" x14ac:dyDescent="0.3">
      <c r="B144" s="19">
        <v>10</v>
      </c>
      <c r="C144" s="20">
        <v>2029</v>
      </c>
      <c r="D144" s="39">
        <v>48</v>
      </c>
      <c r="E144" s="40">
        <v>46</v>
      </c>
      <c r="F144" s="40">
        <v>49</v>
      </c>
      <c r="G144" s="41">
        <v>44</v>
      </c>
      <c r="H144" s="46">
        <v>34</v>
      </c>
      <c r="I144" s="47">
        <v>16</v>
      </c>
      <c r="J144" s="48">
        <v>20</v>
      </c>
      <c r="K144" s="54">
        <v>20</v>
      </c>
      <c r="L144" s="23">
        <v>0</v>
      </c>
      <c r="M144" s="25">
        <v>0</v>
      </c>
      <c r="N144" s="45">
        <v>24</v>
      </c>
      <c r="O144" s="32"/>
      <c r="P144" s="33"/>
    </row>
    <row r="145" spans="2:16" ht="11.25" customHeight="1" x14ac:dyDescent="0.3">
      <c r="B145" s="19">
        <v>11</v>
      </c>
      <c r="C145" s="20">
        <v>2029</v>
      </c>
      <c r="D145" s="39">
        <v>48</v>
      </c>
      <c r="E145" s="40">
        <v>46</v>
      </c>
      <c r="F145" s="40">
        <v>49</v>
      </c>
      <c r="G145" s="41">
        <v>44</v>
      </c>
      <c r="H145" s="42">
        <v>37</v>
      </c>
      <c r="I145" s="43">
        <v>19</v>
      </c>
      <c r="J145" s="44">
        <v>23</v>
      </c>
      <c r="K145" s="22">
        <v>0</v>
      </c>
      <c r="L145" s="50">
        <v>14</v>
      </c>
      <c r="M145" s="25">
        <v>0</v>
      </c>
      <c r="N145" s="51">
        <v>22</v>
      </c>
      <c r="O145" s="32"/>
      <c r="P145" s="33"/>
    </row>
    <row r="146" spans="2:16" ht="11.25" customHeight="1" x14ac:dyDescent="0.3">
      <c r="B146" s="19">
        <v>12</v>
      </c>
      <c r="C146" s="20">
        <v>2029</v>
      </c>
      <c r="D146" s="39">
        <v>48</v>
      </c>
      <c r="E146" s="40">
        <v>46</v>
      </c>
      <c r="F146" s="40">
        <v>49</v>
      </c>
      <c r="G146" s="41">
        <v>44</v>
      </c>
      <c r="H146" s="46">
        <v>34</v>
      </c>
      <c r="I146" s="47">
        <v>16</v>
      </c>
      <c r="J146" s="48">
        <v>20</v>
      </c>
      <c r="K146" s="49">
        <v>18</v>
      </c>
      <c r="L146" s="23">
        <v>0</v>
      </c>
      <c r="M146" s="25">
        <v>0</v>
      </c>
      <c r="N146" s="51">
        <v>22</v>
      </c>
      <c r="O146" s="32"/>
      <c r="P146" s="33"/>
    </row>
    <row r="147" spans="2:16" ht="11.25" customHeight="1" x14ac:dyDescent="0.3">
      <c r="B147" s="19">
        <v>1</v>
      </c>
      <c r="C147" s="20">
        <v>2030</v>
      </c>
      <c r="D147" s="39">
        <v>48</v>
      </c>
      <c r="E147" s="40">
        <v>46</v>
      </c>
      <c r="F147" s="40">
        <v>49</v>
      </c>
      <c r="G147" s="41">
        <v>44</v>
      </c>
      <c r="H147" s="46">
        <v>34</v>
      </c>
      <c r="I147" s="47">
        <v>16</v>
      </c>
      <c r="J147" s="48">
        <v>20</v>
      </c>
      <c r="K147" s="22">
        <v>0</v>
      </c>
      <c r="L147" s="52">
        <v>17</v>
      </c>
      <c r="M147" s="31">
        <v>0</v>
      </c>
      <c r="N147" s="45">
        <v>24</v>
      </c>
      <c r="O147" s="32"/>
      <c r="P147" s="33"/>
    </row>
    <row r="148" spans="2:16" ht="11.25" customHeight="1" x14ac:dyDescent="0.3">
      <c r="B148" s="19">
        <v>2</v>
      </c>
      <c r="C148" s="20">
        <v>2030</v>
      </c>
      <c r="D148" s="39">
        <v>48</v>
      </c>
      <c r="E148" s="40">
        <v>46</v>
      </c>
      <c r="F148" s="40">
        <v>49</v>
      </c>
      <c r="G148" s="41">
        <v>44</v>
      </c>
      <c r="H148" s="42">
        <v>37</v>
      </c>
      <c r="I148" s="43">
        <v>19</v>
      </c>
      <c r="J148" s="44">
        <v>23</v>
      </c>
      <c r="K148" s="22">
        <v>0</v>
      </c>
      <c r="L148" s="34">
        <v>0</v>
      </c>
      <c r="M148" s="53">
        <v>9</v>
      </c>
      <c r="N148" s="51">
        <v>22</v>
      </c>
      <c r="O148" s="32"/>
      <c r="P148" s="33"/>
    </row>
    <row r="149" spans="2:16" ht="11.25" customHeight="1" x14ac:dyDescent="0.3">
      <c r="B149" s="19">
        <v>3</v>
      </c>
      <c r="C149" s="20">
        <v>2030</v>
      </c>
      <c r="D149" s="39">
        <v>48</v>
      </c>
      <c r="E149" s="40">
        <v>46</v>
      </c>
      <c r="F149" s="40">
        <v>49</v>
      </c>
      <c r="G149" s="41">
        <v>44</v>
      </c>
      <c r="H149" s="46">
        <v>34</v>
      </c>
      <c r="I149" s="47">
        <v>16</v>
      </c>
      <c r="J149" s="48">
        <v>20</v>
      </c>
      <c r="K149" s="22">
        <v>0</v>
      </c>
      <c r="L149" s="50">
        <v>14</v>
      </c>
      <c r="M149" s="31">
        <v>0</v>
      </c>
      <c r="N149" s="51">
        <v>22</v>
      </c>
      <c r="O149" s="32"/>
      <c r="P149" s="33"/>
    </row>
    <row r="150" spans="2:16" ht="11.25" customHeight="1" x14ac:dyDescent="0.3">
      <c r="B150" s="19">
        <v>4</v>
      </c>
      <c r="C150" s="20">
        <v>2030</v>
      </c>
      <c r="D150" s="39">
        <v>48</v>
      </c>
      <c r="E150" s="40">
        <v>46</v>
      </c>
      <c r="F150" s="40">
        <v>49</v>
      </c>
      <c r="G150" s="41">
        <v>44</v>
      </c>
      <c r="H150" s="46">
        <v>34</v>
      </c>
      <c r="I150" s="47">
        <v>16</v>
      </c>
      <c r="J150" s="48">
        <v>20</v>
      </c>
      <c r="K150" s="54">
        <v>20</v>
      </c>
      <c r="L150" s="23">
        <v>0</v>
      </c>
      <c r="M150" s="25">
        <v>0</v>
      </c>
      <c r="N150" s="45">
        <v>24</v>
      </c>
      <c r="O150" s="32"/>
      <c r="P150" s="33"/>
    </row>
    <row r="151" spans="2:16" ht="11.25" customHeight="1" x14ac:dyDescent="0.3">
      <c r="B151" s="19">
        <v>5</v>
      </c>
      <c r="C151" s="20">
        <v>2030</v>
      </c>
      <c r="D151" s="39">
        <v>48</v>
      </c>
      <c r="E151" s="40">
        <v>46</v>
      </c>
      <c r="F151" s="40">
        <v>49</v>
      </c>
      <c r="G151" s="41">
        <v>44</v>
      </c>
      <c r="H151" s="42">
        <v>37</v>
      </c>
      <c r="I151" s="43">
        <v>19</v>
      </c>
      <c r="J151" s="44">
        <v>23</v>
      </c>
      <c r="K151" s="22">
        <v>0</v>
      </c>
      <c r="L151" s="50">
        <v>14</v>
      </c>
      <c r="M151" s="25">
        <v>0</v>
      </c>
      <c r="N151" s="51">
        <v>22</v>
      </c>
      <c r="O151" s="32"/>
      <c r="P151" s="33"/>
    </row>
    <row r="152" spans="2:16" ht="11.25" customHeight="1" x14ac:dyDescent="0.3">
      <c r="B152" s="19">
        <v>6</v>
      </c>
      <c r="C152" s="20">
        <v>2030</v>
      </c>
      <c r="D152" s="39">
        <v>48</v>
      </c>
      <c r="E152" s="40">
        <v>46</v>
      </c>
      <c r="F152" s="40">
        <v>49</v>
      </c>
      <c r="G152" s="41">
        <v>44</v>
      </c>
      <c r="H152" s="46">
        <v>34</v>
      </c>
      <c r="I152" s="47">
        <v>16</v>
      </c>
      <c r="J152" s="48">
        <v>20</v>
      </c>
      <c r="K152" s="49">
        <v>18</v>
      </c>
      <c r="L152" s="23">
        <v>0</v>
      </c>
      <c r="M152" s="29">
        <v>0</v>
      </c>
      <c r="N152" s="51">
        <v>22</v>
      </c>
      <c r="O152" s="32"/>
      <c r="P152" s="33"/>
    </row>
    <row r="153" spans="2:16" ht="11.25" customHeight="1" x14ac:dyDescent="0.3">
      <c r="B153" s="19">
        <v>7</v>
      </c>
      <c r="C153" s="20">
        <v>2030</v>
      </c>
      <c r="D153" s="39">
        <v>48</v>
      </c>
      <c r="E153" s="40">
        <v>46</v>
      </c>
      <c r="F153" s="40">
        <v>49</v>
      </c>
      <c r="G153" s="41">
        <v>44</v>
      </c>
      <c r="H153" s="46">
        <v>34</v>
      </c>
      <c r="I153" s="47">
        <v>16</v>
      </c>
      <c r="J153" s="48">
        <v>20</v>
      </c>
      <c r="K153" s="22">
        <v>0</v>
      </c>
      <c r="L153" s="52">
        <v>17</v>
      </c>
      <c r="M153" s="29">
        <v>0</v>
      </c>
      <c r="N153" s="45">
        <v>24</v>
      </c>
      <c r="O153" s="32"/>
      <c r="P153" s="33"/>
    </row>
    <row r="154" spans="2:16" ht="11.25" customHeight="1" x14ac:dyDescent="0.3">
      <c r="B154" s="19">
        <v>8</v>
      </c>
      <c r="C154" s="20">
        <v>2030</v>
      </c>
      <c r="D154" s="39">
        <v>48</v>
      </c>
      <c r="E154" s="40">
        <v>46</v>
      </c>
      <c r="F154" s="40">
        <v>49</v>
      </c>
      <c r="G154" s="41">
        <v>44</v>
      </c>
      <c r="H154" s="42">
        <v>37</v>
      </c>
      <c r="I154" s="43">
        <v>19</v>
      </c>
      <c r="J154" s="44">
        <v>23</v>
      </c>
      <c r="K154" s="22">
        <v>0</v>
      </c>
      <c r="L154" s="34">
        <v>0</v>
      </c>
      <c r="M154" s="84">
        <v>8</v>
      </c>
      <c r="N154" s="51">
        <v>22</v>
      </c>
      <c r="O154" s="32"/>
      <c r="P154" s="33"/>
    </row>
    <row r="155" spans="2:16" ht="11.25" customHeight="1" x14ac:dyDescent="0.3">
      <c r="B155" s="19">
        <v>9</v>
      </c>
      <c r="C155" s="20">
        <v>2030</v>
      </c>
      <c r="D155" s="39">
        <v>48</v>
      </c>
      <c r="E155" s="40">
        <v>46</v>
      </c>
      <c r="F155" s="40">
        <v>49</v>
      </c>
      <c r="G155" s="41">
        <v>44</v>
      </c>
      <c r="H155" s="46">
        <v>34</v>
      </c>
      <c r="I155" s="47">
        <v>16</v>
      </c>
      <c r="J155" s="48">
        <v>20</v>
      </c>
      <c r="K155" s="22">
        <v>0</v>
      </c>
      <c r="L155" s="50">
        <v>14</v>
      </c>
      <c r="M155" s="35">
        <v>0</v>
      </c>
      <c r="N155" s="51">
        <v>22</v>
      </c>
      <c r="O155" s="32"/>
      <c r="P155" s="33"/>
    </row>
    <row r="156" spans="2:16" ht="11.25" customHeight="1" x14ac:dyDescent="0.3">
      <c r="B156" s="19">
        <v>10</v>
      </c>
      <c r="C156" s="20">
        <v>2030</v>
      </c>
      <c r="D156" s="39">
        <v>48</v>
      </c>
      <c r="E156" s="40">
        <v>46</v>
      </c>
      <c r="F156" s="40">
        <v>49</v>
      </c>
      <c r="G156" s="41">
        <v>44</v>
      </c>
      <c r="H156" s="46">
        <v>34</v>
      </c>
      <c r="I156" s="47">
        <v>16</v>
      </c>
      <c r="J156" s="48">
        <v>20</v>
      </c>
      <c r="K156" s="54">
        <v>20</v>
      </c>
      <c r="L156" s="23">
        <v>0</v>
      </c>
      <c r="M156" s="25">
        <v>0</v>
      </c>
      <c r="N156" s="45">
        <v>24</v>
      </c>
      <c r="O156" s="32"/>
      <c r="P156" s="33"/>
    </row>
    <row r="157" spans="2:16" ht="11.25" customHeight="1" x14ac:dyDescent="0.3">
      <c r="B157" s="19">
        <v>11</v>
      </c>
      <c r="C157" s="20">
        <v>2030</v>
      </c>
      <c r="D157" s="39">
        <v>48</v>
      </c>
      <c r="E157" s="40">
        <v>46</v>
      </c>
      <c r="F157" s="40">
        <v>49</v>
      </c>
      <c r="G157" s="41">
        <v>44</v>
      </c>
      <c r="H157" s="42">
        <v>37</v>
      </c>
      <c r="I157" s="43">
        <v>19</v>
      </c>
      <c r="J157" s="44">
        <v>23</v>
      </c>
      <c r="K157" s="22">
        <v>0</v>
      </c>
      <c r="L157" s="50">
        <v>14</v>
      </c>
      <c r="M157" s="25">
        <v>0</v>
      </c>
      <c r="N157" s="51">
        <v>22</v>
      </c>
      <c r="O157" s="32"/>
      <c r="P157" s="33"/>
    </row>
    <row r="158" spans="2:16" ht="11.25" customHeight="1" x14ac:dyDescent="0.3">
      <c r="B158" s="19">
        <v>12</v>
      </c>
      <c r="C158" s="20">
        <v>2030</v>
      </c>
      <c r="D158" s="39">
        <v>48</v>
      </c>
      <c r="E158" s="40">
        <v>46</v>
      </c>
      <c r="F158" s="40">
        <v>49</v>
      </c>
      <c r="G158" s="41">
        <v>44</v>
      </c>
      <c r="H158" s="46">
        <v>34</v>
      </c>
      <c r="I158" s="47">
        <v>16</v>
      </c>
      <c r="J158" s="48">
        <v>20</v>
      </c>
      <c r="K158" s="49">
        <v>18</v>
      </c>
      <c r="L158" s="23">
        <v>0</v>
      </c>
      <c r="M158" s="25">
        <v>0</v>
      </c>
      <c r="N158" s="51">
        <v>22</v>
      </c>
      <c r="O158" s="32"/>
      <c r="P158" s="33"/>
    </row>
    <row r="159" spans="2:16" ht="11.25" customHeight="1" x14ac:dyDescent="0.3">
      <c r="B159" s="19">
        <v>1</v>
      </c>
      <c r="C159" s="20">
        <v>2031</v>
      </c>
      <c r="D159" s="39">
        <v>48</v>
      </c>
      <c r="E159" s="40">
        <v>46</v>
      </c>
      <c r="F159" s="40">
        <v>49</v>
      </c>
      <c r="G159" s="41">
        <v>44</v>
      </c>
      <c r="H159" s="46">
        <v>34</v>
      </c>
      <c r="I159" s="47">
        <v>16</v>
      </c>
      <c r="J159" s="48">
        <v>20</v>
      </c>
      <c r="K159" s="22">
        <v>0</v>
      </c>
      <c r="L159" s="52">
        <v>17</v>
      </c>
      <c r="M159" s="31">
        <v>0</v>
      </c>
      <c r="N159" s="45">
        <v>24</v>
      </c>
      <c r="O159" s="32"/>
      <c r="P159" s="33"/>
    </row>
    <row r="160" spans="2:16" ht="11.25" customHeight="1" x14ac:dyDescent="0.3">
      <c r="B160" s="19">
        <v>2</v>
      </c>
      <c r="C160" s="20">
        <v>2031</v>
      </c>
      <c r="D160" s="39">
        <v>48</v>
      </c>
      <c r="E160" s="40">
        <v>46</v>
      </c>
      <c r="F160" s="40">
        <v>49</v>
      </c>
      <c r="G160" s="41">
        <v>44</v>
      </c>
      <c r="H160" s="42">
        <v>37</v>
      </c>
      <c r="I160" s="43">
        <v>19</v>
      </c>
      <c r="J160" s="44">
        <v>23</v>
      </c>
      <c r="K160" s="22">
        <v>0</v>
      </c>
      <c r="L160" s="34">
        <v>0</v>
      </c>
      <c r="M160" s="53">
        <v>9</v>
      </c>
      <c r="N160" s="51">
        <v>22</v>
      </c>
      <c r="O160" s="32"/>
      <c r="P160" s="33"/>
    </row>
    <row r="161" spans="2:16" ht="11.25" customHeight="1" x14ac:dyDescent="0.3">
      <c r="B161" s="19">
        <v>3</v>
      </c>
      <c r="C161" s="20">
        <v>2031</v>
      </c>
      <c r="D161" s="39">
        <v>48</v>
      </c>
      <c r="E161" s="40">
        <v>46</v>
      </c>
      <c r="F161" s="40">
        <v>49</v>
      </c>
      <c r="G161" s="41">
        <v>44</v>
      </c>
      <c r="H161" s="46">
        <v>34</v>
      </c>
      <c r="I161" s="47">
        <v>16</v>
      </c>
      <c r="J161" s="48">
        <v>20</v>
      </c>
      <c r="K161" s="22">
        <v>0</v>
      </c>
      <c r="L161" s="50">
        <v>14</v>
      </c>
      <c r="M161" s="31">
        <v>0</v>
      </c>
      <c r="N161" s="51">
        <v>22</v>
      </c>
      <c r="O161" s="32"/>
      <c r="P161" s="33"/>
    </row>
    <row r="162" spans="2:16" ht="11.25" customHeight="1" x14ac:dyDescent="0.3">
      <c r="B162" s="19">
        <v>4</v>
      </c>
      <c r="C162" s="20">
        <v>2031</v>
      </c>
      <c r="D162" s="39">
        <v>48</v>
      </c>
      <c r="E162" s="40">
        <v>46</v>
      </c>
      <c r="F162" s="40">
        <v>49</v>
      </c>
      <c r="G162" s="41">
        <v>44</v>
      </c>
      <c r="H162" s="46">
        <v>34</v>
      </c>
      <c r="I162" s="47">
        <v>16</v>
      </c>
      <c r="J162" s="48">
        <v>20</v>
      </c>
      <c r="K162" s="54">
        <v>20</v>
      </c>
      <c r="L162" s="23">
        <v>0</v>
      </c>
      <c r="M162" s="25">
        <v>0</v>
      </c>
      <c r="N162" s="45">
        <v>24</v>
      </c>
      <c r="O162" s="32"/>
      <c r="P162" s="33"/>
    </row>
    <row r="163" spans="2:16" ht="11.25" customHeight="1" x14ac:dyDescent="0.3">
      <c r="B163" s="19">
        <v>5</v>
      </c>
      <c r="C163" s="20">
        <v>2031</v>
      </c>
      <c r="D163" s="39">
        <v>48</v>
      </c>
      <c r="E163" s="40">
        <v>46</v>
      </c>
      <c r="F163" s="40">
        <v>49</v>
      </c>
      <c r="G163" s="41">
        <v>44</v>
      </c>
      <c r="H163" s="42">
        <v>37</v>
      </c>
      <c r="I163" s="43">
        <v>19</v>
      </c>
      <c r="J163" s="44">
        <v>23</v>
      </c>
      <c r="K163" s="22">
        <v>0</v>
      </c>
      <c r="L163" s="50">
        <v>14</v>
      </c>
      <c r="M163" s="25">
        <v>0</v>
      </c>
      <c r="N163" s="51">
        <v>22</v>
      </c>
      <c r="O163" s="32"/>
      <c r="P163" s="33"/>
    </row>
    <row r="164" spans="2:16" ht="11.25" customHeight="1" x14ac:dyDescent="0.3">
      <c r="B164" s="19">
        <v>6</v>
      </c>
      <c r="C164" s="20">
        <v>2031</v>
      </c>
      <c r="D164" s="39">
        <v>48</v>
      </c>
      <c r="E164" s="40">
        <v>46</v>
      </c>
      <c r="F164" s="40">
        <v>49</v>
      </c>
      <c r="G164" s="41">
        <v>44</v>
      </c>
      <c r="H164" s="46">
        <v>34</v>
      </c>
      <c r="I164" s="47">
        <v>16</v>
      </c>
      <c r="J164" s="48">
        <v>20</v>
      </c>
      <c r="K164" s="49">
        <v>18</v>
      </c>
      <c r="L164" s="23">
        <v>0</v>
      </c>
      <c r="M164" s="29">
        <v>0</v>
      </c>
      <c r="N164" s="51">
        <v>22</v>
      </c>
      <c r="O164" s="32"/>
      <c r="P164" s="33"/>
    </row>
    <row r="165" spans="2:16" ht="11.25" customHeight="1" x14ac:dyDescent="0.3">
      <c r="B165" s="19">
        <v>7</v>
      </c>
      <c r="C165" s="20">
        <v>2031</v>
      </c>
      <c r="D165" s="39">
        <v>48</v>
      </c>
      <c r="E165" s="40">
        <v>46</v>
      </c>
      <c r="F165" s="40">
        <v>49</v>
      </c>
      <c r="G165" s="41">
        <v>44</v>
      </c>
      <c r="H165" s="46">
        <v>34</v>
      </c>
      <c r="I165" s="47">
        <v>16</v>
      </c>
      <c r="J165" s="48">
        <v>20</v>
      </c>
      <c r="K165" s="22">
        <v>0</v>
      </c>
      <c r="L165" s="52">
        <v>17</v>
      </c>
      <c r="M165" s="29">
        <v>0</v>
      </c>
      <c r="N165" s="45">
        <v>24</v>
      </c>
      <c r="O165" s="32"/>
      <c r="P165" s="33"/>
    </row>
    <row r="166" spans="2:16" ht="11.25" customHeight="1" x14ac:dyDescent="0.3">
      <c r="B166" s="19">
        <v>8</v>
      </c>
      <c r="C166" s="20">
        <v>2031</v>
      </c>
      <c r="D166" s="39">
        <v>48</v>
      </c>
      <c r="E166" s="40">
        <v>46</v>
      </c>
      <c r="F166" s="40">
        <v>49</v>
      </c>
      <c r="G166" s="41">
        <v>44</v>
      </c>
      <c r="H166" s="42">
        <v>37</v>
      </c>
      <c r="I166" s="43">
        <v>19</v>
      </c>
      <c r="J166" s="44">
        <v>23</v>
      </c>
      <c r="K166" s="22">
        <v>0</v>
      </c>
      <c r="L166" s="34">
        <v>0</v>
      </c>
      <c r="M166" s="84">
        <v>8</v>
      </c>
      <c r="N166" s="51">
        <v>22</v>
      </c>
      <c r="O166" s="32"/>
      <c r="P166" s="33"/>
    </row>
    <row r="167" spans="2:16" ht="11.25" customHeight="1" thickBot="1" x14ac:dyDescent="0.35">
      <c r="B167" s="37">
        <v>9</v>
      </c>
      <c r="C167" s="38">
        <v>2031</v>
      </c>
      <c r="D167" s="92">
        <v>48</v>
      </c>
      <c r="E167" s="93">
        <v>46</v>
      </c>
      <c r="F167" s="93">
        <v>49</v>
      </c>
      <c r="G167" s="94">
        <v>44</v>
      </c>
      <c r="H167" s="95">
        <v>34</v>
      </c>
      <c r="I167" s="96">
        <v>16</v>
      </c>
      <c r="J167" s="97">
        <v>20</v>
      </c>
      <c r="K167" s="59">
        <v>0</v>
      </c>
      <c r="L167" s="98">
        <v>14</v>
      </c>
      <c r="M167" s="60">
        <v>0</v>
      </c>
      <c r="N167" s="99">
        <v>22</v>
      </c>
      <c r="O167" s="32"/>
      <c r="P167" s="33"/>
    </row>
    <row r="168" spans="2:16" ht="11.25" customHeight="1" x14ac:dyDescent="0.3">
      <c r="B168" s="3"/>
      <c r="C168" s="100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2:16" ht="11.25" customHeight="1" x14ac:dyDescent="0.3">
      <c r="B169" s="3"/>
      <c r="C169" s="100"/>
      <c r="D169" s="3"/>
      <c r="E169" s="3"/>
      <c r="F169" s="3"/>
      <c r="G169" s="3"/>
      <c r="H169" s="3"/>
      <c r="I169" s="3"/>
      <c r="J169" s="3"/>
      <c r="K169" s="3"/>
      <c r="L169" s="3"/>
      <c r="M169" s="3"/>
    </row>
    <row r="170" spans="2:16" ht="11.25" customHeight="1" x14ac:dyDescent="0.3">
      <c r="B170" s="3"/>
      <c r="C170" s="100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2:16" ht="11.25" customHeight="1" x14ac:dyDescent="0.3">
      <c r="B171" s="3"/>
      <c r="C171" s="100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2:16" ht="11.25" customHeight="1" x14ac:dyDescent="0.3">
      <c r="B172" s="3"/>
      <c r="C172" s="100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2:16" ht="11.25" customHeight="1" x14ac:dyDescent="0.3">
      <c r="B173" s="3"/>
      <c r="C173" s="100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2:16" ht="11.25" customHeight="1" x14ac:dyDescent="0.3">
      <c r="B174" s="3"/>
      <c r="C174" s="100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2:16" ht="11.25" customHeight="1" x14ac:dyDescent="0.3">
      <c r="B175" s="3"/>
      <c r="C175" s="100"/>
      <c r="D175" s="3"/>
      <c r="E175" s="3"/>
      <c r="F175" s="3"/>
      <c r="G175" s="3"/>
      <c r="H175" s="3"/>
      <c r="I175" s="3"/>
      <c r="J175" s="3"/>
      <c r="K175" s="3"/>
      <c r="L175" s="3"/>
      <c r="M175" s="3"/>
    </row>
    <row r="176" spans="2:16" ht="11.25" customHeight="1" x14ac:dyDescent="0.3">
      <c r="B176" s="3"/>
      <c r="C176" s="100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2:13" ht="11.25" customHeight="1" x14ac:dyDescent="0.3">
      <c r="B177" s="3"/>
      <c r="C177" s="100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2:13" ht="11.25" customHeight="1" x14ac:dyDescent="0.3">
      <c r="B178" s="3"/>
      <c r="C178" s="100"/>
      <c r="D178" s="3"/>
      <c r="E178" s="3"/>
      <c r="F178" s="3"/>
      <c r="G178" s="3"/>
      <c r="H178" s="3"/>
      <c r="I178" s="3"/>
      <c r="J178" s="3"/>
      <c r="K178" s="3"/>
      <c r="L178" s="3"/>
      <c r="M178" s="3"/>
    </row>
    <row r="179" spans="2:13" ht="11.25" customHeight="1" x14ac:dyDescent="0.3">
      <c r="B179" s="3"/>
      <c r="C179" s="100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2:13" ht="11.25" customHeight="1" x14ac:dyDescent="0.3">
      <c r="B180" s="3"/>
      <c r="C180" s="100"/>
      <c r="D180" s="3"/>
      <c r="E180" s="3"/>
      <c r="F180" s="3"/>
      <c r="G180" s="3"/>
      <c r="H180" s="3"/>
      <c r="I180" s="3"/>
      <c r="J180" s="3"/>
      <c r="K180" s="3"/>
      <c r="L180" s="3"/>
      <c r="M180" s="3"/>
    </row>
    <row r="181" spans="2:13" ht="11.25" customHeight="1" x14ac:dyDescent="0.3">
      <c r="B181" s="3"/>
      <c r="C181" s="100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2:13" ht="11.25" customHeight="1" x14ac:dyDescent="0.3">
      <c r="B182" s="3"/>
      <c r="C182" s="100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2:13" ht="11.25" customHeight="1" x14ac:dyDescent="0.3">
      <c r="B183" s="3"/>
      <c r="C183" s="100"/>
      <c r="D183" s="3"/>
      <c r="E183" s="3"/>
      <c r="F183" s="3"/>
      <c r="G183" s="3"/>
      <c r="H183" s="3"/>
      <c r="I183" s="3"/>
      <c r="J183" s="3"/>
      <c r="K183" s="3"/>
      <c r="L183" s="3"/>
      <c r="M183" s="3"/>
    </row>
    <row r="184" spans="2:13" ht="11.25" customHeight="1" x14ac:dyDescent="0.3">
      <c r="B184" s="3"/>
      <c r="C184" s="100"/>
      <c r="D184" s="3"/>
      <c r="E184" s="3"/>
      <c r="F184" s="3"/>
      <c r="G184" s="3"/>
      <c r="H184" s="3"/>
      <c r="I184" s="3"/>
      <c r="J184" s="3"/>
      <c r="K184" s="3"/>
      <c r="L184" s="3"/>
      <c r="M184" s="3"/>
    </row>
    <row r="185" spans="2:13" ht="11.25" customHeight="1" x14ac:dyDescent="0.3">
      <c r="B185" s="3"/>
      <c r="C185" s="100"/>
      <c r="D185" s="3"/>
      <c r="E185" s="3"/>
      <c r="F185" s="3"/>
      <c r="G185" s="3"/>
      <c r="H185" s="3"/>
      <c r="I185" s="3"/>
      <c r="J185" s="3"/>
      <c r="K185" s="3"/>
      <c r="L185" s="3"/>
      <c r="M185" s="3"/>
    </row>
    <row r="186" spans="2:13" ht="11.25" customHeight="1" x14ac:dyDescent="0.3">
      <c r="B186" s="3"/>
      <c r="C186" s="100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2:13" ht="11.25" customHeight="1" x14ac:dyDescent="0.3">
      <c r="B187" s="3"/>
      <c r="C187" s="100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2:13" ht="11.25" customHeight="1" x14ac:dyDescent="0.3">
      <c r="B188" s="3"/>
      <c r="C188" s="100"/>
      <c r="D188" s="3"/>
      <c r="E188" s="3"/>
      <c r="F188" s="3"/>
      <c r="G188" s="3"/>
      <c r="H188" s="3"/>
      <c r="I188" s="3"/>
      <c r="J188" s="3"/>
      <c r="K188" s="3"/>
      <c r="L188" s="3"/>
      <c r="M188" s="3"/>
    </row>
    <row r="189" spans="2:13" ht="11.25" customHeight="1" x14ac:dyDescent="0.3">
      <c r="B189" s="3"/>
      <c r="C189" s="100"/>
      <c r="D189" s="3"/>
      <c r="E189" s="3"/>
      <c r="F189" s="3"/>
      <c r="G189" s="3"/>
      <c r="H189" s="3"/>
      <c r="I189" s="3"/>
      <c r="J189" s="3"/>
      <c r="K189" s="3"/>
      <c r="L189" s="3"/>
      <c r="M189" s="3"/>
    </row>
    <row r="190" spans="2:13" ht="11.25" customHeight="1" x14ac:dyDescent="0.3">
      <c r="B190" s="3"/>
      <c r="C190" s="100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2:13" ht="11.25" customHeight="1" x14ac:dyDescent="0.3">
      <c r="B191" s="3"/>
      <c r="C191" s="100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2:13" ht="11.25" customHeight="1" x14ac:dyDescent="0.3">
      <c r="B192" s="3"/>
      <c r="C192" s="100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2:13" ht="11.25" customHeight="1" x14ac:dyDescent="0.3">
      <c r="B193" s="3"/>
      <c r="C193" s="100"/>
      <c r="D193" s="3"/>
      <c r="E193" s="3"/>
      <c r="F193" s="3"/>
      <c r="G193" s="3"/>
      <c r="H193" s="3"/>
      <c r="I193" s="3"/>
      <c r="J193" s="3"/>
      <c r="K193" s="3"/>
      <c r="L193" s="3"/>
      <c r="M193" s="3"/>
    </row>
    <row r="194" spans="2:13" ht="11.25" customHeight="1" x14ac:dyDescent="0.3">
      <c r="B194" s="3"/>
      <c r="C194" s="100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2:13" ht="11.25" customHeight="1" x14ac:dyDescent="0.3">
      <c r="B195" s="3"/>
      <c r="C195" s="100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2:13" ht="11.25" customHeight="1" x14ac:dyDescent="0.3">
      <c r="B196" s="3"/>
      <c r="C196" s="100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2:13" ht="11.25" customHeight="1" x14ac:dyDescent="0.3">
      <c r="B197" s="3"/>
      <c r="C197" s="100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2:13" ht="11.25" customHeight="1" x14ac:dyDescent="0.3">
      <c r="B198" s="3"/>
      <c r="C198" s="100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2:13" ht="11.25" customHeight="1" x14ac:dyDescent="0.3">
      <c r="B199" s="3"/>
      <c r="C199" s="100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2:13" ht="11.25" customHeight="1" x14ac:dyDescent="0.3">
      <c r="B200" s="3"/>
      <c r="C200" s="100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2:13" ht="11.25" customHeight="1" x14ac:dyDescent="0.3">
      <c r="B201" s="3"/>
      <c r="C201" s="100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2:13" ht="11.25" customHeight="1" x14ac:dyDescent="0.3">
      <c r="B202" s="3"/>
      <c r="C202" s="100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2:13" ht="11.25" customHeight="1" x14ac:dyDescent="0.3">
      <c r="B203" s="3"/>
      <c r="C203" s="100"/>
      <c r="D203" s="3"/>
      <c r="E203" s="3"/>
      <c r="F203" s="3"/>
      <c r="G203" s="3"/>
      <c r="H203" s="3"/>
      <c r="I203" s="3"/>
      <c r="J203" s="3"/>
      <c r="K203" s="3"/>
      <c r="L203" s="3"/>
      <c r="M203" s="3"/>
    </row>
    <row r="204" spans="2:13" ht="11.25" customHeight="1" x14ac:dyDescent="0.3">
      <c r="B204" s="3"/>
      <c r="C204" s="100"/>
      <c r="D204" s="3"/>
      <c r="E204" s="3"/>
      <c r="F204" s="3"/>
      <c r="G204" s="3"/>
      <c r="H204" s="3"/>
      <c r="I204" s="3"/>
      <c r="J204" s="3"/>
      <c r="K204" s="3"/>
      <c r="L204" s="3"/>
      <c r="M204" s="3"/>
    </row>
    <row r="205" spans="2:13" ht="11.25" customHeight="1" x14ac:dyDescent="0.3">
      <c r="B205" s="3"/>
      <c r="C205" s="100"/>
      <c r="D205" s="3"/>
      <c r="E205" s="3"/>
      <c r="F205" s="3"/>
      <c r="G205" s="3"/>
      <c r="H205" s="3"/>
      <c r="I205" s="3"/>
      <c r="J205" s="3"/>
      <c r="K205" s="3"/>
      <c r="L205" s="3"/>
      <c r="M205" s="3"/>
    </row>
    <row r="206" spans="2:13" ht="11.25" customHeight="1" x14ac:dyDescent="0.3">
      <c r="B206" s="3"/>
      <c r="C206" s="100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2:13" ht="11.25" customHeight="1" x14ac:dyDescent="0.3">
      <c r="B207" s="3"/>
      <c r="C207" s="100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2:13" ht="11.25" customHeight="1" x14ac:dyDescent="0.3">
      <c r="B208" s="3"/>
      <c r="C208" s="100"/>
      <c r="D208" s="3"/>
      <c r="E208" s="3"/>
      <c r="F208" s="3"/>
      <c r="G208" s="3"/>
      <c r="H208" s="3"/>
      <c r="I208" s="3"/>
      <c r="J208" s="3"/>
      <c r="K208" s="3"/>
      <c r="L208" s="3"/>
      <c r="M208" s="3"/>
    </row>
    <row r="209" spans="2:13" ht="11.25" customHeight="1" x14ac:dyDescent="0.3">
      <c r="B209" s="3"/>
      <c r="C209" s="100"/>
      <c r="D209" s="3"/>
      <c r="E209" s="3"/>
      <c r="F209" s="3"/>
      <c r="G209" s="3"/>
      <c r="H209" s="3"/>
      <c r="I209" s="3"/>
      <c r="J209" s="3"/>
      <c r="K209" s="3"/>
      <c r="L209" s="3"/>
      <c r="M209" s="3"/>
    </row>
    <row r="210" spans="2:13" ht="11.25" customHeight="1" x14ac:dyDescent="0.3">
      <c r="B210" s="3"/>
      <c r="C210" s="100"/>
      <c r="D210" s="3"/>
      <c r="E210" s="3"/>
      <c r="F210" s="3"/>
      <c r="G210" s="3"/>
      <c r="H210" s="3"/>
      <c r="I210" s="3"/>
      <c r="J210" s="3"/>
      <c r="K210" s="3"/>
      <c r="L210" s="3"/>
      <c r="M210" s="3"/>
    </row>
    <row r="211" spans="2:13" ht="11.25" customHeight="1" x14ac:dyDescent="0.3">
      <c r="B211" s="3"/>
      <c r="C211" s="100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2:13" ht="11.25" customHeight="1" x14ac:dyDescent="0.3">
      <c r="B212" s="3"/>
      <c r="C212" s="100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2:13" ht="11.25" customHeight="1" x14ac:dyDescent="0.3">
      <c r="B213" s="3"/>
      <c r="C213" s="100"/>
      <c r="D213" s="3"/>
      <c r="E213" s="3"/>
      <c r="F213" s="3"/>
      <c r="G213" s="3"/>
      <c r="H213" s="3"/>
      <c r="I213" s="3"/>
      <c r="J213" s="3"/>
      <c r="K213" s="3"/>
      <c r="L213" s="3"/>
      <c r="M213" s="3"/>
    </row>
    <row r="214" spans="2:13" ht="11.25" customHeight="1" x14ac:dyDescent="0.3">
      <c r="B214" s="3"/>
      <c r="C214" s="100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2:13" ht="11.25" customHeight="1" x14ac:dyDescent="0.3">
      <c r="B215" s="3"/>
      <c r="C215" s="100"/>
      <c r="D215" s="3"/>
      <c r="E215" s="3"/>
      <c r="F215" s="3"/>
      <c r="G215" s="3"/>
      <c r="H215" s="3"/>
      <c r="I215" s="3"/>
      <c r="J215" s="3"/>
      <c r="K215" s="3"/>
      <c r="L215" s="3"/>
      <c r="M215" s="3"/>
    </row>
    <row r="216" spans="2:13" ht="11.25" customHeight="1" x14ac:dyDescent="0.3">
      <c r="B216" s="3"/>
      <c r="C216" s="100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2:13" ht="11.25" customHeight="1" x14ac:dyDescent="0.3">
      <c r="B217" s="3"/>
      <c r="C217" s="100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2:13" ht="11.25" customHeight="1" x14ac:dyDescent="0.3">
      <c r="B218" s="3"/>
      <c r="C218" s="100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2:13" ht="11.25" customHeight="1" x14ac:dyDescent="0.3">
      <c r="B219" s="3"/>
      <c r="C219" s="100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2:13" ht="11.25" customHeight="1" x14ac:dyDescent="0.3">
      <c r="B220" s="3"/>
      <c r="C220" s="100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2:13" ht="11.25" customHeight="1" x14ac:dyDescent="0.3">
      <c r="B221" s="3"/>
      <c r="C221" s="100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2:13" ht="11.25" customHeight="1" x14ac:dyDescent="0.3">
      <c r="B222" s="3"/>
      <c r="C222" s="100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2:13" ht="11.25" customHeight="1" x14ac:dyDescent="0.3">
      <c r="B223" s="3"/>
      <c r="C223" s="100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2:13" ht="11.25" customHeight="1" x14ac:dyDescent="0.3">
      <c r="B224" s="3"/>
      <c r="C224" s="100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2:13" ht="11.25" customHeight="1" x14ac:dyDescent="0.3">
      <c r="B225" s="3"/>
      <c r="C225" s="100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2:13" ht="11.25" customHeight="1" x14ac:dyDescent="0.3">
      <c r="B226" s="3"/>
      <c r="C226" s="100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2:13" ht="11.25" customHeight="1" x14ac:dyDescent="0.3">
      <c r="B227" s="3"/>
      <c r="C227" s="100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2:13" ht="11.25" customHeight="1" x14ac:dyDescent="0.3">
      <c r="B228" s="3"/>
      <c r="C228" s="100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2:13" ht="11.25" customHeight="1" x14ac:dyDescent="0.3">
      <c r="B229" s="3"/>
      <c r="C229" s="100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2:13" ht="11.25" customHeight="1" x14ac:dyDescent="0.3">
      <c r="B230" s="3"/>
      <c r="C230" s="100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2:13" ht="11.25" customHeight="1" x14ac:dyDescent="0.3">
      <c r="B231" s="3"/>
      <c r="C231" s="100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2:13" ht="11.25" customHeight="1" x14ac:dyDescent="0.3">
      <c r="B232" s="3"/>
      <c r="C232" s="100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2:13" ht="11.25" customHeight="1" x14ac:dyDescent="0.3">
      <c r="B233" s="3"/>
      <c r="C233" s="100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2:13" ht="11.25" customHeight="1" x14ac:dyDescent="0.3">
      <c r="B234" s="3"/>
      <c r="C234" s="100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2:13" ht="11.25" customHeight="1" x14ac:dyDescent="0.3">
      <c r="B235" s="3"/>
      <c r="C235" s="100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2:13" ht="11.25" customHeight="1" x14ac:dyDescent="0.3">
      <c r="B236" s="3"/>
      <c r="C236" s="100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2:13" ht="11.25" customHeight="1" x14ac:dyDescent="0.3">
      <c r="B237" s="3"/>
      <c r="C237" s="100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2:13" ht="11.25" customHeight="1" x14ac:dyDescent="0.3">
      <c r="B238" s="3"/>
      <c r="C238" s="100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2:13" ht="11.25" customHeight="1" x14ac:dyDescent="0.3">
      <c r="B239" s="3"/>
      <c r="C239" s="100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2:13" ht="11.25" customHeight="1" x14ac:dyDescent="0.3">
      <c r="B240" s="3"/>
      <c r="C240" s="100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2:13" ht="11.25" customHeight="1" x14ac:dyDescent="0.3">
      <c r="B241" s="3"/>
      <c r="C241" s="100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2:13" ht="11.25" customHeight="1" x14ac:dyDescent="0.3">
      <c r="B242" s="3"/>
      <c r="C242" s="100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2:13" ht="11.25" customHeight="1" x14ac:dyDescent="0.3">
      <c r="B243" s="3"/>
      <c r="C243" s="100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2:13" ht="11.25" customHeight="1" x14ac:dyDescent="0.3">
      <c r="B244" s="3"/>
      <c r="C244" s="100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2:13" ht="11.25" customHeight="1" x14ac:dyDescent="0.3">
      <c r="B245" s="3"/>
      <c r="C245" s="100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2:13" ht="11.25" customHeight="1" x14ac:dyDescent="0.3">
      <c r="B246" s="3"/>
      <c r="C246" s="100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2:13" ht="11.25" customHeight="1" x14ac:dyDescent="0.3">
      <c r="B247" s="3"/>
      <c r="C247" s="100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2:13" ht="11.25" customHeight="1" x14ac:dyDescent="0.3">
      <c r="B248" s="3"/>
      <c r="C248" s="100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2:13" ht="11.25" customHeight="1" x14ac:dyDescent="0.3">
      <c r="B249" s="3"/>
      <c r="C249" s="100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2:13" ht="11.25" customHeight="1" x14ac:dyDescent="0.3">
      <c r="B250" s="3"/>
      <c r="C250" s="100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2:13" ht="11.25" customHeight="1" x14ac:dyDescent="0.3">
      <c r="B251" s="3"/>
      <c r="C251" s="100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2:13" ht="11.25" customHeight="1" x14ac:dyDescent="0.3">
      <c r="B252" s="3"/>
      <c r="C252" s="100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2:13" ht="11.25" customHeight="1" x14ac:dyDescent="0.3">
      <c r="B253" s="3"/>
      <c r="C253" s="100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2:13" ht="11.25" customHeight="1" x14ac:dyDescent="0.3">
      <c r="B254" s="3"/>
      <c r="C254" s="100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2:13" ht="11.25" customHeight="1" x14ac:dyDescent="0.3">
      <c r="B255" s="3"/>
      <c r="C255" s="100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2:13" ht="11.25" customHeight="1" x14ac:dyDescent="0.3">
      <c r="B256" s="3"/>
      <c r="C256" s="100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2:13" ht="11.25" customHeight="1" x14ac:dyDescent="0.3">
      <c r="B257" s="3"/>
      <c r="C257" s="100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2:13" ht="11.25" customHeight="1" x14ac:dyDescent="0.3">
      <c r="B258" s="3"/>
      <c r="C258" s="100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2:13" ht="11.25" customHeight="1" x14ac:dyDescent="0.3">
      <c r="B259" s="3"/>
      <c r="C259" s="100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2:13" ht="11.25" customHeight="1" x14ac:dyDescent="0.3">
      <c r="B260" s="3"/>
      <c r="C260" s="100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2:13" ht="11.25" customHeight="1" x14ac:dyDescent="0.3">
      <c r="B261" s="3"/>
      <c r="C261" s="100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2:13" ht="11.25" customHeight="1" x14ac:dyDescent="0.3">
      <c r="B262" s="3"/>
      <c r="C262" s="100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2:13" ht="11.25" customHeight="1" x14ac:dyDescent="0.3">
      <c r="B263" s="3"/>
      <c r="C263" s="100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2:13" ht="11.25" customHeight="1" x14ac:dyDescent="0.3">
      <c r="B264" s="3"/>
      <c r="C264" s="100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2:13" ht="11.25" customHeight="1" x14ac:dyDescent="0.3">
      <c r="B265" s="3"/>
      <c r="C265" s="100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2:13" ht="11.25" customHeight="1" x14ac:dyDescent="0.3">
      <c r="B266" s="3"/>
      <c r="C266" s="100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2:13" ht="11.25" customHeight="1" x14ac:dyDescent="0.3">
      <c r="B267" s="3"/>
      <c r="C267" s="100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2:13" ht="11.25" customHeight="1" x14ac:dyDescent="0.3">
      <c r="B268" s="3"/>
      <c r="C268" s="100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2:13" ht="11.25" customHeight="1" x14ac:dyDescent="0.3">
      <c r="B269" s="3"/>
      <c r="C269" s="100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2:13" ht="11.25" customHeight="1" x14ac:dyDescent="0.3">
      <c r="B270" s="3"/>
      <c r="C270" s="100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2:13" ht="11.25" customHeight="1" x14ac:dyDescent="0.3">
      <c r="B271" s="3"/>
      <c r="C271" s="100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2:13" ht="11.25" customHeight="1" x14ac:dyDescent="0.3">
      <c r="B272" s="3"/>
      <c r="C272" s="100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2:13" ht="11.25" customHeight="1" x14ac:dyDescent="0.3">
      <c r="B273" s="3"/>
      <c r="C273" s="100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2:13" ht="11.25" customHeight="1" x14ac:dyDescent="0.3">
      <c r="B274" s="3"/>
      <c r="C274" s="100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2:13" ht="11.25" customHeight="1" x14ac:dyDescent="0.3">
      <c r="B275" s="3"/>
      <c r="C275" s="100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2:13" ht="11.25" customHeight="1" x14ac:dyDescent="0.3">
      <c r="B276" s="3"/>
      <c r="C276" s="100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2:13" ht="11.25" customHeight="1" x14ac:dyDescent="0.3">
      <c r="B277" s="3"/>
      <c r="C277" s="100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2:13" ht="11.25" customHeight="1" x14ac:dyDescent="0.3">
      <c r="B278" s="3"/>
      <c r="C278" s="100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2:13" ht="11.25" customHeight="1" x14ac:dyDescent="0.3">
      <c r="B279" s="3"/>
      <c r="C279" s="100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2:13" ht="11.25" customHeight="1" x14ac:dyDescent="0.3">
      <c r="B280" s="3"/>
      <c r="C280" s="100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2:13" ht="11.25" customHeight="1" x14ac:dyDescent="0.3">
      <c r="B281" s="3"/>
      <c r="C281" s="100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2:13" ht="11.25" customHeight="1" x14ac:dyDescent="0.3">
      <c r="B282" s="3"/>
      <c r="C282" s="100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2:13" ht="11.25" customHeight="1" x14ac:dyDescent="0.3">
      <c r="B283" s="3"/>
      <c r="C283" s="100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2:13" ht="11.25" customHeight="1" x14ac:dyDescent="0.3">
      <c r="B284" s="3"/>
      <c r="C284" s="100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2:13" ht="11.25" customHeight="1" x14ac:dyDescent="0.3">
      <c r="B285" s="3"/>
      <c r="C285" s="100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2:13" ht="11.25" customHeight="1" x14ac:dyDescent="0.3">
      <c r="B286" s="3"/>
      <c r="C286" s="100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2:13" ht="11.25" customHeight="1" x14ac:dyDescent="0.3">
      <c r="B287" s="3"/>
      <c r="C287" s="100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2:13" ht="11.25" customHeight="1" x14ac:dyDescent="0.3">
      <c r="B288" s="3"/>
      <c r="C288" s="100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2:13" ht="11.25" customHeight="1" x14ac:dyDescent="0.3">
      <c r="B289" s="3"/>
      <c r="C289" s="100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2:13" ht="11.25" customHeight="1" x14ac:dyDescent="0.3">
      <c r="B290" s="3"/>
      <c r="C290" s="100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2:13" ht="11.25" customHeight="1" x14ac:dyDescent="0.3">
      <c r="B291" s="3"/>
      <c r="C291" s="100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2:13" ht="11.25" customHeight="1" x14ac:dyDescent="0.3">
      <c r="B292" s="3"/>
      <c r="C292" s="100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2:13" ht="11.25" customHeight="1" x14ac:dyDescent="0.3">
      <c r="B293" s="3"/>
      <c r="C293" s="100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2:13" ht="11.25" customHeight="1" x14ac:dyDescent="0.3">
      <c r="B294" s="3"/>
      <c r="C294" s="100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2:13" ht="11.25" customHeight="1" x14ac:dyDescent="0.3">
      <c r="B295" s="3"/>
      <c r="C295" s="100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2:13" ht="11.25" customHeight="1" x14ac:dyDescent="0.3">
      <c r="B296" s="3"/>
      <c r="C296" s="100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2:13" ht="11.25" customHeight="1" x14ac:dyDescent="0.3">
      <c r="B297" s="3"/>
      <c r="C297" s="100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2:13" ht="11.25" customHeight="1" x14ac:dyDescent="0.3">
      <c r="B298" s="3"/>
      <c r="C298" s="100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2:13" ht="11.25" customHeight="1" x14ac:dyDescent="0.3">
      <c r="B299" s="3"/>
      <c r="C299" s="100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2:13" ht="11.25" customHeight="1" x14ac:dyDescent="0.3">
      <c r="B300" s="3"/>
      <c r="C300" s="100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2:13" ht="11.25" customHeight="1" x14ac:dyDescent="0.3">
      <c r="B301" s="3"/>
      <c r="C301" s="100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2:13" ht="11.25" customHeight="1" x14ac:dyDescent="0.3">
      <c r="B302" s="3"/>
      <c r="C302" s="100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2:13" ht="11.25" customHeight="1" x14ac:dyDescent="0.3">
      <c r="B303" s="3"/>
      <c r="C303" s="100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2:13" ht="11.25" customHeight="1" x14ac:dyDescent="0.3">
      <c r="B304" s="3"/>
      <c r="C304" s="100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2:13" ht="11.25" customHeight="1" x14ac:dyDescent="0.3">
      <c r="B305" s="3"/>
      <c r="C305" s="100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2:13" ht="11.25" customHeight="1" x14ac:dyDescent="0.3">
      <c r="B306" s="3"/>
      <c r="C306" s="100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2:13" ht="11.25" customHeight="1" x14ac:dyDescent="0.3">
      <c r="B307" s="3"/>
      <c r="C307" s="100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2:13" ht="11.25" customHeight="1" x14ac:dyDescent="0.3">
      <c r="B308" s="3"/>
      <c r="C308" s="100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2:13" ht="11.25" customHeight="1" x14ac:dyDescent="0.3">
      <c r="B309" s="3"/>
      <c r="C309" s="100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2:13" ht="11.25" customHeight="1" x14ac:dyDescent="0.3">
      <c r="B310" s="3"/>
      <c r="C310" s="100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2:13" ht="11.25" customHeight="1" x14ac:dyDescent="0.3">
      <c r="B311" s="3"/>
      <c r="C311" s="100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2:13" ht="11.25" customHeight="1" x14ac:dyDescent="0.3">
      <c r="B312" s="3"/>
      <c r="C312" s="100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2:13" ht="11.25" customHeight="1" x14ac:dyDescent="0.3">
      <c r="B313" s="3"/>
      <c r="C313" s="100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2:13" ht="11.25" customHeight="1" x14ac:dyDescent="0.3">
      <c r="B314" s="3"/>
      <c r="C314" s="100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2:13" ht="11.25" customHeight="1" x14ac:dyDescent="0.3">
      <c r="B315" s="3"/>
      <c r="C315" s="100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2:13" ht="11.25" customHeight="1" x14ac:dyDescent="0.3">
      <c r="B316" s="3"/>
      <c r="C316" s="100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2:13" ht="11.25" customHeight="1" x14ac:dyDescent="0.3">
      <c r="B317" s="3"/>
      <c r="C317" s="100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2:13" ht="11.25" customHeight="1" x14ac:dyDescent="0.3">
      <c r="B318" s="3"/>
      <c r="C318" s="100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2:13" ht="11.25" customHeight="1" x14ac:dyDescent="0.3">
      <c r="B319" s="3"/>
      <c r="C319" s="100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2:13" ht="11.25" customHeight="1" x14ac:dyDescent="0.3">
      <c r="B320" s="3"/>
      <c r="C320" s="100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2:13" ht="11.25" customHeight="1" x14ac:dyDescent="0.3">
      <c r="B321" s="3"/>
      <c r="C321" s="100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2:13" ht="11.25" customHeight="1" x14ac:dyDescent="0.3">
      <c r="B322" s="3"/>
      <c r="C322" s="100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2:13" ht="11.25" customHeight="1" x14ac:dyDescent="0.3">
      <c r="B323" s="3"/>
      <c r="C323" s="100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2:13" ht="11.25" customHeight="1" x14ac:dyDescent="0.3">
      <c r="B324" s="3"/>
      <c r="C324" s="100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2:13" ht="11.25" customHeight="1" x14ac:dyDescent="0.3">
      <c r="B325" s="3"/>
      <c r="C325" s="100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2:13" ht="11.25" customHeight="1" x14ac:dyDescent="0.3">
      <c r="B326" s="3"/>
      <c r="C326" s="100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2:13" ht="11.25" customHeight="1" x14ac:dyDescent="0.3">
      <c r="B327" s="3"/>
      <c r="C327" s="100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2:13" ht="11.25" customHeight="1" x14ac:dyDescent="0.3">
      <c r="B328" s="3"/>
      <c r="C328" s="100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2:13" ht="11.25" customHeight="1" x14ac:dyDescent="0.3">
      <c r="B329" s="3"/>
      <c r="C329" s="100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2:13" ht="11.25" customHeight="1" x14ac:dyDescent="0.3">
      <c r="B330" s="3"/>
      <c r="C330" s="100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2:13" ht="11.25" customHeight="1" x14ac:dyDescent="0.3">
      <c r="B331" s="3"/>
      <c r="C331" s="100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2:13" ht="11.25" customHeight="1" x14ac:dyDescent="0.3">
      <c r="B332" s="3"/>
      <c r="C332" s="100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2:13" ht="11.25" customHeight="1" x14ac:dyDescent="0.3">
      <c r="B333" s="3"/>
      <c r="C333" s="100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2:13" ht="11.25" customHeight="1" x14ac:dyDescent="0.3">
      <c r="B334" s="3"/>
      <c r="C334" s="100"/>
      <c r="D334" s="3"/>
      <c r="E334" s="3"/>
      <c r="F334" s="3"/>
      <c r="G334" s="3"/>
      <c r="H334" s="3"/>
      <c r="I334" s="3"/>
      <c r="J334" s="3"/>
      <c r="K334" s="3"/>
      <c r="L334" s="3"/>
      <c r="M334" s="3"/>
    </row>
    <row r="335" spans="2:13" ht="11.25" customHeight="1" x14ac:dyDescent="0.3">
      <c r="B335" s="3"/>
      <c r="C335" s="100"/>
      <c r="D335" s="3"/>
      <c r="E335" s="3"/>
      <c r="F335" s="3"/>
      <c r="G335" s="3"/>
      <c r="H335" s="3"/>
      <c r="I335" s="3"/>
      <c r="J335" s="3"/>
      <c r="K335" s="3"/>
      <c r="L335" s="3"/>
      <c r="M335" s="3"/>
    </row>
    <row r="336" spans="2:13" ht="11.25" customHeight="1" x14ac:dyDescent="0.3">
      <c r="B336" s="3"/>
      <c r="C336" s="100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2:13" ht="11.25" customHeight="1" x14ac:dyDescent="0.3">
      <c r="B337" s="3"/>
      <c r="C337" s="100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2:13" ht="11.25" customHeight="1" x14ac:dyDescent="0.3">
      <c r="B338" s="3"/>
      <c r="C338" s="100"/>
      <c r="D338" s="3"/>
      <c r="E338" s="3"/>
      <c r="F338" s="3"/>
      <c r="G338" s="3"/>
      <c r="H338" s="3"/>
      <c r="I338" s="3"/>
      <c r="J338" s="3"/>
      <c r="K338" s="3"/>
      <c r="L338" s="3"/>
      <c r="M338" s="3"/>
    </row>
    <row r="339" spans="2:13" ht="11.25" customHeight="1" x14ac:dyDescent="0.3">
      <c r="B339" s="3"/>
      <c r="C339" s="100"/>
      <c r="D339" s="3"/>
      <c r="E339" s="3"/>
      <c r="F339" s="3"/>
      <c r="G339" s="3"/>
      <c r="H339" s="3"/>
      <c r="I339" s="3"/>
      <c r="J339" s="3"/>
      <c r="K339" s="3"/>
      <c r="L339" s="3"/>
      <c r="M339" s="3"/>
    </row>
    <row r="340" spans="2:13" ht="11.25" customHeight="1" x14ac:dyDescent="0.3">
      <c r="B340" s="3"/>
      <c r="C340" s="100"/>
      <c r="D340" s="3"/>
      <c r="E340" s="3"/>
      <c r="F340" s="3"/>
      <c r="G340" s="3"/>
      <c r="H340" s="3"/>
      <c r="I340" s="3"/>
      <c r="J340" s="3"/>
      <c r="K340" s="3"/>
      <c r="L340" s="3"/>
      <c r="M340" s="3"/>
    </row>
    <row r="341" spans="2:13" ht="11.25" customHeight="1" x14ac:dyDescent="0.3">
      <c r="B341" s="3"/>
      <c r="C341" s="100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2:13" ht="11.25" customHeight="1" x14ac:dyDescent="0.3">
      <c r="B342" s="3"/>
      <c r="C342" s="100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2:13" ht="11.25" customHeight="1" x14ac:dyDescent="0.3">
      <c r="B343" s="3"/>
      <c r="C343" s="100"/>
      <c r="D343" s="3"/>
      <c r="E343" s="3"/>
      <c r="F343" s="3"/>
      <c r="G343" s="3"/>
      <c r="H343" s="3"/>
      <c r="I343" s="3"/>
      <c r="J343" s="3"/>
      <c r="K343" s="3"/>
      <c r="L343" s="3"/>
      <c r="M343" s="3"/>
    </row>
    <row r="344" spans="2:13" ht="11.25" customHeight="1" x14ac:dyDescent="0.3">
      <c r="B344" s="3"/>
      <c r="C344" s="100"/>
      <c r="D344" s="3"/>
      <c r="E344" s="3"/>
      <c r="F344" s="3"/>
      <c r="G344" s="3"/>
      <c r="H344" s="3"/>
      <c r="I344" s="3"/>
      <c r="J344" s="3"/>
      <c r="K344" s="3"/>
      <c r="L344" s="3"/>
      <c r="M344" s="3"/>
    </row>
    <row r="345" spans="2:13" ht="11.25" customHeight="1" x14ac:dyDescent="0.3">
      <c r="B345" s="3"/>
      <c r="C345" s="100"/>
      <c r="D345" s="3"/>
      <c r="E345" s="3"/>
      <c r="F345" s="3"/>
      <c r="G345" s="3"/>
      <c r="H345" s="3"/>
      <c r="I345" s="3"/>
      <c r="J345" s="3"/>
      <c r="K345" s="3"/>
      <c r="L345" s="3"/>
      <c r="M345" s="3"/>
    </row>
    <row r="346" spans="2:13" ht="11.25" customHeight="1" x14ac:dyDescent="0.3">
      <c r="B346" s="3"/>
      <c r="C346" s="100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2:13" ht="11.25" customHeight="1" x14ac:dyDescent="0.3">
      <c r="B347" s="3"/>
      <c r="C347" s="100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2:13" ht="11.25" customHeight="1" x14ac:dyDescent="0.3">
      <c r="B348" s="3"/>
      <c r="C348" s="100"/>
      <c r="D348" s="3"/>
      <c r="E348" s="3"/>
      <c r="F348" s="3"/>
      <c r="G348" s="3"/>
      <c r="H348" s="3"/>
      <c r="I348" s="3"/>
      <c r="J348" s="3"/>
      <c r="K348" s="3"/>
      <c r="L348" s="3"/>
      <c r="M348" s="3"/>
    </row>
    <row r="349" spans="2:13" ht="11.25" customHeight="1" x14ac:dyDescent="0.3">
      <c r="B349" s="3"/>
      <c r="C349" s="100"/>
      <c r="D349" s="3"/>
      <c r="E349" s="3"/>
      <c r="F349" s="3"/>
      <c r="G349" s="3"/>
      <c r="H349" s="3"/>
      <c r="I349" s="3"/>
      <c r="J349" s="3"/>
      <c r="K349" s="3"/>
      <c r="L349" s="3"/>
      <c r="M349" s="3"/>
    </row>
    <row r="350" spans="2:13" ht="11.25" customHeight="1" x14ac:dyDescent="0.3">
      <c r="B350" s="3"/>
      <c r="C350" s="100"/>
      <c r="D350" s="3"/>
      <c r="E350" s="3"/>
      <c r="F350" s="3"/>
      <c r="G350" s="3"/>
      <c r="H350" s="3"/>
      <c r="I350" s="3"/>
      <c r="J350" s="3"/>
      <c r="K350" s="3"/>
      <c r="L350" s="3"/>
      <c r="M350" s="3"/>
    </row>
    <row r="351" spans="2:13" ht="11.25" customHeight="1" x14ac:dyDescent="0.3">
      <c r="B351" s="3"/>
      <c r="C351" s="100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2:13" ht="11.25" customHeight="1" x14ac:dyDescent="0.3">
      <c r="B352" s="3"/>
      <c r="C352" s="100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2:13" ht="11.25" customHeight="1" x14ac:dyDescent="0.3">
      <c r="B353" s="3"/>
      <c r="C353" s="100"/>
      <c r="D353" s="3"/>
      <c r="E353" s="3"/>
      <c r="F353" s="3"/>
      <c r="G353" s="3"/>
      <c r="H353" s="3"/>
      <c r="I353" s="3"/>
      <c r="J353" s="3"/>
      <c r="K353" s="3"/>
      <c r="L353" s="3"/>
      <c r="M353" s="3"/>
    </row>
    <row r="354" spans="2:13" ht="11.25" customHeight="1" x14ac:dyDescent="0.3">
      <c r="B354" s="3"/>
      <c r="C354" s="100"/>
      <c r="D354" s="3"/>
      <c r="E354" s="3"/>
      <c r="F354" s="3"/>
      <c r="G354" s="3"/>
      <c r="H354" s="3"/>
      <c r="I354" s="3"/>
      <c r="J354" s="3"/>
      <c r="K354" s="3"/>
      <c r="L354" s="3"/>
      <c r="M354" s="3"/>
    </row>
    <row r="355" spans="2:13" ht="11.25" customHeight="1" x14ac:dyDescent="0.3">
      <c r="B355" s="3"/>
      <c r="C355" s="100"/>
      <c r="D355" s="3"/>
      <c r="E355" s="3"/>
      <c r="F355" s="3"/>
      <c r="G355" s="3"/>
      <c r="H355" s="3"/>
      <c r="I355" s="3"/>
      <c r="J355" s="3"/>
      <c r="K355" s="3"/>
      <c r="L355" s="3"/>
      <c r="M355" s="3"/>
    </row>
    <row r="356" spans="2:13" ht="11.25" customHeight="1" x14ac:dyDescent="0.3">
      <c r="B356" s="3"/>
      <c r="C356" s="100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2:13" ht="11.25" customHeight="1" x14ac:dyDescent="0.3">
      <c r="B357" s="3"/>
      <c r="C357" s="100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2:13" ht="11.25" customHeight="1" x14ac:dyDescent="0.3">
      <c r="B358" s="3"/>
      <c r="C358" s="100"/>
      <c r="D358" s="3"/>
      <c r="E358" s="3"/>
      <c r="F358" s="3"/>
      <c r="G358" s="3"/>
      <c r="H358" s="3"/>
      <c r="I358" s="3"/>
      <c r="J358" s="3"/>
      <c r="K358" s="3"/>
      <c r="L358" s="3"/>
      <c r="M358" s="3"/>
    </row>
    <row r="359" spans="2:13" ht="11.25" customHeight="1" x14ac:dyDescent="0.3">
      <c r="B359" s="3"/>
      <c r="C359" s="100"/>
      <c r="D359" s="3"/>
      <c r="E359" s="3"/>
      <c r="F359" s="3"/>
      <c r="G359" s="3"/>
      <c r="H359" s="3"/>
      <c r="I359" s="3"/>
      <c r="J359" s="3"/>
      <c r="K359" s="3"/>
      <c r="L359" s="3"/>
      <c r="M359" s="3"/>
    </row>
    <row r="360" spans="2:13" ht="11.25" customHeight="1" x14ac:dyDescent="0.3">
      <c r="B360" s="3"/>
      <c r="C360" s="100"/>
      <c r="D360" s="3"/>
      <c r="E360" s="3"/>
      <c r="F360" s="3"/>
      <c r="G360" s="3"/>
      <c r="H360" s="3"/>
      <c r="I360" s="3"/>
      <c r="J360" s="3"/>
      <c r="K360" s="3"/>
      <c r="L360" s="3"/>
      <c r="M360" s="3"/>
    </row>
    <row r="361" spans="2:13" ht="11.25" customHeight="1" x14ac:dyDescent="0.3">
      <c r="B361" s="3"/>
      <c r="C361" s="100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2:13" ht="11.25" customHeight="1" x14ac:dyDescent="0.3">
      <c r="B362" s="3"/>
      <c r="C362" s="100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2:13" ht="11.25" customHeight="1" x14ac:dyDescent="0.3">
      <c r="B363" s="3"/>
      <c r="C363" s="100"/>
      <c r="D363" s="3"/>
      <c r="E363" s="3"/>
      <c r="F363" s="3"/>
      <c r="G363" s="3"/>
      <c r="H363" s="3"/>
      <c r="I363" s="3"/>
      <c r="J363" s="3"/>
      <c r="K363" s="3"/>
      <c r="L363" s="3"/>
      <c r="M363" s="3"/>
    </row>
    <row r="364" spans="2:13" ht="11.25" customHeight="1" x14ac:dyDescent="0.3">
      <c r="B364" s="3"/>
      <c r="C364" s="100"/>
      <c r="D364" s="3"/>
      <c r="E364" s="3"/>
      <c r="F364" s="3"/>
      <c r="G364" s="3"/>
      <c r="H364" s="3"/>
      <c r="I364" s="3"/>
      <c r="J364" s="3"/>
      <c r="K364" s="3"/>
      <c r="L364" s="3"/>
      <c r="M364" s="3"/>
    </row>
    <row r="365" spans="2:13" ht="11.25" customHeight="1" x14ac:dyDescent="0.3">
      <c r="B365" s="3"/>
      <c r="C365" s="100"/>
      <c r="D365" s="3"/>
      <c r="E365" s="3"/>
      <c r="F365" s="3"/>
      <c r="G365" s="3"/>
      <c r="H365" s="3"/>
      <c r="I365" s="3"/>
      <c r="J365" s="3"/>
      <c r="K365" s="3"/>
      <c r="L365" s="3"/>
      <c r="M365" s="3"/>
    </row>
    <row r="366" spans="2:13" ht="11.25" customHeight="1" x14ac:dyDescent="0.3">
      <c r="B366" s="3"/>
      <c r="C366" s="100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2:13" ht="11.25" customHeight="1" x14ac:dyDescent="0.3">
      <c r="B367" s="3"/>
      <c r="C367" s="100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2:13" ht="11.25" customHeight="1" x14ac:dyDescent="0.3">
      <c r="B368" s="3"/>
      <c r="C368" s="100"/>
      <c r="D368" s="3"/>
      <c r="E368" s="3"/>
      <c r="F368" s="3"/>
      <c r="G368" s="3"/>
      <c r="H368" s="3"/>
      <c r="I368" s="3"/>
      <c r="J368" s="3"/>
      <c r="K368" s="3"/>
      <c r="L368" s="3"/>
      <c r="M368" s="3"/>
    </row>
    <row r="369" spans="2:13" ht="11.25" customHeight="1" x14ac:dyDescent="0.3">
      <c r="B369" s="3"/>
      <c r="C369" s="100"/>
      <c r="D369" s="3"/>
      <c r="E369" s="3"/>
      <c r="F369" s="3"/>
      <c r="G369" s="3"/>
      <c r="H369" s="3"/>
      <c r="I369" s="3"/>
      <c r="J369" s="3"/>
      <c r="K369" s="3"/>
      <c r="L369" s="3"/>
      <c r="M369" s="3"/>
    </row>
    <row r="370" spans="2:13" ht="11.25" customHeight="1" x14ac:dyDescent="0.3">
      <c r="B370" s="3"/>
      <c r="C370" s="100"/>
      <c r="D370" s="3"/>
      <c r="E370" s="3"/>
      <c r="F370" s="3"/>
      <c r="G370" s="3"/>
      <c r="H370" s="3"/>
      <c r="I370" s="3"/>
      <c r="J370" s="3"/>
      <c r="K370" s="3"/>
      <c r="L370" s="3"/>
      <c r="M370" s="3"/>
    </row>
    <row r="371" spans="2:13" ht="11.25" customHeight="1" x14ac:dyDescent="0.3">
      <c r="B371" s="3"/>
      <c r="C371" s="100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2:13" ht="11.25" customHeight="1" x14ac:dyDescent="0.3">
      <c r="B372" s="3"/>
      <c r="C372" s="100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2:13" ht="11.25" customHeight="1" x14ac:dyDescent="0.3">
      <c r="B373" s="3"/>
      <c r="C373" s="100"/>
      <c r="D373" s="3"/>
      <c r="E373" s="3"/>
      <c r="F373" s="3"/>
      <c r="G373" s="3"/>
      <c r="H373" s="3"/>
      <c r="I373" s="3"/>
      <c r="J373" s="3"/>
      <c r="K373" s="3"/>
      <c r="L373" s="3"/>
      <c r="M373" s="3"/>
    </row>
    <row r="374" spans="2:13" ht="11.25" customHeight="1" x14ac:dyDescent="0.3">
      <c r="B374" s="3"/>
      <c r="C374" s="100"/>
      <c r="D374" s="3"/>
      <c r="E374" s="3"/>
      <c r="F374" s="3"/>
      <c r="G374" s="3"/>
      <c r="H374" s="3"/>
      <c r="I374" s="3"/>
      <c r="J374" s="3"/>
      <c r="K374" s="3"/>
      <c r="L374" s="3"/>
      <c r="M374" s="3"/>
    </row>
    <row r="375" spans="2:13" ht="11.25" customHeight="1" x14ac:dyDescent="0.3">
      <c r="B375" s="3"/>
      <c r="C375" s="100"/>
      <c r="D375" s="3"/>
      <c r="E375" s="3"/>
      <c r="F375" s="3"/>
      <c r="G375" s="3"/>
      <c r="H375" s="3"/>
      <c r="I375" s="3"/>
      <c r="J375" s="3"/>
      <c r="K375" s="3"/>
      <c r="L375" s="3"/>
      <c r="M375" s="3"/>
    </row>
    <row r="376" spans="2:13" ht="11.25" customHeight="1" x14ac:dyDescent="0.3">
      <c r="B376" s="3"/>
      <c r="C376" s="100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2:13" ht="11.25" customHeight="1" x14ac:dyDescent="0.3">
      <c r="B377" s="3"/>
      <c r="C377" s="100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2:13" ht="11.25" customHeight="1" x14ac:dyDescent="0.3">
      <c r="B378" s="3"/>
      <c r="C378" s="100"/>
      <c r="D378" s="3"/>
      <c r="E378" s="3"/>
      <c r="F378" s="3"/>
      <c r="G378" s="3"/>
      <c r="H378" s="3"/>
      <c r="I378" s="3"/>
      <c r="J378" s="3"/>
      <c r="K378" s="3"/>
      <c r="L378" s="3"/>
      <c r="M378" s="3"/>
    </row>
    <row r="379" spans="2:13" ht="11.25" customHeight="1" x14ac:dyDescent="0.3">
      <c r="B379" s="3"/>
      <c r="C379" s="100"/>
      <c r="D379" s="3"/>
      <c r="E379" s="3"/>
      <c r="F379" s="3"/>
      <c r="G379" s="3"/>
      <c r="H379" s="3"/>
      <c r="I379" s="3"/>
      <c r="J379" s="3"/>
      <c r="K379" s="3"/>
      <c r="L379" s="3"/>
      <c r="M379" s="3"/>
    </row>
    <row r="380" spans="2:13" ht="11.25" customHeight="1" x14ac:dyDescent="0.3">
      <c r="B380" s="3"/>
      <c r="C380" s="100"/>
      <c r="D380" s="3"/>
      <c r="E380" s="3"/>
      <c r="F380" s="3"/>
      <c r="G380" s="3"/>
      <c r="H380" s="3"/>
      <c r="I380" s="3"/>
      <c r="J380" s="3"/>
      <c r="K380" s="3"/>
      <c r="L380" s="3"/>
      <c r="M380" s="3"/>
    </row>
    <row r="381" spans="2:13" ht="11.25" customHeight="1" x14ac:dyDescent="0.3">
      <c r="B381" s="3"/>
      <c r="C381" s="100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2:13" ht="11.25" customHeight="1" x14ac:dyDescent="0.3">
      <c r="B382" s="3"/>
      <c r="C382" s="100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2:13" ht="11.25" customHeight="1" x14ac:dyDescent="0.3">
      <c r="B383" s="3"/>
      <c r="C383" s="100"/>
      <c r="D383" s="3"/>
      <c r="E383" s="3"/>
      <c r="F383" s="3"/>
      <c r="G383" s="3"/>
      <c r="H383" s="3"/>
      <c r="I383" s="3"/>
      <c r="J383" s="3"/>
      <c r="K383" s="3"/>
      <c r="L383" s="3"/>
      <c r="M383" s="3"/>
    </row>
    <row r="384" spans="2:13" ht="11.25" customHeight="1" x14ac:dyDescent="0.3">
      <c r="B384" s="3"/>
      <c r="C384" s="100"/>
      <c r="D384" s="3"/>
      <c r="E384" s="3"/>
      <c r="F384" s="3"/>
      <c r="G384" s="3"/>
      <c r="H384" s="3"/>
      <c r="I384" s="3"/>
      <c r="J384" s="3"/>
      <c r="K384" s="3"/>
      <c r="L384" s="3"/>
      <c r="M384" s="3"/>
    </row>
    <row r="385" spans="2:13" ht="11.25" customHeight="1" x14ac:dyDescent="0.3">
      <c r="B385" s="3"/>
      <c r="C385" s="100"/>
      <c r="D385" s="3"/>
      <c r="E385" s="3"/>
      <c r="F385" s="3"/>
      <c r="G385" s="3"/>
      <c r="H385" s="3"/>
      <c r="I385" s="3"/>
      <c r="J385" s="3"/>
      <c r="K385" s="3"/>
      <c r="L385" s="3"/>
      <c r="M385" s="3"/>
    </row>
    <row r="386" spans="2:13" ht="11.25" customHeight="1" x14ac:dyDescent="0.3">
      <c r="B386" s="3"/>
      <c r="C386" s="100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2:13" ht="11.25" customHeight="1" x14ac:dyDescent="0.3">
      <c r="B387" s="3"/>
      <c r="C387" s="100"/>
      <c r="D387" s="3"/>
      <c r="E387" s="3"/>
      <c r="F387" s="3"/>
      <c r="G387" s="3"/>
      <c r="H387" s="3"/>
      <c r="I387" s="3"/>
      <c r="J387" s="3"/>
      <c r="K387" s="3"/>
      <c r="L387" s="3"/>
      <c r="M387" s="3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15"/>
  <sheetViews>
    <sheetView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16.109375" bestFit="1" customWidth="1"/>
    <col min="4" max="4" width="9.33203125" bestFit="1" customWidth="1"/>
    <col min="5" max="5" width="15.5546875" bestFit="1" customWidth="1"/>
    <col min="6" max="7" width="8.33203125" bestFit="1" customWidth="1"/>
    <col min="8" max="9" width="11.33203125" bestFit="1" customWidth="1"/>
    <col min="10" max="12" width="12.44140625" bestFit="1" customWidth="1"/>
    <col min="13" max="13" width="10.109375" bestFit="1" customWidth="1"/>
    <col min="14" max="14" width="20.44140625" bestFit="1" customWidth="1"/>
    <col min="15" max="15" width="20.5546875" bestFit="1" customWidth="1"/>
    <col min="16" max="16" width="21.109375" bestFit="1" customWidth="1"/>
    <col min="17" max="17" width="22.44140625" bestFit="1" customWidth="1"/>
  </cols>
  <sheetData>
    <row r="1" spans="1:17" x14ac:dyDescent="0.3">
      <c r="B1" s="102" t="s">
        <v>31</v>
      </c>
      <c r="C1" s="102" t="s">
        <v>153</v>
      </c>
      <c r="D1" s="102" t="s">
        <v>155</v>
      </c>
      <c r="E1" s="102" t="s">
        <v>156</v>
      </c>
      <c r="F1" s="102" t="s">
        <v>157</v>
      </c>
      <c r="G1" s="102" t="s">
        <v>158</v>
      </c>
      <c r="H1" s="102" t="s">
        <v>159</v>
      </c>
      <c r="I1" s="102" t="s">
        <v>160</v>
      </c>
      <c r="J1" s="102" t="s">
        <v>161</v>
      </c>
      <c r="K1" s="102" t="s">
        <v>162</v>
      </c>
      <c r="L1" s="102" t="s">
        <v>163</v>
      </c>
      <c r="M1" s="102" t="s">
        <v>164</v>
      </c>
      <c r="N1" s="102" t="s">
        <v>165</v>
      </c>
      <c r="O1" s="102" t="s">
        <v>166</v>
      </c>
      <c r="P1" s="102" t="s">
        <v>167</v>
      </c>
      <c r="Q1" s="102" t="s">
        <v>168</v>
      </c>
    </row>
    <row r="2" spans="1:17" x14ac:dyDescent="0.3">
      <c r="A2" s="102">
        <v>0</v>
      </c>
      <c r="B2" t="s">
        <v>36</v>
      </c>
      <c r="C2">
        <v>19441.767349999998</v>
      </c>
      <c r="D2">
        <v>87.511179999999996</v>
      </c>
      <c r="E2">
        <v>57.4816</v>
      </c>
      <c r="F2">
        <v>1.57497</v>
      </c>
      <c r="G2">
        <v>6.1048299999999998</v>
      </c>
      <c r="H2">
        <v>2641.1972900000001</v>
      </c>
      <c r="I2">
        <v>8110.1025300000001</v>
      </c>
      <c r="J2">
        <v>11419.08877</v>
      </c>
      <c r="K2">
        <v>15710.09232</v>
      </c>
      <c r="L2">
        <v>9931.9565899999998</v>
      </c>
      <c r="M2">
        <v>8.8880000000000001E-2</v>
      </c>
      <c r="N2">
        <v>1.0701700000000001</v>
      </c>
      <c r="O2">
        <v>4.2651199999999996</v>
      </c>
      <c r="P2">
        <v>2.997E-2</v>
      </c>
      <c r="Q2">
        <v>5402.872229999999</v>
      </c>
    </row>
    <row r="3" spans="1:17" x14ac:dyDescent="0.3">
      <c r="A3" s="102">
        <v>1</v>
      </c>
      <c r="B3" t="s">
        <v>37</v>
      </c>
      <c r="C3">
        <v>19613.008819999999</v>
      </c>
      <c r="D3">
        <v>87.880319999999998</v>
      </c>
      <c r="E3">
        <v>57.684010000000001</v>
      </c>
      <c r="F3">
        <v>1.60548</v>
      </c>
      <c r="G3">
        <v>6.13645</v>
      </c>
      <c r="H3">
        <v>2768.1511599999999</v>
      </c>
      <c r="I3">
        <v>8176.8628600000002</v>
      </c>
      <c r="J3">
        <v>11506.4149</v>
      </c>
      <c r="K3">
        <v>15819.6564</v>
      </c>
      <c r="L3">
        <v>9943.8176700000004</v>
      </c>
      <c r="M3">
        <v>8.931E-2</v>
      </c>
      <c r="N3">
        <v>1.2298</v>
      </c>
      <c r="O3">
        <v>4.2846500000000001</v>
      </c>
      <c r="P3">
        <v>3.083E-2</v>
      </c>
      <c r="Q3">
        <v>5404.8541999999998</v>
      </c>
    </row>
    <row r="4" spans="1:17" x14ac:dyDescent="0.3">
      <c r="A4" s="102">
        <v>2</v>
      </c>
      <c r="B4" t="s">
        <v>38</v>
      </c>
      <c r="C4">
        <v>19778.49885</v>
      </c>
      <c r="D4">
        <v>87.570359999999994</v>
      </c>
      <c r="E4">
        <v>57.453699999999998</v>
      </c>
      <c r="F4">
        <v>1.63493</v>
      </c>
      <c r="G4">
        <v>6.0653300000000003</v>
      </c>
      <c r="H4">
        <v>2805.0531500000002</v>
      </c>
      <c r="I4">
        <v>8228.6310699999995</v>
      </c>
      <c r="J4">
        <v>11592.37119</v>
      </c>
      <c r="K4">
        <v>15945.580169999999</v>
      </c>
      <c r="L4">
        <v>10008.93325</v>
      </c>
      <c r="M4">
        <v>8.992E-2</v>
      </c>
      <c r="N4">
        <v>1.3895299999999999</v>
      </c>
      <c r="O4">
        <v>4.2590000000000003</v>
      </c>
      <c r="P4">
        <v>3.168E-2</v>
      </c>
      <c r="Q4">
        <v>5376.8535300000003</v>
      </c>
    </row>
    <row r="5" spans="1:17" x14ac:dyDescent="0.3">
      <c r="A5" s="102">
        <v>3</v>
      </c>
      <c r="B5" t="s">
        <v>39</v>
      </c>
      <c r="C5">
        <v>19830.743180000001</v>
      </c>
      <c r="D5">
        <v>87.881410000000002</v>
      </c>
      <c r="E5">
        <v>57.65296</v>
      </c>
      <c r="F5">
        <v>1.67014</v>
      </c>
      <c r="G5">
        <v>6.1166200000000002</v>
      </c>
      <c r="H5">
        <v>2767.8819199999998</v>
      </c>
      <c r="I5">
        <v>8216.7622900000006</v>
      </c>
      <c r="J5">
        <v>11587.93161</v>
      </c>
      <c r="K5">
        <v>15956.864229999999</v>
      </c>
      <c r="L5">
        <v>10055.74763</v>
      </c>
      <c r="M5">
        <v>8.8370000000000004E-2</v>
      </c>
      <c r="N5">
        <v>1.54972</v>
      </c>
      <c r="O5">
        <v>4.3139500000000002</v>
      </c>
      <c r="P5">
        <v>2.9340000000000001E-2</v>
      </c>
      <c r="Q5">
        <v>5348.8671300000015</v>
      </c>
    </row>
    <row r="6" spans="1:17" x14ac:dyDescent="0.3">
      <c r="A6" s="102">
        <v>4</v>
      </c>
      <c r="B6" t="s">
        <v>40</v>
      </c>
      <c r="C6">
        <v>19958.41504</v>
      </c>
      <c r="D6">
        <v>88.359800000000007</v>
      </c>
      <c r="E6">
        <v>57.84149</v>
      </c>
      <c r="F6">
        <v>1.69469</v>
      </c>
      <c r="G6">
        <v>6.1336500000000003</v>
      </c>
      <c r="H6">
        <v>2892.7701400000001</v>
      </c>
      <c r="I6">
        <v>8273.9517899999992</v>
      </c>
      <c r="J6">
        <v>11663.99525</v>
      </c>
      <c r="K6">
        <v>16016.639139999999</v>
      </c>
      <c r="L6">
        <v>10048.499239999999</v>
      </c>
      <c r="M6">
        <v>8.863E-2</v>
      </c>
      <c r="N6">
        <v>1.63442</v>
      </c>
      <c r="O6">
        <v>4.3297600000000003</v>
      </c>
      <c r="P6">
        <v>3.0249999999999999E-2</v>
      </c>
      <c r="Q6">
        <v>5320.837669999999</v>
      </c>
    </row>
    <row r="7" spans="1:17" x14ac:dyDescent="0.3">
      <c r="A7" s="102">
        <v>5</v>
      </c>
      <c r="B7" t="s">
        <v>41</v>
      </c>
      <c r="C7">
        <v>20094.788560000001</v>
      </c>
      <c r="D7">
        <v>88.110029999999995</v>
      </c>
      <c r="E7">
        <v>57.655830000000002</v>
      </c>
      <c r="F7">
        <v>1.71841</v>
      </c>
      <c r="G7">
        <v>6.1052200000000001</v>
      </c>
      <c r="H7">
        <v>2918.2193600000001</v>
      </c>
      <c r="I7">
        <v>8316.4478400000007</v>
      </c>
      <c r="J7">
        <v>11725.342269999999</v>
      </c>
      <c r="K7">
        <v>16115.67281</v>
      </c>
      <c r="L7">
        <v>10095.688920000001</v>
      </c>
      <c r="M7">
        <v>8.9109999999999995E-2</v>
      </c>
      <c r="N7">
        <v>1.71872</v>
      </c>
      <c r="O7">
        <v>4.3362699999999998</v>
      </c>
      <c r="P7">
        <v>3.1140000000000001E-2</v>
      </c>
      <c r="Q7">
        <v>5279.1782900000017</v>
      </c>
    </row>
    <row r="8" spans="1:17" x14ac:dyDescent="0.3">
      <c r="A8" s="102">
        <v>6</v>
      </c>
      <c r="B8" t="s">
        <v>42</v>
      </c>
      <c r="C8">
        <v>20165.30143</v>
      </c>
      <c r="D8">
        <v>88.153289999999998</v>
      </c>
      <c r="E8">
        <v>57.660119999999999</v>
      </c>
      <c r="F8">
        <v>1.74109</v>
      </c>
      <c r="G8">
        <v>6.1289300000000004</v>
      </c>
      <c r="H8">
        <v>2868.9550100000001</v>
      </c>
      <c r="I8">
        <v>8327.8857200000002</v>
      </c>
      <c r="J8">
        <v>11734.916670000001</v>
      </c>
      <c r="K8">
        <v>16148.84002</v>
      </c>
      <c r="L8">
        <v>10139.07092</v>
      </c>
      <c r="M8">
        <v>9.0179999999999996E-2</v>
      </c>
      <c r="N8">
        <v>1.80036</v>
      </c>
      <c r="O8">
        <v>4.3751899999999999</v>
      </c>
      <c r="P8">
        <v>2.8420000000000001E-2</v>
      </c>
      <c r="Q8">
        <v>5234.7969699999994</v>
      </c>
    </row>
    <row r="9" spans="1:17" x14ac:dyDescent="0.3">
      <c r="A9" s="102">
        <v>7</v>
      </c>
      <c r="B9" t="s">
        <v>43</v>
      </c>
      <c r="C9">
        <v>20267.173340000001</v>
      </c>
      <c r="D9">
        <v>88.447140000000005</v>
      </c>
      <c r="E9">
        <v>57.816859999999998</v>
      </c>
      <c r="F9">
        <v>1.75834</v>
      </c>
      <c r="G9">
        <v>6.1287900000000004</v>
      </c>
      <c r="H9">
        <v>2963.3044199999999</v>
      </c>
      <c r="I9">
        <v>8365.3262699999996</v>
      </c>
      <c r="J9">
        <v>11812.18195</v>
      </c>
      <c r="K9">
        <v>16198.27512</v>
      </c>
      <c r="L9">
        <v>10113.07057</v>
      </c>
      <c r="M9">
        <v>9.0870000000000006E-2</v>
      </c>
      <c r="N9">
        <v>1.8140400000000001</v>
      </c>
      <c r="O9">
        <v>4.3855300000000002</v>
      </c>
      <c r="P9">
        <v>2.9360000000000001E-2</v>
      </c>
      <c r="Q9">
        <v>5176.7972200000004</v>
      </c>
    </row>
    <row r="10" spans="1:17" x14ac:dyDescent="0.3">
      <c r="A10" s="102">
        <v>8</v>
      </c>
      <c r="B10" t="s">
        <v>44</v>
      </c>
      <c r="C10">
        <v>20399.953170000001</v>
      </c>
      <c r="D10">
        <v>88.203149999999994</v>
      </c>
      <c r="E10">
        <v>57.631010000000003</v>
      </c>
      <c r="F10">
        <v>1.77475</v>
      </c>
      <c r="G10">
        <v>6.0925399999999996</v>
      </c>
      <c r="H10">
        <v>2987.3762299999999</v>
      </c>
      <c r="I10">
        <v>8411.1925599999995</v>
      </c>
      <c r="J10">
        <v>11895.43982</v>
      </c>
      <c r="K10">
        <v>16293.697620000001</v>
      </c>
      <c r="L10">
        <v>10169.070110000001</v>
      </c>
      <c r="M10">
        <v>9.1560000000000002E-2</v>
      </c>
      <c r="N10">
        <v>1.8280400000000001</v>
      </c>
      <c r="O10">
        <v>4.3843500000000004</v>
      </c>
      <c r="P10">
        <v>3.0249999999999999E-2</v>
      </c>
      <c r="Q10">
        <v>5125.346880000001</v>
      </c>
    </row>
    <row r="11" spans="1:17" x14ac:dyDescent="0.3">
      <c r="A11" s="102">
        <v>9</v>
      </c>
      <c r="B11" t="s">
        <v>45</v>
      </c>
      <c r="C11">
        <v>20394.361860000001</v>
      </c>
      <c r="D11">
        <v>88.568060000000003</v>
      </c>
      <c r="E11">
        <v>57.856430000000003</v>
      </c>
      <c r="F11">
        <v>1.7938099999999999</v>
      </c>
      <c r="G11">
        <v>6.1374599999999999</v>
      </c>
      <c r="H11">
        <v>2928.01883</v>
      </c>
      <c r="I11">
        <v>8401.8161799999998</v>
      </c>
      <c r="J11">
        <v>11890.94031</v>
      </c>
      <c r="K11">
        <v>16250.743109999999</v>
      </c>
      <c r="L11">
        <v>10157.14933</v>
      </c>
      <c r="M11">
        <v>9.0260000000000007E-2</v>
      </c>
      <c r="N11">
        <v>1.8448199999999999</v>
      </c>
      <c r="O11">
        <v>4.4373500000000003</v>
      </c>
      <c r="P11">
        <v>2.7320000000000001E-2</v>
      </c>
      <c r="Q11">
        <v>5071.9200200000014</v>
      </c>
    </row>
    <row r="12" spans="1:17" x14ac:dyDescent="0.3">
      <c r="A12" s="102">
        <v>10</v>
      </c>
      <c r="B12" t="s">
        <v>46</v>
      </c>
      <c r="C12">
        <v>20479.018489999999</v>
      </c>
      <c r="D12">
        <v>89.108000000000004</v>
      </c>
      <c r="E12">
        <v>58.095019999999998</v>
      </c>
      <c r="F12">
        <v>1.8166599999999999</v>
      </c>
      <c r="G12">
        <v>6.1400399999999999</v>
      </c>
      <c r="H12">
        <v>2989.8958899999998</v>
      </c>
      <c r="I12">
        <v>8434.3987799999995</v>
      </c>
      <c r="J12">
        <v>11936.153770000001</v>
      </c>
      <c r="K12">
        <v>16269.43086</v>
      </c>
      <c r="L12">
        <v>10137.67534</v>
      </c>
      <c r="M12">
        <v>9.0800000000000006E-2</v>
      </c>
      <c r="N12">
        <v>1.9278500000000001</v>
      </c>
      <c r="O12">
        <v>4.44815</v>
      </c>
      <c r="P12">
        <v>2.8289999999999999E-2</v>
      </c>
      <c r="Q12">
        <v>5013.9386799999993</v>
      </c>
    </row>
    <row r="13" spans="1:17" x14ac:dyDescent="0.3">
      <c r="A13" s="102">
        <v>11</v>
      </c>
      <c r="B13" t="s">
        <v>47</v>
      </c>
      <c r="C13">
        <v>20595.484509999998</v>
      </c>
      <c r="D13">
        <v>89.019019999999998</v>
      </c>
      <c r="E13">
        <v>58.034230000000001</v>
      </c>
      <c r="F13">
        <v>1.84297</v>
      </c>
      <c r="G13">
        <v>6.1513</v>
      </c>
      <c r="H13">
        <v>3003.29943</v>
      </c>
      <c r="I13">
        <v>8476.0904499999997</v>
      </c>
      <c r="J13">
        <v>12005.717780000001</v>
      </c>
      <c r="K13">
        <v>16348.475189999999</v>
      </c>
      <c r="L13">
        <v>10181.079</v>
      </c>
      <c r="M13">
        <v>9.1359999999999997E-2</v>
      </c>
      <c r="N13">
        <v>2.01227</v>
      </c>
      <c r="O13">
        <v>4.4784899999999999</v>
      </c>
      <c r="P13">
        <v>2.9190000000000001E-2</v>
      </c>
      <c r="Q13">
        <v>4960.0281899999991</v>
      </c>
    </row>
    <row r="14" spans="1:17" x14ac:dyDescent="0.3">
      <c r="A14" s="102">
        <v>12</v>
      </c>
      <c r="B14" t="s">
        <v>48</v>
      </c>
      <c r="C14">
        <v>20594.558379999999</v>
      </c>
      <c r="D14">
        <v>89.383039999999994</v>
      </c>
      <c r="E14">
        <v>58.256320000000002</v>
      </c>
      <c r="F14">
        <v>1.8697699999999999</v>
      </c>
      <c r="G14">
        <v>6.2026000000000003</v>
      </c>
      <c r="H14">
        <v>2912.2044700000001</v>
      </c>
      <c r="I14">
        <v>8425.4240599999994</v>
      </c>
      <c r="J14">
        <v>11980.07026</v>
      </c>
      <c r="K14">
        <v>16308.15589</v>
      </c>
      <c r="L14">
        <v>10241.288790000001</v>
      </c>
      <c r="M14">
        <v>8.9859999999999995E-2</v>
      </c>
      <c r="N14">
        <v>2.0944799999999999</v>
      </c>
      <c r="O14">
        <v>4.5315899999999996</v>
      </c>
      <c r="P14">
        <v>2.631E-2</v>
      </c>
      <c r="Q14">
        <v>4901.3384799999994</v>
      </c>
    </row>
    <row r="15" spans="1:17" x14ac:dyDescent="0.3">
      <c r="A15" s="102">
        <v>13</v>
      </c>
      <c r="B15" t="s">
        <v>49</v>
      </c>
      <c r="C15">
        <v>20676.765510000001</v>
      </c>
      <c r="D15">
        <v>89.746229999999997</v>
      </c>
      <c r="E15">
        <v>58.479950000000002</v>
      </c>
      <c r="F15">
        <v>1.89333</v>
      </c>
      <c r="G15">
        <v>6.23353</v>
      </c>
      <c r="H15">
        <v>2987.4442100000001</v>
      </c>
      <c r="I15">
        <v>8457.4714999999997</v>
      </c>
      <c r="J15">
        <v>12040.737429999999</v>
      </c>
      <c r="K15">
        <v>16338.70312</v>
      </c>
      <c r="L15">
        <v>10226.78534</v>
      </c>
      <c r="M15">
        <v>9.0539999999999995E-2</v>
      </c>
      <c r="N15">
        <v>2.1051199999999999</v>
      </c>
      <c r="O15">
        <v>4.5609799999999998</v>
      </c>
      <c r="P15">
        <v>2.7269999999999999E-2</v>
      </c>
      <c r="Q15">
        <v>4842.6138800000008</v>
      </c>
    </row>
    <row r="16" spans="1:17" x14ac:dyDescent="0.3">
      <c r="A16" s="102">
        <v>14</v>
      </c>
      <c r="B16" t="s">
        <v>50</v>
      </c>
      <c r="C16">
        <v>20792.709490000001</v>
      </c>
      <c r="D16">
        <v>89.50779</v>
      </c>
      <c r="E16">
        <v>58.300420000000003</v>
      </c>
      <c r="F16">
        <v>1.9125799999999999</v>
      </c>
      <c r="G16">
        <v>6.1683399999999997</v>
      </c>
      <c r="H16">
        <v>2996.5145600000001</v>
      </c>
      <c r="I16">
        <v>8497.0118999999995</v>
      </c>
      <c r="J16">
        <v>12122.213100000001</v>
      </c>
      <c r="K16">
        <v>16417.726589999998</v>
      </c>
      <c r="L16">
        <v>10279.77778</v>
      </c>
      <c r="M16">
        <v>9.1160000000000005E-2</v>
      </c>
      <c r="N16">
        <v>2.1168200000000001</v>
      </c>
      <c r="O16">
        <v>4.5371899999999998</v>
      </c>
      <c r="P16">
        <v>2.818E-2</v>
      </c>
      <c r="Q16">
        <v>4795.6211400000011</v>
      </c>
    </row>
    <row r="17" spans="1:17" x14ac:dyDescent="0.3">
      <c r="A17" s="102">
        <v>15</v>
      </c>
      <c r="B17" t="s">
        <v>51</v>
      </c>
      <c r="C17">
        <v>20776.911179999999</v>
      </c>
      <c r="D17">
        <v>89.912109999999998</v>
      </c>
      <c r="E17">
        <v>58.561999999999998</v>
      </c>
      <c r="F17">
        <v>1.93163</v>
      </c>
      <c r="G17">
        <v>6.2253699999999998</v>
      </c>
      <c r="H17">
        <v>2923.2525500000002</v>
      </c>
      <c r="I17">
        <v>8447.6423900000009</v>
      </c>
      <c r="J17">
        <v>12088.067279999999</v>
      </c>
      <c r="K17">
        <v>16365.005219999999</v>
      </c>
      <c r="L17">
        <v>10306.70667</v>
      </c>
      <c r="M17">
        <v>8.9760000000000006E-2</v>
      </c>
      <c r="N17">
        <v>2.1291600000000002</v>
      </c>
      <c r="O17">
        <v>4.5984400000000001</v>
      </c>
      <c r="P17">
        <v>2.538E-2</v>
      </c>
      <c r="Q17">
        <v>4746.912049999999</v>
      </c>
    </row>
    <row r="18" spans="1:17" x14ac:dyDescent="0.3">
      <c r="A18" s="102">
        <v>16</v>
      </c>
      <c r="B18" t="s">
        <v>52</v>
      </c>
      <c r="C18">
        <v>20830.070739999999</v>
      </c>
      <c r="D18">
        <v>90.453429999999997</v>
      </c>
      <c r="E18">
        <v>58.81279</v>
      </c>
      <c r="F18">
        <v>1.94801</v>
      </c>
      <c r="G18">
        <v>6.2580299999999998</v>
      </c>
      <c r="H18">
        <v>2966.4704000000002</v>
      </c>
      <c r="I18">
        <v>8458.4846199999993</v>
      </c>
      <c r="J18">
        <v>12130.019770000001</v>
      </c>
      <c r="K18">
        <v>16356.33267</v>
      </c>
      <c r="L18">
        <v>10268.50569</v>
      </c>
      <c r="M18">
        <v>9.0200000000000002E-2</v>
      </c>
      <c r="N18">
        <v>2.1382500000000002</v>
      </c>
      <c r="O18">
        <v>4.6290100000000001</v>
      </c>
      <c r="P18">
        <v>2.6370000000000001E-2</v>
      </c>
      <c r="Q18">
        <v>4688.1913099999983</v>
      </c>
    </row>
    <row r="19" spans="1:17" x14ac:dyDescent="0.3">
      <c r="A19" s="102">
        <v>17</v>
      </c>
      <c r="B19" t="s">
        <v>53</v>
      </c>
      <c r="C19">
        <v>20941.34115</v>
      </c>
      <c r="D19">
        <v>90.254589999999993</v>
      </c>
      <c r="E19">
        <v>58.673749999999998</v>
      </c>
      <c r="F19">
        <v>1.9659899999999999</v>
      </c>
      <c r="G19">
        <v>6.2234299999999996</v>
      </c>
      <c r="H19">
        <v>2972.8049000000001</v>
      </c>
      <c r="I19">
        <v>8493.9565700000003</v>
      </c>
      <c r="J19">
        <v>12185.214309999999</v>
      </c>
      <c r="K19">
        <v>16430.650559999998</v>
      </c>
      <c r="L19">
        <v>10319.669980000001</v>
      </c>
      <c r="M19">
        <v>9.0639999999999998E-2</v>
      </c>
      <c r="N19">
        <v>2.1492100000000001</v>
      </c>
      <c r="O19">
        <v>4.6249799999999999</v>
      </c>
      <c r="P19">
        <v>2.7279999999999999E-2</v>
      </c>
      <c r="Q19">
        <v>4650.0747700000011</v>
      </c>
    </row>
    <row r="20" spans="1:17" x14ac:dyDescent="0.3">
      <c r="A20" s="102">
        <v>18</v>
      </c>
      <c r="B20" t="s">
        <v>54</v>
      </c>
      <c r="C20">
        <v>20977.312519999999</v>
      </c>
      <c r="D20">
        <v>90.386340000000004</v>
      </c>
      <c r="E20">
        <v>58.747920000000001</v>
      </c>
      <c r="F20">
        <v>1.9794099999999999</v>
      </c>
      <c r="G20">
        <v>6.2557900000000002</v>
      </c>
      <c r="H20">
        <v>2931.35023</v>
      </c>
      <c r="I20">
        <v>8489.2232000000004</v>
      </c>
      <c r="J20">
        <v>12174.20414</v>
      </c>
      <c r="K20">
        <v>16429.66676</v>
      </c>
      <c r="L20">
        <v>10362.867200000001</v>
      </c>
      <c r="M20">
        <v>9.1689999999999994E-2</v>
      </c>
      <c r="N20">
        <v>2.1563500000000002</v>
      </c>
      <c r="O20">
        <v>4.6665700000000001</v>
      </c>
      <c r="P20">
        <v>2.4459999999999999E-2</v>
      </c>
      <c r="Q20">
        <v>4598.920689999999</v>
      </c>
    </row>
    <row r="21" spans="1:17" x14ac:dyDescent="0.3">
      <c r="A21" s="102">
        <v>19</v>
      </c>
      <c r="B21" t="s">
        <v>55</v>
      </c>
      <c r="C21">
        <v>21016.80704</v>
      </c>
      <c r="D21">
        <v>90.61824</v>
      </c>
      <c r="E21">
        <v>58.875149999999998</v>
      </c>
      <c r="F21">
        <v>1.99339</v>
      </c>
      <c r="G21">
        <v>6.2626799999999996</v>
      </c>
      <c r="H21">
        <v>3013.8058599999999</v>
      </c>
      <c r="I21">
        <v>8518.9451900000004</v>
      </c>
      <c r="J21">
        <v>12231.26138</v>
      </c>
      <c r="K21">
        <v>16425.51586</v>
      </c>
      <c r="L21">
        <v>10317.072319999999</v>
      </c>
      <c r="M21">
        <v>9.2450000000000004E-2</v>
      </c>
      <c r="N21">
        <v>2.1640000000000001</v>
      </c>
      <c r="O21">
        <v>4.6905900000000003</v>
      </c>
      <c r="P21">
        <v>2.546E-2</v>
      </c>
      <c r="Q21">
        <v>4540.2127099999998</v>
      </c>
    </row>
    <row r="22" spans="1:17" x14ac:dyDescent="0.3">
      <c r="A22" s="102">
        <v>20</v>
      </c>
      <c r="B22" t="s">
        <v>56</v>
      </c>
      <c r="C22">
        <v>21124.532770000002</v>
      </c>
      <c r="D22">
        <v>90.43065</v>
      </c>
      <c r="E22">
        <v>58.740549999999999</v>
      </c>
      <c r="F22">
        <v>2.0084599999999999</v>
      </c>
      <c r="G22">
        <v>6.2197199999999997</v>
      </c>
      <c r="H22">
        <v>3007.8409799999999</v>
      </c>
      <c r="I22">
        <v>8540.3988300000001</v>
      </c>
      <c r="J22">
        <v>12286.929910000001</v>
      </c>
      <c r="K22">
        <v>16496.28112</v>
      </c>
      <c r="L22">
        <v>10365.110919999999</v>
      </c>
      <c r="M22">
        <v>9.3090000000000006E-2</v>
      </c>
      <c r="N22">
        <v>2.1727099999999999</v>
      </c>
      <c r="O22">
        <v>4.6799799999999996</v>
      </c>
      <c r="P22">
        <v>2.6370000000000001E-2</v>
      </c>
      <c r="Q22">
        <v>4495.8050800000019</v>
      </c>
    </row>
    <row r="23" spans="1:17" x14ac:dyDescent="0.3">
      <c r="A23" s="102">
        <v>21</v>
      </c>
      <c r="B23" t="s">
        <v>57</v>
      </c>
      <c r="C23">
        <v>21104.02072</v>
      </c>
      <c r="D23">
        <v>90.802319999999995</v>
      </c>
      <c r="E23">
        <v>58.983060000000002</v>
      </c>
      <c r="F23">
        <v>2.0239600000000002</v>
      </c>
      <c r="G23">
        <v>6.2661800000000003</v>
      </c>
      <c r="H23">
        <v>2967.0878699999998</v>
      </c>
      <c r="I23">
        <v>8509.2629699999998</v>
      </c>
      <c r="J23">
        <v>12260.10677</v>
      </c>
      <c r="K23">
        <v>16438.805929999999</v>
      </c>
      <c r="L23">
        <v>10351.514279999999</v>
      </c>
      <c r="M23">
        <v>9.171E-2</v>
      </c>
      <c r="N23">
        <v>2.1816800000000001</v>
      </c>
      <c r="O23">
        <v>4.73142</v>
      </c>
      <c r="P23">
        <v>2.4039999999999999E-2</v>
      </c>
      <c r="Q23">
        <v>4443.7756300000001</v>
      </c>
    </row>
    <row r="24" spans="1:17" x14ac:dyDescent="0.3">
      <c r="A24" s="102">
        <v>22</v>
      </c>
      <c r="B24" t="s">
        <v>58</v>
      </c>
      <c r="C24">
        <v>21142.959599999998</v>
      </c>
      <c r="D24">
        <v>91.177369999999996</v>
      </c>
      <c r="E24">
        <v>59.131</v>
      </c>
      <c r="F24">
        <v>2.0367799999999998</v>
      </c>
      <c r="G24">
        <v>6.2707600000000001</v>
      </c>
      <c r="H24">
        <v>3036.0226499999999</v>
      </c>
      <c r="I24">
        <v>8526.4250599999996</v>
      </c>
      <c r="J24">
        <v>12307.3374</v>
      </c>
      <c r="K24">
        <v>16422.421709999999</v>
      </c>
      <c r="L24">
        <v>10279.374250000001</v>
      </c>
      <c r="M24">
        <v>9.2249999999999999E-2</v>
      </c>
      <c r="N24">
        <v>2.1879599999999999</v>
      </c>
      <c r="O24">
        <v>4.7530299999999999</v>
      </c>
      <c r="P24">
        <v>2.503E-2</v>
      </c>
      <c r="Q24">
        <v>4385.0595099999991</v>
      </c>
    </row>
    <row r="25" spans="1:17" x14ac:dyDescent="0.3">
      <c r="A25" s="102">
        <v>23</v>
      </c>
      <c r="B25" t="s">
        <v>59</v>
      </c>
      <c r="C25">
        <v>21248.11695</v>
      </c>
      <c r="D25">
        <v>91.054929999999999</v>
      </c>
      <c r="E25">
        <v>59.057400000000001</v>
      </c>
      <c r="F25">
        <v>2.0475099999999999</v>
      </c>
      <c r="G25">
        <v>6.2690999999999999</v>
      </c>
      <c r="H25">
        <v>3039.9967299999998</v>
      </c>
      <c r="I25">
        <v>8549.8837500000009</v>
      </c>
      <c r="J25">
        <v>12343.036270000001</v>
      </c>
      <c r="K25">
        <v>16490.584279999999</v>
      </c>
      <c r="L25">
        <v>10313.4375</v>
      </c>
      <c r="M25">
        <v>9.2710000000000001E-2</v>
      </c>
      <c r="N25">
        <v>2.1939500000000001</v>
      </c>
      <c r="O25">
        <v>4.7702499999999999</v>
      </c>
      <c r="P25">
        <v>2.5940000000000001E-2</v>
      </c>
      <c r="Q25">
        <v>4350.8668100000004</v>
      </c>
    </row>
    <row r="26" spans="1:17" x14ac:dyDescent="0.3">
      <c r="A26" s="102">
        <v>24</v>
      </c>
      <c r="B26" t="s">
        <v>60</v>
      </c>
      <c r="C26">
        <v>21251.62689</v>
      </c>
      <c r="D26">
        <v>91.288570000000007</v>
      </c>
      <c r="E26">
        <v>59.200719999999997</v>
      </c>
      <c r="F26">
        <v>2.05823</v>
      </c>
      <c r="G26">
        <v>6.3052700000000002</v>
      </c>
      <c r="H26">
        <v>2962.98423</v>
      </c>
      <c r="I26">
        <v>8504.8864799999992</v>
      </c>
      <c r="J26">
        <v>12320.864449999999</v>
      </c>
      <c r="K26">
        <v>16456.742969999999</v>
      </c>
      <c r="L26">
        <v>10336.67842</v>
      </c>
      <c r="M26">
        <v>9.2020000000000005E-2</v>
      </c>
      <c r="N26">
        <v>2.1972700000000001</v>
      </c>
      <c r="O26">
        <v>4.81229</v>
      </c>
      <c r="P26">
        <v>2.3720000000000001E-2</v>
      </c>
      <c r="Q26">
        <v>4292.0153899999996</v>
      </c>
    </row>
    <row r="27" spans="1:17" x14ac:dyDescent="0.3">
      <c r="A27" s="102">
        <v>25</v>
      </c>
      <c r="B27" t="s">
        <v>61</v>
      </c>
      <c r="C27">
        <v>21302.1217</v>
      </c>
      <c r="D27">
        <v>91.614339999999999</v>
      </c>
      <c r="E27">
        <v>59.406109999999998</v>
      </c>
      <c r="F27">
        <v>2.0695399999999999</v>
      </c>
      <c r="G27">
        <v>6.3390199999999997</v>
      </c>
      <c r="H27">
        <v>3022.42544</v>
      </c>
      <c r="I27">
        <v>8512.9466200000006</v>
      </c>
      <c r="J27">
        <v>12348.91272</v>
      </c>
      <c r="K27">
        <v>16459.554400000001</v>
      </c>
      <c r="L27">
        <v>10296.850899999999</v>
      </c>
      <c r="M27">
        <v>9.2740000000000003E-2</v>
      </c>
      <c r="N27">
        <v>2.1938499999999999</v>
      </c>
      <c r="O27">
        <v>4.84842</v>
      </c>
      <c r="P27">
        <v>2.477E-2</v>
      </c>
      <c r="Q27">
        <v>4233.1353400000007</v>
      </c>
    </row>
    <row r="28" spans="1:17" x14ac:dyDescent="0.3">
      <c r="A28" s="102">
        <v>26</v>
      </c>
      <c r="B28" t="s">
        <v>62</v>
      </c>
      <c r="C28">
        <v>21414.498930000002</v>
      </c>
      <c r="D28">
        <v>91.355840000000001</v>
      </c>
      <c r="E28">
        <v>59.228949999999998</v>
      </c>
      <c r="F28">
        <v>2.0793200000000001</v>
      </c>
      <c r="G28">
        <v>6.2746399999999998</v>
      </c>
      <c r="H28">
        <v>3022.7698799999998</v>
      </c>
      <c r="I28">
        <v>8539.1621799999994</v>
      </c>
      <c r="J28">
        <v>12399.11937</v>
      </c>
      <c r="K28">
        <v>16535.04062</v>
      </c>
      <c r="L28">
        <v>10333.014950000001</v>
      </c>
      <c r="M28">
        <v>9.332E-2</v>
      </c>
      <c r="N28">
        <v>2.1922999999999999</v>
      </c>
      <c r="O28">
        <v>4.8194299999999997</v>
      </c>
      <c r="P28">
        <v>2.5669999999999998E-2</v>
      </c>
      <c r="Q28">
        <v>4198.643170000003</v>
      </c>
    </row>
    <row r="29" spans="1:17" x14ac:dyDescent="0.3">
      <c r="A29" s="102">
        <v>27</v>
      </c>
      <c r="B29" t="s">
        <v>63</v>
      </c>
      <c r="C29">
        <v>21428.740580000002</v>
      </c>
      <c r="D29">
        <v>91.725679999999997</v>
      </c>
      <c r="E29">
        <v>59.48751</v>
      </c>
      <c r="F29">
        <v>2.0916199999999998</v>
      </c>
      <c r="G29">
        <v>6.32789</v>
      </c>
      <c r="H29">
        <v>2947.3227000000002</v>
      </c>
      <c r="I29">
        <v>8499.9890400000004</v>
      </c>
      <c r="J29">
        <v>12359.544239999999</v>
      </c>
      <c r="K29">
        <v>16508.2461</v>
      </c>
      <c r="L29">
        <v>10375.62377</v>
      </c>
      <c r="M29">
        <v>9.1840000000000005E-2</v>
      </c>
      <c r="N29">
        <v>2.19211</v>
      </c>
      <c r="O29">
        <v>4.8687500000000004</v>
      </c>
      <c r="P29">
        <v>2.3570000000000001E-2</v>
      </c>
      <c r="Q29">
        <v>4169.7711900000031</v>
      </c>
    </row>
    <row r="30" spans="1:17" x14ac:dyDescent="0.3">
      <c r="A30" s="102">
        <v>28</v>
      </c>
      <c r="B30" t="s">
        <v>64</v>
      </c>
      <c r="C30">
        <v>21485.384310000001</v>
      </c>
      <c r="D30">
        <v>92.067850000000007</v>
      </c>
      <c r="E30">
        <v>59.63241</v>
      </c>
      <c r="F30">
        <v>2.1027900000000002</v>
      </c>
      <c r="G30">
        <v>6.3402900000000004</v>
      </c>
      <c r="H30">
        <v>3022.0524799999998</v>
      </c>
      <c r="I30">
        <v>8533.1244399999996</v>
      </c>
      <c r="J30">
        <v>12415.868899999999</v>
      </c>
      <c r="K30">
        <v>16507.857400000001</v>
      </c>
      <c r="L30">
        <v>10317.639649999999</v>
      </c>
      <c r="M30">
        <v>9.2200000000000004E-2</v>
      </c>
      <c r="N30">
        <v>2.19034</v>
      </c>
      <c r="O30">
        <v>4.8884600000000002</v>
      </c>
      <c r="P30">
        <v>2.453E-2</v>
      </c>
      <c r="Q30">
        <v>4140.8783900000017</v>
      </c>
    </row>
    <row r="31" spans="1:17" x14ac:dyDescent="0.3">
      <c r="A31" s="102">
        <v>29</v>
      </c>
      <c r="B31" t="s">
        <v>65</v>
      </c>
      <c r="C31">
        <v>21594.92354</v>
      </c>
      <c r="D31">
        <v>91.843440000000001</v>
      </c>
      <c r="E31">
        <v>59.491320000000002</v>
      </c>
      <c r="F31">
        <v>2.1114099999999998</v>
      </c>
      <c r="G31">
        <v>6.3148200000000001</v>
      </c>
      <c r="H31">
        <v>3020.8237800000002</v>
      </c>
      <c r="I31">
        <v>8567.7688300000009</v>
      </c>
      <c r="J31">
        <v>12448.17143</v>
      </c>
      <c r="K31">
        <v>16580.417570000001</v>
      </c>
      <c r="L31">
        <v>10353.053180000001</v>
      </c>
      <c r="M31">
        <v>9.2609999999999998E-2</v>
      </c>
      <c r="N31">
        <v>2.1888200000000002</v>
      </c>
      <c r="O31">
        <v>4.8852099999999998</v>
      </c>
      <c r="P31">
        <v>2.5430000000000001E-2</v>
      </c>
      <c r="Q31">
        <v>4111.9883200000004</v>
      </c>
    </row>
    <row r="32" spans="1:17" x14ac:dyDescent="0.3">
      <c r="A32" s="102">
        <v>30</v>
      </c>
      <c r="B32" t="s">
        <v>66</v>
      </c>
      <c r="C32">
        <v>21606.645400000001</v>
      </c>
      <c r="D32">
        <v>92.043509999999998</v>
      </c>
      <c r="E32">
        <v>59.623289999999997</v>
      </c>
      <c r="F32">
        <v>2.1210599999999999</v>
      </c>
      <c r="G32">
        <v>6.3517299999999999</v>
      </c>
      <c r="H32">
        <v>2952.7480700000001</v>
      </c>
      <c r="I32">
        <v>8539.3697900000006</v>
      </c>
      <c r="J32">
        <v>12387.43453</v>
      </c>
      <c r="K32">
        <v>16555.129870000001</v>
      </c>
      <c r="L32">
        <v>10380.24711</v>
      </c>
      <c r="M32">
        <v>9.1740000000000002E-2</v>
      </c>
      <c r="N32">
        <v>2.1886700000000001</v>
      </c>
      <c r="O32">
        <v>4.9279500000000001</v>
      </c>
      <c r="P32">
        <v>2.3380000000000001E-2</v>
      </c>
      <c r="Q32">
        <v>4083.1010799999999</v>
      </c>
    </row>
    <row r="33" spans="1:17" x14ac:dyDescent="0.3">
      <c r="A33" s="102">
        <v>31</v>
      </c>
      <c r="B33" t="s">
        <v>67</v>
      </c>
      <c r="C33">
        <v>21662.167460000001</v>
      </c>
      <c r="D33">
        <v>92.35548</v>
      </c>
      <c r="E33">
        <v>59.817230000000002</v>
      </c>
      <c r="F33">
        <v>2.1272600000000002</v>
      </c>
      <c r="G33">
        <v>6.3532200000000003</v>
      </c>
      <c r="H33">
        <v>2997.5974099999999</v>
      </c>
      <c r="I33">
        <v>8578.1170899999997</v>
      </c>
      <c r="J33">
        <v>12412.83689</v>
      </c>
      <c r="K33">
        <v>16560.464260000001</v>
      </c>
      <c r="L33">
        <v>10351.0679</v>
      </c>
      <c r="M33">
        <v>9.2380000000000004E-2</v>
      </c>
      <c r="N33">
        <v>2.1848299999999998</v>
      </c>
      <c r="O33">
        <v>4.9364699999999999</v>
      </c>
      <c r="P33">
        <v>2.4340000000000001E-2</v>
      </c>
      <c r="Q33">
        <v>4054.2063499999999</v>
      </c>
    </row>
    <row r="34" spans="1:17" x14ac:dyDescent="0.3">
      <c r="A34" s="102">
        <v>32</v>
      </c>
      <c r="B34" t="s">
        <v>68</v>
      </c>
      <c r="C34">
        <v>21777.665219999999</v>
      </c>
      <c r="D34">
        <v>92.100589999999997</v>
      </c>
      <c r="E34">
        <v>59.652999999999999</v>
      </c>
      <c r="F34">
        <v>2.1322700000000001</v>
      </c>
      <c r="G34">
        <v>6.3181599999999998</v>
      </c>
      <c r="H34">
        <v>3005.9893499999998</v>
      </c>
      <c r="I34">
        <v>8626.6527000000006</v>
      </c>
      <c r="J34">
        <v>12463.92693</v>
      </c>
      <c r="K34">
        <v>16639.037810000002</v>
      </c>
      <c r="L34">
        <v>10396.98438</v>
      </c>
      <c r="M34">
        <v>9.2939999999999995E-2</v>
      </c>
      <c r="N34">
        <v>2.1806000000000001</v>
      </c>
      <c r="O34">
        <v>4.9264900000000003</v>
      </c>
      <c r="P34">
        <v>2.5219999999999999E-2</v>
      </c>
      <c r="Q34">
        <v>4027.317779999998</v>
      </c>
    </row>
    <row r="35" spans="1:17" x14ac:dyDescent="0.3">
      <c r="A35" s="102">
        <v>33</v>
      </c>
      <c r="B35" t="s">
        <v>69</v>
      </c>
      <c r="C35">
        <v>21760.713810000001</v>
      </c>
      <c r="D35">
        <v>92.588130000000007</v>
      </c>
      <c r="E35">
        <v>59.989609999999999</v>
      </c>
      <c r="F35">
        <v>2.1405799999999999</v>
      </c>
      <c r="G35">
        <v>6.3747800000000003</v>
      </c>
      <c r="H35">
        <v>2933.5874100000001</v>
      </c>
      <c r="I35">
        <v>8596.2523299999993</v>
      </c>
      <c r="J35">
        <v>12387.964679999999</v>
      </c>
      <c r="K35">
        <v>16579.661069999998</v>
      </c>
      <c r="L35">
        <v>10421.67477</v>
      </c>
      <c r="M35">
        <v>8.9440000000000006E-2</v>
      </c>
      <c r="N35">
        <v>2.17835</v>
      </c>
      <c r="O35">
        <v>4.9748599999999996</v>
      </c>
      <c r="P35">
        <v>2.3279999999999999E-2</v>
      </c>
      <c r="Q35">
        <v>3998.4285200000008</v>
      </c>
    </row>
    <row r="36" spans="1:17" x14ac:dyDescent="0.3">
      <c r="A36" s="102">
        <v>34</v>
      </c>
      <c r="B36" t="s">
        <v>70</v>
      </c>
      <c r="C36">
        <v>21819.107090000001</v>
      </c>
      <c r="D36">
        <v>93.019319999999993</v>
      </c>
      <c r="E36">
        <v>60.189680000000003</v>
      </c>
      <c r="F36">
        <v>2.14317</v>
      </c>
      <c r="G36">
        <v>6.3658200000000003</v>
      </c>
      <c r="H36">
        <v>2995.1451000000002</v>
      </c>
      <c r="I36">
        <v>8628.9874199999995</v>
      </c>
      <c r="J36">
        <v>12415.88366</v>
      </c>
      <c r="K36">
        <v>16576.146720000001</v>
      </c>
      <c r="L36">
        <v>10388.819439999999</v>
      </c>
      <c r="M36">
        <v>8.9880000000000002E-2</v>
      </c>
      <c r="N36">
        <v>2.1725699999999999</v>
      </c>
      <c r="O36">
        <v>4.9738499999999997</v>
      </c>
      <c r="P36">
        <v>2.4340000000000001E-2</v>
      </c>
      <c r="Q36">
        <v>3969.4606000000022</v>
      </c>
    </row>
    <row r="37" spans="1:17" x14ac:dyDescent="0.3">
      <c r="A37" s="102">
        <v>35</v>
      </c>
      <c r="B37" t="s">
        <v>71</v>
      </c>
      <c r="C37">
        <v>21935.63031</v>
      </c>
      <c r="D37">
        <v>92.858800000000002</v>
      </c>
      <c r="E37">
        <v>60.109569999999998</v>
      </c>
      <c r="F37">
        <v>2.1472899999999999</v>
      </c>
      <c r="G37">
        <v>6.3786300000000002</v>
      </c>
      <c r="H37">
        <v>3015.1576700000001</v>
      </c>
      <c r="I37">
        <v>8696.89984</v>
      </c>
      <c r="J37">
        <v>12458.004300000001</v>
      </c>
      <c r="K37">
        <v>16655.315879999998</v>
      </c>
      <c r="L37">
        <v>10431.25151</v>
      </c>
      <c r="M37">
        <v>9.0270000000000003E-2</v>
      </c>
      <c r="N37">
        <v>2.16831</v>
      </c>
      <c r="O37">
        <v>4.9986600000000001</v>
      </c>
      <c r="P37">
        <v>2.5219999999999999E-2</v>
      </c>
      <c r="Q37">
        <v>3940.4977500000018</v>
      </c>
    </row>
    <row r="38" spans="1:17" x14ac:dyDescent="0.3">
      <c r="A38" s="102">
        <v>36</v>
      </c>
      <c r="B38" t="s">
        <v>72</v>
      </c>
      <c r="C38">
        <v>21980.540730000001</v>
      </c>
      <c r="D38">
        <v>93.050489999999996</v>
      </c>
      <c r="E38">
        <v>60.24832</v>
      </c>
      <c r="F38">
        <v>2.1527099999999999</v>
      </c>
      <c r="G38">
        <v>6.4149599999999998</v>
      </c>
      <c r="H38">
        <v>2962.3231999999998</v>
      </c>
      <c r="I38">
        <v>8726.8999199999998</v>
      </c>
      <c r="J38">
        <v>12409.260029999999</v>
      </c>
      <c r="K38">
        <v>16657.379649999999</v>
      </c>
      <c r="L38">
        <v>10497.927390000001</v>
      </c>
      <c r="M38">
        <v>8.9300000000000004E-2</v>
      </c>
      <c r="N38">
        <v>2.1648800000000001</v>
      </c>
      <c r="O38">
        <v>5.02949</v>
      </c>
      <c r="P38">
        <v>2.317E-2</v>
      </c>
      <c r="Q38">
        <v>3941.4095300000008</v>
      </c>
    </row>
    <row r="39" spans="1:17" x14ac:dyDescent="0.3">
      <c r="A39" s="102">
        <v>37</v>
      </c>
      <c r="B39" t="s">
        <v>73</v>
      </c>
      <c r="C39">
        <v>22078.343970000002</v>
      </c>
      <c r="D39">
        <v>93.372140000000002</v>
      </c>
      <c r="E39">
        <v>60.464790000000001</v>
      </c>
      <c r="F39">
        <v>2.1562999999999999</v>
      </c>
      <c r="G39">
        <v>6.4546000000000001</v>
      </c>
      <c r="H39">
        <v>3028.2257100000002</v>
      </c>
      <c r="I39">
        <v>8791.0273099999995</v>
      </c>
      <c r="J39">
        <v>12500.423049999999</v>
      </c>
      <c r="K39">
        <v>16698.69455</v>
      </c>
      <c r="L39">
        <v>10504.276</v>
      </c>
      <c r="M39">
        <v>8.9730000000000004E-2</v>
      </c>
      <c r="N39">
        <v>2.16839</v>
      </c>
      <c r="O39">
        <v>5.0493499999999996</v>
      </c>
      <c r="P39">
        <v>2.4070000000000001E-2</v>
      </c>
      <c r="Q39">
        <v>3962.302570000003</v>
      </c>
    </row>
    <row r="40" spans="1:17" x14ac:dyDescent="0.3">
      <c r="A40" s="102">
        <v>38</v>
      </c>
      <c r="B40" t="s">
        <v>74</v>
      </c>
      <c r="C40">
        <v>22225.018980000001</v>
      </c>
      <c r="D40">
        <v>93.034570000000002</v>
      </c>
      <c r="E40">
        <v>60.266419999999997</v>
      </c>
      <c r="F40">
        <v>2.16031</v>
      </c>
      <c r="G40">
        <v>6.3786199999999997</v>
      </c>
      <c r="H40">
        <v>3050.6882799999998</v>
      </c>
      <c r="I40">
        <v>8864.1823199999999</v>
      </c>
      <c r="J40">
        <v>12573.23004</v>
      </c>
      <c r="K40">
        <v>16805.57734</v>
      </c>
      <c r="L40">
        <v>10571.14301</v>
      </c>
      <c r="M40">
        <v>9.0270000000000003E-2</v>
      </c>
      <c r="N40">
        <v>2.17198</v>
      </c>
      <c r="O40">
        <v>4.9967800000000002</v>
      </c>
      <c r="P40">
        <v>2.4899999999999999E-2</v>
      </c>
      <c r="Q40">
        <v>3983.2015200000019</v>
      </c>
    </row>
    <row r="41" spans="1:17" x14ac:dyDescent="0.3">
      <c r="A41" s="102">
        <v>39</v>
      </c>
      <c r="B41" t="s">
        <v>75</v>
      </c>
      <c r="C41">
        <v>22255.113410000002</v>
      </c>
      <c r="D41">
        <v>93.315839999999994</v>
      </c>
      <c r="E41">
        <v>60.484400000000001</v>
      </c>
      <c r="F41">
        <v>2.1681900000000001</v>
      </c>
      <c r="G41">
        <v>6.4302999999999999</v>
      </c>
      <c r="H41">
        <v>2989.47399</v>
      </c>
      <c r="I41">
        <v>8856.6697399999994</v>
      </c>
      <c r="J41">
        <v>12553.354880000001</v>
      </c>
      <c r="K41">
        <v>16793.92166</v>
      </c>
      <c r="L41">
        <v>10611.368759999999</v>
      </c>
      <c r="M41">
        <v>8.8709999999999997E-2</v>
      </c>
      <c r="N41">
        <v>2.17855</v>
      </c>
      <c r="O41">
        <v>5.0361900000000004</v>
      </c>
      <c r="P41">
        <v>2.3E-2</v>
      </c>
      <c r="Q41">
        <v>4004.1123200000002</v>
      </c>
    </row>
    <row r="42" spans="1:17" x14ac:dyDescent="0.3">
      <c r="A42" s="102">
        <v>40</v>
      </c>
      <c r="B42" t="s">
        <v>76</v>
      </c>
      <c r="C42">
        <v>22336.096580000001</v>
      </c>
      <c r="D42">
        <v>93.698120000000003</v>
      </c>
      <c r="E42">
        <v>60.671860000000002</v>
      </c>
      <c r="F42">
        <v>2.17028</v>
      </c>
      <c r="G42">
        <v>6.4482299999999997</v>
      </c>
      <c r="H42">
        <v>3055.38474</v>
      </c>
      <c r="I42">
        <v>8914.5951399999994</v>
      </c>
      <c r="J42">
        <v>12638.92389</v>
      </c>
      <c r="K42">
        <v>16810.895779999999</v>
      </c>
      <c r="L42">
        <v>10581.806140000001</v>
      </c>
      <c r="M42">
        <v>8.8940000000000005E-2</v>
      </c>
      <c r="N42">
        <v>2.1819099999999998</v>
      </c>
      <c r="O42">
        <v>5.0417399999999999</v>
      </c>
      <c r="P42">
        <v>2.3900000000000001E-2</v>
      </c>
      <c r="Q42">
        <v>4025.009240000003</v>
      </c>
    </row>
    <row r="43" spans="1:17" x14ac:dyDescent="0.3">
      <c r="A43" s="102">
        <v>41</v>
      </c>
      <c r="B43" t="s">
        <v>77</v>
      </c>
      <c r="C43">
        <v>22465.723999999998</v>
      </c>
      <c r="D43">
        <v>93.409130000000005</v>
      </c>
      <c r="E43">
        <v>60.51229</v>
      </c>
      <c r="F43">
        <v>2.17448</v>
      </c>
      <c r="G43">
        <v>6.4104099999999997</v>
      </c>
      <c r="H43">
        <v>3073.5484700000002</v>
      </c>
      <c r="I43">
        <v>8975.1309999999994</v>
      </c>
      <c r="J43">
        <v>12682.08065</v>
      </c>
      <c r="K43">
        <v>16901.99584</v>
      </c>
      <c r="L43">
        <v>10627.60694</v>
      </c>
      <c r="M43">
        <v>8.931E-2</v>
      </c>
      <c r="N43">
        <v>2.1857899999999999</v>
      </c>
      <c r="O43">
        <v>5.0182099999999998</v>
      </c>
      <c r="P43">
        <v>2.4740000000000002E-2</v>
      </c>
      <c r="Q43">
        <v>4045.912049999999</v>
      </c>
    </row>
    <row r="44" spans="1:17" x14ac:dyDescent="0.3">
      <c r="A44" s="102">
        <v>42</v>
      </c>
      <c r="B44" t="s">
        <v>78</v>
      </c>
      <c r="C44">
        <v>22498.006649999999</v>
      </c>
      <c r="D44">
        <v>93.549030000000002</v>
      </c>
      <c r="E44">
        <v>60.627400000000002</v>
      </c>
      <c r="F44">
        <v>2.1819899999999999</v>
      </c>
      <c r="G44">
        <v>6.4492900000000004</v>
      </c>
      <c r="H44">
        <v>3020.5791599999998</v>
      </c>
      <c r="I44">
        <v>8965.8266800000001</v>
      </c>
      <c r="J44">
        <v>12634.9149</v>
      </c>
      <c r="K44">
        <v>16895.187170000001</v>
      </c>
      <c r="L44">
        <v>10669.13816</v>
      </c>
      <c r="M44">
        <v>8.8469999999999993E-2</v>
      </c>
      <c r="N44">
        <v>2.1928700000000001</v>
      </c>
      <c r="O44">
        <v>5.0522200000000002</v>
      </c>
      <c r="P44">
        <v>2.2849999999999999E-2</v>
      </c>
      <c r="Q44">
        <v>4066.82386</v>
      </c>
    </row>
    <row r="45" spans="1:17" x14ac:dyDescent="0.3">
      <c r="A45" s="102">
        <v>43</v>
      </c>
      <c r="B45" t="s">
        <v>79</v>
      </c>
      <c r="C45">
        <v>22578.56655</v>
      </c>
      <c r="D45">
        <v>93.723699999999994</v>
      </c>
      <c r="E45">
        <v>60.75206</v>
      </c>
      <c r="F45">
        <v>2.1861100000000002</v>
      </c>
      <c r="G45">
        <v>6.4460300000000004</v>
      </c>
      <c r="H45">
        <v>3091.73767</v>
      </c>
      <c r="I45">
        <v>9034.8978299999999</v>
      </c>
      <c r="J45">
        <v>12727.6011</v>
      </c>
      <c r="K45">
        <v>16924.7644</v>
      </c>
      <c r="L45">
        <v>10617.882229999999</v>
      </c>
      <c r="M45">
        <v>8.8969999999999994E-2</v>
      </c>
      <c r="N45">
        <v>2.1964100000000002</v>
      </c>
      <c r="O45">
        <v>5.04779</v>
      </c>
      <c r="P45">
        <v>2.375E-2</v>
      </c>
      <c r="Q45">
        <v>4087.7392699999982</v>
      </c>
    </row>
    <row r="46" spans="1:17" x14ac:dyDescent="0.3">
      <c r="A46" s="102">
        <v>44</v>
      </c>
      <c r="B46" t="s">
        <v>80</v>
      </c>
      <c r="C46">
        <v>22710.66949</v>
      </c>
      <c r="D46">
        <v>93.441479999999999</v>
      </c>
      <c r="E46">
        <v>60.595359999999999</v>
      </c>
      <c r="F46">
        <v>2.19102</v>
      </c>
      <c r="G46">
        <v>6.4035000000000002</v>
      </c>
      <c r="H46">
        <v>3094.2561999999998</v>
      </c>
      <c r="I46">
        <v>9078.6669399999992</v>
      </c>
      <c r="J46">
        <v>12780.88869</v>
      </c>
      <c r="K46">
        <v>17017.705040000001</v>
      </c>
      <c r="L46">
        <v>10662.62132</v>
      </c>
      <c r="M46">
        <v>8.9550000000000005E-2</v>
      </c>
      <c r="N46">
        <v>2.2004700000000001</v>
      </c>
      <c r="O46">
        <v>5.0207899999999999</v>
      </c>
      <c r="P46">
        <v>2.4580000000000001E-2</v>
      </c>
      <c r="Q46">
        <v>4108.6606400000019</v>
      </c>
    </row>
    <row r="47" spans="1:17" x14ac:dyDescent="0.3">
      <c r="A47" s="102">
        <v>45</v>
      </c>
      <c r="B47" t="s">
        <v>81</v>
      </c>
      <c r="C47">
        <v>22712.725419999999</v>
      </c>
      <c r="D47">
        <v>93.871740000000003</v>
      </c>
      <c r="E47">
        <v>60.904200000000003</v>
      </c>
      <c r="F47">
        <v>2.20025</v>
      </c>
      <c r="G47">
        <v>6.4597800000000003</v>
      </c>
      <c r="H47">
        <v>3012.94452</v>
      </c>
      <c r="I47">
        <v>9048.1051000000007</v>
      </c>
      <c r="J47">
        <v>12724.73876</v>
      </c>
      <c r="K47">
        <v>16974.27764</v>
      </c>
      <c r="L47">
        <v>10668.600899999999</v>
      </c>
      <c r="M47">
        <v>8.652E-2</v>
      </c>
      <c r="N47">
        <v>2.2072799999999999</v>
      </c>
      <c r="O47">
        <v>5.0583</v>
      </c>
      <c r="P47">
        <v>2.274E-2</v>
      </c>
      <c r="Q47">
        <v>4129.5934199999974</v>
      </c>
    </row>
    <row r="48" spans="1:17" x14ac:dyDescent="0.3">
      <c r="A48" s="102">
        <v>46</v>
      </c>
      <c r="B48" t="s">
        <v>82</v>
      </c>
      <c r="C48">
        <v>22777.876810000002</v>
      </c>
      <c r="D48">
        <v>94.248149999999995</v>
      </c>
      <c r="E48">
        <v>61.088439999999999</v>
      </c>
      <c r="F48">
        <v>2.2049599999999998</v>
      </c>
      <c r="G48">
        <v>6.4465300000000001</v>
      </c>
      <c r="H48">
        <v>3061.7811200000001</v>
      </c>
      <c r="I48">
        <v>9093.7260000000006</v>
      </c>
      <c r="J48">
        <v>12822.70911</v>
      </c>
      <c r="K48">
        <v>17002.90209</v>
      </c>
      <c r="L48">
        <v>10643.96963</v>
      </c>
      <c r="M48">
        <v>8.6860000000000007E-2</v>
      </c>
      <c r="N48">
        <v>2.2119499999999999</v>
      </c>
      <c r="O48">
        <v>5.0454400000000001</v>
      </c>
      <c r="P48">
        <v>2.3640000000000001E-2</v>
      </c>
      <c r="Q48">
        <v>4150.456470000001</v>
      </c>
    </row>
    <row r="49" spans="1:17" x14ac:dyDescent="0.3">
      <c r="A49" s="102">
        <v>47</v>
      </c>
      <c r="B49" t="s">
        <v>83</v>
      </c>
      <c r="C49">
        <v>22901.262070000001</v>
      </c>
      <c r="D49">
        <v>94.088489999999993</v>
      </c>
      <c r="E49">
        <v>61.029980000000002</v>
      </c>
      <c r="F49">
        <v>2.20967</v>
      </c>
      <c r="G49">
        <v>6.45716</v>
      </c>
      <c r="H49">
        <v>3062.6369800000002</v>
      </c>
      <c r="I49">
        <v>9130.0257199999996</v>
      </c>
      <c r="J49">
        <v>12852.70084</v>
      </c>
      <c r="K49">
        <v>17087.096730000001</v>
      </c>
      <c r="L49">
        <v>10667.437610000001</v>
      </c>
      <c r="M49">
        <v>8.727E-2</v>
      </c>
      <c r="N49">
        <v>2.2156500000000001</v>
      </c>
      <c r="O49">
        <v>5.0584199999999999</v>
      </c>
      <c r="P49">
        <v>2.4469999999999999E-2</v>
      </c>
      <c r="Q49">
        <v>4171.3252800000009</v>
      </c>
    </row>
    <row r="50" spans="1:17" x14ac:dyDescent="0.3">
      <c r="A50" s="102">
        <v>48</v>
      </c>
      <c r="B50" t="s">
        <v>84</v>
      </c>
      <c r="C50">
        <v>22941.419620000001</v>
      </c>
      <c r="D50">
        <v>94.286869999999993</v>
      </c>
      <c r="E50">
        <v>61.189970000000002</v>
      </c>
      <c r="F50">
        <v>2.21834</v>
      </c>
      <c r="G50">
        <v>6.4983000000000004</v>
      </c>
      <c r="H50">
        <v>2979.6378100000002</v>
      </c>
      <c r="I50">
        <v>9134.1852299999991</v>
      </c>
      <c r="J50">
        <v>12797.441930000001</v>
      </c>
      <c r="K50">
        <v>17083.272700000001</v>
      </c>
      <c r="L50">
        <v>10675.42238</v>
      </c>
      <c r="M50">
        <v>8.6180000000000007E-2</v>
      </c>
      <c r="N50">
        <v>2.2215199999999999</v>
      </c>
      <c r="O50">
        <v>5.0854299999999997</v>
      </c>
      <c r="P50">
        <v>2.2610000000000002E-2</v>
      </c>
      <c r="Q50">
        <v>4192.1939700000003</v>
      </c>
    </row>
    <row r="51" spans="1:17" x14ac:dyDescent="0.3">
      <c r="A51" s="102">
        <v>49</v>
      </c>
      <c r="B51" t="s">
        <v>85</v>
      </c>
      <c r="C51">
        <v>23023.117999999999</v>
      </c>
      <c r="D51">
        <v>94.528660000000002</v>
      </c>
      <c r="E51">
        <v>61.366079999999997</v>
      </c>
      <c r="F51">
        <v>2.2251500000000002</v>
      </c>
      <c r="G51">
        <v>6.5316700000000001</v>
      </c>
      <c r="H51">
        <v>3034.0645199999999</v>
      </c>
      <c r="I51">
        <v>9171.7416599999997</v>
      </c>
      <c r="J51">
        <v>12901.953079999999</v>
      </c>
      <c r="K51">
        <v>17111.62444</v>
      </c>
      <c r="L51">
        <v>10614.78074</v>
      </c>
      <c r="M51">
        <v>8.6669999999999997E-2</v>
      </c>
      <c r="N51">
        <v>2.2263500000000001</v>
      </c>
      <c r="O51">
        <v>5.10487</v>
      </c>
      <c r="P51">
        <v>2.349E-2</v>
      </c>
      <c r="Q51">
        <v>4213.0350999999973</v>
      </c>
    </row>
    <row r="52" spans="1:17" x14ac:dyDescent="0.3">
      <c r="A52" s="102">
        <v>50</v>
      </c>
      <c r="B52" t="s">
        <v>86</v>
      </c>
      <c r="C52">
        <v>23157.267349999998</v>
      </c>
      <c r="D52">
        <v>94.207459999999998</v>
      </c>
      <c r="E52">
        <v>61.188099999999999</v>
      </c>
      <c r="F52">
        <v>2.2297600000000002</v>
      </c>
      <c r="G52">
        <v>6.4545399999999997</v>
      </c>
      <c r="H52">
        <v>3037.2567600000002</v>
      </c>
      <c r="I52">
        <v>9202.7069900000006</v>
      </c>
      <c r="J52">
        <v>12957.439829999999</v>
      </c>
      <c r="K52">
        <v>17205.99368</v>
      </c>
      <c r="L52">
        <v>10648.923580000001</v>
      </c>
      <c r="M52">
        <v>8.7260000000000004E-2</v>
      </c>
      <c r="N52">
        <v>2.2291699999999999</v>
      </c>
      <c r="O52">
        <v>5.0511200000000001</v>
      </c>
      <c r="P52">
        <v>2.4299999999999999E-2</v>
      </c>
      <c r="Q52">
        <v>4233.8818499999979</v>
      </c>
    </row>
    <row r="53" spans="1:17" x14ac:dyDescent="0.3">
      <c r="A53" s="102">
        <v>51</v>
      </c>
      <c r="B53" t="s">
        <v>87</v>
      </c>
      <c r="C53">
        <v>23183.896280000001</v>
      </c>
      <c r="D53">
        <v>94.455340000000007</v>
      </c>
      <c r="E53">
        <v>61.396729999999998</v>
      </c>
      <c r="F53">
        <v>2.2393900000000002</v>
      </c>
      <c r="G53">
        <v>6.5078100000000001</v>
      </c>
      <c r="H53">
        <v>2978.4644400000002</v>
      </c>
      <c r="I53">
        <v>9168.8473400000003</v>
      </c>
      <c r="J53">
        <v>12935.986290000001</v>
      </c>
      <c r="K53">
        <v>17190.85944</v>
      </c>
      <c r="L53">
        <v>10671.15301</v>
      </c>
      <c r="M53">
        <v>8.6019999999999999E-2</v>
      </c>
      <c r="N53">
        <v>2.2360899999999999</v>
      </c>
      <c r="O53">
        <v>5.0920399999999999</v>
      </c>
      <c r="P53">
        <v>2.2460000000000001E-2</v>
      </c>
      <c r="Q53">
        <v>4254.7409299999999</v>
      </c>
    </row>
    <row r="54" spans="1:17" x14ac:dyDescent="0.3">
      <c r="A54" s="102">
        <v>52</v>
      </c>
      <c r="B54" t="s">
        <v>88</v>
      </c>
      <c r="C54">
        <v>23252.18491</v>
      </c>
      <c r="D54">
        <v>94.779820000000001</v>
      </c>
      <c r="E54">
        <v>61.5535</v>
      </c>
      <c r="F54">
        <v>2.24553</v>
      </c>
      <c r="G54">
        <v>6.5199699999999998</v>
      </c>
      <c r="H54">
        <v>3044.36742</v>
      </c>
      <c r="I54">
        <v>9218.3948</v>
      </c>
      <c r="J54">
        <v>13027.73158</v>
      </c>
      <c r="K54">
        <v>17196.35799</v>
      </c>
      <c r="L54">
        <v>10595.23194</v>
      </c>
      <c r="M54">
        <v>8.6349999999999996E-2</v>
      </c>
      <c r="N54">
        <v>2.2414299999999998</v>
      </c>
      <c r="O54">
        <v>5.0953999999999997</v>
      </c>
      <c r="P54">
        <v>2.334E-2</v>
      </c>
      <c r="Q54">
        <v>4275.5834499999983</v>
      </c>
    </row>
    <row r="55" spans="1:17" x14ac:dyDescent="0.3">
      <c r="A55" s="102">
        <v>53</v>
      </c>
      <c r="B55" t="s">
        <v>89</v>
      </c>
      <c r="C55">
        <v>23383.696179999999</v>
      </c>
      <c r="D55">
        <v>94.498080000000002</v>
      </c>
      <c r="E55">
        <v>61.415370000000003</v>
      </c>
      <c r="F55">
        <v>2.2506699999999999</v>
      </c>
      <c r="G55">
        <v>6.48306</v>
      </c>
      <c r="H55">
        <v>3054.64563</v>
      </c>
      <c r="I55">
        <v>9249.4735299999993</v>
      </c>
      <c r="J55">
        <v>13062.106110000001</v>
      </c>
      <c r="K55">
        <v>17287.887589999998</v>
      </c>
      <c r="L55">
        <v>10636.31387</v>
      </c>
      <c r="M55">
        <v>8.6760000000000004E-2</v>
      </c>
      <c r="N55">
        <v>2.2448299999999999</v>
      </c>
      <c r="O55">
        <v>5.0704099999999999</v>
      </c>
      <c r="P55">
        <v>2.4150000000000001E-2</v>
      </c>
      <c r="Q55">
        <v>4296.4343599999993</v>
      </c>
    </row>
    <row r="56" spans="1:17" x14ac:dyDescent="0.3">
      <c r="A56" s="102">
        <v>54</v>
      </c>
      <c r="B56" t="s">
        <v>90</v>
      </c>
      <c r="C56">
        <v>23408.062910000001</v>
      </c>
      <c r="D56">
        <v>94.646190000000004</v>
      </c>
      <c r="E56">
        <v>61.545729999999999</v>
      </c>
      <c r="F56">
        <v>2.2587999999999999</v>
      </c>
      <c r="G56">
        <v>6.5244200000000001</v>
      </c>
      <c r="H56">
        <v>2992.2437399999999</v>
      </c>
      <c r="I56">
        <v>9203.5604800000001</v>
      </c>
      <c r="J56">
        <v>13005.89186</v>
      </c>
      <c r="K56">
        <v>17272.234570000001</v>
      </c>
      <c r="L56">
        <v>10666.354939999999</v>
      </c>
      <c r="M56">
        <v>8.5739999999999997E-2</v>
      </c>
      <c r="N56">
        <v>2.2512599999999998</v>
      </c>
      <c r="O56">
        <v>5.1049499999999997</v>
      </c>
      <c r="P56">
        <v>2.239E-2</v>
      </c>
      <c r="Q56">
        <v>4317.29637</v>
      </c>
    </row>
    <row r="57" spans="1:17" x14ac:dyDescent="0.3">
      <c r="A57" s="102">
        <v>55</v>
      </c>
      <c r="B57" t="s">
        <v>91</v>
      </c>
      <c r="C57">
        <v>23488.715550000001</v>
      </c>
      <c r="D57">
        <v>94.791780000000003</v>
      </c>
      <c r="E57">
        <v>61.659790000000001</v>
      </c>
      <c r="F57">
        <v>2.2616700000000001</v>
      </c>
      <c r="G57">
        <v>6.5185599999999999</v>
      </c>
      <c r="H57">
        <v>3092.6853299999998</v>
      </c>
      <c r="I57">
        <v>9244.3079799999996</v>
      </c>
      <c r="J57">
        <v>13110.436309999999</v>
      </c>
      <c r="K57">
        <v>17301.412250000001</v>
      </c>
      <c r="L57">
        <v>10602.52723</v>
      </c>
      <c r="M57">
        <v>8.6309999999999998E-2</v>
      </c>
      <c r="N57">
        <v>2.2539199999999999</v>
      </c>
      <c r="O57">
        <v>5.0971200000000003</v>
      </c>
      <c r="P57">
        <v>2.325E-2</v>
      </c>
      <c r="Q57">
        <v>4338.1565699999992</v>
      </c>
    </row>
    <row r="58" spans="1:17" x14ac:dyDescent="0.3">
      <c r="A58" s="102">
        <v>56</v>
      </c>
      <c r="B58" t="s">
        <v>92</v>
      </c>
      <c r="C58">
        <v>23619.370470000002</v>
      </c>
      <c r="D58">
        <v>94.479089999999999</v>
      </c>
      <c r="E58">
        <v>61.48903</v>
      </c>
      <c r="F58">
        <v>2.2652199999999998</v>
      </c>
      <c r="G58">
        <v>6.4739199999999997</v>
      </c>
      <c r="H58">
        <v>3118.6115</v>
      </c>
      <c r="I58">
        <v>9275.30206</v>
      </c>
      <c r="J58">
        <v>13164.762790000001</v>
      </c>
      <c r="K58">
        <v>17392.950799999999</v>
      </c>
      <c r="L58">
        <v>10650.689060000001</v>
      </c>
      <c r="M58">
        <v>8.6879999999999999E-2</v>
      </c>
      <c r="N58">
        <v>2.25637</v>
      </c>
      <c r="O58">
        <v>5.0692599999999999</v>
      </c>
      <c r="P58">
        <v>2.4049999999999998E-2</v>
      </c>
      <c r="Q58">
        <v>4359.0264900000002</v>
      </c>
    </row>
    <row r="59" spans="1:17" x14ac:dyDescent="0.3">
      <c r="A59" s="102">
        <v>57</v>
      </c>
      <c r="B59" t="s">
        <v>93</v>
      </c>
      <c r="C59">
        <v>23635.89417</v>
      </c>
      <c r="D59">
        <v>94.801829999999995</v>
      </c>
      <c r="E59">
        <v>61.745759999999997</v>
      </c>
      <c r="F59">
        <v>2.2727300000000001</v>
      </c>
      <c r="G59">
        <v>6.5257300000000003</v>
      </c>
      <c r="H59">
        <v>3076.8687500000001</v>
      </c>
      <c r="I59">
        <v>9219.6084599999995</v>
      </c>
      <c r="J59">
        <v>13123.882890000001</v>
      </c>
      <c r="K59">
        <v>17364.000980000001</v>
      </c>
      <c r="L59">
        <v>10669.689710000001</v>
      </c>
      <c r="M59">
        <v>8.4349999999999994E-2</v>
      </c>
      <c r="N59">
        <v>2.2610999999999999</v>
      </c>
      <c r="O59">
        <v>5.10283</v>
      </c>
      <c r="P59">
        <v>2.2190000000000001E-2</v>
      </c>
      <c r="Q59">
        <v>4379.9069999999992</v>
      </c>
    </row>
    <row r="60" spans="1:17" x14ac:dyDescent="0.3">
      <c r="A60" s="102">
        <v>58</v>
      </c>
      <c r="B60" t="s">
        <v>94</v>
      </c>
      <c r="C60">
        <v>23732.84146</v>
      </c>
      <c r="D60">
        <v>95.020269999999996</v>
      </c>
      <c r="E60">
        <v>61.847610000000003</v>
      </c>
      <c r="F60">
        <v>2.2742599999999999</v>
      </c>
      <c r="G60">
        <v>6.4983399999999998</v>
      </c>
      <c r="H60">
        <v>3172.2984999999999</v>
      </c>
      <c r="I60">
        <v>9269.9045499999993</v>
      </c>
      <c r="J60">
        <v>13236.734899999999</v>
      </c>
      <c r="K60">
        <v>17413.684949999999</v>
      </c>
      <c r="L60">
        <v>10623.94701</v>
      </c>
      <c r="M60">
        <v>8.4570000000000006E-2</v>
      </c>
      <c r="N60">
        <v>2.2618900000000002</v>
      </c>
      <c r="O60">
        <v>5.0777599999999996</v>
      </c>
      <c r="P60">
        <v>2.3029999999999998E-2</v>
      </c>
      <c r="Q60">
        <v>4400.734629999999</v>
      </c>
    </row>
    <row r="61" spans="1:17" x14ac:dyDescent="0.3">
      <c r="A61" s="102">
        <v>59</v>
      </c>
      <c r="B61" t="s">
        <v>95</v>
      </c>
      <c r="C61">
        <v>23856.912550000001</v>
      </c>
      <c r="D61">
        <v>94.806359999999998</v>
      </c>
      <c r="E61">
        <v>61.754910000000002</v>
      </c>
      <c r="F61">
        <v>2.2764700000000002</v>
      </c>
      <c r="G61">
        <v>6.5049999999999999</v>
      </c>
      <c r="H61">
        <v>3216.9985499999998</v>
      </c>
      <c r="I61">
        <v>9308.17922</v>
      </c>
      <c r="J61">
        <v>13279.203519999999</v>
      </c>
      <c r="K61">
        <v>17499.001329999999</v>
      </c>
      <c r="L61">
        <v>10661.450500000001</v>
      </c>
      <c r="M61">
        <v>8.4959999999999994E-2</v>
      </c>
      <c r="N61">
        <v>2.2626900000000001</v>
      </c>
      <c r="O61">
        <v>5.0885300000000004</v>
      </c>
      <c r="P61">
        <v>2.383E-2</v>
      </c>
      <c r="Q61">
        <v>4421.567750000002</v>
      </c>
    </row>
    <row r="62" spans="1:17" x14ac:dyDescent="0.3">
      <c r="A62" s="102">
        <v>60</v>
      </c>
      <c r="B62" t="s">
        <v>96</v>
      </c>
      <c r="C62">
        <v>23880.55429</v>
      </c>
      <c r="D62">
        <v>94.897480000000002</v>
      </c>
      <c r="E62">
        <v>61.848820000000003</v>
      </c>
      <c r="F62">
        <v>2.2785000000000002</v>
      </c>
      <c r="G62">
        <v>6.5428499999999996</v>
      </c>
      <c r="H62">
        <v>3217.80006</v>
      </c>
      <c r="I62">
        <v>9266.9061899999997</v>
      </c>
      <c r="J62">
        <v>13230.60663</v>
      </c>
      <c r="K62">
        <v>17482.974200000001</v>
      </c>
      <c r="L62">
        <v>10659.8158</v>
      </c>
      <c r="M62">
        <v>8.4040000000000004E-2</v>
      </c>
      <c r="N62">
        <v>2.2638199999999999</v>
      </c>
      <c r="O62">
        <v>5.1199899999999996</v>
      </c>
      <c r="P62">
        <v>2.1989999999999999E-2</v>
      </c>
      <c r="Q62">
        <v>4442.3604100000011</v>
      </c>
    </row>
    <row r="63" spans="1:17" x14ac:dyDescent="0.3">
      <c r="A63" s="102">
        <v>61</v>
      </c>
      <c r="B63" t="s">
        <v>97</v>
      </c>
      <c r="C63">
        <v>23963.04754</v>
      </c>
      <c r="D63">
        <v>95.051479999999998</v>
      </c>
      <c r="E63">
        <v>61.978520000000003</v>
      </c>
      <c r="F63">
        <v>2.2814299999999998</v>
      </c>
      <c r="G63">
        <v>6.5689700000000002</v>
      </c>
      <c r="H63">
        <v>3336.1937600000001</v>
      </c>
      <c r="I63">
        <v>9353.0417400000006</v>
      </c>
      <c r="J63">
        <v>13328.46106</v>
      </c>
      <c r="K63">
        <v>17535.248479999998</v>
      </c>
      <c r="L63">
        <v>10643.690860000001</v>
      </c>
      <c r="M63">
        <v>8.4610000000000005E-2</v>
      </c>
      <c r="N63">
        <v>2.2662800000000001</v>
      </c>
      <c r="O63">
        <v>5.1353900000000001</v>
      </c>
      <c r="P63">
        <v>2.283E-2</v>
      </c>
      <c r="Q63">
        <v>4463.1579999999994</v>
      </c>
    </row>
    <row r="64" spans="1:17" x14ac:dyDescent="0.3">
      <c r="A64" s="102">
        <v>62</v>
      </c>
      <c r="B64" t="s">
        <v>98</v>
      </c>
      <c r="C64">
        <v>24088.487840000002</v>
      </c>
      <c r="D64">
        <v>94.716480000000004</v>
      </c>
      <c r="E64">
        <v>61.792879999999997</v>
      </c>
      <c r="F64">
        <v>2.2845599999999999</v>
      </c>
      <c r="G64">
        <v>6.4898899999999999</v>
      </c>
      <c r="H64">
        <v>3371.62221</v>
      </c>
      <c r="I64">
        <v>9385.9959799999997</v>
      </c>
      <c r="J64">
        <v>13383.063560000001</v>
      </c>
      <c r="K64">
        <v>17621.417020000001</v>
      </c>
      <c r="L64">
        <v>10701.804169999999</v>
      </c>
      <c r="M64">
        <v>8.5190000000000002E-2</v>
      </c>
      <c r="N64">
        <v>2.2690399999999999</v>
      </c>
      <c r="O64">
        <v>5.0812200000000001</v>
      </c>
      <c r="P64">
        <v>2.3619999999999999E-2</v>
      </c>
      <c r="Q64">
        <v>4483.9655500000008</v>
      </c>
    </row>
    <row r="65" spans="1:17" x14ac:dyDescent="0.3">
      <c r="A65" s="102">
        <v>63</v>
      </c>
      <c r="B65" t="s">
        <v>99</v>
      </c>
      <c r="C65">
        <v>24103.380550000002</v>
      </c>
      <c r="D65">
        <v>94.976910000000004</v>
      </c>
      <c r="E65">
        <v>62.008479999999999</v>
      </c>
      <c r="F65">
        <v>2.2922199999999999</v>
      </c>
      <c r="G65">
        <v>6.5437000000000003</v>
      </c>
      <c r="H65">
        <v>3322.2426700000001</v>
      </c>
      <c r="I65">
        <v>9350.5675300000003</v>
      </c>
      <c r="J65">
        <v>13352.331050000001</v>
      </c>
      <c r="K65">
        <v>17593.44916</v>
      </c>
      <c r="L65">
        <v>10747.07936</v>
      </c>
      <c r="M65">
        <v>8.3919999999999995E-2</v>
      </c>
      <c r="N65">
        <v>2.2755899999999998</v>
      </c>
      <c r="O65">
        <v>5.1216100000000004</v>
      </c>
      <c r="P65">
        <v>2.18E-2</v>
      </c>
      <c r="Q65">
        <v>4504.7831700000024</v>
      </c>
    </row>
    <row r="66" spans="1:17" x14ac:dyDescent="0.3">
      <c r="A66" s="102">
        <v>64</v>
      </c>
      <c r="B66" t="s">
        <v>100</v>
      </c>
      <c r="C66">
        <v>24182.77419</v>
      </c>
      <c r="D66">
        <v>95.271799999999999</v>
      </c>
      <c r="E66">
        <v>62.15455</v>
      </c>
      <c r="F66">
        <v>2.2944399999999998</v>
      </c>
      <c r="G66">
        <v>6.5594700000000001</v>
      </c>
      <c r="H66">
        <v>3423.3433100000002</v>
      </c>
      <c r="I66">
        <v>9431.2094799999995</v>
      </c>
      <c r="J66">
        <v>13432.74761</v>
      </c>
      <c r="K66">
        <v>17607.396359999999</v>
      </c>
      <c r="L66">
        <v>10689.057129999999</v>
      </c>
      <c r="M66">
        <v>8.4199999999999997E-2</v>
      </c>
      <c r="N66">
        <v>2.2779199999999999</v>
      </c>
      <c r="O66">
        <v>5.1245000000000003</v>
      </c>
      <c r="P66">
        <v>2.264E-2</v>
      </c>
      <c r="Q66">
        <v>4525.5825699999987</v>
      </c>
    </row>
    <row r="67" spans="1:17" x14ac:dyDescent="0.3">
      <c r="A67" s="102">
        <v>65</v>
      </c>
      <c r="B67" t="s">
        <v>101</v>
      </c>
      <c r="C67">
        <v>24293.896110000001</v>
      </c>
      <c r="D67">
        <v>94.996979999999994</v>
      </c>
      <c r="E67">
        <v>62.017000000000003</v>
      </c>
      <c r="F67">
        <v>2.2987700000000002</v>
      </c>
      <c r="G67">
        <v>6.5191699999999999</v>
      </c>
      <c r="H67">
        <v>3444.3172300000001</v>
      </c>
      <c r="I67">
        <v>9454.3853299999992</v>
      </c>
      <c r="J67">
        <v>13460.832200000001</v>
      </c>
      <c r="K67">
        <v>17679.710080000001</v>
      </c>
      <c r="L67">
        <v>10737.75863</v>
      </c>
      <c r="M67">
        <v>8.4620000000000001E-2</v>
      </c>
      <c r="N67">
        <v>2.2817799999999999</v>
      </c>
      <c r="O67">
        <v>5.1002900000000002</v>
      </c>
      <c r="P67">
        <v>2.3439999999999999E-2</v>
      </c>
      <c r="Q67">
        <v>4546.390040000002</v>
      </c>
    </row>
    <row r="68" spans="1:17" x14ac:dyDescent="0.3">
      <c r="A68" s="102">
        <v>66</v>
      </c>
      <c r="B68" t="s">
        <v>102</v>
      </c>
      <c r="C68">
        <v>24304.554840000001</v>
      </c>
      <c r="D68">
        <v>95.141769999999994</v>
      </c>
      <c r="E68">
        <v>62.151380000000003</v>
      </c>
      <c r="F68">
        <v>2.3021099999999999</v>
      </c>
      <c r="G68">
        <v>6.5604800000000001</v>
      </c>
      <c r="H68">
        <v>3388.9865500000001</v>
      </c>
      <c r="I68">
        <v>9406.1348799999996</v>
      </c>
      <c r="J68">
        <v>13393.3146</v>
      </c>
      <c r="K68">
        <v>17650.833849999999</v>
      </c>
      <c r="L68">
        <v>10793.72092</v>
      </c>
      <c r="M68">
        <v>8.3760000000000001E-2</v>
      </c>
      <c r="N68">
        <v>2.2844500000000001</v>
      </c>
      <c r="O68">
        <v>5.1350600000000002</v>
      </c>
      <c r="P68">
        <v>2.1659999999999999E-2</v>
      </c>
      <c r="Q68">
        <v>4567.2055500000024</v>
      </c>
    </row>
    <row r="69" spans="1:17" x14ac:dyDescent="0.3">
      <c r="A69" s="102">
        <v>67</v>
      </c>
      <c r="B69" t="s">
        <v>103</v>
      </c>
      <c r="C69">
        <v>24373.152620000001</v>
      </c>
      <c r="D69">
        <v>95.444469999999995</v>
      </c>
      <c r="E69">
        <v>62.374130000000001</v>
      </c>
      <c r="F69">
        <v>2.3031799999999998</v>
      </c>
      <c r="G69">
        <v>6.5722300000000002</v>
      </c>
      <c r="H69">
        <v>3461.01944</v>
      </c>
      <c r="I69">
        <v>9466.3418600000005</v>
      </c>
      <c r="J69">
        <v>13443.38877</v>
      </c>
      <c r="K69">
        <v>17662.022150000001</v>
      </c>
      <c r="L69">
        <v>10780.16719</v>
      </c>
      <c r="M69">
        <v>8.4370000000000001E-2</v>
      </c>
      <c r="N69">
        <v>2.2869700000000002</v>
      </c>
      <c r="O69">
        <v>5.1328800000000001</v>
      </c>
      <c r="P69">
        <v>2.2499999999999999E-2</v>
      </c>
      <c r="Q69">
        <v>4588.0238800000006</v>
      </c>
    </row>
    <row r="70" spans="1:17" x14ac:dyDescent="0.3">
      <c r="A70" s="102">
        <v>68</v>
      </c>
      <c r="B70" t="s">
        <v>104</v>
      </c>
      <c r="C70">
        <v>24481.21876</v>
      </c>
      <c r="D70">
        <v>95.190709999999996</v>
      </c>
      <c r="E70">
        <v>62.247529999999998</v>
      </c>
      <c r="F70">
        <v>2.30748</v>
      </c>
      <c r="G70">
        <v>6.5216700000000003</v>
      </c>
      <c r="H70">
        <v>3457.9988499999999</v>
      </c>
      <c r="I70">
        <v>9476.4704000000002</v>
      </c>
      <c r="J70">
        <v>13481.709919999999</v>
      </c>
      <c r="K70">
        <v>17731.013620000002</v>
      </c>
      <c r="L70">
        <v>10837.677309999999</v>
      </c>
      <c r="M70">
        <v>8.4989999999999996E-2</v>
      </c>
      <c r="N70">
        <v>2.29067</v>
      </c>
      <c r="O70">
        <v>5.1003400000000001</v>
      </c>
      <c r="P70">
        <v>2.3400000000000001E-2</v>
      </c>
      <c r="Q70">
        <v>4608.8522999999986</v>
      </c>
    </row>
    <row r="71" spans="1:17" x14ac:dyDescent="0.3">
      <c r="A71" s="102">
        <v>69</v>
      </c>
      <c r="B71" t="s">
        <v>105</v>
      </c>
      <c r="C71">
        <v>24462.213970000001</v>
      </c>
      <c r="D71">
        <v>95.608350000000002</v>
      </c>
      <c r="E71">
        <v>62.569290000000002</v>
      </c>
      <c r="F71">
        <v>2.3163499999999999</v>
      </c>
      <c r="G71">
        <v>6.58202</v>
      </c>
      <c r="H71">
        <v>3380.9046800000001</v>
      </c>
      <c r="I71">
        <v>9398.4302900000002</v>
      </c>
      <c r="J71">
        <v>13407.56222</v>
      </c>
      <c r="K71">
        <v>17666.460620000002</v>
      </c>
      <c r="L71">
        <v>10889.78823</v>
      </c>
      <c r="M71">
        <v>8.2790000000000002E-2</v>
      </c>
      <c r="N71">
        <v>2.2978499999999999</v>
      </c>
      <c r="O71">
        <v>5.1409599999999998</v>
      </c>
      <c r="P71">
        <v>2.164E-2</v>
      </c>
      <c r="Q71">
        <v>4629.6901900000012</v>
      </c>
    </row>
    <row r="72" spans="1:17" x14ac:dyDescent="0.3">
      <c r="A72" s="102">
        <v>70</v>
      </c>
      <c r="B72" t="s">
        <v>106</v>
      </c>
      <c r="C72">
        <v>24506.619979999999</v>
      </c>
      <c r="D72">
        <v>95.962509999999995</v>
      </c>
      <c r="E72">
        <v>62.758450000000003</v>
      </c>
      <c r="F72">
        <v>2.3184800000000001</v>
      </c>
      <c r="G72">
        <v>6.5727599999999997</v>
      </c>
      <c r="H72">
        <v>3455.8612400000002</v>
      </c>
      <c r="I72">
        <v>9472.4440200000008</v>
      </c>
      <c r="J72">
        <v>13450.874820000001</v>
      </c>
      <c r="K72">
        <v>17669.62012</v>
      </c>
      <c r="L72">
        <v>10865.342650000001</v>
      </c>
      <c r="M72">
        <v>8.3250000000000005E-2</v>
      </c>
      <c r="N72">
        <v>2.2998099999999999</v>
      </c>
      <c r="O72">
        <v>5.1314099999999998</v>
      </c>
      <c r="P72">
        <v>2.249E-2</v>
      </c>
      <c r="Q72">
        <v>4650.4922899999983</v>
      </c>
    </row>
    <row r="73" spans="1:17" x14ac:dyDescent="0.3">
      <c r="A73" s="102">
        <v>71</v>
      </c>
      <c r="B73" t="s">
        <v>107</v>
      </c>
      <c r="C73">
        <v>24610.722890000001</v>
      </c>
      <c r="D73">
        <v>95.797150000000002</v>
      </c>
      <c r="E73">
        <v>62.707250000000002</v>
      </c>
      <c r="F73">
        <v>2.32152</v>
      </c>
      <c r="G73">
        <v>6.5736600000000003</v>
      </c>
      <c r="H73">
        <v>3449.5698600000001</v>
      </c>
      <c r="I73">
        <v>9480.5601800000004</v>
      </c>
      <c r="J73">
        <v>13467.134840000001</v>
      </c>
      <c r="K73">
        <v>17734.063920000001</v>
      </c>
      <c r="L73">
        <v>10915.206829999999</v>
      </c>
      <c r="M73">
        <v>8.3720000000000003E-2</v>
      </c>
      <c r="N73">
        <v>2.3023400000000001</v>
      </c>
      <c r="O73">
        <v>5.1364700000000001</v>
      </c>
      <c r="P73">
        <v>2.342E-2</v>
      </c>
      <c r="Q73">
        <v>4671.3032600000006</v>
      </c>
    </row>
    <row r="74" spans="1:17" x14ac:dyDescent="0.3">
      <c r="A74" s="102">
        <v>72</v>
      </c>
      <c r="B74" t="s">
        <v>108</v>
      </c>
      <c r="C74">
        <v>24593.059249999998</v>
      </c>
      <c r="D74">
        <v>96.190870000000004</v>
      </c>
      <c r="E74">
        <v>63.009300000000003</v>
      </c>
      <c r="F74">
        <v>2.3219699999999999</v>
      </c>
      <c r="G74">
        <v>6.62995</v>
      </c>
      <c r="H74">
        <v>3356.2787600000001</v>
      </c>
      <c r="I74">
        <v>9384.8824600000007</v>
      </c>
      <c r="J74">
        <v>13352.233759999999</v>
      </c>
      <c r="K74">
        <v>17669.771909999999</v>
      </c>
      <c r="L74">
        <v>10997.44052</v>
      </c>
      <c r="M74">
        <v>8.158E-2</v>
      </c>
      <c r="N74">
        <v>2.3034599999999998</v>
      </c>
      <c r="O74">
        <v>5.1725700000000003</v>
      </c>
      <c r="P74">
        <v>2.1669999999999998E-2</v>
      </c>
      <c r="Q74">
        <v>4692.2746399999996</v>
      </c>
    </row>
    <row r="75" spans="1:17" x14ac:dyDescent="0.3">
      <c r="A75" s="102">
        <v>73</v>
      </c>
      <c r="B75" t="s">
        <v>109</v>
      </c>
      <c r="C75">
        <v>24640.506389999999</v>
      </c>
      <c r="D75">
        <v>96.520300000000006</v>
      </c>
      <c r="E75">
        <v>63.263669999999998</v>
      </c>
      <c r="F75">
        <v>2.3229299999999999</v>
      </c>
      <c r="G75">
        <v>6.6657099999999998</v>
      </c>
      <c r="H75">
        <v>3395.3251799999998</v>
      </c>
      <c r="I75">
        <v>9447.8333500000008</v>
      </c>
      <c r="J75">
        <v>13389.99422</v>
      </c>
      <c r="K75">
        <v>17688.049620000002</v>
      </c>
      <c r="L75">
        <v>10951.341909999999</v>
      </c>
      <c r="M75">
        <v>8.2299999999999998E-2</v>
      </c>
      <c r="N75">
        <v>2.3000500000000001</v>
      </c>
      <c r="O75">
        <v>5.1926800000000002</v>
      </c>
      <c r="P75">
        <v>2.2530000000000001E-2</v>
      </c>
      <c r="Q75">
        <v>4713.2044099999976</v>
      </c>
    </row>
    <row r="76" spans="1:17" x14ac:dyDescent="0.3">
      <c r="A76" s="102">
        <v>74</v>
      </c>
      <c r="B76" t="s">
        <v>110</v>
      </c>
      <c r="C76">
        <v>24748.765429999999</v>
      </c>
      <c r="D76">
        <v>96.242329999999995</v>
      </c>
      <c r="E76">
        <v>63.126179999999998</v>
      </c>
      <c r="F76">
        <v>2.3252100000000002</v>
      </c>
      <c r="G76">
        <v>6.5954699999999997</v>
      </c>
      <c r="H76">
        <v>3377.4234099999999</v>
      </c>
      <c r="I76">
        <v>9458.0490100000006</v>
      </c>
      <c r="J76">
        <v>13427.22683</v>
      </c>
      <c r="K76">
        <v>17756.381310000001</v>
      </c>
      <c r="L76">
        <v>11004.50396</v>
      </c>
      <c r="M76">
        <v>8.2970000000000002E-2</v>
      </c>
      <c r="N76">
        <v>2.2976100000000002</v>
      </c>
      <c r="O76">
        <v>5.1449400000000001</v>
      </c>
      <c r="P76">
        <v>2.3439999999999999E-2</v>
      </c>
      <c r="Q76">
        <v>4734.1470399999998</v>
      </c>
    </row>
    <row r="77" spans="1:17" x14ac:dyDescent="0.3">
      <c r="A77" s="102">
        <v>75</v>
      </c>
      <c r="B77" t="s">
        <v>111</v>
      </c>
      <c r="C77">
        <v>24752.953109999999</v>
      </c>
      <c r="D77">
        <v>96.544179999999997</v>
      </c>
      <c r="E77">
        <v>63.382170000000002</v>
      </c>
      <c r="F77">
        <v>2.3315999999999999</v>
      </c>
      <c r="G77">
        <v>6.6486900000000002</v>
      </c>
      <c r="H77">
        <v>3287.6262000000002</v>
      </c>
      <c r="I77">
        <v>9412.2644500000006</v>
      </c>
      <c r="J77">
        <v>13380.108910000001</v>
      </c>
      <c r="K77">
        <v>17716.63364</v>
      </c>
      <c r="L77">
        <v>11042.38608</v>
      </c>
      <c r="M77">
        <v>8.1900000000000001E-2</v>
      </c>
      <c r="N77">
        <v>2.2983600000000002</v>
      </c>
      <c r="O77">
        <v>5.1829299999999998</v>
      </c>
      <c r="P77">
        <v>2.164E-2</v>
      </c>
      <c r="Q77">
        <v>4755.1020099999987</v>
      </c>
    </row>
    <row r="78" spans="1:17" x14ac:dyDescent="0.3">
      <c r="A78" s="102">
        <v>76</v>
      </c>
      <c r="B78" t="s">
        <v>112</v>
      </c>
      <c r="C78">
        <v>24791.229520000001</v>
      </c>
      <c r="D78">
        <v>96.942760000000007</v>
      </c>
      <c r="E78">
        <v>63.608220000000003</v>
      </c>
      <c r="F78">
        <v>2.3311500000000001</v>
      </c>
      <c r="G78">
        <v>6.6624999999999996</v>
      </c>
      <c r="H78">
        <v>3344.2948299999998</v>
      </c>
      <c r="I78">
        <v>9468.11283</v>
      </c>
      <c r="J78">
        <v>13415.754220000001</v>
      </c>
      <c r="K78">
        <v>17690.07633</v>
      </c>
      <c r="L78">
        <v>10948.74423</v>
      </c>
      <c r="M78">
        <v>8.2339999999999997E-2</v>
      </c>
      <c r="N78">
        <v>2.29447</v>
      </c>
      <c r="O78">
        <v>5.1871099999999997</v>
      </c>
      <c r="P78">
        <v>2.249E-2</v>
      </c>
      <c r="Q78">
        <v>4776.0316500000008</v>
      </c>
    </row>
    <row r="79" spans="1:17" x14ac:dyDescent="0.3">
      <c r="A79" s="102">
        <v>77</v>
      </c>
      <c r="B79" t="s">
        <v>113</v>
      </c>
      <c r="C79">
        <v>24892.016749999999</v>
      </c>
      <c r="D79">
        <v>96.698719999999994</v>
      </c>
      <c r="E79">
        <v>63.501950000000001</v>
      </c>
      <c r="F79">
        <v>2.3335300000000001</v>
      </c>
      <c r="G79">
        <v>6.6369600000000002</v>
      </c>
      <c r="H79">
        <v>3328.9557599999998</v>
      </c>
      <c r="I79">
        <v>9476.73344</v>
      </c>
      <c r="J79">
        <v>13428.61824</v>
      </c>
      <c r="K79">
        <v>17751.073980000001</v>
      </c>
      <c r="L79">
        <v>11000.666869999999</v>
      </c>
      <c r="M79">
        <v>8.2769999999999996E-2</v>
      </c>
      <c r="N79">
        <v>2.2923200000000001</v>
      </c>
      <c r="O79">
        <v>5.1728399999999999</v>
      </c>
      <c r="P79">
        <v>2.3290000000000002E-2</v>
      </c>
      <c r="Q79">
        <v>4796.9706100000003</v>
      </c>
    </row>
    <row r="80" spans="1:17" x14ac:dyDescent="0.3">
      <c r="A80" s="102">
        <v>78</v>
      </c>
      <c r="B80" t="s">
        <v>114</v>
      </c>
      <c r="C80">
        <v>24895.731400000001</v>
      </c>
      <c r="D80">
        <v>96.865369999999999</v>
      </c>
      <c r="E80">
        <v>63.664819999999999</v>
      </c>
      <c r="F80">
        <v>2.3353799999999998</v>
      </c>
      <c r="G80">
        <v>6.6752799999999999</v>
      </c>
      <c r="H80">
        <v>3231.3006399999999</v>
      </c>
      <c r="I80">
        <v>9418.32611</v>
      </c>
      <c r="J80">
        <v>13357.630719999999</v>
      </c>
      <c r="K80">
        <v>17714.499769999999</v>
      </c>
      <c r="L80">
        <v>11051.59201</v>
      </c>
      <c r="M80">
        <v>8.2119999999999999E-2</v>
      </c>
      <c r="N80">
        <v>2.2894100000000002</v>
      </c>
      <c r="O80">
        <v>5.2036300000000004</v>
      </c>
      <c r="P80">
        <v>2.1510000000000001E-2</v>
      </c>
      <c r="Q80">
        <v>4817.9158700000007</v>
      </c>
    </row>
    <row r="81" spans="1:17" x14ac:dyDescent="0.3">
      <c r="A81" s="102">
        <v>79</v>
      </c>
      <c r="B81" t="s">
        <v>115</v>
      </c>
      <c r="C81">
        <v>24944.832450000002</v>
      </c>
      <c r="D81">
        <v>97.105549999999994</v>
      </c>
      <c r="E81">
        <v>63.854329999999997</v>
      </c>
      <c r="F81">
        <v>2.3332299999999999</v>
      </c>
      <c r="G81">
        <v>6.6728300000000003</v>
      </c>
      <c r="H81">
        <v>3284.1824499999998</v>
      </c>
      <c r="I81">
        <v>9487.2188900000001</v>
      </c>
      <c r="J81">
        <v>13394.468510000001</v>
      </c>
      <c r="K81">
        <v>17709.915400000002</v>
      </c>
      <c r="L81">
        <v>10957.6495</v>
      </c>
      <c r="M81">
        <v>8.2780000000000006E-2</v>
      </c>
      <c r="N81">
        <v>2.2839200000000002</v>
      </c>
      <c r="O81">
        <v>5.1980500000000003</v>
      </c>
      <c r="P81">
        <v>2.2349999999999998E-2</v>
      </c>
      <c r="Q81">
        <v>4838.8702800000028</v>
      </c>
    </row>
    <row r="82" spans="1:17" x14ac:dyDescent="0.3">
      <c r="A82" s="102">
        <v>80</v>
      </c>
      <c r="B82" t="s">
        <v>116</v>
      </c>
      <c r="C82">
        <v>25054.554609999999</v>
      </c>
      <c r="D82">
        <v>96.819909999999993</v>
      </c>
      <c r="E82">
        <v>63.714759999999998</v>
      </c>
      <c r="F82">
        <v>2.3349500000000001</v>
      </c>
      <c r="G82">
        <v>6.6364900000000002</v>
      </c>
      <c r="H82">
        <v>3275.49208</v>
      </c>
      <c r="I82">
        <v>9501.4987799999999</v>
      </c>
      <c r="J82">
        <v>13428.97659</v>
      </c>
      <c r="K82">
        <v>17780.203560000002</v>
      </c>
      <c r="L82">
        <v>11016.43909</v>
      </c>
      <c r="M82">
        <v>8.3330000000000001E-2</v>
      </c>
      <c r="N82">
        <v>2.2811900000000001</v>
      </c>
      <c r="O82">
        <v>5.1762499999999996</v>
      </c>
      <c r="P82">
        <v>2.3130000000000001E-2</v>
      </c>
      <c r="Q82">
        <v>4859.8345899999986</v>
      </c>
    </row>
    <row r="83" spans="1:17" x14ac:dyDescent="0.3">
      <c r="A83" s="102">
        <v>81</v>
      </c>
      <c r="B83" t="s">
        <v>117</v>
      </c>
      <c r="C83">
        <v>25056.974200000001</v>
      </c>
      <c r="D83">
        <v>97.201409999999996</v>
      </c>
      <c r="E83">
        <v>64.027349999999998</v>
      </c>
      <c r="F83">
        <v>2.3391700000000002</v>
      </c>
      <c r="G83">
        <v>6.6889900000000004</v>
      </c>
      <c r="H83">
        <v>3163.2652699999999</v>
      </c>
      <c r="I83">
        <v>9441.1072000000004</v>
      </c>
      <c r="J83">
        <v>13363.66336</v>
      </c>
      <c r="K83">
        <v>17734.061750000001</v>
      </c>
      <c r="L83">
        <v>11069.88277</v>
      </c>
      <c r="M83">
        <v>8.1390000000000004E-2</v>
      </c>
      <c r="N83">
        <v>2.2796500000000002</v>
      </c>
      <c r="O83">
        <v>5.2067699999999997</v>
      </c>
      <c r="P83">
        <v>2.1329999999999998E-2</v>
      </c>
      <c r="Q83">
        <v>4880.8052900000002</v>
      </c>
    </row>
    <row r="84" spans="1:17" x14ac:dyDescent="0.3">
      <c r="A84" s="102">
        <v>82</v>
      </c>
      <c r="B84" t="s">
        <v>118</v>
      </c>
      <c r="C84">
        <v>25112.639050000002</v>
      </c>
      <c r="D84">
        <v>97.578389999999999</v>
      </c>
      <c r="E84">
        <v>64.238659999999996</v>
      </c>
      <c r="F84">
        <v>2.33745</v>
      </c>
      <c r="G84">
        <v>6.67258</v>
      </c>
      <c r="H84">
        <v>3210.0882999999999</v>
      </c>
      <c r="I84">
        <v>9509.2281199999998</v>
      </c>
      <c r="J84">
        <v>13403.602559999999</v>
      </c>
      <c r="K84">
        <v>17747.76828</v>
      </c>
      <c r="L84">
        <v>10991.463390000001</v>
      </c>
      <c r="M84">
        <v>8.1820000000000004E-2</v>
      </c>
      <c r="N84">
        <v>2.27461</v>
      </c>
      <c r="O84">
        <v>5.1881399999999998</v>
      </c>
      <c r="P84">
        <v>2.2159999999999999E-2</v>
      </c>
      <c r="Q84">
        <v>4901.7224400000014</v>
      </c>
    </row>
    <row r="85" spans="1:17" x14ac:dyDescent="0.3">
      <c r="A85" s="102">
        <v>83</v>
      </c>
      <c r="B85" t="s">
        <v>119</v>
      </c>
      <c r="C85">
        <v>25218.498449999999</v>
      </c>
      <c r="D85">
        <v>97.364980000000003</v>
      </c>
      <c r="E85">
        <v>64.155479999999997</v>
      </c>
      <c r="F85">
        <v>2.3368199999999999</v>
      </c>
      <c r="G85">
        <v>6.6824899999999996</v>
      </c>
      <c r="H85">
        <v>3218.3702400000002</v>
      </c>
      <c r="I85">
        <v>9537.2100499999997</v>
      </c>
      <c r="J85">
        <v>13434.616679999999</v>
      </c>
      <c r="K85">
        <v>17815.058659999999</v>
      </c>
      <c r="L85">
        <v>11033.7462</v>
      </c>
      <c r="M85">
        <v>8.2229999999999998E-2</v>
      </c>
      <c r="N85">
        <v>2.2698800000000001</v>
      </c>
      <c r="O85">
        <v>5.2026300000000001</v>
      </c>
      <c r="P85">
        <v>2.2939999999999999E-2</v>
      </c>
      <c r="Q85">
        <v>4922.6494399999974</v>
      </c>
    </row>
    <row r="86" spans="1:17" x14ac:dyDescent="0.3">
      <c r="A86" s="102">
        <v>84</v>
      </c>
      <c r="B86" t="s">
        <v>120</v>
      </c>
      <c r="C86">
        <v>25216.1561</v>
      </c>
      <c r="D86">
        <v>97.649500000000003</v>
      </c>
      <c r="E86">
        <v>64.391639999999995</v>
      </c>
      <c r="F86">
        <v>2.3339799999999999</v>
      </c>
      <c r="G86">
        <v>6.7312500000000002</v>
      </c>
      <c r="H86">
        <v>3097.6749100000002</v>
      </c>
      <c r="I86">
        <v>9469.27369</v>
      </c>
      <c r="J86">
        <v>13336.675090000001</v>
      </c>
      <c r="K86">
        <v>17766.72435</v>
      </c>
      <c r="L86">
        <v>11089.92614</v>
      </c>
      <c r="M86">
        <v>7.9920000000000005E-2</v>
      </c>
      <c r="N86">
        <v>2.26397</v>
      </c>
      <c r="O86">
        <v>5.2340499999999999</v>
      </c>
      <c r="P86">
        <v>2.1190000000000001E-2</v>
      </c>
      <c r="Q86">
        <v>4943.4942100000007</v>
      </c>
    </row>
    <row r="87" spans="1:17" x14ac:dyDescent="0.3">
      <c r="A87" s="102">
        <v>85</v>
      </c>
      <c r="B87" t="s">
        <v>121</v>
      </c>
      <c r="C87">
        <v>25297.119170000002</v>
      </c>
      <c r="D87">
        <v>97.878389999999996</v>
      </c>
      <c r="E87">
        <v>64.580200000000005</v>
      </c>
      <c r="F87">
        <v>2.33399</v>
      </c>
      <c r="G87">
        <v>6.7698999999999998</v>
      </c>
      <c r="H87">
        <v>3212.82584</v>
      </c>
      <c r="I87">
        <v>9552.5785199999991</v>
      </c>
      <c r="J87">
        <v>13401.06273</v>
      </c>
      <c r="K87">
        <v>17829.007170000001</v>
      </c>
      <c r="L87">
        <v>11041.407719999999</v>
      </c>
      <c r="M87">
        <v>8.0460000000000004E-2</v>
      </c>
      <c r="N87">
        <v>2.2640099999999999</v>
      </c>
      <c r="O87">
        <v>5.25326</v>
      </c>
      <c r="P87">
        <v>2.1989999999999999E-2</v>
      </c>
      <c r="Q87">
        <v>4964.2970800000003</v>
      </c>
    </row>
    <row r="88" spans="1:17" x14ac:dyDescent="0.3">
      <c r="A88" s="102">
        <v>86</v>
      </c>
      <c r="B88" t="s">
        <v>122</v>
      </c>
      <c r="C88">
        <v>25418.135969999999</v>
      </c>
      <c r="D88">
        <v>97.490459999999999</v>
      </c>
      <c r="E88">
        <v>64.372309999999999</v>
      </c>
      <c r="F88">
        <v>2.3339599999999998</v>
      </c>
      <c r="G88">
        <v>6.6823199999999998</v>
      </c>
      <c r="H88">
        <v>3229.32744</v>
      </c>
      <c r="I88">
        <v>9587.7317399999993</v>
      </c>
      <c r="J88">
        <v>13452.858039999999</v>
      </c>
      <c r="K88">
        <v>17911.072410000001</v>
      </c>
      <c r="L88">
        <v>11090.173220000001</v>
      </c>
      <c r="M88">
        <v>8.0960000000000004E-2</v>
      </c>
      <c r="N88">
        <v>2.26416</v>
      </c>
      <c r="O88">
        <v>5.19442</v>
      </c>
      <c r="P88">
        <v>2.2749999999999999E-2</v>
      </c>
      <c r="Q88">
        <v>4985.1093699999983</v>
      </c>
    </row>
    <row r="89" spans="1:17" x14ac:dyDescent="0.3">
      <c r="A89" s="102">
        <v>87</v>
      </c>
      <c r="B89" t="s">
        <v>123</v>
      </c>
      <c r="C89">
        <v>25438.22637</v>
      </c>
      <c r="D89">
        <v>97.703450000000004</v>
      </c>
      <c r="E89">
        <v>64.577939999999998</v>
      </c>
      <c r="F89">
        <v>2.3394900000000001</v>
      </c>
      <c r="G89">
        <v>6.7330100000000002</v>
      </c>
      <c r="H89">
        <v>3168.3922200000002</v>
      </c>
      <c r="I89">
        <v>9559.6576800000003</v>
      </c>
      <c r="J89">
        <v>13418.411469999999</v>
      </c>
      <c r="K89">
        <v>17886.927319999999</v>
      </c>
      <c r="L89">
        <v>11123.01569</v>
      </c>
      <c r="M89">
        <v>7.9659999999999995E-2</v>
      </c>
      <c r="N89">
        <v>2.2679100000000001</v>
      </c>
      <c r="O89">
        <v>5.2307499999999996</v>
      </c>
      <c r="P89">
        <v>2.0990000000000002E-2</v>
      </c>
      <c r="Q89">
        <v>5005.9269999999997</v>
      </c>
    </row>
    <row r="90" spans="1:17" x14ac:dyDescent="0.3">
      <c r="A90" s="102">
        <v>88</v>
      </c>
      <c r="B90" t="s">
        <v>124</v>
      </c>
      <c r="C90">
        <v>25514.183540000002</v>
      </c>
      <c r="D90">
        <v>98.071520000000007</v>
      </c>
      <c r="E90">
        <v>64.787400000000005</v>
      </c>
      <c r="F90">
        <v>2.3409300000000002</v>
      </c>
      <c r="G90">
        <v>6.7502199999999997</v>
      </c>
      <c r="H90">
        <v>3265.5410900000002</v>
      </c>
      <c r="I90">
        <v>9624.6691900000005</v>
      </c>
      <c r="J90">
        <v>13470.268599999999</v>
      </c>
      <c r="K90">
        <v>17933.390520000001</v>
      </c>
      <c r="L90">
        <v>11078.704589999999</v>
      </c>
      <c r="M90">
        <v>7.9949999999999993E-2</v>
      </c>
      <c r="N90">
        <v>2.2688700000000002</v>
      </c>
      <c r="O90">
        <v>5.2295600000000002</v>
      </c>
      <c r="P90">
        <v>2.1899999999999999E-2</v>
      </c>
      <c r="Q90">
        <v>5026.7125000000005</v>
      </c>
    </row>
    <row r="91" spans="1:17" x14ac:dyDescent="0.3">
      <c r="A91" s="102">
        <v>89</v>
      </c>
      <c r="B91" t="s">
        <v>125</v>
      </c>
      <c r="C91">
        <v>25631.249599999999</v>
      </c>
      <c r="D91">
        <v>97.703469999999996</v>
      </c>
      <c r="E91">
        <v>64.599140000000006</v>
      </c>
      <c r="F91">
        <v>2.3414600000000001</v>
      </c>
      <c r="G91">
        <v>6.7065799999999998</v>
      </c>
      <c r="H91">
        <v>3280.9539500000001</v>
      </c>
      <c r="I91">
        <v>9662.7817500000001</v>
      </c>
      <c r="J91">
        <v>13507.24942</v>
      </c>
      <c r="K91">
        <v>18011.933389999998</v>
      </c>
      <c r="L91">
        <v>11121.27066</v>
      </c>
      <c r="M91">
        <v>8.0299999999999996E-2</v>
      </c>
      <c r="N91">
        <v>2.26953</v>
      </c>
      <c r="O91">
        <v>5.2039</v>
      </c>
      <c r="P91">
        <v>2.266E-2</v>
      </c>
      <c r="Q91">
        <v>5047.5054099999979</v>
      </c>
    </row>
    <row r="92" spans="1:17" x14ac:dyDescent="0.3">
      <c r="A92" s="102">
        <v>90</v>
      </c>
      <c r="B92" t="s">
        <v>126</v>
      </c>
      <c r="C92">
        <v>25648.551449999999</v>
      </c>
      <c r="D92">
        <v>97.765940000000001</v>
      </c>
      <c r="E92">
        <v>64.695890000000006</v>
      </c>
      <c r="F92">
        <v>2.3427699999999998</v>
      </c>
      <c r="G92">
        <v>6.73855</v>
      </c>
      <c r="H92">
        <v>3215.9346999999998</v>
      </c>
      <c r="I92">
        <v>9623.6932300000008</v>
      </c>
      <c r="J92">
        <v>13446.80838</v>
      </c>
      <c r="K92">
        <v>17989.499830000001</v>
      </c>
      <c r="L92">
        <v>11165.67928</v>
      </c>
      <c r="M92">
        <v>7.9579999999999998E-2</v>
      </c>
      <c r="N92">
        <v>2.2706</v>
      </c>
      <c r="O92">
        <v>5.2310699999999999</v>
      </c>
      <c r="P92">
        <v>2.0789999999999999E-2</v>
      </c>
      <c r="Q92">
        <v>5068.3035999999993</v>
      </c>
    </row>
    <row r="93" spans="1:17" x14ac:dyDescent="0.3">
      <c r="A93" s="102">
        <v>91</v>
      </c>
      <c r="B93" t="s">
        <v>127</v>
      </c>
      <c r="C93">
        <v>25745.66244</v>
      </c>
      <c r="D93">
        <v>97.96414</v>
      </c>
      <c r="E93">
        <v>64.857939999999999</v>
      </c>
      <c r="F93">
        <v>2.3460899999999998</v>
      </c>
      <c r="G93">
        <v>6.7438900000000004</v>
      </c>
      <c r="H93">
        <v>3338.4805000000001</v>
      </c>
      <c r="I93">
        <v>9697.2597999999998</v>
      </c>
      <c r="J93">
        <v>13526.17373</v>
      </c>
      <c r="K93">
        <v>18070.210470000002</v>
      </c>
      <c r="L93">
        <v>11138.18852</v>
      </c>
      <c r="M93">
        <v>8.0060000000000006E-2</v>
      </c>
      <c r="N93">
        <v>2.2722899999999999</v>
      </c>
      <c r="O93">
        <v>5.2213900000000004</v>
      </c>
      <c r="P93">
        <v>2.1659999999999999E-2</v>
      </c>
      <c r="Q93">
        <v>5089.1067199999998</v>
      </c>
    </row>
    <row r="94" spans="1:17" x14ac:dyDescent="0.3">
      <c r="A94" s="102">
        <v>92</v>
      </c>
      <c r="B94" t="s">
        <v>128</v>
      </c>
      <c r="C94">
        <v>25867.000220000002</v>
      </c>
      <c r="D94">
        <v>97.586020000000005</v>
      </c>
      <c r="E94">
        <v>64.656689999999998</v>
      </c>
      <c r="F94">
        <v>2.3470300000000002</v>
      </c>
      <c r="G94">
        <v>6.6889599999999998</v>
      </c>
      <c r="H94">
        <v>3347.14984</v>
      </c>
      <c r="I94">
        <v>9734.2567099999997</v>
      </c>
      <c r="J94">
        <v>13580.562459999999</v>
      </c>
      <c r="K94">
        <v>18153.038659999998</v>
      </c>
      <c r="L94">
        <v>11188.03508</v>
      </c>
      <c r="M94">
        <v>8.0600000000000005E-2</v>
      </c>
      <c r="N94">
        <v>2.2733500000000002</v>
      </c>
      <c r="O94">
        <v>5.18743</v>
      </c>
      <c r="P94">
        <v>2.2409999999999999E-2</v>
      </c>
      <c r="Q94">
        <v>5109.9185200000029</v>
      </c>
    </row>
    <row r="95" spans="1:17" x14ac:dyDescent="0.3">
      <c r="A95" s="102">
        <v>93</v>
      </c>
      <c r="B95" t="s">
        <v>129</v>
      </c>
      <c r="C95">
        <v>25882.541529999999</v>
      </c>
      <c r="D95">
        <v>97.782229999999998</v>
      </c>
      <c r="E95">
        <v>64.850089999999994</v>
      </c>
      <c r="F95">
        <v>2.35412</v>
      </c>
      <c r="G95">
        <v>6.7319699999999996</v>
      </c>
      <c r="H95">
        <v>3283.3649799999998</v>
      </c>
      <c r="I95">
        <v>9698.7384099999999</v>
      </c>
      <c r="J95">
        <v>13537.4884</v>
      </c>
      <c r="K95">
        <v>18123.531950000001</v>
      </c>
      <c r="L95">
        <v>11214.048220000001</v>
      </c>
      <c r="M95">
        <v>7.9250000000000001E-2</v>
      </c>
      <c r="N95">
        <v>2.2785799999999998</v>
      </c>
      <c r="O95">
        <v>5.2160700000000002</v>
      </c>
      <c r="P95">
        <v>2.0570000000000001E-2</v>
      </c>
      <c r="Q95">
        <v>5130.7381299999979</v>
      </c>
    </row>
    <row r="96" spans="1:17" x14ac:dyDescent="0.3">
      <c r="A96" s="102">
        <v>94</v>
      </c>
      <c r="B96" t="s">
        <v>130</v>
      </c>
      <c r="C96">
        <v>25950.84822</v>
      </c>
      <c r="D96">
        <v>98.068659999999994</v>
      </c>
      <c r="E96">
        <v>65.008480000000006</v>
      </c>
      <c r="F96">
        <v>2.3586200000000002</v>
      </c>
      <c r="G96">
        <v>6.7104799999999996</v>
      </c>
      <c r="H96">
        <v>3408.6530600000001</v>
      </c>
      <c r="I96">
        <v>9755.7001400000008</v>
      </c>
      <c r="J96">
        <v>13599.51693</v>
      </c>
      <c r="K96">
        <v>18193.86851</v>
      </c>
      <c r="L96">
        <v>11181.579229999999</v>
      </c>
      <c r="M96">
        <v>7.9619999999999996E-2</v>
      </c>
      <c r="N96">
        <v>2.2815500000000002</v>
      </c>
      <c r="O96">
        <v>5.1931900000000004</v>
      </c>
      <c r="P96">
        <v>2.1360000000000001E-2</v>
      </c>
      <c r="Q96">
        <v>5151.5319600000003</v>
      </c>
    </row>
    <row r="97" spans="1:17" x14ac:dyDescent="0.3">
      <c r="A97" s="102">
        <v>95</v>
      </c>
      <c r="B97" t="s">
        <v>131</v>
      </c>
      <c r="C97">
        <v>26068.456880000002</v>
      </c>
      <c r="D97">
        <v>97.796270000000007</v>
      </c>
      <c r="E97">
        <v>64.888279999999995</v>
      </c>
      <c r="F97">
        <v>2.3601200000000002</v>
      </c>
      <c r="G97">
        <v>6.7117899999999997</v>
      </c>
      <c r="H97">
        <v>3419.68174</v>
      </c>
      <c r="I97">
        <v>9792.9837599999992</v>
      </c>
      <c r="J97">
        <v>13638.577660000001</v>
      </c>
      <c r="K97">
        <v>18272.62355</v>
      </c>
      <c r="L97">
        <v>11218.80508</v>
      </c>
      <c r="M97">
        <v>7.9969999999999999E-2</v>
      </c>
      <c r="N97">
        <v>2.2831199999999998</v>
      </c>
      <c r="O97">
        <v>5.2007000000000003</v>
      </c>
      <c r="P97">
        <v>2.2110000000000001E-2</v>
      </c>
      <c r="Q97">
        <v>5172.3345399999998</v>
      </c>
    </row>
    <row r="98" spans="1:17" x14ac:dyDescent="0.3">
      <c r="A98" s="102">
        <v>96</v>
      </c>
      <c r="B98" t="s">
        <v>132</v>
      </c>
      <c r="C98">
        <v>26087.288700000001</v>
      </c>
      <c r="D98">
        <v>97.866249999999994</v>
      </c>
      <c r="E98">
        <v>64.994770000000003</v>
      </c>
      <c r="F98">
        <v>2.3627699999999998</v>
      </c>
      <c r="G98">
        <v>6.7479399999999998</v>
      </c>
      <c r="H98">
        <v>3350.5111700000002</v>
      </c>
      <c r="I98">
        <v>9747.6355700000004</v>
      </c>
      <c r="J98">
        <v>13572.00527</v>
      </c>
      <c r="K98">
        <v>18249.491679999999</v>
      </c>
      <c r="L98">
        <v>11255.63337</v>
      </c>
      <c r="M98">
        <v>7.9119999999999996E-2</v>
      </c>
      <c r="N98">
        <v>2.28531</v>
      </c>
      <c r="O98">
        <v>5.2275999999999998</v>
      </c>
      <c r="P98">
        <v>2.026E-2</v>
      </c>
      <c r="Q98">
        <v>5193.1546100000014</v>
      </c>
    </row>
    <row r="99" spans="1:17" x14ac:dyDescent="0.3">
      <c r="A99" s="102">
        <v>97</v>
      </c>
      <c r="B99" t="s">
        <v>133</v>
      </c>
      <c r="C99">
        <v>26135.38463</v>
      </c>
      <c r="D99">
        <v>98.224500000000006</v>
      </c>
      <c r="E99">
        <v>65.272599999999997</v>
      </c>
      <c r="F99">
        <v>2.3700100000000002</v>
      </c>
      <c r="G99">
        <v>6.7951800000000002</v>
      </c>
      <c r="H99">
        <v>3435.8301499999998</v>
      </c>
      <c r="I99">
        <v>9775.9644100000005</v>
      </c>
      <c r="J99">
        <v>13614.566430000001</v>
      </c>
      <c r="K99">
        <v>18342.200970000002</v>
      </c>
      <c r="L99">
        <v>11279.64725</v>
      </c>
      <c r="M99">
        <v>7.9769999999999994E-2</v>
      </c>
      <c r="N99">
        <v>2.2912300000000001</v>
      </c>
      <c r="O99">
        <v>5.2513899999999998</v>
      </c>
      <c r="P99">
        <v>2.121E-2</v>
      </c>
      <c r="Q99">
        <v>5213.9703799999988</v>
      </c>
    </row>
    <row r="100" spans="1:17" x14ac:dyDescent="0.3">
      <c r="A100" s="102">
        <v>98</v>
      </c>
      <c r="B100" t="s">
        <v>134</v>
      </c>
      <c r="C100">
        <v>26257.60555</v>
      </c>
      <c r="D100">
        <v>97.827759999999998</v>
      </c>
      <c r="E100">
        <v>65.059709999999995</v>
      </c>
      <c r="F100">
        <v>2.3721199999999998</v>
      </c>
      <c r="G100">
        <v>6.7051600000000002</v>
      </c>
      <c r="H100">
        <v>3442.0164100000002</v>
      </c>
      <c r="I100">
        <v>9809.9377800000002</v>
      </c>
      <c r="J100">
        <v>13666.056430000001</v>
      </c>
      <c r="K100">
        <v>18424.83395</v>
      </c>
      <c r="L100">
        <v>11328.86664</v>
      </c>
      <c r="M100">
        <v>8.0259999999999998E-2</v>
      </c>
      <c r="N100">
        <v>2.29331</v>
      </c>
      <c r="O100">
        <v>5.1896100000000001</v>
      </c>
      <c r="P100">
        <v>2.1950000000000001E-2</v>
      </c>
      <c r="Q100">
        <v>5234.7966000000006</v>
      </c>
    </row>
    <row r="101" spans="1:17" x14ac:dyDescent="0.3">
      <c r="A101" s="102">
        <v>99</v>
      </c>
      <c r="B101" t="s">
        <v>135</v>
      </c>
      <c r="C101">
        <v>26268.657889999999</v>
      </c>
      <c r="D101">
        <v>98.029979999999995</v>
      </c>
      <c r="E101">
        <v>65.257450000000006</v>
      </c>
      <c r="F101">
        <v>2.38069</v>
      </c>
      <c r="G101">
        <v>6.7576700000000001</v>
      </c>
      <c r="H101">
        <v>3378.7963</v>
      </c>
      <c r="I101">
        <v>9772.5538899999992</v>
      </c>
      <c r="J101">
        <v>13627.740100000001</v>
      </c>
      <c r="K101">
        <v>18391.882509999999</v>
      </c>
      <c r="L101">
        <v>11355.94226</v>
      </c>
      <c r="M101">
        <v>7.8810000000000005E-2</v>
      </c>
      <c r="N101">
        <v>2.2999999999999998</v>
      </c>
      <c r="O101">
        <v>5.22797</v>
      </c>
      <c r="P101">
        <v>2.0250000000000001E-2</v>
      </c>
      <c r="Q101">
        <v>5255.6282399999982</v>
      </c>
    </row>
    <row r="102" spans="1:17" x14ac:dyDescent="0.3">
      <c r="A102" s="102">
        <v>100</v>
      </c>
      <c r="B102" t="s">
        <v>136</v>
      </c>
      <c r="C102">
        <v>26293.054950000002</v>
      </c>
      <c r="D102">
        <v>98.449979999999996</v>
      </c>
      <c r="E102">
        <v>65.51437</v>
      </c>
      <c r="F102">
        <v>2.3925900000000002</v>
      </c>
      <c r="G102">
        <v>6.7822300000000002</v>
      </c>
      <c r="H102">
        <v>3456.06567</v>
      </c>
      <c r="I102">
        <v>9786.7173299999995</v>
      </c>
      <c r="J102">
        <v>13645.129150000001</v>
      </c>
      <c r="K102">
        <v>18469.472529999999</v>
      </c>
      <c r="L102">
        <v>11381.16907</v>
      </c>
      <c r="M102">
        <v>7.9219999999999999E-2</v>
      </c>
      <c r="N102">
        <v>2.30863</v>
      </c>
      <c r="O102">
        <v>5.23766</v>
      </c>
      <c r="P102">
        <v>2.1069999999999998E-2</v>
      </c>
      <c r="Q102">
        <v>5276.4364999999998</v>
      </c>
    </row>
    <row r="103" spans="1:17" x14ac:dyDescent="0.3">
      <c r="A103" s="102">
        <v>101</v>
      </c>
      <c r="B103" t="s">
        <v>137</v>
      </c>
      <c r="C103">
        <v>26411.208129999999</v>
      </c>
      <c r="D103">
        <v>98.083370000000002</v>
      </c>
      <c r="E103">
        <v>65.328159999999997</v>
      </c>
      <c r="F103">
        <v>2.3953500000000001</v>
      </c>
      <c r="G103">
        <v>6.7326100000000002</v>
      </c>
      <c r="H103">
        <v>3462.5035699999999</v>
      </c>
      <c r="I103">
        <v>9818.6439800000007</v>
      </c>
      <c r="J103">
        <v>13678.00459</v>
      </c>
      <c r="K103">
        <v>18548.38104</v>
      </c>
      <c r="L103">
        <v>11424.72934</v>
      </c>
      <c r="M103">
        <v>7.9619999999999996E-2</v>
      </c>
      <c r="N103">
        <v>2.3113000000000001</v>
      </c>
      <c r="O103">
        <v>5.2061500000000001</v>
      </c>
      <c r="P103">
        <v>2.181E-2</v>
      </c>
      <c r="Q103">
        <v>5297.2501200000006</v>
      </c>
    </row>
    <row r="104" spans="1:17" x14ac:dyDescent="0.3">
      <c r="A104" s="102">
        <v>102</v>
      </c>
      <c r="B104" t="s">
        <v>138</v>
      </c>
      <c r="C104">
        <v>26429.872719999999</v>
      </c>
      <c r="D104">
        <v>98.140929999999997</v>
      </c>
      <c r="E104">
        <v>65.420090000000002</v>
      </c>
      <c r="F104">
        <v>2.3994300000000002</v>
      </c>
      <c r="G104">
        <v>6.7664400000000002</v>
      </c>
      <c r="H104">
        <v>3389.7809999999999</v>
      </c>
      <c r="I104">
        <v>9782.5196699999997</v>
      </c>
      <c r="J104">
        <v>13618.41021</v>
      </c>
      <c r="K104">
        <v>18526.1067</v>
      </c>
      <c r="L104">
        <v>11473.16958</v>
      </c>
      <c r="M104">
        <v>7.8750000000000001E-2</v>
      </c>
      <c r="N104">
        <v>2.3148399999999998</v>
      </c>
      <c r="O104">
        <v>5.2333299999999996</v>
      </c>
      <c r="P104">
        <v>2.01E-2</v>
      </c>
      <c r="Q104">
        <v>5318.0723599999983</v>
      </c>
    </row>
    <row r="105" spans="1:17" x14ac:dyDescent="0.3">
      <c r="A105" s="102">
        <v>103</v>
      </c>
      <c r="B105" t="s">
        <v>139</v>
      </c>
      <c r="C105">
        <v>26456.575430000001</v>
      </c>
      <c r="D105">
        <v>98.480810000000005</v>
      </c>
      <c r="E105">
        <v>65.675470000000004</v>
      </c>
      <c r="F105">
        <v>2.4110100000000001</v>
      </c>
      <c r="G105">
        <v>6.7822800000000001</v>
      </c>
      <c r="H105">
        <v>3466.5333099999998</v>
      </c>
      <c r="I105">
        <v>9785.6199099999994</v>
      </c>
      <c r="J105">
        <v>13640.24217</v>
      </c>
      <c r="K105">
        <v>18623.494439999999</v>
      </c>
      <c r="L105">
        <v>11526.296609999999</v>
      </c>
      <c r="M105">
        <v>7.9380000000000006E-2</v>
      </c>
      <c r="N105">
        <v>2.3235299999999999</v>
      </c>
      <c r="O105">
        <v>5.23637</v>
      </c>
      <c r="P105">
        <v>2.0910000000000002E-2</v>
      </c>
      <c r="Q105">
        <v>5338.8883999999998</v>
      </c>
    </row>
    <row r="106" spans="1:17" x14ac:dyDescent="0.3">
      <c r="A106" s="102">
        <v>104</v>
      </c>
      <c r="B106" t="s">
        <v>140</v>
      </c>
      <c r="C106">
        <v>26578.910810000001</v>
      </c>
      <c r="D106">
        <v>98.103260000000006</v>
      </c>
      <c r="E106">
        <v>65.472319999999996</v>
      </c>
      <c r="F106">
        <v>2.41438</v>
      </c>
      <c r="G106">
        <v>6.7256600000000004</v>
      </c>
      <c r="H106">
        <v>3469.8833599999998</v>
      </c>
      <c r="I106">
        <v>9813.1621699999996</v>
      </c>
      <c r="J106">
        <v>13688.166649999999</v>
      </c>
      <c r="K106">
        <v>18706.532070000001</v>
      </c>
      <c r="L106">
        <v>11576.985269999999</v>
      </c>
      <c r="M106">
        <v>7.9939999999999997E-2</v>
      </c>
      <c r="N106">
        <v>2.3267699999999998</v>
      </c>
      <c r="O106">
        <v>5.2000999999999999</v>
      </c>
      <c r="P106">
        <v>2.1649999999999999E-2</v>
      </c>
      <c r="Q106">
        <v>5359.7098100000003</v>
      </c>
    </row>
    <row r="107" spans="1:17" x14ac:dyDescent="0.3">
      <c r="A107" s="102">
        <v>105</v>
      </c>
      <c r="B107" t="s">
        <v>141</v>
      </c>
      <c r="C107">
        <v>26588.246419999999</v>
      </c>
      <c r="D107">
        <v>98.29289</v>
      </c>
      <c r="E107">
        <v>65.657179999999997</v>
      </c>
      <c r="F107">
        <v>2.4245199999999998</v>
      </c>
      <c r="G107">
        <v>6.7690299999999999</v>
      </c>
      <c r="H107">
        <v>3408.1316499999998</v>
      </c>
      <c r="I107">
        <v>9768.1615399999991</v>
      </c>
      <c r="J107">
        <v>13641.13759</v>
      </c>
      <c r="K107">
        <v>18670.70059</v>
      </c>
      <c r="L107">
        <v>11609.595520000001</v>
      </c>
      <c r="M107">
        <v>7.85E-2</v>
      </c>
      <c r="N107">
        <v>2.3348399999999998</v>
      </c>
      <c r="O107">
        <v>5.2290799999999997</v>
      </c>
      <c r="P107">
        <v>1.9959999999999999E-2</v>
      </c>
      <c r="Q107">
        <v>5380.5409099999997</v>
      </c>
    </row>
    <row r="108" spans="1:17" x14ac:dyDescent="0.3">
      <c r="A108" s="102">
        <v>106</v>
      </c>
      <c r="B108" t="s">
        <v>142</v>
      </c>
      <c r="C108">
        <v>26606.924139999999</v>
      </c>
      <c r="D108">
        <v>98.781319999999994</v>
      </c>
      <c r="E108">
        <v>65.942310000000006</v>
      </c>
      <c r="F108">
        <v>2.4338500000000001</v>
      </c>
      <c r="G108">
        <v>6.7619400000000001</v>
      </c>
      <c r="H108">
        <v>3472.5704700000001</v>
      </c>
      <c r="I108">
        <v>9766.4509699999999</v>
      </c>
      <c r="J108">
        <v>13680.386570000001</v>
      </c>
      <c r="K108">
        <v>18792.312610000001</v>
      </c>
      <c r="L108">
        <v>11708.268249999999</v>
      </c>
      <c r="M108">
        <v>7.9000000000000001E-2</v>
      </c>
      <c r="N108">
        <v>2.3419300000000001</v>
      </c>
      <c r="O108">
        <v>5.2154299999999996</v>
      </c>
      <c r="P108">
        <v>2.0879999999999999E-2</v>
      </c>
      <c r="Q108">
        <v>5401.3523700000014</v>
      </c>
    </row>
    <row r="109" spans="1:17" x14ac:dyDescent="0.3">
      <c r="A109" s="102">
        <v>107</v>
      </c>
      <c r="B109" t="s">
        <v>143</v>
      </c>
      <c r="C109">
        <v>26725.26945</v>
      </c>
      <c r="D109">
        <v>98.499110000000002</v>
      </c>
      <c r="E109">
        <v>65.809299999999993</v>
      </c>
      <c r="F109">
        <v>2.4377800000000001</v>
      </c>
      <c r="G109">
        <v>6.7598500000000001</v>
      </c>
      <c r="H109">
        <v>3489.1741000000002</v>
      </c>
      <c r="I109">
        <v>9804.2040400000005</v>
      </c>
      <c r="J109">
        <v>13713.28729</v>
      </c>
      <c r="K109">
        <v>18871.591960000002</v>
      </c>
      <c r="L109">
        <v>11751.132890000001</v>
      </c>
      <c r="M109">
        <v>7.9390000000000002E-2</v>
      </c>
      <c r="N109">
        <v>2.34571</v>
      </c>
      <c r="O109">
        <v>5.2196999999999996</v>
      </c>
      <c r="P109">
        <v>2.1610000000000001E-2</v>
      </c>
      <c r="Q109">
        <v>5422.171699999999</v>
      </c>
    </row>
    <row r="110" spans="1:17" x14ac:dyDescent="0.3">
      <c r="A110" s="102">
        <v>108</v>
      </c>
      <c r="B110" t="s">
        <v>144</v>
      </c>
      <c r="C110">
        <v>26744.740750000001</v>
      </c>
      <c r="D110">
        <v>98.59205</v>
      </c>
      <c r="E110">
        <v>65.916489999999996</v>
      </c>
      <c r="F110">
        <v>2.4436399999999998</v>
      </c>
      <c r="G110">
        <v>6.8017300000000001</v>
      </c>
      <c r="H110">
        <v>3424.2668100000001</v>
      </c>
      <c r="I110">
        <v>9750.6240199999993</v>
      </c>
      <c r="J110">
        <v>13640.563249999999</v>
      </c>
      <c r="K110">
        <v>18846.740539999999</v>
      </c>
      <c r="L110">
        <v>11808.128189999999</v>
      </c>
      <c r="M110">
        <v>7.8460000000000002E-2</v>
      </c>
      <c r="N110">
        <v>2.3505500000000001</v>
      </c>
      <c r="O110">
        <v>5.2488200000000003</v>
      </c>
      <c r="P110">
        <v>1.9959999999999999E-2</v>
      </c>
      <c r="Q110">
        <v>5443.0085500000023</v>
      </c>
    </row>
    <row r="111" spans="1:17" x14ac:dyDescent="0.3">
      <c r="A111" s="102">
        <v>109</v>
      </c>
      <c r="B111" t="s">
        <v>145</v>
      </c>
      <c r="C111">
        <v>26777.693309999999</v>
      </c>
      <c r="D111">
        <v>99.012569999999997</v>
      </c>
      <c r="E111">
        <v>66.221140000000005</v>
      </c>
      <c r="F111">
        <v>2.45329</v>
      </c>
      <c r="G111">
        <v>6.8502900000000002</v>
      </c>
      <c r="H111">
        <v>3494.7655800000002</v>
      </c>
      <c r="I111">
        <v>9755.7569999999996</v>
      </c>
      <c r="J111">
        <v>13651.29722</v>
      </c>
      <c r="K111">
        <v>18946.363140000001</v>
      </c>
      <c r="L111">
        <v>11878.520710000001</v>
      </c>
      <c r="M111">
        <v>7.9060000000000005E-2</v>
      </c>
      <c r="N111">
        <v>2.3572000000000002</v>
      </c>
      <c r="O111">
        <v>5.2714999999999996</v>
      </c>
      <c r="P111">
        <v>2.0760000000000001E-2</v>
      </c>
      <c r="Q111">
        <v>5463.8342799999991</v>
      </c>
    </row>
    <row r="112" spans="1:17" x14ac:dyDescent="0.3">
      <c r="A112" s="102">
        <v>110</v>
      </c>
      <c r="B112" t="s">
        <v>146</v>
      </c>
      <c r="C112">
        <v>26900.322390000001</v>
      </c>
      <c r="D112">
        <v>98.596710000000002</v>
      </c>
      <c r="E112">
        <v>65.985939999999999</v>
      </c>
      <c r="F112">
        <v>2.45749</v>
      </c>
      <c r="G112">
        <v>6.7578399999999998</v>
      </c>
      <c r="H112">
        <v>3506.0491400000001</v>
      </c>
      <c r="I112">
        <v>9785.6643999999997</v>
      </c>
      <c r="J112">
        <v>13701.768980000001</v>
      </c>
      <c r="K112">
        <v>19029.545269999999</v>
      </c>
      <c r="L112">
        <v>11926.3127</v>
      </c>
      <c r="M112">
        <v>7.9619999999999996E-2</v>
      </c>
      <c r="N112">
        <v>2.3611800000000001</v>
      </c>
      <c r="O112">
        <v>5.2083399999999997</v>
      </c>
      <c r="P112">
        <v>2.1479999999999999E-2</v>
      </c>
      <c r="Q112">
        <v>5484.6654400000007</v>
      </c>
    </row>
    <row r="113" spans="1:17" x14ac:dyDescent="0.3">
      <c r="A113" s="102">
        <v>111</v>
      </c>
      <c r="B113" t="s">
        <v>147</v>
      </c>
      <c r="C113">
        <v>26908.65984</v>
      </c>
      <c r="D113">
        <v>98.813540000000003</v>
      </c>
      <c r="E113">
        <v>66.188789999999997</v>
      </c>
      <c r="F113">
        <v>2.4687100000000002</v>
      </c>
      <c r="G113">
        <v>6.8117400000000004</v>
      </c>
      <c r="H113">
        <v>3434.3310200000001</v>
      </c>
      <c r="I113">
        <v>9736.1746700000003</v>
      </c>
      <c r="J113">
        <v>13655.908810000001</v>
      </c>
      <c r="K113">
        <v>18992.72694</v>
      </c>
      <c r="L113">
        <v>11964.86181</v>
      </c>
      <c r="M113">
        <v>7.8079999999999997E-2</v>
      </c>
      <c r="N113">
        <v>2.3699499999999998</v>
      </c>
      <c r="O113">
        <v>5.2461599999999997</v>
      </c>
      <c r="P113">
        <v>1.976E-2</v>
      </c>
      <c r="Q113">
        <v>5505.5065399999976</v>
      </c>
    </row>
    <row r="114" spans="1:17" x14ac:dyDescent="0.3">
      <c r="A114" s="102">
        <v>112</v>
      </c>
      <c r="B114" t="s">
        <v>148</v>
      </c>
      <c r="C114">
        <v>26925.751700000001</v>
      </c>
      <c r="D114">
        <v>99.226299999999995</v>
      </c>
      <c r="E114">
        <v>66.433769999999996</v>
      </c>
      <c r="F114">
        <v>2.4798399999999998</v>
      </c>
      <c r="G114">
        <v>6.8449499999999999</v>
      </c>
      <c r="H114">
        <v>3501.5636</v>
      </c>
      <c r="I114">
        <v>9736.1974200000004</v>
      </c>
      <c r="J114">
        <v>13664.269319999999</v>
      </c>
      <c r="K114">
        <v>19069.487590000001</v>
      </c>
      <c r="L114">
        <v>12008.35527</v>
      </c>
      <c r="M114">
        <v>7.85E-2</v>
      </c>
      <c r="N114">
        <v>2.3780999999999999</v>
      </c>
      <c r="O114">
        <v>5.2625799999999998</v>
      </c>
      <c r="P114">
        <v>2.0570000000000001E-2</v>
      </c>
      <c r="Q114">
        <v>5526.3231100000012</v>
      </c>
    </row>
    <row r="115" spans="1:17" x14ac:dyDescent="0.3">
      <c r="A115" s="102">
        <v>113</v>
      </c>
      <c r="B115" t="s">
        <v>149</v>
      </c>
      <c r="C115">
        <v>27044.415809999999</v>
      </c>
      <c r="D115">
        <v>98.842219999999998</v>
      </c>
      <c r="E115">
        <v>66.226619999999997</v>
      </c>
      <c r="F115">
        <v>2.48393</v>
      </c>
      <c r="G115">
        <v>6.7846299999999999</v>
      </c>
      <c r="H115">
        <v>3513.9935599999999</v>
      </c>
      <c r="I115">
        <v>9767.1022400000002</v>
      </c>
      <c r="J115">
        <v>13694.86645</v>
      </c>
      <c r="K115">
        <v>19148.821230000001</v>
      </c>
      <c r="L115">
        <v>12054.38276</v>
      </c>
      <c r="M115">
        <v>7.8899999999999998E-2</v>
      </c>
      <c r="N115">
        <v>2.38198</v>
      </c>
      <c r="O115">
        <v>5.2235500000000004</v>
      </c>
      <c r="P115">
        <v>2.129E-2</v>
      </c>
      <c r="Q115">
        <v>5547.1450799999984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15"/>
  <sheetViews>
    <sheetView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12.44140625" bestFit="1" customWidth="1"/>
    <col min="4" max="4" width="13.109375" bestFit="1" customWidth="1"/>
    <col min="5" max="5" width="11.33203125" bestFit="1" customWidth="1"/>
    <col min="6" max="6" width="13.109375" bestFit="1" customWidth="1"/>
    <col min="7" max="7" width="11.33203125" bestFit="1" customWidth="1"/>
    <col min="8" max="8" width="13.109375" bestFit="1" customWidth="1"/>
    <col min="9" max="9" width="12.33203125" bestFit="1" customWidth="1"/>
    <col min="10" max="10" width="14.109375" bestFit="1" customWidth="1"/>
    <col min="11" max="11" width="13.44140625" bestFit="1" customWidth="1"/>
    <col min="12" max="12" width="15.109375" bestFit="1" customWidth="1"/>
    <col min="13" max="13" width="13.44140625" bestFit="1" customWidth="1"/>
    <col min="14" max="14" width="15.109375" bestFit="1" customWidth="1"/>
  </cols>
  <sheetData>
    <row r="1" spans="1:14" x14ac:dyDescent="0.3">
      <c r="B1" s="102" t="s">
        <v>31</v>
      </c>
      <c r="C1" s="102" t="s">
        <v>169</v>
      </c>
      <c r="D1" s="102" t="s">
        <v>170</v>
      </c>
      <c r="E1" s="102" t="s">
        <v>171</v>
      </c>
      <c r="F1" s="102" t="s">
        <v>172</v>
      </c>
      <c r="G1" s="102" t="s">
        <v>173</v>
      </c>
      <c r="H1" s="102" t="s">
        <v>174</v>
      </c>
      <c r="I1" s="102" t="s">
        <v>175</v>
      </c>
      <c r="J1" s="102" t="s">
        <v>176</v>
      </c>
      <c r="K1" s="102" t="s">
        <v>177</v>
      </c>
      <c r="L1" s="102" t="s">
        <v>178</v>
      </c>
      <c r="M1" s="102" t="s">
        <v>179</v>
      </c>
      <c r="N1" s="102" t="s">
        <v>180</v>
      </c>
    </row>
    <row r="2" spans="1:14" x14ac:dyDescent="0.3">
      <c r="A2" s="102">
        <v>0</v>
      </c>
      <c r="B2" t="s">
        <v>36</v>
      </c>
      <c r="C2">
        <v>9411.8497100000004</v>
      </c>
      <c r="D2">
        <v>0.62363999999999997</v>
      </c>
      <c r="E2">
        <v>5579.4616900000001</v>
      </c>
      <c r="F2">
        <v>3.3822399999999999</v>
      </c>
      <c r="G2">
        <v>2429.4848400000001</v>
      </c>
      <c r="H2">
        <v>5.77325</v>
      </c>
      <c r="I2">
        <v>1767.6852699999999</v>
      </c>
      <c r="J2">
        <v>8.15578</v>
      </c>
      <c r="K2">
        <v>1348.78826</v>
      </c>
      <c r="L2">
        <v>14.39728</v>
      </c>
      <c r="M2">
        <v>2382.8867799999998</v>
      </c>
      <c r="N2">
        <v>19.340509999999998</v>
      </c>
    </row>
    <row r="3" spans="1:14" x14ac:dyDescent="0.3">
      <c r="A3" s="102">
        <v>1</v>
      </c>
      <c r="B3" t="s">
        <v>37</v>
      </c>
      <c r="C3">
        <v>9678.9351100000003</v>
      </c>
      <c r="D3">
        <v>0.62243000000000004</v>
      </c>
      <c r="E3">
        <v>5597.0350699999999</v>
      </c>
      <c r="F3">
        <v>3.3935200000000001</v>
      </c>
      <c r="G3">
        <v>2452.4324999999999</v>
      </c>
      <c r="H3">
        <v>5.7747999999999999</v>
      </c>
      <c r="I3">
        <v>1762.70715</v>
      </c>
      <c r="J3">
        <v>8.2188199999999991</v>
      </c>
      <c r="K3">
        <v>1414.8094599999999</v>
      </c>
      <c r="L3">
        <v>14.432259999999999</v>
      </c>
      <c r="M3">
        <v>2378.5429600000002</v>
      </c>
      <c r="N3">
        <v>19.452030000000001</v>
      </c>
    </row>
    <row r="4" spans="1:14" x14ac:dyDescent="0.3">
      <c r="A4" s="102">
        <v>2</v>
      </c>
      <c r="B4" t="s">
        <v>38</v>
      </c>
      <c r="C4">
        <v>9562.3038699999997</v>
      </c>
      <c r="D4">
        <v>0.60592000000000001</v>
      </c>
      <c r="E4">
        <v>5628.6557000000003</v>
      </c>
      <c r="F4">
        <v>3.3553099999999998</v>
      </c>
      <c r="G4">
        <v>2454.17398</v>
      </c>
      <c r="H4">
        <v>5.6983800000000002</v>
      </c>
      <c r="I4">
        <v>1799.8962799999999</v>
      </c>
      <c r="J4">
        <v>8.0448699999999995</v>
      </c>
      <c r="K4">
        <v>1432.30854</v>
      </c>
      <c r="L4">
        <v>14.287660000000001</v>
      </c>
      <c r="M4">
        <v>2400.6101399999998</v>
      </c>
      <c r="N4">
        <v>19.309349999999998</v>
      </c>
    </row>
    <row r="5" spans="1:14" x14ac:dyDescent="0.3">
      <c r="A5" s="102">
        <v>3</v>
      </c>
      <c r="B5" t="s">
        <v>39</v>
      </c>
      <c r="C5">
        <v>9840.4732899999999</v>
      </c>
      <c r="D5">
        <v>0.60592000000000001</v>
      </c>
      <c r="E5">
        <v>5637.5066800000004</v>
      </c>
      <c r="F5">
        <v>3.3788100000000001</v>
      </c>
      <c r="G5">
        <v>2455.2064599999999</v>
      </c>
      <c r="H5">
        <v>5.7143800000000002</v>
      </c>
      <c r="I5">
        <v>1811.8185900000001</v>
      </c>
      <c r="J5">
        <v>8.0968300000000006</v>
      </c>
      <c r="K5">
        <v>1449.9320499999999</v>
      </c>
      <c r="L5">
        <v>14.302630000000001</v>
      </c>
      <c r="M5">
        <v>2423.9468999999999</v>
      </c>
      <c r="N5">
        <v>19.327439999999999</v>
      </c>
    </row>
    <row r="6" spans="1:14" x14ac:dyDescent="0.3">
      <c r="A6" s="102">
        <v>4</v>
      </c>
      <c r="B6" t="s">
        <v>40</v>
      </c>
      <c r="C6">
        <v>10179.63694</v>
      </c>
      <c r="D6">
        <v>0.58601999999999999</v>
      </c>
      <c r="E6">
        <v>5672.8521499999997</v>
      </c>
      <c r="F6">
        <v>3.3783099999999999</v>
      </c>
      <c r="G6">
        <v>2479.0836300000001</v>
      </c>
      <c r="H6">
        <v>5.7264999999999997</v>
      </c>
      <c r="I6">
        <v>1767.8193100000001</v>
      </c>
      <c r="J6">
        <v>8.1455099999999998</v>
      </c>
      <c r="K6">
        <v>1513.47047</v>
      </c>
      <c r="L6">
        <v>14.27725</v>
      </c>
      <c r="M6">
        <v>2428.3054299999999</v>
      </c>
      <c r="N6">
        <v>19.389340000000001</v>
      </c>
    </row>
    <row r="7" spans="1:14" x14ac:dyDescent="0.3">
      <c r="A7" s="102">
        <v>5</v>
      </c>
      <c r="B7" t="s">
        <v>41</v>
      </c>
      <c r="C7">
        <v>9906.4014000000006</v>
      </c>
      <c r="D7">
        <v>0.59252000000000005</v>
      </c>
      <c r="E7">
        <v>5686.46461</v>
      </c>
      <c r="F7">
        <v>3.3577699999999999</v>
      </c>
      <c r="G7">
        <v>2467.43806</v>
      </c>
      <c r="H7">
        <v>5.6793899999999997</v>
      </c>
      <c r="I7">
        <v>1817.04718</v>
      </c>
      <c r="J7">
        <v>8.0437999999999992</v>
      </c>
      <c r="K7">
        <v>1529.8210899999999</v>
      </c>
      <c r="L7">
        <v>14.22128</v>
      </c>
      <c r="M7">
        <v>2449.2946700000002</v>
      </c>
      <c r="N7">
        <v>19.32555</v>
      </c>
    </row>
    <row r="8" spans="1:14" x14ac:dyDescent="0.3">
      <c r="A8" s="102">
        <v>6</v>
      </c>
      <c r="B8" t="s">
        <v>42</v>
      </c>
      <c r="C8">
        <v>10007.11565</v>
      </c>
      <c r="D8">
        <v>0.59536999999999995</v>
      </c>
      <c r="E8">
        <v>5686.78341</v>
      </c>
      <c r="F8">
        <v>3.3558599999999998</v>
      </c>
      <c r="G8">
        <v>2454.02</v>
      </c>
      <c r="H8">
        <v>5.6630799999999999</v>
      </c>
      <c r="I8">
        <v>1852.2803699999999</v>
      </c>
      <c r="J8">
        <v>8.0254100000000008</v>
      </c>
      <c r="K8">
        <v>1546.1732199999999</v>
      </c>
      <c r="L8">
        <v>14.234669999999999</v>
      </c>
      <c r="M8">
        <v>2470.28818</v>
      </c>
      <c r="N8">
        <v>19.34103</v>
      </c>
    </row>
    <row r="9" spans="1:14" x14ac:dyDescent="0.3">
      <c r="A9" s="102">
        <v>7</v>
      </c>
      <c r="B9" t="s">
        <v>43</v>
      </c>
      <c r="C9">
        <v>10145.707130000001</v>
      </c>
      <c r="D9">
        <v>0.58750000000000002</v>
      </c>
      <c r="E9">
        <v>5718.0655999999999</v>
      </c>
      <c r="F9">
        <v>3.37262</v>
      </c>
      <c r="G9">
        <v>2439.6419799999999</v>
      </c>
      <c r="H9">
        <v>5.6468100000000003</v>
      </c>
      <c r="I9">
        <v>1829.0900300000001</v>
      </c>
      <c r="J9">
        <v>8.0125600000000006</v>
      </c>
      <c r="K9">
        <v>1609.3015700000001</v>
      </c>
      <c r="L9">
        <v>14.20398</v>
      </c>
      <c r="M9">
        <v>2459.59665</v>
      </c>
      <c r="N9">
        <v>19.384219999999999</v>
      </c>
    </row>
    <row r="10" spans="1:14" x14ac:dyDescent="0.3">
      <c r="A10" s="102">
        <v>8</v>
      </c>
      <c r="B10" t="s">
        <v>44</v>
      </c>
      <c r="C10">
        <v>10080.179819999999</v>
      </c>
      <c r="D10">
        <v>0.58192999999999995</v>
      </c>
      <c r="E10">
        <v>5763.2697799999996</v>
      </c>
      <c r="F10">
        <v>3.3501799999999999</v>
      </c>
      <c r="G10">
        <v>2416.8808300000001</v>
      </c>
      <c r="H10">
        <v>5.6047799999999999</v>
      </c>
      <c r="I10">
        <v>1864.4004500000001</v>
      </c>
      <c r="J10">
        <v>7.9111900000000004</v>
      </c>
      <c r="K10">
        <v>1625.6567600000001</v>
      </c>
      <c r="L10">
        <v>14.132020000000001</v>
      </c>
      <c r="M10">
        <v>2480.59879</v>
      </c>
      <c r="N10">
        <v>19.287269999999999</v>
      </c>
    </row>
    <row r="11" spans="1:14" x14ac:dyDescent="0.3">
      <c r="A11" s="102">
        <v>9</v>
      </c>
      <c r="B11" t="s">
        <v>45</v>
      </c>
      <c r="C11">
        <v>10078.41857</v>
      </c>
      <c r="D11">
        <v>0.59458</v>
      </c>
      <c r="E11">
        <v>5767.3793500000002</v>
      </c>
      <c r="F11">
        <v>3.3650799999999998</v>
      </c>
      <c r="G11">
        <v>2370.46722</v>
      </c>
      <c r="H11">
        <v>5.6419899999999998</v>
      </c>
      <c r="I11">
        <v>1869.9557299999999</v>
      </c>
      <c r="J11">
        <v>7.9580399999999996</v>
      </c>
      <c r="K11">
        <v>1642.01349</v>
      </c>
      <c r="L11">
        <v>14.14523</v>
      </c>
      <c r="M11">
        <v>2501.6052599999998</v>
      </c>
      <c r="N11">
        <v>19.302589999999999</v>
      </c>
    </row>
    <row r="12" spans="1:14" x14ac:dyDescent="0.3">
      <c r="A12" s="102">
        <v>10</v>
      </c>
      <c r="B12" t="s">
        <v>46</v>
      </c>
      <c r="C12">
        <v>10325.58923</v>
      </c>
      <c r="D12">
        <v>0.57632000000000005</v>
      </c>
      <c r="E12">
        <v>5797.7563200000004</v>
      </c>
      <c r="F12">
        <v>3.38896</v>
      </c>
      <c r="G12">
        <v>2366.2286300000001</v>
      </c>
      <c r="H12">
        <v>5.6331100000000003</v>
      </c>
      <c r="I12">
        <v>1833.13121</v>
      </c>
      <c r="J12">
        <v>7.9200100000000004</v>
      </c>
      <c r="K12">
        <v>1736.53574</v>
      </c>
      <c r="L12">
        <v>14.133279999999999</v>
      </c>
      <c r="M12">
        <v>2473.0518900000002</v>
      </c>
      <c r="N12">
        <v>19.30903</v>
      </c>
    </row>
    <row r="13" spans="1:14" x14ac:dyDescent="0.3">
      <c r="A13" s="102">
        <v>11</v>
      </c>
      <c r="B13" t="s">
        <v>47</v>
      </c>
      <c r="C13">
        <v>10407.49964</v>
      </c>
      <c r="D13">
        <v>0.58109</v>
      </c>
      <c r="E13">
        <v>5831.8341300000002</v>
      </c>
      <c r="F13">
        <v>3.3814199999999999</v>
      </c>
      <c r="G13">
        <v>2338.2345500000001</v>
      </c>
      <c r="H13">
        <v>5.6272399999999996</v>
      </c>
      <c r="I13">
        <v>1882.38995</v>
      </c>
      <c r="J13">
        <v>7.8800999999999997</v>
      </c>
      <c r="K13">
        <v>1753.0231799999999</v>
      </c>
      <c r="L13">
        <v>14.13006</v>
      </c>
      <c r="M13">
        <v>2493.98614</v>
      </c>
      <c r="N13">
        <v>19.310390000000002</v>
      </c>
    </row>
    <row r="14" spans="1:14" x14ac:dyDescent="0.3">
      <c r="A14" s="102">
        <v>12</v>
      </c>
      <c r="B14" t="s">
        <v>48</v>
      </c>
      <c r="C14">
        <v>10175.52168</v>
      </c>
      <c r="D14">
        <v>0.60202999999999995</v>
      </c>
      <c r="E14">
        <v>5882.6822499999998</v>
      </c>
      <c r="F14">
        <v>3.3958499999999998</v>
      </c>
      <c r="G14">
        <v>2282.0078800000001</v>
      </c>
      <c r="H14">
        <v>5.6391900000000001</v>
      </c>
      <c r="I14">
        <v>1919.13571</v>
      </c>
      <c r="J14">
        <v>7.8715099999999998</v>
      </c>
      <c r="K14">
        <v>1770.6763900000001</v>
      </c>
      <c r="L14">
        <v>14.14334</v>
      </c>
      <c r="M14">
        <v>2515.7260999999999</v>
      </c>
      <c r="N14">
        <v>19.32591</v>
      </c>
    </row>
    <row r="15" spans="1:14" x14ac:dyDescent="0.3">
      <c r="A15" s="102">
        <v>13</v>
      </c>
      <c r="B15" t="s">
        <v>49</v>
      </c>
      <c r="C15">
        <v>10288.40904</v>
      </c>
      <c r="D15">
        <v>0.60111999999999999</v>
      </c>
      <c r="E15">
        <v>5919.0798500000001</v>
      </c>
      <c r="F15">
        <v>3.4133599999999999</v>
      </c>
      <c r="G15">
        <v>2311.5548600000002</v>
      </c>
      <c r="H15">
        <v>5.6872699999999998</v>
      </c>
      <c r="I15">
        <v>1855.4467199999999</v>
      </c>
      <c r="J15">
        <v>7.9379</v>
      </c>
      <c r="K15">
        <v>1835.06529</v>
      </c>
      <c r="L15">
        <v>14.18196</v>
      </c>
      <c r="M15">
        <v>2502.9971</v>
      </c>
      <c r="N15">
        <v>19.417159999999999</v>
      </c>
    </row>
    <row r="16" spans="1:14" x14ac:dyDescent="0.3">
      <c r="A16" s="102">
        <v>14</v>
      </c>
      <c r="B16" t="s">
        <v>50</v>
      </c>
      <c r="C16">
        <v>10191.78067</v>
      </c>
      <c r="D16">
        <v>0.58655999999999997</v>
      </c>
      <c r="E16">
        <v>5969.5099099999998</v>
      </c>
      <c r="F16">
        <v>3.3772700000000002</v>
      </c>
      <c r="G16">
        <v>2284.7964200000001</v>
      </c>
      <c r="H16">
        <v>5.6124799999999997</v>
      </c>
      <c r="I16">
        <v>1890.3069700000001</v>
      </c>
      <c r="J16">
        <v>7.7667299999999999</v>
      </c>
      <c r="K16">
        <v>1851.3808899999999</v>
      </c>
      <c r="L16">
        <v>14.02962</v>
      </c>
      <c r="M16">
        <v>2523.6020100000001</v>
      </c>
      <c r="N16">
        <v>19.273569999999999</v>
      </c>
    </row>
    <row r="17" spans="1:14" x14ac:dyDescent="0.3">
      <c r="A17" s="102">
        <v>15</v>
      </c>
      <c r="B17" t="s">
        <v>51</v>
      </c>
      <c r="C17">
        <v>10307.20407</v>
      </c>
      <c r="D17">
        <v>0.58938000000000001</v>
      </c>
      <c r="E17">
        <v>5988.5091599999996</v>
      </c>
      <c r="F17">
        <v>3.4000699999999999</v>
      </c>
      <c r="G17">
        <v>2267.8632499999999</v>
      </c>
      <c r="H17">
        <v>5.6522800000000002</v>
      </c>
      <c r="I17">
        <v>1892.1370300000001</v>
      </c>
      <c r="J17">
        <v>7.8160400000000001</v>
      </c>
      <c r="K17">
        <v>1867.6973700000001</v>
      </c>
      <c r="L17">
        <v>14.04208</v>
      </c>
      <c r="M17">
        <v>2544.2085900000002</v>
      </c>
      <c r="N17">
        <v>19.288419999999999</v>
      </c>
    </row>
    <row r="18" spans="1:14" x14ac:dyDescent="0.3">
      <c r="A18" s="102">
        <v>16</v>
      </c>
      <c r="B18" t="s">
        <v>52</v>
      </c>
      <c r="C18">
        <v>10459.530360000001</v>
      </c>
      <c r="D18">
        <v>0.58750000000000002</v>
      </c>
      <c r="E18">
        <v>6024.4601599999996</v>
      </c>
      <c r="F18">
        <v>3.40944</v>
      </c>
      <c r="G18">
        <v>2292.6021300000002</v>
      </c>
      <c r="H18">
        <v>5.7141900000000003</v>
      </c>
      <c r="I18">
        <v>1810.3449900000001</v>
      </c>
      <c r="J18">
        <v>7.8779300000000001</v>
      </c>
      <c r="K18">
        <v>1930.7880600000001</v>
      </c>
      <c r="L18">
        <v>14.007289999999999</v>
      </c>
      <c r="M18">
        <v>2542.95001</v>
      </c>
      <c r="N18">
        <v>19.37238</v>
      </c>
    </row>
    <row r="19" spans="1:14" x14ac:dyDescent="0.3">
      <c r="A19" s="102">
        <v>17</v>
      </c>
      <c r="B19" t="s">
        <v>53</v>
      </c>
      <c r="C19">
        <v>10287.651169999999</v>
      </c>
      <c r="D19">
        <v>0.58264000000000005</v>
      </c>
      <c r="E19">
        <v>6053.4445900000001</v>
      </c>
      <c r="F19">
        <v>3.3773399999999998</v>
      </c>
      <c r="G19">
        <v>2267.8100199999999</v>
      </c>
      <c r="H19">
        <v>5.6792199999999999</v>
      </c>
      <c r="I19">
        <v>1859.1593399999999</v>
      </c>
      <c r="J19">
        <v>7.75528</v>
      </c>
      <c r="K19">
        <v>1947.1062899999999</v>
      </c>
      <c r="L19">
        <v>13.9313</v>
      </c>
      <c r="M19">
        <v>2563.5843</v>
      </c>
      <c r="N19">
        <v>19.295269999999999</v>
      </c>
    </row>
    <row r="20" spans="1:14" x14ac:dyDescent="0.3">
      <c r="A20" s="102">
        <v>18</v>
      </c>
      <c r="B20" t="s">
        <v>54</v>
      </c>
      <c r="C20">
        <v>10390.458500000001</v>
      </c>
      <c r="D20">
        <v>0.58201000000000003</v>
      </c>
      <c r="E20">
        <v>6060.8729400000002</v>
      </c>
      <c r="F20">
        <v>3.3812000000000002</v>
      </c>
      <c r="G20">
        <v>2244.1833299999998</v>
      </c>
      <c r="H20">
        <v>5.66974</v>
      </c>
      <c r="I20">
        <v>1893.97596</v>
      </c>
      <c r="J20">
        <v>7.7541399999999996</v>
      </c>
      <c r="K20">
        <v>1963.42542</v>
      </c>
      <c r="L20">
        <v>13.944089999999999</v>
      </c>
      <c r="M20">
        <v>2584.2203500000001</v>
      </c>
      <c r="N20">
        <v>19.309940000000001</v>
      </c>
    </row>
    <row r="21" spans="1:14" x14ac:dyDescent="0.3">
      <c r="A21" s="102">
        <v>19</v>
      </c>
      <c r="B21" t="s">
        <v>55</v>
      </c>
      <c r="C21">
        <v>10560.05917</v>
      </c>
      <c r="D21">
        <v>0.57435999999999998</v>
      </c>
      <c r="E21">
        <v>6087.9765299999999</v>
      </c>
      <c r="F21">
        <v>3.3988100000000001</v>
      </c>
      <c r="G21">
        <v>2267.7475199999999</v>
      </c>
      <c r="H21">
        <v>5.6986400000000001</v>
      </c>
      <c r="I21">
        <v>1813.0627199999999</v>
      </c>
      <c r="J21">
        <v>7.7430899999999996</v>
      </c>
      <c r="K21">
        <v>2024.9653499999999</v>
      </c>
      <c r="L21">
        <v>13.92005</v>
      </c>
      <c r="M21">
        <v>2566.3258300000002</v>
      </c>
      <c r="N21">
        <v>19.37208</v>
      </c>
    </row>
    <row r="22" spans="1:14" x14ac:dyDescent="0.3">
      <c r="A22" s="102">
        <v>20</v>
      </c>
      <c r="B22" t="s">
        <v>56</v>
      </c>
      <c r="C22">
        <v>10501.82645</v>
      </c>
      <c r="D22">
        <v>0.56433999999999995</v>
      </c>
      <c r="E22">
        <v>6120.3911900000003</v>
      </c>
      <c r="F22">
        <v>3.36198</v>
      </c>
      <c r="G22">
        <v>2248.8197399999999</v>
      </c>
      <c r="H22">
        <v>5.6618899999999996</v>
      </c>
      <c r="I22">
        <v>1847.92329</v>
      </c>
      <c r="J22">
        <v>7.6394099999999998</v>
      </c>
      <c r="K22">
        <v>2041.2862399999999</v>
      </c>
      <c r="L22">
        <v>13.80856</v>
      </c>
      <c r="M22">
        <v>2586.9654099999998</v>
      </c>
      <c r="N22">
        <v>19.269100000000002</v>
      </c>
    </row>
    <row r="23" spans="1:14" x14ac:dyDescent="0.3">
      <c r="A23" s="102">
        <v>21</v>
      </c>
      <c r="B23" t="s">
        <v>57</v>
      </c>
      <c r="C23">
        <v>10499.88499</v>
      </c>
      <c r="D23">
        <v>0.57115000000000005</v>
      </c>
      <c r="E23">
        <v>6109.49197</v>
      </c>
      <c r="F23">
        <v>3.37324</v>
      </c>
      <c r="G23">
        <v>2219.6048900000001</v>
      </c>
      <c r="H23">
        <v>5.7188699999999999</v>
      </c>
      <c r="I23">
        <v>1849.1726100000001</v>
      </c>
      <c r="J23">
        <v>7.6885300000000001</v>
      </c>
      <c r="K23">
        <v>2057.6080299999999</v>
      </c>
      <c r="L23">
        <v>13.82178</v>
      </c>
      <c r="M23">
        <v>2607.6067699999999</v>
      </c>
      <c r="N23">
        <v>19.28396</v>
      </c>
    </row>
    <row r="24" spans="1:14" x14ac:dyDescent="0.3">
      <c r="A24" s="102">
        <v>22</v>
      </c>
      <c r="B24" t="s">
        <v>58</v>
      </c>
      <c r="C24">
        <v>10802.79307</v>
      </c>
      <c r="D24">
        <v>0.56720999999999999</v>
      </c>
      <c r="E24">
        <v>6116.1508700000004</v>
      </c>
      <c r="F24">
        <v>3.3847200000000002</v>
      </c>
      <c r="G24">
        <v>2271.5068799999999</v>
      </c>
      <c r="H24">
        <v>5.7357399999999998</v>
      </c>
      <c r="I24">
        <v>1733.57809</v>
      </c>
      <c r="J24">
        <v>7.7238499999999997</v>
      </c>
      <c r="K24">
        <v>2150.0151500000002</v>
      </c>
      <c r="L24">
        <v>13.80261</v>
      </c>
      <c r="M24">
        <v>2570.5227399999999</v>
      </c>
      <c r="N24">
        <v>19.318709999999999</v>
      </c>
    </row>
    <row r="25" spans="1:14" x14ac:dyDescent="0.3">
      <c r="A25" s="102">
        <v>23</v>
      </c>
      <c r="B25" t="s">
        <v>59</v>
      </c>
      <c r="C25">
        <v>10898.33311</v>
      </c>
      <c r="D25">
        <v>0.56042000000000003</v>
      </c>
      <c r="E25">
        <v>6118.6854899999998</v>
      </c>
      <c r="F25">
        <v>3.3709099999999999</v>
      </c>
      <c r="G25">
        <v>2260.4071300000001</v>
      </c>
      <c r="H25">
        <v>5.7379600000000002</v>
      </c>
      <c r="I25">
        <v>1782.3911599999999</v>
      </c>
      <c r="J25">
        <v>7.6594300000000004</v>
      </c>
      <c r="K25">
        <v>2166.42236</v>
      </c>
      <c r="L25">
        <v>13.76709</v>
      </c>
      <c r="M25">
        <v>2591.11031</v>
      </c>
      <c r="N25">
        <v>19.306740000000001</v>
      </c>
    </row>
    <row r="26" spans="1:14" x14ac:dyDescent="0.3">
      <c r="A26" s="102">
        <v>24</v>
      </c>
      <c r="B26" t="s">
        <v>60</v>
      </c>
      <c r="C26">
        <v>10700.89825</v>
      </c>
      <c r="D26">
        <v>0.57160999999999995</v>
      </c>
      <c r="E26">
        <v>6122.7131799999997</v>
      </c>
      <c r="F26">
        <v>3.37704</v>
      </c>
      <c r="G26">
        <v>2218.7493100000002</v>
      </c>
      <c r="H26">
        <v>5.74946</v>
      </c>
      <c r="I26">
        <v>1817.75234</v>
      </c>
      <c r="J26">
        <v>7.6458199999999996</v>
      </c>
      <c r="K26">
        <v>2182.8755099999998</v>
      </c>
      <c r="L26">
        <v>13.78013</v>
      </c>
      <c r="M26">
        <v>2612.0084099999999</v>
      </c>
      <c r="N26">
        <v>19.321770000000001</v>
      </c>
    </row>
    <row r="27" spans="1:14" x14ac:dyDescent="0.3">
      <c r="A27" s="102">
        <v>25</v>
      </c>
      <c r="B27" t="s">
        <v>61</v>
      </c>
      <c r="C27">
        <v>10842.52845</v>
      </c>
      <c r="D27">
        <v>0.57872000000000001</v>
      </c>
      <c r="E27">
        <v>6129.4675299999999</v>
      </c>
      <c r="F27">
        <v>3.3940199999999998</v>
      </c>
      <c r="G27">
        <v>2280.1521299999999</v>
      </c>
      <c r="H27">
        <v>5.8151900000000003</v>
      </c>
      <c r="I27">
        <v>1727.5115000000001</v>
      </c>
      <c r="J27">
        <v>7.7007599999999998</v>
      </c>
      <c r="K27">
        <v>2245.6240200000002</v>
      </c>
      <c r="L27">
        <v>13.80414</v>
      </c>
      <c r="M27">
        <v>2596.94328</v>
      </c>
      <c r="N27">
        <v>19.405349999999999</v>
      </c>
    </row>
    <row r="28" spans="1:14" x14ac:dyDescent="0.3">
      <c r="A28" s="102">
        <v>26</v>
      </c>
      <c r="B28" t="s">
        <v>62</v>
      </c>
      <c r="C28">
        <v>10760.307409999999</v>
      </c>
      <c r="D28">
        <v>0.56445000000000001</v>
      </c>
      <c r="E28">
        <v>6141.1769800000002</v>
      </c>
      <c r="F28">
        <v>3.3502800000000001</v>
      </c>
      <c r="G28">
        <v>2277.4736699999999</v>
      </c>
      <c r="H28">
        <v>5.71652</v>
      </c>
      <c r="I28">
        <v>1762.2769000000001</v>
      </c>
      <c r="J28">
        <v>7.5807900000000004</v>
      </c>
      <c r="K28">
        <v>2261.98875</v>
      </c>
      <c r="L28">
        <v>13.654960000000001</v>
      </c>
      <c r="M28">
        <v>2617.46956</v>
      </c>
      <c r="N28">
        <v>19.275849999999998</v>
      </c>
    </row>
    <row r="29" spans="1:14" x14ac:dyDescent="0.3">
      <c r="A29" s="102">
        <v>27</v>
      </c>
      <c r="B29" t="s">
        <v>63</v>
      </c>
      <c r="C29">
        <v>10857.37226</v>
      </c>
      <c r="D29">
        <v>0.56738</v>
      </c>
      <c r="E29">
        <v>6150.0135099999998</v>
      </c>
      <c r="F29">
        <v>3.3608099999999999</v>
      </c>
      <c r="G29">
        <v>2282.87417</v>
      </c>
      <c r="H29">
        <v>5.7648999999999999</v>
      </c>
      <c r="I29">
        <v>1766.5399399999999</v>
      </c>
      <c r="J29">
        <v>7.6398299999999999</v>
      </c>
      <c r="K29">
        <v>2279.26181</v>
      </c>
      <c r="L29">
        <v>13.668950000000001</v>
      </c>
      <c r="M29">
        <v>2641.2326699999999</v>
      </c>
      <c r="N29">
        <v>19.293150000000001</v>
      </c>
    </row>
    <row r="30" spans="1:14" x14ac:dyDescent="0.3">
      <c r="A30" s="102">
        <v>28</v>
      </c>
      <c r="B30" t="s">
        <v>64</v>
      </c>
      <c r="C30">
        <v>11032.650299999999</v>
      </c>
      <c r="D30">
        <v>0.56138999999999994</v>
      </c>
      <c r="E30">
        <v>6170.99773</v>
      </c>
      <c r="F30">
        <v>3.36917</v>
      </c>
      <c r="G30">
        <v>2320.4671699999999</v>
      </c>
      <c r="H30">
        <v>5.8171400000000002</v>
      </c>
      <c r="I30">
        <v>1669.2489499999999</v>
      </c>
      <c r="J30">
        <v>7.7234499999999997</v>
      </c>
      <c r="K30">
        <v>2342.2537699999998</v>
      </c>
      <c r="L30">
        <v>13.636329999999999</v>
      </c>
      <c r="M30">
        <v>2635.2731399999998</v>
      </c>
      <c r="N30">
        <v>19.318000000000001</v>
      </c>
    </row>
    <row r="31" spans="1:14" x14ac:dyDescent="0.3">
      <c r="A31" s="102">
        <v>29</v>
      </c>
      <c r="B31" t="s">
        <v>65</v>
      </c>
      <c r="C31">
        <v>10872.468290000001</v>
      </c>
      <c r="D31">
        <v>0.56235999999999997</v>
      </c>
      <c r="E31">
        <v>6162.1388999999999</v>
      </c>
      <c r="F31">
        <v>3.3370899999999999</v>
      </c>
      <c r="G31">
        <v>2321.08689</v>
      </c>
      <c r="H31">
        <v>5.7706099999999996</v>
      </c>
      <c r="I31">
        <v>1718.0376200000001</v>
      </c>
      <c r="J31">
        <v>7.6047200000000004</v>
      </c>
      <c r="K31">
        <v>2358.6609199999998</v>
      </c>
      <c r="L31">
        <v>13.57701</v>
      </c>
      <c r="M31">
        <v>2655.8450600000001</v>
      </c>
      <c r="N31">
        <v>19.281009999999998</v>
      </c>
    </row>
    <row r="32" spans="1:14" x14ac:dyDescent="0.3">
      <c r="A32" s="102">
        <v>30</v>
      </c>
      <c r="B32" t="s">
        <v>66</v>
      </c>
      <c r="C32">
        <v>11036.14373</v>
      </c>
      <c r="D32">
        <v>0.55823999999999996</v>
      </c>
      <c r="E32">
        <v>6130.9387699999997</v>
      </c>
      <c r="F32">
        <v>3.3443900000000002</v>
      </c>
      <c r="G32">
        <v>2321.72424</v>
      </c>
      <c r="H32">
        <v>5.74871</v>
      </c>
      <c r="I32">
        <v>1752.83125</v>
      </c>
      <c r="J32">
        <v>7.5905300000000002</v>
      </c>
      <c r="K32">
        <v>2375.0749300000002</v>
      </c>
      <c r="L32">
        <v>13.59036</v>
      </c>
      <c r="M32">
        <v>2676.4405999999999</v>
      </c>
      <c r="N32">
        <v>19.295940000000002</v>
      </c>
    </row>
    <row r="33" spans="1:14" x14ac:dyDescent="0.3">
      <c r="A33" s="102">
        <v>31</v>
      </c>
      <c r="B33" t="s">
        <v>67</v>
      </c>
      <c r="C33">
        <v>11227.322340000001</v>
      </c>
      <c r="D33">
        <v>0.55306</v>
      </c>
      <c r="E33">
        <v>6154.2354400000004</v>
      </c>
      <c r="F33">
        <v>3.3276699999999999</v>
      </c>
      <c r="G33">
        <v>2377.4952400000002</v>
      </c>
      <c r="H33">
        <v>5.7677300000000002</v>
      </c>
      <c r="I33">
        <v>1669.34474</v>
      </c>
      <c r="J33">
        <v>7.6273099999999996</v>
      </c>
      <c r="K33">
        <v>2437.8856900000001</v>
      </c>
      <c r="L33">
        <v>13.540979999999999</v>
      </c>
      <c r="M33">
        <v>2663.8175099999999</v>
      </c>
      <c r="N33">
        <v>19.32536</v>
      </c>
    </row>
    <row r="34" spans="1:14" x14ac:dyDescent="0.3">
      <c r="A34" s="102">
        <v>32</v>
      </c>
      <c r="B34" t="s">
        <v>68</v>
      </c>
      <c r="C34">
        <v>11175.484179999999</v>
      </c>
      <c r="D34">
        <v>0.54071000000000002</v>
      </c>
      <c r="E34">
        <v>6167.1175999999996</v>
      </c>
      <c r="F34">
        <v>3.3071600000000001</v>
      </c>
      <c r="G34">
        <v>2378.0095299999998</v>
      </c>
      <c r="H34">
        <v>5.7181899999999999</v>
      </c>
      <c r="I34">
        <v>1704.1013499999999</v>
      </c>
      <c r="J34">
        <v>7.5308400000000004</v>
      </c>
      <c r="K34">
        <v>2454.2558600000002</v>
      </c>
      <c r="L34">
        <v>13.476520000000001</v>
      </c>
      <c r="M34">
        <v>2684.3715499999998</v>
      </c>
      <c r="N34">
        <v>19.241160000000001</v>
      </c>
    </row>
    <row r="35" spans="1:14" x14ac:dyDescent="0.3">
      <c r="A35" s="102">
        <v>33</v>
      </c>
      <c r="B35" t="s">
        <v>69</v>
      </c>
      <c r="C35">
        <v>11128.290080000001</v>
      </c>
      <c r="D35">
        <v>0.54461000000000004</v>
      </c>
      <c r="E35">
        <v>6151.07096</v>
      </c>
      <c r="F35">
        <v>3.3163999999999998</v>
      </c>
      <c r="G35">
        <v>2388.5175599999998</v>
      </c>
      <c r="H35">
        <v>5.7610400000000004</v>
      </c>
      <c r="I35">
        <v>1707.23332</v>
      </c>
      <c r="J35">
        <v>7.5986000000000002</v>
      </c>
      <c r="K35">
        <v>2471.5887299999999</v>
      </c>
      <c r="L35">
        <v>13.490780000000001</v>
      </c>
      <c r="M35">
        <v>2709.4640199999999</v>
      </c>
      <c r="N35">
        <v>19.259589999999999</v>
      </c>
    </row>
    <row r="36" spans="1:14" x14ac:dyDescent="0.3">
      <c r="A36" s="102">
        <v>34</v>
      </c>
      <c r="B36" t="s">
        <v>70</v>
      </c>
      <c r="C36">
        <v>11467.93232</v>
      </c>
      <c r="D36">
        <v>0.5343</v>
      </c>
      <c r="E36">
        <v>6183.2712000000001</v>
      </c>
      <c r="F36">
        <v>3.3056000000000001</v>
      </c>
      <c r="G36">
        <v>2438.5904799999998</v>
      </c>
      <c r="H36">
        <v>5.7661199999999999</v>
      </c>
      <c r="I36">
        <v>1614.6275000000001</v>
      </c>
      <c r="J36">
        <v>7.5529299999999999</v>
      </c>
      <c r="K36">
        <v>2565.81621</v>
      </c>
      <c r="L36">
        <v>13.47303</v>
      </c>
      <c r="M36">
        <v>2677.1441599999998</v>
      </c>
      <c r="N36">
        <v>19.238409999999998</v>
      </c>
    </row>
    <row r="37" spans="1:14" x14ac:dyDescent="0.3">
      <c r="A37" s="102">
        <v>35</v>
      </c>
      <c r="B37" t="s">
        <v>71</v>
      </c>
      <c r="C37">
        <v>11604.774219999999</v>
      </c>
      <c r="D37">
        <v>0.52968000000000004</v>
      </c>
      <c r="E37">
        <v>6182.1575000000003</v>
      </c>
      <c r="F37">
        <v>3.3048099999999998</v>
      </c>
      <c r="G37">
        <v>2439.7778400000002</v>
      </c>
      <c r="H37">
        <v>5.7377099999999999</v>
      </c>
      <c r="I37">
        <v>1663.8086800000001</v>
      </c>
      <c r="J37">
        <v>7.5899099999999997</v>
      </c>
      <c r="K37">
        <v>2582.50162</v>
      </c>
      <c r="L37">
        <v>13.47499</v>
      </c>
      <c r="M37">
        <v>2697.8128099999999</v>
      </c>
      <c r="N37">
        <v>19.243559999999999</v>
      </c>
    </row>
    <row r="38" spans="1:14" x14ac:dyDescent="0.3">
      <c r="A38" s="102">
        <v>36</v>
      </c>
      <c r="B38" t="s">
        <v>72</v>
      </c>
      <c r="C38">
        <v>11308.238890000001</v>
      </c>
      <c r="D38">
        <v>0.54254999999999998</v>
      </c>
      <c r="E38">
        <v>6178.4780899999996</v>
      </c>
      <c r="F38">
        <v>3.3061400000000001</v>
      </c>
      <c r="G38">
        <v>2449.6554999999998</v>
      </c>
      <c r="H38">
        <v>5.7210999999999999</v>
      </c>
      <c r="I38">
        <v>1697.13761</v>
      </c>
      <c r="J38">
        <v>7.6036000000000001</v>
      </c>
      <c r="K38">
        <v>2600.4120200000002</v>
      </c>
      <c r="L38">
        <v>13.489140000000001</v>
      </c>
      <c r="M38">
        <v>2722.7490699999998</v>
      </c>
      <c r="N38">
        <v>19.262029999999999</v>
      </c>
    </row>
    <row r="39" spans="1:14" x14ac:dyDescent="0.3">
      <c r="A39" s="102">
        <v>37</v>
      </c>
      <c r="B39" t="s">
        <v>73</v>
      </c>
      <c r="C39">
        <v>11443.93173</v>
      </c>
      <c r="D39">
        <v>0.54771999999999998</v>
      </c>
      <c r="E39">
        <v>6260.2048299999997</v>
      </c>
      <c r="F39">
        <v>3.3304100000000001</v>
      </c>
      <c r="G39">
        <v>2460.2383199999999</v>
      </c>
      <c r="H39">
        <v>5.7892999999999999</v>
      </c>
      <c r="I39">
        <v>1629.0212200000001</v>
      </c>
      <c r="J39">
        <v>7.7058799999999996</v>
      </c>
      <c r="K39">
        <v>2665.6164399999998</v>
      </c>
      <c r="L39">
        <v>13.52999</v>
      </c>
      <c r="M39">
        <v>2714.0329900000002</v>
      </c>
      <c r="N39">
        <v>19.35416</v>
      </c>
    </row>
    <row r="40" spans="1:14" x14ac:dyDescent="0.3">
      <c r="A40" s="102">
        <v>38</v>
      </c>
      <c r="B40" t="s">
        <v>74</v>
      </c>
      <c r="C40">
        <v>11332.756670000001</v>
      </c>
      <c r="D40">
        <v>0.53581000000000001</v>
      </c>
      <c r="E40">
        <v>6284.8082599999998</v>
      </c>
      <c r="F40">
        <v>3.2848299999999999</v>
      </c>
      <c r="G40">
        <v>2467.3868200000002</v>
      </c>
      <c r="H40">
        <v>5.6825700000000001</v>
      </c>
      <c r="I40">
        <v>1664.5482199999999</v>
      </c>
      <c r="J40">
        <v>7.5567299999999999</v>
      </c>
      <c r="K40">
        <v>2684.4326999999998</v>
      </c>
      <c r="L40">
        <v>13.373749999999999</v>
      </c>
      <c r="M40">
        <v>2735.00893</v>
      </c>
      <c r="N40">
        <v>19.212969999999999</v>
      </c>
    </row>
    <row r="41" spans="1:14" x14ac:dyDescent="0.3">
      <c r="A41" s="102">
        <v>39</v>
      </c>
      <c r="B41" t="s">
        <v>75</v>
      </c>
      <c r="C41">
        <v>11479.97416</v>
      </c>
      <c r="D41">
        <v>0.53803000000000001</v>
      </c>
      <c r="E41">
        <v>6287.5807999999997</v>
      </c>
      <c r="F41">
        <v>3.3098900000000002</v>
      </c>
      <c r="G41">
        <v>2470.3906299999999</v>
      </c>
      <c r="H41">
        <v>5.71441</v>
      </c>
      <c r="I41">
        <v>1672.24719</v>
      </c>
      <c r="J41">
        <v>7.63598</v>
      </c>
      <c r="K41">
        <v>2702.4389500000002</v>
      </c>
      <c r="L41">
        <v>13.38809</v>
      </c>
      <c r="M41">
        <v>2758.75279</v>
      </c>
      <c r="N41">
        <v>19.23067</v>
      </c>
    </row>
    <row r="42" spans="1:14" x14ac:dyDescent="0.3">
      <c r="A42" s="102">
        <v>40</v>
      </c>
      <c r="B42" t="s">
        <v>76</v>
      </c>
      <c r="C42">
        <v>11676.73357</v>
      </c>
      <c r="D42">
        <v>0.53666000000000003</v>
      </c>
      <c r="E42">
        <v>6353.3649699999996</v>
      </c>
      <c r="F42">
        <v>3.3106200000000001</v>
      </c>
      <c r="G42">
        <v>2467.5460800000001</v>
      </c>
      <c r="H42">
        <v>5.7676299999999996</v>
      </c>
      <c r="I42">
        <v>1599.3466599999999</v>
      </c>
      <c r="J42">
        <v>7.7123799999999996</v>
      </c>
      <c r="K42">
        <v>2767.2480399999999</v>
      </c>
      <c r="L42">
        <v>13.36556</v>
      </c>
      <c r="M42">
        <v>2757.9527499999999</v>
      </c>
      <c r="N42">
        <v>19.280860000000001</v>
      </c>
    </row>
    <row r="43" spans="1:14" x14ac:dyDescent="0.3">
      <c r="A43" s="102">
        <v>41</v>
      </c>
      <c r="B43" t="s">
        <v>77</v>
      </c>
      <c r="C43">
        <v>11479.514289999999</v>
      </c>
      <c r="D43">
        <v>0.53103999999999996</v>
      </c>
      <c r="E43">
        <v>6346.9481299999998</v>
      </c>
      <c r="F43">
        <v>3.28159</v>
      </c>
      <c r="G43">
        <v>2472.5118299999999</v>
      </c>
      <c r="H43">
        <v>5.6908200000000004</v>
      </c>
      <c r="I43">
        <v>1649.42083</v>
      </c>
      <c r="J43">
        <v>7.63218</v>
      </c>
      <c r="K43">
        <v>2785.2734999999998</v>
      </c>
      <c r="L43">
        <v>13.302339999999999</v>
      </c>
      <c r="M43">
        <v>2778.4546500000001</v>
      </c>
      <c r="N43">
        <v>19.212240000000001</v>
      </c>
    </row>
    <row r="44" spans="1:14" x14ac:dyDescent="0.3">
      <c r="A44" s="102">
        <v>42</v>
      </c>
      <c r="B44" t="s">
        <v>78</v>
      </c>
      <c r="C44">
        <v>11634.230680000001</v>
      </c>
      <c r="D44">
        <v>0.53210999999999997</v>
      </c>
      <c r="E44">
        <v>6319.9811499999996</v>
      </c>
      <c r="F44">
        <v>3.29541</v>
      </c>
      <c r="G44">
        <v>2477.3313899999998</v>
      </c>
      <c r="H44">
        <v>5.6713800000000001</v>
      </c>
      <c r="I44">
        <v>1685.1223399999999</v>
      </c>
      <c r="J44">
        <v>7.6371099999999998</v>
      </c>
      <c r="K44">
        <v>2803.2462700000001</v>
      </c>
      <c r="L44">
        <v>13.316560000000001</v>
      </c>
      <c r="M44">
        <v>2799.5731999999998</v>
      </c>
      <c r="N44">
        <v>19.227789999999999</v>
      </c>
    </row>
    <row r="45" spans="1:14" x14ac:dyDescent="0.3">
      <c r="A45" s="102">
        <v>43</v>
      </c>
      <c r="B45" t="s">
        <v>79</v>
      </c>
      <c r="C45">
        <v>11860.91034</v>
      </c>
      <c r="D45">
        <v>0.53334000000000004</v>
      </c>
      <c r="E45">
        <v>6349.0427900000004</v>
      </c>
      <c r="F45">
        <v>3.2978299999999998</v>
      </c>
      <c r="G45">
        <v>2467.5744800000002</v>
      </c>
      <c r="H45">
        <v>5.7007199999999996</v>
      </c>
      <c r="I45">
        <v>1628.0486599999999</v>
      </c>
      <c r="J45">
        <v>7.6299000000000001</v>
      </c>
      <c r="K45">
        <v>2867.8325100000002</v>
      </c>
      <c r="L45">
        <v>13.29304</v>
      </c>
      <c r="M45">
        <v>2785.9696399999998</v>
      </c>
      <c r="N45">
        <v>19.263339999999999</v>
      </c>
    </row>
    <row r="46" spans="1:14" x14ac:dyDescent="0.3">
      <c r="A46" s="102">
        <v>44</v>
      </c>
      <c r="B46" t="s">
        <v>80</v>
      </c>
      <c r="C46">
        <v>11808.533659999999</v>
      </c>
      <c r="D46">
        <v>0.52347999999999995</v>
      </c>
      <c r="E46">
        <v>6353.9678800000002</v>
      </c>
      <c r="F46">
        <v>3.2799499999999999</v>
      </c>
      <c r="G46">
        <v>2474.20451</v>
      </c>
      <c r="H46">
        <v>5.6238299999999999</v>
      </c>
      <c r="I46">
        <v>1662.7794699999999</v>
      </c>
      <c r="J46">
        <v>7.56785</v>
      </c>
      <c r="K46">
        <v>2886.4645799999998</v>
      </c>
      <c r="L46">
        <v>13.20106</v>
      </c>
      <c r="M46">
        <v>2806.4998599999999</v>
      </c>
      <c r="N46">
        <v>19.17088</v>
      </c>
    </row>
    <row r="47" spans="1:14" x14ac:dyDescent="0.3">
      <c r="A47" s="102">
        <v>45</v>
      </c>
      <c r="B47" t="s">
        <v>81</v>
      </c>
      <c r="C47">
        <v>11775.790069999999</v>
      </c>
      <c r="D47">
        <v>0.53303</v>
      </c>
      <c r="E47">
        <v>6318.4552800000001</v>
      </c>
      <c r="F47">
        <v>3.3006899999999999</v>
      </c>
      <c r="G47">
        <v>2477.0242199999998</v>
      </c>
      <c r="H47">
        <v>5.6529100000000003</v>
      </c>
      <c r="I47">
        <v>1674.7704100000001</v>
      </c>
      <c r="J47">
        <v>7.6506800000000004</v>
      </c>
      <c r="K47">
        <v>2904.4156899999998</v>
      </c>
      <c r="L47">
        <v>13.215310000000001</v>
      </c>
      <c r="M47">
        <v>2834.03208</v>
      </c>
      <c r="N47">
        <v>19.191310000000001</v>
      </c>
    </row>
    <row r="48" spans="1:14" x14ac:dyDescent="0.3">
      <c r="A48" s="102">
        <v>46</v>
      </c>
      <c r="B48" t="s">
        <v>82</v>
      </c>
      <c r="C48">
        <v>12151.46818</v>
      </c>
      <c r="D48">
        <v>0.52746999999999999</v>
      </c>
      <c r="E48">
        <v>6377.1999299999998</v>
      </c>
      <c r="F48">
        <v>3.2968700000000002</v>
      </c>
      <c r="G48">
        <v>2445.7070100000001</v>
      </c>
      <c r="H48">
        <v>5.6978200000000001</v>
      </c>
      <c r="I48">
        <v>1631.68896</v>
      </c>
      <c r="J48">
        <v>7.6082900000000002</v>
      </c>
      <c r="K48">
        <v>2968.3856599999999</v>
      </c>
      <c r="L48">
        <v>13.22199</v>
      </c>
      <c r="M48">
        <v>2806.5890599999998</v>
      </c>
      <c r="N48">
        <v>19.171430000000001</v>
      </c>
    </row>
    <row r="49" spans="1:14" x14ac:dyDescent="0.3">
      <c r="A49" s="102">
        <v>47</v>
      </c>
      <c r="B49" t="s">
        <v>83</v>
      </c>
      <c r="C49">
        <v>12302.413909999999</v>
      </c>
      <c r="D49">
        <v>0.52607000000000004</v>
      </c>
      <c r="E49">
        <v>6356.0468799999999</v>
      </c>
      <c r="F49">
        <v>3.30375</v>
      </c>
      <c r="G49">
        <v>2452.2759000000001</v>
      </c>
      <c r="H49">
        <v>5.6449199999999999</v>
      </c>
      <c r="I49">
        <v>1682.3545999999999</v>
      </c>
      <c r="J49">
        <v>7.6439000000000004</v>
      </c>
      <c r="K49">
        <v>2987.0584899999999</v>
      </c>
      <c r="L49">
        <v>13.226229999999999</v>
      </c>
      <c r="M49">
        <v>2827.1068500000001</v>
      </c>
      <c r="N49">
        <v>19.170159999999999</v>
      </c>
    </row>
    <row r="50" spans="1:14" x14ac:dyDescent="0.3">
      <c r="A50" s="102">
        <v>48</v>
      </c>
      <c r="B50" t="s">
        <v>84</v>
      </c>
      <c r="C50">
        <v>12067.236339999999</v>
      </c>
      <c r="D50">
        <v>0.54622000000000004</v>
      </c>
      <c r="E50">
        <v>6280.0298199999997</v>
      </c>
      <c r="F50">
        <v>3.32674</v>
      </c>
      <c r="G50">
        <v>2459.9164099999998</v>
      </c>
      <c r="H50">
        <v>5.63375</v>
      </c>
      <c r="I50">
        <v>1724.4261100000001</v>
      </c>
      <c r="J50">
        <v>7.6600400000000004</v>
      </c>
      <c r="K50">
        <v>3006.2085499999998</v>
      </c>
      <c r="L50">
        <v>13.240780000000001</v>
      </c>
      <c r="M50">
        <v>2851.9383699999998</v>
      </c>
      <c r="N50">
        <v>19.188590000000001</v>
      </c>
    </row>
    <row r="51" spans="1:14" x14ac:dyDescent="0.3">
      <c r="A51" s="102">
        <v>49</v>
      </c>
      <c r="B51" t="s">
        <v>85</v>
      </c>
      <c r="C51">
        <v>12271.18189</v>
      </c>
      <c r="D51">
        <v>0.55428999999999995</v>
      </c>
      <c r="E51">
        <v>6322.5607300000001</v>
      </c>
      <c r="F51">
        <v>3.3645200000000002</v>
      </c>
      <c r="G51">
        <v>2431.1839300000001</v>
      </c>
      <c r="H51">
        <v>5.6927599999999998</v>
      </c>
      <c r="I51">
        <v>1672.9234100000001</v>
      </c>
      <c r="J51">
        <v>7.73102</v>
      </c>
      <c r="K51">
        <v>3072.4637699999998</v>
      </c>
      <c r="L51">
        <v>13.29185</v>
      </c>
      <c r="M51">
        <v>2839.02979</v>
      </c>
      <c r="N51">
        <v>19.26463</v>
      </c>
    </row>
    <row r="52" spans="1:14" x14ac:dyDescent="0.3">
      <c r="A52" s="102">
        <v>50</v>
      </c>
      <c r="B52" t="s">
        <v>86</v>
      </c>
      <c r="C52">
        <v>12181.639870000001</v>
      </c>
      <c r="D52">
        <v>0.54325000000000001</v>
      </c>
      <c r="E52">
        <v>6325.1332599999996</v>
      </c>
      <c r="F52">
        <v>3.3150900000000001</v>
      </c>
      <c r="G52">
        <v>2439.3157700000002</v>
      </c>
      <c r="H52">
        <v>5.5951000000000004</v>
      </c>
      <c r="I52">
        <v>1707.72937</v>
      </c>
      <c r="J52">
        <v>7.5793400000000002</v>
      </c>
      <c r="K52">
        <v>3091.7035000000001</v>
      </c>
      <c r="L52">
        <v>13.13322</v>
      </c>
      <c r="M52">
        <v>2859.57017</v>
      </c>
      <c r="N52">
        <v>19.12443</v>
      </c>
    </row>
    <row r="53" spans="1:14" x14ac:dyDescent="0.3">
      <c r="A53" s="102">
        <v>51</v>
      </c>
      <c r="B53" t="s">
        <v>87</v>
      </c>
      <c r="C53">
        <v>12345.210160000001</v>
      </c>
      <c r="D53">
        <v>0.55071000000000003</v>
      </c>
      <c r="E53">
        <v>6319.66615</v>
      </c>
      <c r="F53">
        <v>3.3481200000000002</v>
      </c>
      <c r="G53">
        <v>2435.4751500000002</v>
      </c>
      <c r="H53">
        <v>5.6263199999999998</v>
      </c>
      <c r="I53">
        <v>1717.1459400000001</v>
      </c>
      <c r="J53">
        <v>7.6542899999999996</v>
      </c>
      <c r="K53">
        <v>3110.3721</v>
      </c>
      <c r="L53">
        <v>13.147399999999999</v>
      </c>
      <c r="M53">
        <v>2882.6647499999999</v>
      </c>
      <c r="N53">
        <v>19.141739999999999</v>
      </c>
    </row>
    <row r="54" spans="1:14" x14ac:dyDescent="0.3">
      <c r="A54" s="102">
        <v>52</v>
      </c>
      <c r="B54" t="s">
        <v>88</v>
      </c>
      <c r="C54">
        <v>12593.205459999999</v>
      </c>
      <c r="D54">
        <v>0.54552999999999996</v>
      </c>
      <c r="E54">
        <v>6352.1664700000001</v>
      </c>
      <c r="F54">
        <v>3.3568099999999998</v>
      </c>
      <c r="G54">
        <v>2415.5992500000002</v>
      </c>
      <c r="H54">
        <v>5.7098199999999997</v>
      </c>
      <c r="I54">
        <v>1648.2940799999999</v>
      </c>
      <c r="J54">
        <v>7.6902699999999999</v>
      </c>
      <c r="K54">
        <v>3173.4618599999999</v>
      </c>
      <c r="L54">
        <v>13.13514</v>
      </c>
      <c r="M54">
        <v>2882.3650600000001</v>
      </c>
      <c r="N54">
        <v>19.171109999999999</v>
      </c>
    </row>
    <row r="55" spans="1:14" x14ac:dyDescent="0.3">
      <c r="A55" s="102">
        <v>53</v>
      </c>
      <c r="B55" t="s">
        <v>89</v>
      </c>
      <c r="C55">
        <v>12396.409659999999</v>
      </c>
      <c r="D55">
        <v>0.54003999999999996</v>
      </c>
      <c r="E55">
        <v>6337.3578299999999</v>
      </c>
      <c r="F55">
        <v>3.3346900000000002</v>
      </c>
      <c r="G55">
        <v>2424.0244299999999</v>
      </c>
      <c r="H55">
        <v>5.6148100000000003</v>
      </c>
      <c r="I55">
        <v>1699.6754800000001</v>
      </c>
      <c r="J55">
        <v>7.6390000000000002</v>
      </c>
      <c r="K55">
        <v>3192.8559399999999</v>
      </c>
      <c r="L55">
        <v>13.067600000000001</v>
      </c>
      <c r="M55">
        <v>2902.9526500000002</v>
      </c>
      <c r="N55">
        <v>19.102229999999999</v>
      </c>
    </row>
    <row r="56" spans="1:14" x14ac:dyDescent="0.3">
      <c r="A56" s="102">
        <v>54</v>
      </c>
      <c r="B56" t="s">
        <v>90</v>
      </c>
      <c r="C56">
        <v>12563.46428</v>
      </c>
      <c r="D56">
        <v>0.54405999999999999</v>
      </c>
      <c r="E56">
        <v>6300.58457</v>
      </c>
      <c r="F56">
        <v>3.34639</v>
      </c>
      <c r="G56">
        <v>2430.5946899999999</v>
      </c>
      <c r="H56">
        <v>5.5950899999999999</v>
      </c>
      <c r="I56">
        <v>1735.6986899999999</v>
      </c>
      <c r="J56">
        <v>7.6544600000000003</v>
      </c>
      <c r="K56">
        <v>3211.5820800000001</v>
      </c>
      <c r="L56">
        <v>13.08174</v>
      </c>
      <c r="M56">
        <v>2924.2462599999999</v>
      </c>
      <c r="N56">
        <v>19.11816</v>
      </c>
    </row>
    <row r="57" spans="1:14" x14ac:dyDescent="0.3">
      <c r="A57" s="102">
        <v>55</v>
      </c>
      <c r="B57" t="s">
        <v>91</v>
      </c>
      <c r="C57">
        <v>12790.65583</v>
      </c>
      <c r="D57">
        <v>0.53812000000000004</v>
      </c>
      <c r="E57">
        <v>6346.5337600000003</v>
      </c>
      <c r="F57">
        <v>3.3529499999999999</v>
      </c>
      <c r="G57">
        <v>2394.9053800000002</v>
      </c>
      <c r="H57">
        <v>5.63497</v>
      </c>
      <c r="I57">
        <v>1693.0752199999999</v>
      </c>
      <c r="J57">
        <v>7.62927</v>
      </c>
      <c r="K57">
        <v>3276.59726</v>
      </c>
      <c r="L57">
        <v>13.057230000000001</v>
      </c>
      <c r="M57">
        <v>2910.70604</v>
      </c>
      <c r="N57">
        <v>19.155010000000001</v>
      </c>
    </row>
    <row r="58" spans="1:14" x14ac:dyDescent="0.3">
      <c r="A58" s="102">
        <v>56</v>
      </c>
      <c r="B58" t="s">
        <v>92</v>
      </c>
      <c r="C58">
        <v>12735.9192</v>
      </c>
      <c r="D58">
        <v>0.52849000000000002</v>
      </c>
      <c r="E58">
        <v>6355.0200100000002</v>
      </c>
      <c r="F58">
        <v>3.3314300000000001</v>
      </c>
      <c r="G58">
        <v>2400.98029</v>
      </c>
      <c r="H58">
        <v>5.5612300000000001</v>
      </c>
      <c r="I58">
        <v>1727.97774</v>
      </c>
      <c r="J58">
        <v>7.5630699999999997</v>
      </c>
      <c r="K58">
        <v>3295.0988499999999</v>
      </c>
      <c r="L58">
        <v>12.96463</v>
      </c>
      <c r="M58">
        <v>2931.3208199999999</v>
      </c>
      <c r="N58">
        <v>19.05856</v>
      </c>
    </row>
    <row r="59" spans="1:14" x14ac:dyDescent="0.3">
      <c r="A59" s="102">
        <v>57</v>
      </c>
      <c r="B59" t="s">
        <v>93</v>
      </c>
      <c r="C59">
        <v>12691.42503</v>
      </c>
      <c r="D59">
        <v>0.54042999999999997</v>
      </c>
      <c r="E59">
        <v>6339.1162000000004</v>
      </c>
      <c r="F59">
        <v>3.3521399999999999</v>
      </c>
      <c r="G59">
        <v>2396.1861699999999</v>
      </c>
      <c r="H59">
        <v>5.59375</v>
      </c>
      <c r="I59">
        <v>1739.38453</v>
      </c>
      <c r="J59">
        <v>7.6391099999999996</v>
      </c>
      <c r="K59">
        <v>3314.4740900000002</v>
      </c>
      <c r="L59">
        <v>12.97932</v>
      </c>
      <c r="M59">
        <v>2957.4191099999998</v>
      </c>
      <c r="N59">
        <v>19.07826</v>
      </c>
    </row>
    <row r="60" spans="1:14" x14ac:dyDescent="0.3">
      <c r="A60" s="102">
        <v>58</v>
      </c>
      <c r="B60" t="s">
        <v>94</v>
      </c>
      <c r="C60">
        <v>13072.321529999999</v>
      </c>
      <c r="D60">
        <v>0.51956999999999998</v>
      </c>
      <c r="E60">
        <v>6387.2139100000004</v>
      </c>
      <c r="F60">
        <v>3.3559299999999999</v>
      </c>
      <c r="G60">
        <v>2370.3843000000002</v>
      </c>
      <c r="H60">
        <v>5.62242</v>
      </c>
      <c r="I60">
        <v>1696.1894500000001</v>
      </c>
      <c r="J60">
        <v>7.6075999999999997</v>
      </c>
      <c r="K60">
        <v>3388.6546600000001</v>
      </c>
      <c r="L60">
        <v>12.954219999999999</v>
      </c>
      <c r="M60">
        <v>2930.5018500000001</v>
      </c>
      <c r="N60">
        <v>19.064499999999999</v>
      </c>
    </row>
    <row r="61" spans="1:14" x14ac:dyDescent="0.3">
      <c r="A61" s="102">
        <v>59</v>
      </c>
      <c r="B61" t="s">
        <v>95</v>
      </c>
      <c r="C61">
        <v>13215.804679999999</v>
      </c>
      <c r="D61">
        <v>0.51870000000000005</v>
      </c>
      <c r="E61">
        <v>6382.6554999999998</v>
      </c>
      <c r="F61">
        <v>3.3515100000000002</v>
      </c>
      <c r="G61">
        <v>2374.65832</v>
      </c>
      <c r="H61">
        <v>5.5931300000000004</v>
      </c>
      <c r="I61">
        <v>1746.51703</v>
      </c>
      <c r="J61">
        <v>7.6133499999999996</v>
      </c>
      <c r="K61">
        <v>3406.80312</v>
      </c>
      <c r="L61">
        <v>12.95051</v>
      </c>
      <c r="M61">
        <v>2951.1080999999999</v>
      </c>
      <c r="N61">
        <v>19.058630000000001</v>
      </c>
    </row>
    <row r="62" spans="1:14" x14ac:dyDescent="0.3">
      <c r="A62" s="102">
        <v>60</v>
      </c>
      <c r="B62" t="s">
        <v>96</v>
      </c>
      <c r="C62">
        <v>12976.39142</v>
      </c>
      <c r="D62">
        <v>0.53554999999999997</v>
      </c>
      <c r="E62">
        <v>6330.4910399999999</v>
      </c>
      <c r="F62">
        <v>3.3709699999999998</v>
      </c>
      <c r="G62">
        <v>2366.79387</v>
      </c>
      <c r="H62">
        <v>5.5953799999999996</v>
      </c>
      <c r="I62">
        <v>1782.5459900000001</v>
      </c>
      <c r="J62">
        <v>7.6366100000000001</v>
      </c>
      <c r="K62">
        <v>3425.2116299999998</v>
      </c>
      <c r="L62">
        <v>12.964119999999999</v>
      </c>
      <c r="M62">
        <v>2972.3684600000001</v>
      </c>
      <c r="N62">
        <v>19.074680000000001</v>
      </c>
    </row>
    <row r="63" spans="1:14" x14ac:dyDescent="0.3">
      <c r="A63" s="102">
        <v>61</v>
      </c>
      <c r="B63" t="s">
        <v>97</v>
      </c>
      <c r="C63">
        <v>13166.802900000001</v>
      </c>
      <c r="D63">
        <v>0.53435999999999995</v>
      </c>
      <c r="E63">
        <v>6387.0810300000003</v>
      </c>
      <c r="F63">
        <v>3.4047999999999998</v>
      </c>
      <c r="G63">
        <v>2346.60259</v>
      </c>
      <c r="H63">
        <v>5.6504700000000003</v>
      </c>
      <c r="I63">
        <v>1750.7891500000001</v>
      </c>
      <c r="J63">
        <v>7.6924900000000003</v>
      </c>
      <c r="K63">
        <v>3470.7809999999999</v>
      </c>
      <c r="L63">
        <v>13.03791</v>
      </c>
      <c r="M63">
        <v>2957.0180599999999</v>
      </c>
      <c r="N63">
        <v>19.158080000000002</v>
      </c>
    </row>
    <row r="64" spans="1:14" x14ac:dyDescent="0.3">
      <c r="A64" s="102">
        <v>62</v>
      </c>
      <c r="B64" t="s">
        <v>98</v>
      </c>
      <c r="C64">
        <v>13056.198609999999</v>
      </c>
      <c r="D64">
        <v>0.51924000000000003</v>
      </c>
      <c r="E64">
        <v>6419.07132</v>
      </c>
      <c r="F64">
        <v>3.34552</v>
      </c>
      <c r="G64">
        <v>2346.3218400000001</v>
      </c>
      <c r="H64">
        <v>5.5618600000000002</v>
      </c>
      <c r="I64">
        <v>1785.74146</v>
      </c>
      <c r="J64">
        <v>7.5427799999999996</v>
      </c>
      <c r="K64">
        <v>3489.4449</v>
      </c>
      <c r="L64">
        <v>12.8749</v>
      </c>
      <c r="M64">
        <v>2977.6259100000002</v>
      </c>
      <c r="N64">
        <v>19.01904</v>
      </c>
    </row>
    <row r="65" spans="1:14" x14ac:dyDescent="0.3">
      <c r="A65" s="102">
        <v>63</v>
      </c>
      <c r="B65" t="s">
        <v>99</v>
      </c>
      <c r="C65">
        <v>13207.981040000001</v>
      </c>
      <c r="D65">
        <v>0.52159</v>
      </c>
      <c r="E65">
        <v>6429.3635199999999</v>
      </c>
      <c r="F65">
        <v>3.3734999999999999</v>
      </c>
      <c r="G65">
        <v>2343.2794399999998</v>
      </c>
      <c r="H65">
        <v>5.5984800000000003</v>
      </c>
      <c r="I65">
        <v>1794.5837899999999</v>
      </c>
      <c r="J65">
        <v>7.6142300000000001</v>
      </c>
      <c r="K65">
        <v>3507.8468200000002</v>
      </c>
      <c r="L65">
        <v>12.888489999999999</v>
      </c>
      <c r="M65">
        <v>3002.08457</v>
      </c>
      <c r="N65">
        <v>19.03764</v>
      </c>
    </row>
    <row r="66" spans="1:14" x14ac:dyDescent="0.3">
      <c r="A66" s="102">
        <v>64</v>
      </c>
      <c r="B66" t="s">
        <v>100</v>
      </c>
      <c r="C66">
        <v>13440.981519999999</v>
      </c>
      <c r="D66">
        <v>0.51392000000000004</v>
      </c>
      <c r="E66">
        <v>6464.4764699999996</v>
      </c>
      <c r="F66">
        <v>3.3829600000000002</v>
      </c>
      <c r="G66">
        <v>2330.3160499999999</v>
      </c>
      <c r="H66">
        <v>5.6665200000000002</v>
      </c>
      <c r="I66">
        <v>1735.17812</v>
      </c>
      <c r="J66">
        <v>7.6668599999999998</v>
      </c>
      <c r="K66">
        <v>3574.3476900000001</v>
      </c>
      <c r="L66">
        <v>12.878780000000001</v>
      </c>
      <c r="M66">
        <v>3001.0301300000001</v>
      </c>
      <c r="N66">
        <v>19.096150000000002</v>
      </c>
    </row>
    <row r="67" spans="1:14" x14ac:dyDescent="0.3">
      <c r="A67" s="102">
        <v>65</v>
      </c>
      <c r="B67" t="s">
        <v>101</v>
      </c>
      <c r="C67">
        <v>13225.26204</v>
      </c>
      <c r="D67">
        <v>0.50588999999999995</v>
      </c>
      <c r="E67">
        <v>6475.3360000000002</v>
      </c>
      <c r="F67">
        <v>3.3461099999999999</v>
      </c>
      <c r="G67">
        <v>2330.7754199999999</v>
      </c>
      <c r="H67">
        <v>5.6015600000000001</v>
      </c>
      <c r="I67">
        <v>1785.59284</v>
      </c>
      <c r="J67">
        <v>7.5863100000000001</v>
      </c>
      <c r="K67">
        <v>3592.4925699999999</v>
      </c>
      <c r="L67">
        <v>12.79796</v>
      </c>
      <c r="M67">
        <v>3021.69346</v>
      </c>
      <c r="N67">
        <v>19.009119999999999</v>
      </c>
    </row>
    <row r="68" spans="1:14" x14ac:dyDescent="0.3">
      <c r="A68" s="102">
        <v>66</v>
      </c>
      <c r="B68" t="s">
        <v>102</v>
      </c>
      <c r="C68">
        <v>13426.46134</v>
      </c>
      <c r="D68">
        <v>0.50505999999999995</v>
      </c>
      <c r="E68">
        <v>6465.3368799999998</v>
      </c>
      <c r="F68">
        <v>3.34613</v>
      </c>
      <c r="G68">
        <v>2332.6994</v>
      </c>
      <c r="H68">
        <v>5.5907099999999996</v>
      </c>
      <c r="I68">
        <v>1820.99137</v>
      </c>
      <c r="J68">
        <v>7.6020200000000004</v>
      </c>
      <c r="K68">
        <v>3611.1171800000002</v>
      </c>
      <c r="L68">
        <v>12.81169</v>
      </c>
      <c r="M68">
        <v>3042.6038100000001</v>
      </c>
      <c r="N68">
        <v>19.024899999999999</v>
      </c>
    </row>
    <row r="69" spans="1:14" x14ac:dyDescent="0.3">
      <c r="A69" s="102">
        <v>67</v>
      </c>
      <c r="B69" t="s">
        <v>103</v>
      </c>
      <c r="C69">
        <v>13675.46213</v>
      </c>
      <c r="D69">
        <v>0.49275000000000002</v>
      </c>
      <c r="E69">
        <v>6513.1220400000002</v>
      </c>
      <c r="F69">
        <v>3.3525100000000001</v>
      </c>
      <c r="G69">
        <v>2338.98072</v>
      </c>
      <c r="H69">
        <v>5.6083600000000002</v>
      </c>
      <c r="I69">
        <v>1770.87337</v>
      </c>
      <c r="J69">
        <v>7.6422999999999996</v>
      </c>
      <c r="K69">
        <v>3675.1750299999999</v>
      </c>
      <c r="L69">
        <v>12.806749999999999</v>
      </c>
      <c r="M69">
        <v>3035.9554499999999</v>
      </c>
      <c r="N69">
        <v>19.06936</v>
      </c>
    </row>
    <row r="70" spans="1:14" x14ac:dyDescent="0.3">
      <c r="A70" s="102">
        <v>68</v>
      </c>
      <c r="B70" t="s">
        <v>104</v>
      </c>
      <c r="C70">
        <v>13609.835139999999</v>
      </c>
      <c r="D70">
        <v>0.47877999999999998</v>
      </c>
      <c r="E70">
        <v>6546.6270599999998</v>
      </c>
      <c r="F70">
        <v>3.3162199999999999</v>
      </c>
      <c r="G70">
        <v>2338.4629799999998</v>
      </c>
      <c r="H70">
        <v>5.5635899999999996</v>
      </c>
      <c r="I70">
        <v>1805.9110800000001</v>
      </c>
      <c r="J70">
        <v>7.5208500000000003</v>
      </c>
      <c r="K70">
        <v>3693.5707400000001</v>
      </c>
      <c r="L70">
        <v>12.69223</v>
      </c>
      <c r="M70">
        <v>3056.6343999999999</v>
      </c>
      <c r="N70">
        <v>18.962119999999999</v>
      </c>
    </row>
    <row r="71" spans="1:14" x14ac:dyDescent="0.3">
      <c r="A71" s="102">
        <v>69</v>
      </c>
      <c r="B71" t="s">
        <v>105</v>
      </c>
      <c r="C71">
        <v>13529.508889999999</v>
      </c>
      <c r="D71">
        <v>0.48953999999999998</v>
      </c>
      <c r="E71">
        <v>6557.6629999999996</v>
      </c>
      <c r="F71">
        <v>3.3203800000000001</v>
      </c>
      <c r="G71">
        <v>2334.9560799999999</v>
      </c>
      <c r="H71">
        <v>5.6004699999999996</v>
      </c>
      <c r="I71">
        <v>1821.26774</v>
      </c>
      <c r="J71">
        <v>7.5955300000000001</v>
      </c>
      <c r="K71">
        <v>3711.84339</v>
      </c>
      <c r="L71">
        <v>12.705769999999999</v>
      </c>
      <c r="M71">
        <v>3083.90996</v>
      </c>
      <c r="N71">
        <v>18.982880000000002</v>
      </c>
    </row>
    <row r="72" spans="1:14" x14ac:dyDescent="0.3">
      <c r="A72" s="102">
        <v>70</v>
      </c>
      <c r="B72" t="s">
        <v>106</v>
      </c>
      <c r="C72">
        <v>14015.988429999999</v>
      </c>
      <c r="D72">
        <v>0.46583000000000002</v>
      </c>
      <c r="E72">
        <v>6591.5970699999998</v>
      </c>
      <c r="F72">
        <v>3.3335699999999999</v>
      </c>
      <c r="G72">
        <v>2341.5697799999998</v>
      </c>
      <c r="H72">
        <v>5.6067799999999997</v>
      </c>
      <c r="I72">
        <v>1767.06475</v>
      </c>
      <c r="J72">
        <v>7.5982099999999999</v>
      </c>
      <c r="K72">
        <v>3783.5920799999999</v>
      </c>
      <c r="L72">
        <v>12.701309999999999</v>
      </c>
      <c r="M72">
        <v>3053.40778</v>
      </c>
      <c r="N72">
        <v>18.982610000000001</v>
      </c>
    </row>
    <row r="73" spans="1:14" x14ac:dyDescent="0.3">
      <c r="A73" s="102">
        <v>71</v>
      </c>
      <c r="B73" t="s">
        <v>107</v>
      </c>
      <c r="C73">
        <v>14202.74956</v>
      </c>
      <c r="D73">
        <v>0.45839999999999997</v>
      </c>
      <c r="E73">
        <v>6605.7745500000001</v>
      </c>
      <c r="F73">
        <v>3.31012</v>
      </c>
      <c r="G73">
        <v>2342.3626100000001</v>
      </c>
      <c r="H73">
        <v>5.6053800000000003</v>
      </c>
      <c r="I73">
        <v>1818.2971299999999</v>
      </c>
      <c r="J73">
        <v>7.5745300000000002</v>
      </c>
      <c r="K73">
        <v>3802.4997499999999</v>
      </c>
      <c r="L73">
        <v>12.676500000000001</v>
      </c>
      <c r="M73">
        <v>3074.15922</v>
      </c>
      <c r="N73">
        <v>18.9649</v>
      </c>
    </row>
    <row r="74" spans="1:14" x14ac:dyDescent="0.3">
      <c r="A74" s="102">
        <v>72</v>
      </c>
      <c r="B74" t="s">
        <v>108</v>
      </c>
      <c r="C74">
        <v>13828.787759999999</v>
      </c>
      <c r="D74">
        <v>0.47726000000000002</v>
      </c>
      <c r="E74">
        <v>6602.5822699999999</v>
      </c>
      <c r="F74">
        <v>3.3082400000000001</v>
      </c>
      <c r="G74">
        <v>2343.8509100000001</v>
      </c>
      <c r="H74">
        <v>5.5965499999999997</v>
      </c>
      <c r="I74">
        <v>1863.9290900000001</v>
      </c>
      <c r="J74">
        <v>7.5694100000000004</v>
      </c>
      <c r="K74">
        <v>3822.2184600000001</v>
      </c>
      <c r="L74">
        <v>12.690759999999999</v>
      </c>
      <c r="M74">
        <v>3101.0688700000001</v>
      </c>
      <c r="N74">
        <v>18.985309999999998</v>
      </c>
    </row>
    <row r="75" spans="1:14" x14ac:dyDescent="0.3">
      <c r="A75" s="102">
        <v>73</v>
      </c>
      <c r="B75" t="s">
        <v>109</v>
      </c>
      <c r="C75">
        <v>14109.906569999999</v>
      </c>
      <c r="D75">
        <v>0.47836000000000001</v>
      </c>
      <c r="E75">
        <v>6597.8587100000004</v>
      </c>
      <c r="F75">
        <v>3.3418899999999998</v>
      </c>
      <c r="G75">
        <v>2358.4514199999999</v>
      </c>
      <c r="H75">
        <v>5.65808</v>
      </c>
      <c r="I75">
        <v>1828.51695</v>
      </c>
      <c r="J75">
        <v>7.6392199999999999</v>
      </c>
      <c r="K75">
        <v>3869.2958699999999</v>
      </c>
      <c r="L75">
        <v>12.754060000000001</v>
      </c>
      <c r="M75">
        <v>3083.1608999999999</v>
      </c>
      <c r="N75">
        <v>19.06663</v>
      </c>
    </row>
    <row r="76" spans="1:14" x14ac:dyDescent="0.3">
      <c r="A76" s="102">
        <v>74</v>
      </c>
      <c r="B76" t="s">
        <v>110</v>
      </c>
      <c r="C76">
        <v>13999.204250000001</v>
      </c>
      <c r="D76">
        <v>0.46203</v>
      </c>
      <c r="E76">
        <v>6627.7179800000004</v>
      </c>
      <c r="F76">
        <v>3.2949899999999999</v>
      </c>
      <c r="G76">
        <v>2357.4694399999998</v>
      </c>
      <c r="H76">
        <v>5.5717100000000004</v>
      </c>
      <c r="I76">
        <v>1864.17074</v>
      </c>
      <c r="J76">
        <v>7.5178099999999999</v>
      </c>
      <c r="K76">
        <v>3888.2063199999998</v>
      </c>
      <c r="L76">
        <v>12.599019999999999</v>
      </c>
      <c r="M76">
        <v>3104.1778100000001</v>
      </c>
      <c r="N76">
        <v>18.937740000000002</v>
      </c>
    </row>
    <row r="77" spans="1:14" x14ac:dyDescent="0.3">
      <c r="A77" s="102">
        <v>75</v>
      </c>
      <c r="B77" t="s">
        <v>111</v>
      </c>
      <c r="C77">
        <v>14206.99581</v>
      </c>
      <c r="D77">
        <v>0.46389999999999998</v>
      </c>
      <c r="E77">
        <v>6632.2929299999996</v>
      </c>
      <c r="F77">
        <v>3.3076099999999999</v>
      </c>
      <c r="G77">
        <v>2357.2655100000002</v>
      </c>
      <c r="H77">
        <v>5.6086200000000002</v>
      </c>
      <c r="I77">
        <v>1874.42571</v>
      </c>
      <c r="J77">
        <v>7.5891900000000003</v>
      </c>
      <c r="K77">
        <v>3906.7567199999999</v>
      </c>
      <c r="L77">
        <v>12.61242</v>
      </c>
      <c r="M77">
        <v>3129.5627599999998</v>
      </c>
      <c r="N77">
        <v>18.95702</v>
      </c>
    </row>
    <row r="78" spans="1:14" x14ac:dyDescent="0.3">
      <c r="A78" s="102">
        <v>76</v>
      </c>
      <c r="B78" t="s">
        <v>112</v>
      </c>
      <c r="C78">
        <v>14548.39832</v>
      </c>
      <c r="D78">
        <v>0.45865</v>
      </c>
      <c r="E78">
        <v>6621.6591699999999</v>
      </c>
      <c r="F78">
        <v>3.33866</v>
      </c>
      <c r="G78">
        <v>2361.5386199999998</v>
      </c>
      <c r="H78">
        <v>5.65191</v>
      </c>
      <c r="I78">
        <v>1804.76899</v>
      </c>
      <c r="J78">
        <v>7.6169200000000004</v>
      </c>
      <c r="K78">
        <v>3979.8878500000001</v>
      </c>
      <c r="L78">
        <v>12.575290000000001</v>
      </c>
      <c r="M78">
        <v>3121.2653399999999</v>
      </c>
      <c r="N78">
        <v>18.98245</v>
      </c>
    </row>
    <row r="79" spans="1:14" x14ac:dyDescent="0.3">
      <c r="A79" s="102">
        <v>77</v>
      </c>
      <c r="B79" t="s">
        <v>113</v>
      </c>
      <c r="C79">
        <v>14302.749889999999</v>
      </c>
      <c r="D79">
        <v>0.45839000000000002</v>
      </c>
      <c r="E79">
        <v>6633.43</v>
      </c>
      <c r="F79">
        <v>3.2904100000000001</v>
      </c>
      <c r="G79">
        <v>2360.3339599999999</v>
      </c>
      <c r="H79">
        <v>5.6095699999999997</v>
      </c>
      <c r="I79">
        <v>1853.97991</v>
      </c>
      <c r="J79">
        <v>7.5600699999999996</v>
      </c>
      <c r="K79">
        <v>3998.8720499999999</v>
      </c>
      <c r="L79">
        <v>12.520429999999999</v>
      </c>
      <c r="M79">
        <v>3142.0707299999999</v>
      </c>
      <c r="N79">
        <v>18.936589999999999</v>
      </c>
    </row>
    <row r="80" spans="1:14" x14ac:dyDescent="0.3">
      <c r="A80" s="102">
        <v>78</v>
      </c>
      <c r="B80" t="s">
        <v>114</v>
      </c>
      <c r="C80">
        <v>14489.2194</v>
      </c>
      <c r="D80">
        <v>0.45783000000000001</v>
      </c>
      <c r="E80">
        <v>6620.94974</v>
      </c>
      <c r="F80">
        <v>3.2867299999999999</v>
      </c>
      <c r="G80">
        <v>2360.67596</v>
      </c>
      <c r="H80">
        <v>5.6</v>
      </c>
      <c r="I80">
        <v>1890.21829</v>
      </c>
      <c r="J80">
        <v>7.5420999999999996</v>
      </c>
      <c r="K80">
        <v>4017.7509100000002</v>
      </c>
      <c r="L80">
        <v>12.53403</v>
      </c>
      <c r="M80">
        <v>3163.48072</v>
      </c>
      <c r="N80">
        <v>18.95269</v>
      </c>
    </row>
    <row r="81" spans="1:14" x14ac:dyDescent="0.3">
      <c r="A81" s="102">
        <v>79</v>
      </c>
      <c r="B81" t="s">
        <v>115</v>
      </c>
      <c r="C81">
        <v>14794.67317</v>
      </c>
      <c r="D81">
        <v>0.45143</v>
      </c>
      <c r="E81">
        <v>6591.7905799999999</v>
      </c>
      <c r="F81">
        <v>3.3102</v>
      </c>
      <c r="G81">
        <v>2379.2583199999999</v>
      </c>
      <c r="H81">
        <v>5.6115599999999999</v>
      </c>
      <c r="I81">
        <v>1831.9299699999999</v>
      </c>
      <c r="J81">
        <v>7.5524500000000003</v>
      </c>
      <c r="K81">
        <v>4094.3238999999999</v>
      </c>
      <c r="L81">
        <v>12.494590000000001</v>
      </c>
      <c r="M81">
        <v>3140.5931500000002</v>
      </c>
      <c r="N81">
        <v>18.98047</v>
      </c>
    </row>
    <row r="82" spans="1:14" x14ac:dyDescent="0.3">
      <c r="A82" s="102">
        <v>80</v>
      </c>
      <c r="B82" t="s">
        <v>116</v>
      </c>
      <c r="C82">
        <v>14735.152</v>
      </c>
      <c r="D82">
        <v>0.44499</v>
      </c>
      <c r="E82">
        <v>6616.0952500000003</v>
      </c>
      <c r="F82">
        <v>3.2726299999999999</v>
      </c>
      <c r="G82">
        <v>2379.4924900000001</v>
      </c>
      <c r="H82">
        <v>5.5662599999999998</v>
      </c>
      <c r="I82">
        <v>1867.19912</v>
      </c>
      <c r="J82">
        <v>7.48949</v>
      </c>
      <c r="K82">
        <v>4112.9393700000001</v>
      </c>
      <c r="L82">
        <v>12.40855</v>
      </c>
      <c r="M82">
        <v>3161.4116800000002</v>
      </c>
      <c r="N82">
        <v>18.915759999999999</v>
      </c>
    </row>
    <row r="83" spans="1:14" x14ac:dyDescent="0.3">
      <c r="A83" s="102">
        <v>81</v>
      </c>
      <c r="B83" t="s">
        <v>117</v>
      </c>
      <c r="C83">
        <v>14649.3405</v>
      </c>
      <c r="D83">
        <v>0.44694</v>
      </c>
      <c r="E83">
        <v>6627.5074299999997</v>
      </c>
      <c r="F83">
        <v>3.2763200000000001</v>
      </c>
      <c r="G83">
        <v>2376.27511</v>
      </c>
      <c r="H83">
        <v>5.60398</v>
      </c>
      <c r="I83">
        <v>1886.2548999999999</v>
      </c>
      <c r="J83">
        <v>7.5646000000000004</v>
      </c>
      <c r="K83">
        <v>4131.8611700000001</v>
      </c>
      <c r="L83">
        <v>12.42221</v>
      </c>
      <c r="M83">
        <v>3191.0512800000001</v>
      </c>
      <c r="N83">
        <v>18.938110000000002</v>
      </c>
    </row>
    <row r="84" spans="1:14" x14ac:dyDescent="0.3">
      <c r="A84" s="102">
        <v>82</v>
      </c>
      <c r="B84" t="s">
        <v>118</v>
      </c>
      <c r="C84">
        <v>15145.01167</v>
      </c>
      <c r="D84">
        <v>0.43902999999999998</v>
      </c>
      <c r="E84">
        <v>6600.8170499999997</v>
      </c>
      <c r="F84">
        <v>3.2893500000000002</v>
      </c>
      <c r="G84">
        <v>2416.3460799999998</v>
      </c>
      <c r="H84">
        <v>5.6045299999999996</v>
      </c>
      <c r="I84">
        <v>1815.35627</v>
      </c>
      <c r="J84">
        <v>7.5975599999999996</v>
      </c>
      <c r="K84">
        <v>4205.7709299999997</v>
      </c>
      <c r="L84">
        <v>12.387980000000001</v>
      </c>
      <c r="M84">
        <v>3159.0998399999999</v>
      </c>
      <c r="N84">
        <v>18.919589999999999</v>
      </c>
    </row>
    <row r="85" spans="1:14" x14ac:dyDescent="0.3">
      <c r="A85" s="102">
        <v>83</v>
      </c>
      <c r="B85" t="s">
        <v>119</v>
      </c>
      <c r="C85">
        <v>15329.839980000001</v>
      </c>
      <c r="D85">
        <v>0.43868000000000001</v>
      </c>
      <c r="E85">
        <v>6603.0674399999998</v>
      </c>
      <c r="F85">
        <v>3.2780499999999999</v>
      </c>
      <c r="G85">
        <v>2415.2121499999998</v>
      </c>
      <c r="H85">
        <v>5.6015499999999996</v>
      </c>
      <c r="I85">
        <v>1864.6056699999999</v>
      </c>
      <c r="J85">
        <v>7.57111</v>
      </c>
      <c r="K85">
        <v>4223.5339999999997</v>
      </c>
      <c r="L85">
        <v>12.38556</v>
      </c>
      <c r="M85">
        <v>3179.9057899999998</v>
      </c>
      <c r="N85">
        <v>18.92989</v>
      </c>
    </row>
    <row r="86" spans="1:14" x14ac:dyDescent="0.3">
      <c r="A86" s="102">
        <v>84</v>
      </c>
      <c r="B86" t="s">
        <v>120</v>
      </c>
      <c r="C86">
        <v>14993.794889999999</v>
      </c>
      <c r="D86">
        <v>0.45338000000000001</v>
      </c>
      <c r="E86">
        <v>6582.1898300000003</v>
      </c>
      <c r="F86">
        <v>3.2773099999999999</v>
      </c>
      <c r="G86">
        <v>2415.1033000000002</v>
      </c>
      <c r="H86">
        <v>5.60053</v>
      </c>
      <c r="I86">
        <v>1911.44622</v>
      </c>
      <c r="J86">
        <v>7.5662799999999999</v>
      </c>
      <c r="K86">
        <v>4241.9082600000002</v>
      </c>
      <c r="L86">
        <v>12.39861</v>
      </c>
      <c r="M86">
        <v>3207.5234799999998</v>
      </c>
      <c r="N86">
        <v>18.950579999999999</v>
      </c>
    </row>
    <row r="87" spans="1:14" x14ac:dyDescent="0.3">
      <c r="A87" s="102">
        <v>85</v>
      </c>
      <c r="B87" t="s">
        <v>121</v>
      </c>
      <c r="C87">
        <v>15267.77169</v>
      </c>
      <c r="D87">
        <v>0.46228000000000002</v>
      </c>
      <c r="E87">
        <v>6560.5884500000002</v>
      </c>
      <c r="F87">
        <v>3.3239299999999998</v>
      </c>
      <c r="G87">
        <v>2418.7075799999998</v>
      </c>
      <c r="H87">
        <v>5.6474000000000002</v>
      </c>
      <c r="I87">
        <v>1902.02811</v>
      </c>
      <c r="J87">
        <v>7.6632499999999997</v>
      </c>
      <c r="K87">
        <v>4282.9834199999996</v>
      </c>
      <c r="L87">
        <v>12.49005</v>
      </c>
      <c r="M87">
        <v>3185.1285800000001</v>
      </c>
      <c r="N87">
        <v>19.04609</v>
      </c>
    </row>
    <row r="88" spans="1:14" x14ac:dyDescent="0.3">
      <c r="A88" s="102">
        <v>86</v>
      </c>
      <c r="B88" t="s">
        <v>122</v>
      </c>
      <c r="C88">
        <v>15168.085279999999</v>
      </c>
      <c r="D88">
        <v>0.44564999999999999</v>
      </c>
      <c r="E88">
        <v>6581.5019599999996</v>
      </c>
      <c r="F88">
        <v>3.2655599999999998</v>
      </c>
      <c r="G88">
        <v>2417.3588100000002</v>
      </c>
      <c r="H88">
        <v>5.5548999999999999</v>
      </c>
      <c r="I88">
        <v>1937.26594</v>
      </c>
      <c r="J88">
        <v>7.5176800000000004</v>
      </c>
      <c r="K88">
        <v>4301.1623600000003</v>
      </c>
      <c r="L88">
        <v>12.32089</v>
      </c>
      <c r="M88">
        <v>3205.9011999999998</v>
      </c>
      <c r="N88">
        <v>18.90701</v>
      </c>
    </row>
    <row r="89" spans="1:14" x14ac:dyDescent="0.3">
      <c r="A89" s="102">
        <v>87</v>
      </c>
      <c r="B89" t="s">
        <v>123</v>
      </c>
      <c r="C89">
        <v>15367.143319999999</v>
      </c>
      <c r="D89">
        <v>0.44814999999999999</v>
      </c>
      <c r="E89">
        <v>6575.9750299999996</v>
      </c>
      <c r="F89">
        <v>3.2932000000000001</v>
      </c>
      <c r="G89">
        <v>2420.8914399999999</v>
      </c>
      <c r="H89">
        <v>5.5922900000000002</v>
      </c>
      <c r="I89">
        <v>1944.0496900000001</v>
      </c>
      <c r="J89">
        <v>7.58873</v>
      </c>
      <c r="K89">
        <v>4319.57402</v>
      </c>
      <c r="L89">
        <v>12.333909999999999</v>
      </c>
      <c r="M89">
        <v>3231.7250399999998</v>
      </c>
      <c r="N89">
        <v>18.926349999999999</v>
      </c>
    </row>
    <row r="90" spans="1:14" x14ac:dyDescent="0.3">
      <c r="A90" s="102">
        <v>88</v>
      </c>
      <c r="B90" t="s">
        <v>124</v>
      </c>
      <c r="C90">
        <v>15666.175740000001</v>
      </c>
      <c r="D90">
        <v>0.44525999999999999</v>
      </c>
      <c r="E90">
        <v>6564.0540700000001</v>
      </c>
      <c r="F90">
        <v>3.3201299999999998</v>
      </c>
      <c r="G90">
        <v>2425.1209899999999</v>
      </c>
      <c r="H90">
        <v>5.6293499999999996</v>
      </c>
      <c r="I90">
        <v>1930.8027500000001</v>
      </c>
      <c r="J90">
        <v>7.6459599999999996</v>
      </c>
      <c r="K90">
        <v>4363.5815599999996</v>
      </c>
      <c r="L90">
        <v>12.37973</v>
      </c>
      <c r="M90">
        <v>3217.2114700000002</v>
      </c>
      <c r="N90">
        <v>18.96752</v>
      </c>
    </row>
    <row r="91" spans="1:14" x14ac:dyDescent="0.3">
      <c r="A91" s="102">
        <v>89</v>
      </c>
      <c r="B91" t="s">
        <v>125</v>
      </c>
      <c r="C91">
        <v>15443.32339</v>
      </c>
      <c r="D91">
        <v>0.44428000000000001</v>
      </c>
      <c r="E91">
        <v>6564.09231</v>
      </c>
      <c r="F91">
        <v>3.2642699999999998</v>
      </c>
      <c r="G91">
        <v>2423.94119</v>
      </c>
      <c r="H91">
        <v>5.5826099999999999</v>
      </c>
      <c r="I91">
        <v>1980.01108</v>
      </c>
      <c r="J91">
        <v>7.5626199999999999</v>
      </c>
      <c r="K91">
        <v>4381.3003900000003</v>
      </c>
      <c r="L91">
        <v>12.30288</v>
      </c>
      <c r="M91">
        <v>3238.0158200000001</v>
      </c>
      <c r="N91">
        <v>18.900870000000001</v>
      </c>
    </row>
    <row r="92" spans="1:14" x14ac:dyDescent="0.3">
      <c r="A92" s="102">
        <v>90</v>
      </c>
      <c r="B92" t="s">
        <v>126</v>
      </c>
      <c r="C92">
        <v>15692.769029999999</v>
      </c>
      <c r="D92">
        <v>0.437</v>
      </c>
      <c r="E92">
        <v>6547.5988399999997</v>
      </c>
      <c r="F92">
        <v>3.2713399999999999</v>
      </c>
      <c r="G92">
        <v>2422.72973</v>
      </c>
      <c r="H92">
        <v>5.5625499999999999</v>
      </c>
      <c r="I92">
        <v>2016.4837299999999</v>
      </c>
      <c r="J92">
        <v>7.5565600000000002</v>
      </c>
      <c r="K92">
        <v>4399.4875400000001</v>
      </c>
      <c r="L92">
        <v>12.315519999999999</v>
      </c>
      <c r="M92">
        <v>3259.5640899999999</v>
      </c>
      <c r="N92">
        <v>18.91685</v>
      </c>
    </row>
    <row r="93" spans="1:14" x14ac:dyDescent="0.3">
      <c r="A93" s="102">
        <v>91</v>
      </c>
      <c r="B93" t="s">
        <v>127</v>
      </c>
      <c r="C93">
        <v>16037.97946</v>
      </c>
      <c r="D93">
        <v>0.43390000000000001</v>
      </c>
      <c r="E93">
        <v>6543.9719999999998</v>
      </c>
      <c r="F93">
        <v>3.2976000000000001</v>
      </c>
      <c r="G93">
        <v>2422.7421800000002</v>
      </c>
      <c r="H93">
        <v>5.5881999999999996</v>
      </c>
      <c r="I93">
        <v>2015.0933</v>
      </c>
      <c r="J93">
        <v>7.6179800000000002</v>
      </c>
      <c r="K93">
        <v>4437.2334300000002</v>
      </c>
      <c r="L93">
        <v>12.36374</v>
      </c>
      <c r="M93">
        <v>3238.2185399999998</v>
      </c>
      <c r="N93">
        <v>18.941569999999999</v>
      </c>
    </row>
    <row r="94" spans="1:14" x14ac:dyDescent="0.3">
      <c r="A94" s="102">
        <v>92</v>
      </c>
      <c r="B94" t="s">
        <v>128</v>
      </c>
      <c r="C94">
        <v>15990.90453</v>
      </c>
      <c r="D94">
        <v>0.42568</v>
      </c>
      <c r="E94">
        <v>6566.5956999999999</v>
      </c>
      <c r="F94">
        <v>3.2551600000000001</v>
      </c>
      <c r="G94">
        <v>2420.80053</v>
      </c>
      <c r="H94">
        <v>5.5366499999999998</v>
      </c>
      <c r="I94">
        <v>2050.35527</v>
      </c>
      <c r="J94">
        <v>7.50312</v>
      </c>
      <c r="K94">
        <v>4454.9263099999998</v>
      </c>
      <c r="L94">
        <v>12.25033</v>
      </c>
      <c r="M94">
        <v>3259.0352499999999</v>
      </c>
      <c r="N94">
        <v>18.864329999999999</v>
      </c>
    </row>
    <row r="95" spans="1:14" x14ac:dyDescent="0.3">
      <c r="A95" s="102">
        <v>93</v>
      </c>
      <c r="B95" t="s">
        <v>129</v>
      </c>
      <c r="C95">
        <v>15939.81602</v>
      </c>
      <c r="D95">
        <v>0.42936000000000002</v>
      </c>
      <c r="E95">
        <v>6546.8576999999996</v>
      </c>
      <c r="F95">
        <v>3.2679499999999999</v>
      </c>
      <c r="G95">
        <v>2421.2281499999999</v>
      </c>
      <c r="H95">
        <v>5.5728900000000001</v>
      </c>
      <c r="I95">
        <v>2061.7093100000002</v>
      </c>
      <c r="J95">
        <v>7.5687499999999996</v>
      </c>
      <c r="K95">
        <v>4473.3151600000001</v>
      </c>
      <c r="L95">
        <v>12.26301</v>
      </c>
      <c r="M95">
        <v>3285.6944199999998</v>
      </c>
      <c r="N95">
        <v>18.884209999999999</v>
      </c>
    </row>
    <row r="96" spans="1:14" x14ac:dyDescent="0.3">
      <c r="A96" s="102">
        <v>94</v>
      </c>
      <c r="B96" t="s">
        <v>130</v>
      </c>
      <c r="C96">
        <v>16548.020260000001</v>
      </c>
      <c r="D96">
        <v>0.42202000000000001</v>
      </c>
      <c r="E96">
        <v>6531.2588699999997</v>
      </c>
      <c r="F96">
        <v>3.2809900000000001</v>
      </c>
      <c r="G96">
        <v>2431.3272000000002</v>
      </c>
      <c r="H96">
        <v>5.5945200000000002</v>
      </c>
      <c r="I96">
        <v>2051.9587499999998</v>
      </c>
      <c r="J96">
        <v>7.5581100000000001</v>
      </c>
      <c r="K96">
        <v>4508.64156</v>
      </c>
      <c r="L96">
        <v>12.28984</v>
      </c>
      <c r="M96">
        <v>3248.33815</v>
      </c>
      <c r="N96">
        <v>18.84301</v>
      </c>
    </row>
    <row r="97" spans="1:14" x14ac:dyDescent="0.3">
      <c r="A97" s="102">
        <v>95</v>
      </c>
      <c r="B97" t="s">
        <v>131</v>
      </c>
      <c r="C97">
        <v>16791.911690000001</v>
      </c>
      <c r="D97">
        <v>0.41438999999999998</v>
      </c>
      <c r="E97">
        <v>6537.6829500000003</v>
      </c>
      <c r="F97">
        <v>3.2696499999999999</v>
      </c>
      <c r="G97">
        <v>2429.1180399999998</v>
      </c>
      <c r="H97">
        <v>5.5717400000000001</v>
      </c>
      <c r="I97">
        <v>2101.2521000000002</v>
      </c>
      <c r="J97">
        <v>7.5583400000000003</v>
      </c>
      <c r="K97">
        <v>4526.69013</v>
      </c>
      <c r="L97">
        <v>12.28759</v>
      </c>
      <c r="M97">
        <v>3269.1432</v>
      </c>
      <c r="N97">
        <v>18.840730000000001</v>
      </c>
    </row>
    <row r="98" spans="1:14" x14ac:dyDescent="0.3">
      <c r="A98" s="102">
        <v>96</v>
      </c>
      <c r="B98" t="s">
        <v>132</v>
      </c>
      <c r="C98">
        <v>16422.137900000002</v>
      </c>
      <c r="D98">
        <v>0.4259</v>
      </c>
      <c r="E98">
        <v>6500.7679200000002</v>
      </c>
      <c r="F98">
        <v>3.28552</v>
      </c>
      <c r="G98">
        <v>2428.3717099999999</v>
      </c>
      <c r="H98">
        <v>5.5732299999999997</v>
      </c>
      <c r="I98">
        <v>2139.7106699999999</v>
      </c>
      <c r="J98">
        <v>7.5499200000000002</v>
      </c>
      <c r="K98">
        <v>4545.9861099999998</v>
      </c>
      <c r="L98">
        <v>12.30059</v>
      </c>
      <c r="M98">
        <v>3291.8109100000001</v>
      </c>
      <c r="N98">
        <v>18.85773</v>
      </c>
    </row>
    <row r="99" spans="1:14" x14ac:dyDescent="0.3">
      <c r="A99" s="102">
        <v>97</v>
      </c>
      <c r="B99" t="s">
        <v>133</v>
      </c>
      <c r="C99">
        <v>16747.723770000001</v>
      </c>
      <c r="D99">
        <v>0.43539</v>
      </c>
      <c r="E99">
        <v>6496.4924000000001</v>
      </c>
      <c r="F99">
        <v>3.32477</v>
      </c>
      <c r="G99">
        <v>2441.9237400000002</v>
      </c>
      <c r="H99">
        <v>5.62521</v>
      </c>
      <c r="I99">
        <v>2175.9439699999998</v>
      </c>
      <c r="J99">
        <v>7.7046799999999998</v>
      </c>
      <c r="K99">
        <v>4538.5320899999997</v>
      </c>
      <c r="L99">
        <v>12.48161</v>
      </c>
      <c r="M99">
        <v>3254.65157</v>
      </c>
      <c r="N99">
        <v>18.91262</v>
      </c>
    </row>
    <row r="100" spans="1:14" x14ac:dyDescent="0.3">
      <c r="A100" s="102">
        <v>98</v>
      </c>
      <c r="B100" t="s">
        <v>134</v>
      </c>
      <c r="C100">
        <v>16645.968089999998</v>
      </c>
      <c r="D100">
        <v>0.41778999999999999</v>
      </c>
      <c r="E100">
        <v>6515.1011900000003</v>
      </c>
      <c r="F100">
        <v>3.2694899999999998</v>
      </c>
      <c r="G100">
        <v>2441.9397300000001</v>
      </c>
      <c r="H100">
        <v>5.5320900000000002</v>
      </c>
      <c r="I100">
        <v>2211.3035799999998</v>
      </c>
      <c r="J100">
        <v>7.5574300000000001</v>
      </c>
      <c r="K100">
        <v>4557.2960800000001</v>
      </c>
      <c r="L100">
        <v>12.30683</v>
      </c>
      <c r="M100">
        <v>3275.47552</v>
      </c>
      <c r="N100">
        <v>18.775700000000001</v>
      </c>
    </row>
    <row r="101" spans="1:14" x14ac:dyDescent="0.3">
      <c r="A101" s="102">
        <v>99</v>
      </c>
      <c r="B101" t="s">
        <v>135</v>
      </c>
      <c r="C101">
        <v>16902.485649999999</v>
      </c>
      <c r="D101">
        <v>0.42137999999999998</v>
      </c>
      <c r="E101">
        <v>6512.3022799999999</v>
      </c>
      <c r="F101">
        <v>3.2976399999999999</v>
      </c>
      <c r="G101">
        <v>2439.9556600000001</v>
      </c>
      <c r="H101">
        <v>5.5692199999999996</v>
      </c>
      <c r="I101">
        <v>2220.8518899999999</v>
      </c>
      <c r="J101">
        <v>7.6168699999999996</v>
      </c>
      <c r="K101">
        <v>4575.6681600000002</v>
      </c>
      <c r="L101">
        <v>12.31892</v>
      </c>
      <c r="M101">
        <v>3301.1072199999999</v>
      </c>
      <c r="N101">
        <v>18.79533</v>
      </c>
    </row>
    <row r="102" spans="1:14" x14ac:dyDescent="0.3">
      <c r="A102" s="102">
        <v>100</v>
      </c>
      <c r="B102" t="s">
        <v>136</v>
      </c>
      <c r="C102">
        <v>17291.4018</v>
      </c>
      <c r="D102">
        <v>0.41849999999999998</v>
      </c>
      <c r="E102">
        <v>6499.8924399999996</v>
      </c>
      <c r="F102">
        <v>3.3207399999999998</v>
      </c>
      <c r="G102">
        <v>2439.9048899999998</v>
      </c>
      <c r="H102">
        <v>5.6089900000000004</v>
      </c>
      <c r="I102">
        <v>2276.3179799999998</v>
      </c>
      <c r="J102">
        <v>7.7419099999999998</v>
      </c>
      <c r="K102">
        <v>4567.7980399999997</v>
      </c>
      <c r="L102">
        <v>12.466290000000001</v>
      </c>
      <c r="M102">
        <v>3255.7843899999998</v>
      </c>
      <c r="N102">
        <v>18.81344</v>
      </c>
    </row>
    <row r="103" spans="1:14" x14ac:dyDescent="0.3">
      <c r="A103" s="102">
        <v>101</v>
      </c>
      <c r="B103" t="s">
        <v>137</v>
      </c>
      <c r="C103">
        <v>17030.10009</v>
      </c>
      <c r="D103">
        <v>0.40966000000000002</v>
      </c>
      <c r="E103">
        <v>6503.3113000000003</v>
      </c>
      <c r="F103">
        <v>3.2786</v>
      </c>
      <c r="G103">
        <v>2438.6783700000001</v>
      </c>
      <c r="H103">
        <v>5.5640799999999997</v>
      </c>
      <c r="I103">
        <v>2327.1454600000002</v>
      </c>
      <c r="J103">
        <v>7.6308400000000001</v>
      </c>
      <c r="K103">
        <v>4586.1840899999997</v>
      </c>
      <c r="L103">
        <v>12.37588</v>
      </c>
      <c r="M103">
        <v>3276.643</v>
      </c>
      <c r="N103">
        <v>18.748699999999999</v>
      </c>
    </row>
    <row r="104" spans="1:14" x14ac:dyDescent="0.3">
      <c r="A104" s="102">
        <v>102</v>
      </c>
      <c r="B104" t="s">
        <v>138</v>
      </c>
      <c r="C104">
        <v>17290.7834</v>
      </c>
      <c r="D104">
        <v>0.40478999999999998</v>
      </c>
      <c r="E104">
        <v>6486.16428</v>
      </c>
      <c r="F104">
        <v>3.2869999999999999</v>
      </c>
      <c r="G104">
        <v>2437.96119</v>
      </c>
      <c r="H104">
        <v>5.54467</v>
      </c>
      <c r="I104">
        <v>2365.2381799999998</v>
      </c>
      <c r="J104">
        <v>7.6302599999999998</v>
      </c>
      <c r="K104">
        <v>4604.6495699999996</v>
      </c>
      <c r="L104">
        <v>12.38762</v>
      </c>
      <c r="M104">
        <v>3299.11645</v>
      </c>
      <c r="N104">
        <v>18.76604</v>
      </c>
    </row>
    <row r="105" spans="1:14" x14ac:dyDescent="0.3">
      <c r="A105" s="102">
        <v>103</v>
      </c>
      <c r="B105" t="s">
        <v>139</v>
      </c>
      <c r="C105">
        <v>17660.03413</v>
      </c>
      <c r="D105">
        <v>0.40559000000000001</v>
      </c>
      <c r="E105">
        <v>6484.0933299999997</v>
      </c>
      <c r="F105">
        <v>3.2964799999999999</v>
      </c>
      <c r="G105">
        <v>2449.1166499999999</v>
      </c>
      <c r="H105">
        <v>5.5938800000000004</v>
      </c>
      <c r="I105">
        <v>2430.29009</v>
      </c>
      <c r="J105">
        <v>7.69693</v>
      </c>
      <c r="K105">
        <v>4584.0157200000003</v>
      </c>
      <c r="L105">
        <v>12.52826</v>
      </c>
      <c r="M105">
        <v>3249.0652700000001</v>
      </c>
      <c r="N105">
        <v>18.79393</v>
      </c>
    </row>
    <row r="106" spans="1:14" x14ac:dyDescent="0.3">
      <c r="A106" s="102">
        <v>104</v>
      </c>
      <c r="B106" t="s">
        <v>140</v>
      </c>
      <c r="C106">
        <v>17614.861819999998</v>
      </c>
      <c r="D106">
        <v>0.39272000000000001</v>
      </c>
      <c r="E106">
        <v>6504.1335799999997</v>
      </c>
      <c r="F106">
        <v>3.2715100000000001</v>
      </c>
      <c r="G106">
        <v>2449.0336400000001</v>
      </c>
      <c r="H106">
        <v>5.5213099999999997</v>
      </c>
      <c r="I106">
        <v>2465.68037</v>
      </c>
      <c r="J106">
        <v>7.6101599999999996</v>
      </c>
      <c r="K106">
        <v>4602.4474700000001</v>
      </c>
      <c r="L106">
        <v>12.4093</v>
      </c>
      <c r="M106">
        <v>3269.93127</v>
      </c>
      <c r="N106">
        <v>18.705459999999999</v>
      </c>
    </row>
    <row r="107" spans="1:14" x14ac:dyDescent="0.3">
      <c r="A107" s="102">
        <v>105</v>
      </c>
      <c r="B107" t="s">
        <v>141</v>
      </c>
      <c r="C107">
        <v>17547.09792</v>
      </c>
      <c r="D107">
        <v>0.39239000000000002</v>
      </c>
      <c r="E107">
        <v>6501.9252200000001</v>
      </c>
      <c r="F107">
        <v>3.2871700000000001</v>
      </c>
      <c r="G107">
        <v>2450.86555</v>
      </c>
      <c r="H107">
        <v>5.5594999999999999</v>
      </c>
      <c r="I107">
        <v>2473.9735599999999</v>
      </c>
      <c r="J107">
        <v>7.6652899999999997</v>
      </c>
      <c r="K107">
        <v>4620.9573099999998</v>
      </c>
      <c r="L107">
        <v>12.420780000000001</v>
      </c>
      <c r="M107">
        <v>3296.58851</v>
      </c>
      <c r="N107">
        <v>18.726379999999999</v>
      </c>
    </row>
    <row r="108" spans="1:14" x14ac:dyDescent="0.3">
      <c r="A108" s="102">
        <v>106</v>
      </c>
      <c r="B108" t="s">
        <v>142</v>
      </c>
      <c r="C108">
        <v>18150.42283</v>
      </c>
      <c r="D108">
        <v>0.38951000000000002</v>
      </c>
      <c r="E108">
        <v>6538.8279599999996</v>
      </c>
      <c r="F108">
        <v>3.2805499999999999</v>
      </c>
      <c r="G108">
        <v>2446.1532299999999</v>
      </c>
      <c r="H108">
        <v>5.6168300000000002</v>
      </c>
      <c r="I108">
        <v>2559.00954</v>
      </c>
      <c r="J108">
        <v>7.6656399999999998</v>
      </c>
      <c r="K108">
        <v>4585.4582600000003</v>
      </c>
      <c r="L108">
        <v>12.56742</v>
      </c>
      <c r="M108">
        <v>3229.15326</v>
      </c>
      <c r="N108">
        <v>18.707730000000002</v>
      </c>
    </row>
    <row r="109" spans="1:14" x14ac:dyDescent="0.3">
      <c r="A109" s="102">
        <v>107</v>
      </c>
      <c r="B109" t="s">
        <v>143</v>
      </c>
      <c r="C109">
        <v>18414.45191</v>
      </c>
      <c r="D109">
        <v>0.37769999999999998</v>
      </c>
      <c r="E109">
        <v>6534.4912800000002</v>
      </c>
      <c r="F109">
        <v>3.2851900000000001</v>
      </c>
      <c r="G109">
        <v>2447.9741199999999</v>
      </c>
      <c r="H109">
        <v>5.5693799999999998</v>
      </c>
      <c r="I109">
        <v>2609.8469300000002</v>
      </c>
      <c r="J109">
        <v>7.6847099999999999</v>
      </c>
      <c r="K109">
        <v>4603.6431300000004</v>
      </c>
      <c r="L109">
        <v>12.549379999999999</v>
      </c>
      <c r="M109">
        <v>3250.0343600000001</v>
      </c>
      <c r="N109">
        <v>18.699529999999999</v>
      </c>
    </row>
    <row r="110" spans="1:14" x14ac:dyDescent="0.3">
      <c r="A110" s="102">
        <v>108</v>
      </c>
      <c r="B110" t="s">
        <v>144</v>
      </c>
      <c r="C110">
        <v>18002.770850000001</v>
      </c>
      <c r="D110">
        <v>0.38901999999999998</v>
      </c>
      <c r="E110">
        <v>6515.1535400000002</v>
      </c>
      <c r="F110">
        <v>3.2995000000000001</v>
      </c>
      <c r="G110">
        <v>2449.01161</v>
      </c>
      <c r="H110">
        <v>5.5689399999999996</v>
      </c>
      <c r="I110">
        <v>2653.6154200000001</v>
      </c>
      <c r="J110">
        <v>7.6848200000000002</v>
      </c>
      <c r="K110">
        <v>4622.2286100000001</v>
      </c>
      <c r="L110">
        <v>12.56047</v>
      </c>
      <c r="M110">
        <v>3275.7715899999998</v>
      </c>
      <c r="N110">
        <v>18.719889999999999</v>
      </c>
    </row>
    <row r="111" spans="1:14" x14ac:dyDescent="0.3">
      <c r="A111" s="102">
        <v>109</v>
      </c>
      <c r="B111" t="s">
        <v>145</v>
      </c>
      <c r="C111">
        <v>18316.730909999998</v>
      </c>
      <c r="D111">
        <v>0.39334999999999998</v>
      </c>
      <c r="E111">
        <v>6523.5057200000001</v>
      </c>
      <c r="F111">
        <v>3.32843</v>
      </c>
      <c r="G111">
        <v>2482.2012100000002</v>
      </c>
      <c r="H111">
        <v>5.6187199999999997</v>
      </c>
      <c r="I111">
        <v>2705.9648299999999</v>
      </c>
      <c r="J111">
        <v>7.8057400000000001</v>
      </c>
      <c r="K111">
        <v>4612.2824899999996</v>
      </c>
      <c r="L111">
        <v>12.75151</v>
      </c>
      <c r="M111">
        <v>3219.0476699999999</v>
      </c>
      <c r="N111">
        <v>18.836169999999999</v>
      </c>
    </row>
    <row r="112" spans="1:14" x14ac:dyDescent="0.3">
      <c r="A112" s="102">
        <v>110</v>
      </c>
      <c r="B112" t="s">
        <v>146</v>
      </c>
      <c r="C112">
        <v>18214.889719999999</v>
      </c>
      <c r="D112">
        <v>0.37741999999999998</v>
      </c>
      <c r="E112">
        <v>6540.29367</v>
      </c>
      <c r="F112">
        <v>3.2721900000000002</v>
      </c>
      <c r="G112">
        <v>2483.4613100000001</v>
      </c>
      <c r="H112">
        <v>5.5273899999999996</v>
      </c>
      <c r="I112">
        <v>2741.6712299999999</v>
      </c>
      <c r="J112">
        <v>7.6429600000000004</v>
      </c>
      <c r="K112">
        <v>4630.7529299999997</v>
      </c>
      <c r="L112">
        <v>12.57408</v>
      </c>
      <c r="M112">
        <v>3240.0241900000001</v>
      </c>
      <c r="N112">
        <v>18.704560000000001</v>
      </c>
    </row>
    <row r="113" spans="1:14" x14ac:dyDescent="0.3">
      <c r="A113" s="102">
        <v>111</v>
      </c>
      <c r="B113" t="s">
        <v>147</v>
      </c>
      <c r="C113">
        <v>18476.271339999999</v>
      </c>
      <c r="D113">
        <v>0.38086999999999999</v>
      </c>
      <c r="E113">
        <v>6545.77405</v>
      </c>
      <c r="F113">
        <v>3.3012299999999999</v>
      </c>
      <c r="G113">
        <v>2478.8295800000001</v>
      </c>
      <c r="H113">
        <v>5.5655999999999999</v>
      </c>
      <c r="I113">
        <v>2753.3077400000002</v>
      </c>
      <c r="J113">
        <v>7.6905099999999997</v>
      </c>
      <c r="K113">
        <v>4649.6823599999998</v>
      </c>
      <c r="L113">
        <v>12.585100000000001</v>
      </c>
      <c r="M113">
        <v>3266.25054</v>
      </c>
      <c r="N113">
        <v>18.725269999999998</v>
      </c>
    </row>
    <row r="114" spans="1:14" x14ac:dyDescent="0.3">
      <c r="A114" s="102">
        <v>112</v>
      </c>
      <c r="B114" t="s">
        <v>148</v>
      </c>
      <c r="C114">
        <v>18864.660759999999</v>
      </c>
      <c r="D114">
        <v>0.38267000000000001</v>
      </c>
      <c r="E114">
        <v>6545.7701699999998</v>
      </c>
      <c r="F114">
        <v>3.3129599999999999</v>
      </c>
      <c r="G114">
        <v>2483.9570199999998</v>
      </c>
      <c r="H114">
        <v>5.6229100000000001</v>
      </c>
      <c r="I114">
        <v>2815.2478599999999</v>
      </c>
      <c r="J114">
        <v>7.7838099999999999</v>
      </c>
      <c r="K114">
        <v>4637.4727700000003</v>
      </c>
      <c r="L114">
        <v>12.727980000000001</v>
      </c>
      <c r="M114">
        <v>3218.7913400000002</v>
      </c>
      <c r="N114">
        <v>18.79419</v>
      </c>
    </row>
    <row r="115" spans="1:14" x14ac:dyDescent="0.3">
      <c r="A115" s="102">
        <v>113</v>
      </c>
      <c r="B115" t="s">
        <v>149</v>
      </c>
      <c r="C115">
        <v>18600.576089999999</v>
      </c>
      <c r="D115">
        <v>0.36969000000000002</v>
      </c>
      <c r="E115">
        <v>6540.2787600000001</v>
      </c>
      <c r="F115">
        <v>3.2772899999999998</v>
      </c>
      <c r="G115">
        <v>2486.4069</v>
      </c>
      <c r="H115">
        <v>5.55084</v>
      </c>
      <c r="I115">
        <v>2866.2661899999998</v>
      </c>
      <c r="J115">
        <v>7.6615900000000003</v>
      </c>
      <c r="K115">
        <v>4655.9200199999996</v>
      </c>
      <c r="L115">
        <v>12.628869999999999</v>
      </c>
      <c r="M115">
        <v>3239.6745500000002</v>
      </c>
      <c r="N115">
        <v>18.710090000000001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15"/>
  <sheetViews>
    <sheetView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11.33203125" bestFit="1" customWidth="1"/>
    <col min="4" max="4" width="13.109375" bestFit="1" customWidth="1"/>
    <col min="5" max="5" width="11.33203125" bestFit="1" customWidth="1"/>
    <col min="6" max="6" width="13.109375" bestFit="1" customWidth="1"/>
    <col min="7" max="7" width="11.33203125" bestFit="1" customWidth="1"/>
    <col min="8" max="8" width="13.109375" bestFit="1" customWidth="1"/>
    <col min="9" max="9" width="12.33203125" bestFit="1" customWidth="1"/>
    <col min="10" max="10" width="14.109375" bestFit="1" customWidth="1"/>
    <col min="11" max="11" width="13.44140625" bestFit="1" customWidth="1"/>
    <col min="12" max="12" width="15.109375" bestFit="1" customWidth="1"/>
    <col min="13" max="13" width="13.44140625" bestFit="1" customWidth="1"/>
    <col min="14" max="14" width="15.109375" bestFit="1" customWidth="1"/>
  </cols>
  <sheetData>
    <row r="1" spans="1:14" x14ac:dyDescent="0.3">
      <c r="B1" s="102" t="s">
        <v>31</v>
      </c>
      <c r="C1" s="102" t="s">
        <v>169</v>
      </c>
      <c r="D1" s="102" t="s">
        <v>170</v>
      </c>
      <c r="E1" s="102" t="s">
        <v>171</v>
      </c>
      <c r="F1" s="102" t="s">
        <v>172</v>
      </c>
      <c r="G1" s="102" t="s">
        <v>173</v>
      </c>
      <c r="H1" s="102" t="s">
        <v>174</v>
      </c>
      <c r="I1" s="102" t="s">
        <v>175</v>
      </c>
      <c r="J1" s="102" t="s">
        <v>176</v>
      </c>
      <c r="K1" s="102" t="s">
        <v>177</v>
      </c>
      <c r="L1" s="102" t="s">
        <v>178</v>
      </c>
      <c r="M1" s="102" t="s">
        <v>179</v>
      </c>
      <c r="N1" s="102" t="s">
        <v>180</v>
      </c>
    </row>
    <row r="2" spans="1:14" x14ac:dyDescent="0.3">
      <c r="A2" s="102">
        <v>0</v>
      </c>
      <c r="B2" t="s">
        <v>36</v>
      </c>
      <c r="C2">
        <v>5933.4605099999999</v>
      </c>
      <c r="D2">
        <v>0.98923000000000005</v>
      </c>
      <c r="E2">
        <v>5579.4616900000001</v>
      </c>
      <c r="F2">
        <v>3.3822399999999999</v>
      </c>
      <c r="G2">
        <v>2429.4848400000001</v>
      </c>
      <c r="H2">
        <v>5.77325</v>
      </c>
      <c r="I2">
        <v>1767.6852699999999</v>
      </c>
      <c r="J2">
        <v>8.15578</v>
      </c>
      <c r="K2">
        <v>1348.78826</v>
      </c>
      <c r="L2">
        <v>14.39728</v>
      </c>
      <c r="M2">
        <v>2382.8867799999998</v>
      </c>
      <c r="N2">
        <v>19.340509999999998</v>
      </c>
    </row>
    <row r="3" spans="1:14" x14ac:dyDescent="0.3">
      <c r="A3" s="102">
        <v>1</v>
      </c>
      <c r="B3" t="s">
        <v>37</v>
      </c>
      <c r="C3">
        <v>6007.4816700000001</v>
      </c>
      <c r="D3">
        <v>1.0028300000000001</v>
      </c>
      <c r="E3">
        <v>5597.0350699999999</v>
      </c>
      <c r="F3">
        <v>3.3935200000000001</v>
      </c>
      <c r="G3">
        <v>2452.4324999999999</v>
      </c>
      <c r="H3">
        <v>5.7747999999999999</v>
      </c>
      <c r="I3">
        <v>1762.70715</v>
      </c>
      <c r="J3">
        <v>8.2188199999999991</v>
      </c>
      <c r="K3">
        <v>1414.8094599999999</v>
      </c>
      <c r="L3">
        <v>14.432259999999999</v>
      </c>
      <c r="M3">
        <v>2378.5429600000002</v>
      </c>
      <c r="N3">
        <v>19.452030000000001</v>
      </c>
    </row>
    <row r="4" spans="1:14" x14ac:dyDescent="0.3">
      <c r="A4" s="102">
        <v>2</v>
      </c>
      <c r="B4" t="s">
        <v>38</v>
      </c>
      <c r="C4">
        <v>6062.8542100000004</v>
      </c>
      <c r="D4">
        <v>0.95565</v>
      </c>
      <c r="E4">
        <v>5628.6557000000003</v>
      </c>
      <c r="F4">
        <v>3.3553099999999998</v>
      </c>
      <c r="G4">
        <v>2454.17398</v>
      </c>
      <c r="H4">
        <v>5.6983800000000002</v>
      </c>
      <c r="I4">
        <v>1799.8962799999999</v>
      </c>
      <c r="J4">
        <v>8.0448699999999995</v>
      </c>
      <c r="K4">
        <v>1432.30854</v>
      </c>
      <c r="L4">
        <v>14.287660000000001</v>
      </c>
      <c r="M4">
        <v>2400.6101399999998</v>
      </c>
      <c r="N4">
        <v>19.309349999999998</v>
      </c>
    </row>
    <row r="5" spans="1:14" x14ac:dyDescent="0.3">
      <c r="A5" s="102">
        <v>3</v>
      </c>
      <c r="B5" t="s">
        <v>39</v>
      </c>
      <c r="C5">
        <v>6052.3325000000004</v>
      </c>
      <c r="D5">
        <v>0.98516999999999999</v>
      </c>
      <c r="E5">
        <v>5637.5066800000004</v>
      </c>
      <c r="F5">
        <v>3.3788100000000001</v>
      </c>
      <c r="G5">
        <v>2455.2064599999999</v>
      </c>
      <c r="H5">
        <v>5.7143800000000002</v>
      </c>
      <c r="I5">
        <v>1811.8185900000001</v>
      </c>
      <c r="J5">
        <v>8.0968300000000006</v>
      </c>
      <c r="K5">
        <v>1449.9320499999999</v>
      </c>
      <c r="L5">
        <v>14.302630000000001</v>
      </c>
      <c r="M5">
        <v>2423.9468999999999</v>
      </c>
      <c r="N5">
        <v>19.327439999999999</v>
      </c>
    </row>
    <row r="6" spans="1:14" x14ac:dyDescent="0.3">
      <c r="A6" s="102">
        <v>4</v>
      </c>
      <c r="B6" t="s">
        <v>40</v>
      </c>
      <c r="C6">
        <v>6096.8840600000003</v>
      </c>
      <c r="D6">
        <v>0.97845000000000004</v>
      </c>
      <c r="E6">
        <v>5672.8521499999997</v>
      </c>
      <c r="F6">
        <v>3.3783099999999999</v>
      </c>
      <c r="G6">
        <v>2479.0836300000001</v>
      </c>
      <c r="H6">
        <v>5.7264999999999997</v>
      </c>
      <c r="I6">
        <v>1767.8193100000001</v>
      </c>
      <c r="J6">
        <v>8.1455099999999998</v>
      </c>
      <c r="K6">
        <v>1513.47047</v>
      </c>
      <c r="L6">
        <v>14.27725</v>
      </c>
      <c r="M6">
        <v>2428.3054299999999</v>
      </c>
      <c r="N6">
        <v>19.389340000000001</v>
      </c>
    </row>
    <row r="7" spans="1:14" x14ac:dyDescent="0.3">
      <c r="A7" s="102">
        <v>5</v>
      </c>
      <c r="B7" t="s">
        <v>41</v>
      </c>
      <c r="C7">
        <v>6144.7229500000003</v>
      </c>
      <c r="D7">
        <v>0.95525000000000004</v>
      </c>
      <c r="E7">
        <v>5686.46461</v>
      </c>
      <c r="F7">
        <v>3.3577699999999999</v>
      </c>
      <c r="G7">
        <v>2467.43806</v>
      </c>
      <c r="H7">
        <v>5.6793899999999997</v>
      </c>
      <c r="I7">
        <v>1817.04718</v>
      </c>
      <c r="J7">
        <v>8.0437999999999992</v>
      </c>
      <c r="K7">
        <v>1529.8210899999999</v>
      </c>
      <c r="L7">
        <v>14.22128</v>
      </c>
      <c r="M7">
        <v>2449.2946700000002</v>
      </c>
      <c r="N7">
        <v>19.32555</v>
      </c>
    </row>
    <row r="8" spans="1:14" x14ac:dyDescent="0.3">
      <c r="A8" s="102">
        <v>6</v>
      </c>
      <c r="B8" t="s">
        <v>42</v>
      </c>
      <c r="C8">
        <v>6155.75623</v>
      </c>
      <c r="D8">
        <v>0.96787000000000001</v>
      </c>
      <c r="E8">
        <v>5686.78341</v>
      </c>
      <c r="F8">
        <v>3.3558599999999998</v>
      </c>
      <c r="G8">
        <v>2454.02</v>
      </c>
      <c r="H8">
        <v>5.6630799999999999</v>
      </c>
      <c r="I8">
        <v>1852.2803699999999</v>
      </c>
      <c r="J8">
        <v>8.0254100000000008</v>
      </c>
      <c r="K8">
        <v>1546.1732199999999</v>
      </c>
      <c r="L8">
        <v>14.234669999999999</v>
      </c>
      <c r="M8">
        <v>2470.28818</v>
      </c>
      <c r="N8">
        <v>19.34103</v>
      </c>
    </row>
    <row r="9" spans="1:14" x14ac:dyDescent="0.3">
      <c r="A9" s="102">
        <v>7</v>
      </c>
      <c r="B9" t="s">
        <v>43</v>
      </c>
      <c r="C9">
        <v>6211.4775099999997</v>
      </c>
      <c r="D9">
        <v>0.95960999999999996</v>
      </c>
      <c r="E9">
        <v>5718.0655999999999</v>
      </c>
      <c r="F9">
        <v>3.37262</v>
      </c>
      <c r="G9">
        <v>2439.6419799999999</v>
      </c>
      <c r="H9">
        <v>5.6468100000000003</v>
      </c>
      <c r="I9">
        <v>1829.0900300000001</v>
      </c>
      <c r="J9">
        <v>8.0125600000000006</v>
      </c>
      <c r="K9">
        <v>1609.3015700000001</v>
      </c>
      <c r="L9">
        <v>14.20398</v>
      </c>
      <c r="M9">
        <v>2459.59665</v>
      </c>
      <c r="N9">
        <v>19.384219999999999</v>
      </c>
    </row>
    <row r="10" spans="1:14" x14ac:dyDescent="0.3">
      <c r="A10" s="102">
        <v>8</v>
      </c>
      <c r="B10" t="s">
        <v>44</v>
      </c>
      <c r="C10">
        <v>6249.1465600000001</v>
      </c>
      <c r="D10">
        <v>0.93867999999999996</v>
      </c>
      <c r="E10">
        <v>5763.2697799999996</v>
      </c>
      <c r="F10">
        <v>3.3501799999999999</v>
      </c>
      <c r="G10">
        <v>2416.8808300000001</v>
      </c>
      <c r="H10">
        <v>5.6047799999999999</v>
      </c>
      <c r="I10">
        <v>1864.4004500000001</v>
      </c>
      <c r="J10">
        <v>7.9111900000000004</v>
      </c>
      <c r="K10">
        <v>1625.6567600000001</v>
      </c>
      <c r="L10">
        <v>14.132020000000001</v>
      </c>
      <c r="M10">
        <v>2480.59879</v>
      </c>
      <c r="N10">
        <v>19.287269999999999</v>
      </c>
    </row>
    <row r="11" spans="1:14" x14ac:dyDescent="0.3">
      <c r="A11" s="102">
        <v>9</v>
      </c>
      <c r="B11" t="s">
        <v>45</v>
      </c>
      <c r="C11">
        <v>6242.9408100000001</v>
      </c>
      <c r="D11">
        <v>0.95987999999999996</v>
      </c>
      <c r="E11">
        <v>5767.3793500000002</v>
      </c>
      <c r="F11">
        <v>3.3650799999999998</v>
      </c>
      <c r="G11">
        <v>2370.46722</v>
      </c>
      <c r="H11">
        <v>5.6419899999999998</v>
      </c>
      <c r="I11">
        <v>1869.9557299999999</v>
      </c>
      <c r="J11">
        <v>7.9580399999999996</v>
      </c>
      <c r="K11">
        <v>1642.01349</v>
      </c>
      <c r="L11">
        <v>14.14523</v>
      </c>
      <c r="M11">
        <v>2501.6052599999998</v>
      </c>
      <c r="N11">
        <v>19.302589999999999</v>
      </c>
    </row>
    <row r="12" spans="1:14" x14ac:dyDescent="0.3">
      <c r="A12" s="102">
        <v>10</v>
      </c>
      <c r="B12" t="s">
        <v>46</v>
      </c>
      <c r="C12">
        <v>6272.3146999999999</v>
      </c>
      <c r="D12">
        <v>0.94874999999999998</v>
      </c>
      <c r="E12">
        <v>5797.7563200000004</v>
      </c>
      <c r="F12">
        <v>3.38896</v>
      </c>
      <c r="G12">
        <v>2366.2286300000001</v>
      </c>
      <c r="H12">
        <v>5.6331100000000003</v>
      </c>
      <c r="I12">
        <v>1833.13121</v>
      </c>
      <c r="J12">
        <v>7.9200100000000004</v>
      </c>
      <c r="K12">
        <v>1736.53574</v>
      </c>
      <c r="L12">
        <v>14.133279999999999</v>
      </c>
      <c r="M12">
        <v>2473.0518900000002</v>
      </c>
      <c r="N12">
        <v>19.30903</v>
      </c>
    </row>
    <row r="13" spans="1:14" x14ac:dyDescent="0.3">
      <c r="A13" s="102">
        <v>11</v>
      </c>
      <c r="B13" t="s">
        <v>47</v>
      </c>
      <c r="C13">
        <v>6296.0165699999998</v>
      </c>
      <c r="D13">
        <v>0.96057000000000003</v>
      </c>
      <c r="E13">
        <v>5831.8341300000002</v>
      </c>
      <c r="F13">
        <v>3.3814199999999999</v>
      </c>
      <c r="G13">
        <v>2338.2345500000001</v>
      </c>
      <c r="H13">
        <v>5.6272399999999996</v>
      </c>
      <c r="I13">
        <v>1882.38995</v>
      </c>
      <c r="J13">
        <v>7.8800999999999997</v>
      </c>
      <c r="K13">
        <v>1753.0231799999999</v>
      </c>
      <c r="L13">
        <v>14.13006</v>
      </c>
      <c r="M13">
        <v>2493.98614</v>
      </c>
      <c r="N13">
        <v>19.310390000000002</v>
      </c>
    </row>
    <row r="14" spans="1:14" x14ac:dyDescent="0.3">
      <c r="A14" s="102">
        <v>12</v>
      </c>
      <c r="B14" t="s">
        <v>48</v>
      </c>
      <c r="C14">
        <v>6224.3300600000002</v>
      </c>
      <c r="D14">
        <v>0.98419999999999996</v>
      </c>
      <c r="E14">
        <v>5882.6822499999998</v>
      </c>
      <c r="F14">
        <v>3.3958499999999998</v>
      </c>
      <c r="G14">
        <v>2282.0078800000001</v>
      </c>
      <c r="H14">
        <v>5.6391900000000001</v>
      </c>
      <c r="I14">
        <v>1919.13571</v>
      </c>
      <c r="J14">
        <v>7.8715099999999998</v>
      </c>
      <c r="K14">
        <v>1770.6763900000001</v>
      </c>
      <c r="L14">
        <v>14.14334</v>
      </c>
      <c r="M14">
        <v>2515.7260999999999</v>
      </c>
      <c r="N14">
        <v>19.32591</v>
      </c>
    </row>
    <row r="15" spans="1:14" x14ac:dyDescent="0.3">
      <c r="A15" s="102">
        <v>13</v>
      </c>
      <c r="B15" t="s">
        <v>49</v>
      </c>
      <c r="C15">
        <v>6252.6216800000002</v>
      </c>
      <c r="D15">
        <v>0.98912</v>
      </c>
      <c r="E15">
        <v>5919.0798500000001</v>
      </c>
      <c r="F15">
        <v>3.4133599999999999</v>
      </c>
      <c r="G15">
        <v>2311.5548600000002</v>
      </c>
      <c r="H15">
        <v>5.6872699999999998</v>
      </c>
      <c r="I15">
        <v>1855.4467199999999</v>
      </c>
      <c r="J15">
        <v>7.9379</v>
      </c>
      <c r="K15">
        <v>1835.06529</v>
      </c>
      <c r="L15">
        <v>14.18196</v>
      </c>
      <c r="M15">
        <v>2502.9971</v>
      </c>
      <c r="N15">
        <v>19.417159999999999</v>
      </c>
    </row>
    <row r="16" spans="1:14" x14ac:dyDescent="0.3">
      <c r="A16" s="102">
        <v>14</v>
      </c>
      <c r="B16" t="s">
        <v>50</v>
      </c>
      <c r="C16">
        <v>6273.1133</v>
      </c>
      <c r="D16">
        <v>0.95296000000000003</v>
      </c>
      <c r="E16">
        <v>5969.5099099999998</v>
      </c>
      <c r="F16">
        <v>3.3772700000000002</v>
      </c>
      <c r="G16">
        <v>2284.7964200000001</v>
      </c>
      <c r="H16">
        <v>5.6124799999999997</v>
      </c>
      <c r="I16">
        <v>1890.3069700000001</v>
      </c>
      <c r="J16">
        <v>7.7667299999999999</v>
      </c>
      <c r="K16">
        <v>1851.3808899999999</v>
      </c>
      <c r="L16">
        <v>14.02962</v>
      </c>
      <c r="M16">
        <v>2523.6020100000001</v>
      </c>
      <c r="N16">
        <v>19.273569999999999</v>
      </c>
    </row>
    <row r="17" spans="1:14" x14ac:dyDescent="0.3">
      <c r="A17" s="102">
        <v>15</v>
      </c>
      <c r="B17" t="s">
        <v>51</v>
      </c>
      <c r="C17">
        <v>6216.4957899999999</v>
      </c>
      <c r="D17">
        <v>0.97721999999999998</v>
      </c>
      <c r="E17">
        <v>5988.5091599999996</v>
      </c>
      <c r="F17">
        <v>3.4000699999999999</v>
      </c>
      <c r="G17">
        <v>2267.8632499999999</v>
      </c>
      <c r="H17">
        <v>5.6522800000000002</v>
      </c>
      <c r="I17">
        <v>1892.1370300000001</v>
      </c>
      <c r="J17">
        <v>7.8160400000000001</v>
      </c>
      <c r="K17">
        <v>1867.6973700000001</v>
      </c>
      <c r="L17">
        <v>14.04208</v>
      </c>
      <c r="M17">
        <v>2544.2085900000002</v>
      </c>
      <c r="N17">
        <v>19.288419999999999</v>
      </c>
    </row>
    <row r="18" spans="1:14" x14ac:dyDescent="0.3">
      <c r="A18" s="102">
        <v>16</v>
      </c>
      <c r="B18" t="s">
        <v>52</v>
      </c>
      <c r="C18">
        <v>6228.9253900000003</v>
      </c>
      <c r="D18">
        <v>0.98651999999999995</v>
      </c>
      <c r="E18">
        <v>6024.4601599999996</v>
      </c>
      <c r="F18">
        <v>3.40944</v>
      </c>
      <c r="G18">
        <v>2292.6021300000002</v>
      </c>
      <c r="H18">
        <v>5.7141900000000003</v>
      </c>
      <c r="I18">
        <v>1810.3449900000001</v>
      </c>
      <c r="J18">
        <v>7.8779300000000001</v>
      </c>
      <c r="K18">
        <v>1930.7880600000001</v>
      </c>
      <c r="L18">
        <v>14.007289999999999</v>
      </c>
      <c r="M18">
        <v>2542.95001</v>
      </c>
      <c r="N18">
        <v>19.37238</v>
      </c>
    </row>
    <row r="19" spans="1:14" x14ac:dyDescent="0.3">
      <c r="A19" s="102">
        <v>17</v>
      </c>
      <c r="B19" t="s">
        <v>53</v>
      </c>
      <c r="C19">
        <v>6250.2366099999999</v>
      </c>
      <c r="D19">
        <v>0.95899999999999996</v>
      </c>
      <c r="E19">
        <v>6053.4445900000001</v>
      </c>
      <c r="F19">
        <v>3.3773399999999998</v>
      </c>
      <c r="G19">
        <v>2267.8100199999999</v>
      </c>
      <c r="H19">
        <v>5.6792199999999999</v>
      </c>
      <c r="I19">
        <v>1859.1593399999999</v>
      </c>
      <c r="J19">
        <v>7.75528</v>
      </c>
      <c r="K19">
        <v>1947.1062899999999</v>
      </c>
      <c r="L19">
        <v>13.9313</v>
      </c>
      <c r="M19">
        <v>2563.5843</v>
      </c>
      <c r="N19">
        <v>19.295269999999999</v>
      </c>
    </row>
    <row r="20" spans="1:14" x14ac:dyDescent="0.3">
      <c r="A20" s="102">
        <v>18</v>
      </c>
      <c r="B20" t="s">
        <v>54</v>
      </c>
      <c r="C20">
        <v>6230.6345300000003</v>
      </c>
      <c r="D20">
        <v>0.97058</v>
      </c>
      <c r="E20">
        <v>6060.8729400000002</v>
      </c>
      <c r="F20">
        <v>3.3812000000000002</v>
      </c>
      <c r="G20">
        <v>2244.1833299999998</v>
      </c>
      <c r="H20">
        <v>5.66974</v>
      </c>
      <c r="I20">
        <v>1893.97596</v>
      </c>
      <c r="J20">
        <v>7.7541399999999996</v>
      </c>
      <c r="K20">
        <v>1963.42542</v>
      </c>
      <c r="L20">
        <v>13.944089999999999</v>
      </c>
      <c r="M20">
        <v>2584.2203500000001</v>
      </c>
      <c r="N20">
        <v>19.309940000000001</v>
      </c>
    </row>
    <row r="21" spans="1:14" x14ac:dyDescent="0.3">
      <c r="A21" s="102">
        <v>19</v>
      </c>
      <c r="B21" t="s">
        <v>55</v>
      </c>
      <c r="C21">
        <v>6256.7290899999998</v>
      </c>
      <c r="D21">
        <v>0.96940000000000004</v>
      </c>
      <c r="E21">
        <v>6087.9765299999999</v>
      </c>
      <c r="F21">
        <v>3.3988100000000001</v>
      </c>
      <c r="G21">
        <v>2267.7475199999999</v>
      </c>
      <c r="H21">
        <v>5.6986400000000001</v>
      </c>
      <c r="I21">
        <v>1813.0627199999999</v>
      </c>
      <c r="J21">
        <v>7.7430899999999996</v>
      </c>
      <c r="K21">
        <v>2024.9653499999999</v>
      </c>
      <c r="L21">
        <v>13.92005</v>
      </c>
      <c r="M21">
        <v>2566.3258300000002</v>
      </c>
      <c r="N21">
        <v>19.37208</v>
      </c>
    </row>
    <row r="22" spans="1:14" x14ac:dyDescent="0.3">
      <c r="A22" s="102">
        <v>20</v>
      </c>
      <c r="B22" t="s">
        <v>56</v>
      </c>
      <c r="C22">
        <v>6279.1468999999997</v>
      </c>
      <c r="D22">
        <v>0.94386000000000003</v>
      </c>
      <c r="E22">
        <v>6120.3911900000003</v>
      </c>
      <c r="F22">
        <v>3.36198</v>
      </c>
      <c r="G22">
        <v>2248.8197399999999</v>
      </c>
      <c r="H22">
        <v>5.6618899999999996</v>
      </c>
      <c r="I22">
        <v>1847.92329</v>
      </c>
      <c r="J22">
        <v>7.6394099999999998</v>
      </c>
      <c r="K22">
        <v>2041.2862399999999</v>
      </c>
      <c r="L22">
        <v>13.80856</v>
      </c>
      <c r="M22">
        <v>2586.9654099999998</v>
      </c>
      <c r="N22">
        <v>19.269100000000002</v>
      </c>
    </row>
    <row r="23" spans="1:14" x14ac:dyDescent="0.3">
      <c r="A23" s="102">
        <v>21</v>
      </c>
      <c r="B23" t="s">
        <v>57</v>
      </c>
      <c r="C23">
        <v>6260.5364600000003</v>
      </c>
      <c r="D23">
        <v>0.95791000000000004</v>
      </c>
      <c r="E23">
        <v>6109.49197</v>
      </c>
      <c r="F23">
        <v>3.37324</v>
      </c>
      <c r="G23">
        <v>2219.6048900000001</v>
      </c>
      <c r="H23">
        <v>5.7188699999999999</v>
      </c>
      <c r="I23">
        <v>1849.1726100000001</v>
      </c>
      <c r="J23">
        <v>7.6885300000000001</v>
      </c>
      <c r="K23">
        <v>2057.6080299999999</v>
      </c>
      <c r="L23">
        <v>13.82178</v>
      </c>
      <c r="M23">
        <v>2607.6067699999999</v>
      </c>
      <c r="N23">
        <v>19.28396</v>
      </c>
    </row>
    <row r="24" spans="1:14" x14ac:dyDescent="0.3">
      <c r="A24" s="102">
        <v>22</v>
      </c>
      <c r="B24" t="s">
        <v>58</v>
      </c>
      <c r="C24">
        <v>6301.18588</v>
      </c>
      <c r="D24">
        <v>0.97241999999999995</v>
      </c>
      <c r="E24">
        <v>6116.1508700000004</v>
      </c>
      <c r="F24">
        <v>3.3847200000000002</v>
      </c>
      <c r="G24">
        <v>2271.5068799999999</v>
      </c>
      <c r="H24">
        <v>5.7357399999999998</v>
      </c>
      <c r="I24">
        <v>1733.57809</v>
      </c>
      <c r="J24">
        <v>7.7238499999999997</v>
      </c>
      <c r="K24">
        <v>2150.0151500000002</v>
      </c>
      <c r="L24">
        <v>13.80261</v>
      </c>
      <c r="M24">
        <v>2570.5227399999999</v>
      </c>
      <c r="N24">
        <v>19.318709999999999</v>
      </c>
    </row>
    <row r="25" spans="1:14" x14ac:dyDescent="0.3">
      <c r="A25" s="102">
        <v>23</v>
      </c>
      <c r="B25" t="s">
        <v>59</v>
      </c>
      <c r="C25">
        <v>6329.1004999999996</v>
      </c>
      <c r="D25">
        <v>0.96501000000000003</v>
      </c>
      <c r="E25">
        <v>6118.6854899999998</v>
      </c>
      <c r="F25">
        <v>3.3709099999999999</v>
      </c>
      <c r="G25">
        <v>2260.4071300000001</v>
      </c>
      <c r="H25">
        <v>5.7379600000000002</v>
      </c>
      <c r="I25">
        <v>1782.3911599999999</v>
      </c>
      <c r="J25">
        <v>7.6594300000000004</v>
      </c>
      <c r="K25">
        <v>2166.42236</v>
      </c>
      <c r="L25">
        <v>13.76709</v>
      </c>
      <c r="M25">
        <v>2591.11031</v>
      </c>
      <c r="N25">
        <v>19.306740000000001</v>
      </c>
    </row>
    <row r="26" spans="1:14" x14ac:dyDescent="0.3">
      <c r="A26" s="102">
        <v>24</v>
      </c>
      <c r="B26" t="s">
        <v>60</v>
      </c>
      <c r="C26">
        <v>6297.5281299999997</v>
      </c>
      <c r="D26">
        <v>0.97130000000000005</v>
      </c>
      <c r="E26">
        <v>6122.7131799999997</v>
      </c>
      <c r="F26">
        <v>3.37704</v>
      </c>
      <c r="G26">
        <v>2218.7493100000002</v>
      </c>
      <c r="H26">
        <v>5.74946</v>
      </c>
      <c r="I26">
        <v>1817.75234</v>
      </c>
      <c r="J26">
        <v>7.6458199999999996</v>
      </c>
      <c r="K26">
        <v>2182.8755099999998</v>
      </c>
      <c r="L26">
        <v>13.78013</v>
      </c>
      <c r="M26">
        <v>2612.0084099999999</v>
      </c>
      <c r="N26">
        <v>19.321770000000001</v>
      </c>
    </row>
    <row r="27" spans="1:14" x14ac:dyDescent="0.3">
      <c r="A27" s="102">
        <v>25</v>
      </c>
      <c r="B27" t="s">
        <v>61</v>
      </c>
      <c r="C27">
        <v>6322.4232499999998</v>
      </c>
      <c r="D27">
        <v>0.99246000000000001</v>
      </c>
      <c r="E27">
        <v>6129.4675299999999</v>
      </c>
      <c r="F27">
        <v>3.3940199999999998</v>
      </c>
      <c r="G27">
        <v>2280.1521299999999</v>
      </c>
      <c r="H27">
        <v>5.8151900000000003</v>
      </c>
      <c r="I27">
        <v>1727.5115000000001</v>
      </c>
      <c r="J27">
        <v>7.7007599999999998</v>
      </c>
      <c r="K27">
        <v>2245.6240200000002</v>
      </c>
      <c r="L27">
        <v>13.80414</v>
      </c>
      <c r="M27">
        <v>2596.94328</v>
      </c>
      <c r="N27">
        <v>19.405349999999999</v>
      </c>
    </row>
    <row r="28" spans="1:14" x14ac:dyDescent="0.3">
      <c r="A28" s="102">
        <v>26</v>
      </c>
      <c r="B28" t="s">
        <v>62</v>
      </c>
      <c r="C28">
        <v>6354.1130700000003</v>
      </c>
      <c r="D28">
        <v>0.95587</v>
      </c>
      <c r="E28">
        <v>6141.1769800000002</v>
      </c>
      <c r="F28">
        <v>3.3502800000000001</v>
      </c>
      <c r="G28">
        <v>2277.4736699999999</v>
      </c>
      <c r="H28">
        <v>5.71652</v>
      </c>
      <c r="I28">
        <v>1762.2769000000001</v>
      </c>
      <c r="J28">
        <v>7.5807900000000004</v>
      </c>
      <c r="K28">
        <v>2261.98875</v>
      </c>
      <c r="L28">
        <v>13.654960000000001</v>
      </c>
      <c r="M28">
        <v>2617.46956</v>
      </c>
      <c r="N28">
        <v>19.275849999999998</v>
      </c>
    </row>
    <row r="29" spans="1:14" x14ac:dyDescent="0.3">
      <c r="A29" s="102">
        <v>27</v>
      </c>
      <c r="B29" t="s">
        <v>63</v>
      </c>
      <c r="C29">
        <v>6308.8184799999999</v>
      </c>
      <c r="D29">
        <v>0.97645999999999999</v>
      </c>
      <c r="E29">
        <v>6150.0135099999998</v>
      </c>
      <c r="F29">
        <v>3.3608099999999999</v>
      </c>
      <c r="G29">
        <v>2282.87417</v>
      </c>
      <c r="H29">
        <v>5.7648999999999999</v>
      </c>
      <c r="I29">
        <v>1766.5399399999999</v>
      </c>
      <c r="J29">
        <v>7.6398299999999999</v>
      </c>
      <c r="K29">
        <v>2279.26181</v>
      </c>
      <c r="L29">
        <v>13.668950000000001</v>
      </c>
      <c r="M29">
        <v>2641.2326699999999</v>
      </c>
      <c r="N29">
        <v>19.293150000000001</v>
      </c>
    </row>
    <row r="30" spans="1:14" x14ac:dyDescent="0.3">
      <c r="A30" s="102">
        <v>28</v>
      </c>
      <c r="B30" t="s">
        <v>64</v>
      </c>
      <c r="C30">
        <v>6347.1435499999998</v>
      </c>
      <c r="D30">
        <v>0.9758</v>
      </c>
      <c r="E30">
        <v>6170.99773</v>
      </c>
      <c r="F30">
        <v>3.36917</v>
      </c>
      <c r="G30">
        <v>2320.4671699999999</v>
      </c>
      <c r="H30">
        <v>5.8171400000000002</v>
      </c>
      <c r="I30">
        <v>1669.2489499999999</v>
      </c>
      <c r="J30">
        <v>7.7234499999999997</v>
      </c>
      <c r="K30">
        <v>2342.2537699999998</v>
      </c>
      <c r="L30">
        <v>13.636329999999999</v>
      </c>
      <c r="M30">
        <v>2635.2731399999998</v>
      </c>
      <c r="N30">
        <v>19.318000000000001</v>
      </c>
    </row>
    <row r="31" spans="1:14" x14ac:dyDescent="0.3">
      <c r="A31" s="102">
        <v>29</v>
      </c>
      <c r="B31" t="s">
        <v>65</v>
      </c>
      <c r="C31">
        <v>6379.15416</v>
      </c>
      <c r="D31">
        <v>0.95847000000000004</v>
      </c>
      <c r="E31">
        <v>6162.1388999999999</v>
      </c>
      <c r="F31">
        <v>3.3370899999999999</v>
      </c>
      <c r="G31">
        <v>2321.08689</v>
      </c>
      <c r="H31">
        <v>5.7706099999999996</v>
      </c>
      <c r="I31">
        <v>1718.0376200000001</v>
      </c>
      <c r="J31">
        <v>7.6047200000000004</v>
      </c>
      <c r="K31">
        <v>2358.6609199999998</v>
      </c>
      <c r="L31">
        <v>13.57701</v>
      </c>
      <c r="M31">
        <v>2655.8450600000001</v>
      </c>
      <c r="N31">
        <v>19.281009999999998</v>
      </c>
    </row>
    <row r="32" spans="1:14" x14ac:dyDescent="0.3">
      <c r="A32" s="102">
        <v>30</v>
      </c>
      <c r="B32" t="s">
        <v>66</v>
      </c>
      <c r="C32">
        <v>6349.6355999999996</v>
      </c>
      <c r="D32">
        <v>0.97026999999999997</v>
      </c>
      <c r="E32">
        <v>6130.9387699999997</v>
      </c>
      <c r="F32">
        <v>3.3443900000000002</v>
      </c>
      <c r="G32">
        <v>2321.72424</v>
      </c>
      <c r="H32">
        <v>5.74871</v>
      </c>
      <c r="I32">
        <v>1752.83125</v>
      </c>
      <c r="J32">
        <v>7.5905300000000002</v>
      </c>
      <c r="K32">
        <v>2375.0749300000002</v>
      </c>
      <c r="L32">
        <v>13.59036</v>
      </c>
      <c r="M32">
        <v>2676.4405999999999</v>
      </c>
      <c r="N32">
        <v>19.295940000000002</v>
      </c>
    </row>
    <row r="33" spans="1:14" x14ac:dyDescent="0.3">
      <c r="A33" s="102">
        <v>31</v>
      </c>
      <c r="B33" t="s">
        <v>67</v>
      </c>
      <c r="C33">
        <v>6359.3888399999996</v>
      </c>
      <c r="D33">
        <v>0.97641</v>
      </c>
      <c r="E33">
        <v>6154.2354400000004</v>
      </c>
      <c r="F33">
        <v>3.3276699999999999</v>
      </c>
      <c r="G33">
        <v>2377.4952400000002</v>
      </c>
      <c r="H33">
        <v>5.7677300000000002</v>
      </c>
      <c r="I33">
        <v>1669.34474</v>
      </c>
      <c r="J33">
        <v>7.6273099999999996</v>
      </c>
      <c r="K33">
        <v>2437.8856900000001</v>
      </c>
      <c r="L33">
        <v>13.540979999999999</v>
      </c>
      <c r="M33">
        <v>2663.8175099999999</v>
      </c>
      <c r="N33">
        <v>19.32536</v>
      </c>
    </row>
    <row r="34" spans="1:14" x14ac:dyDescent="0.3">
      <c r="A34" s="102">
        <v>32</v>
      </c>
      <c r="B34" t="s">
        <v>68</v>
      </c>
      <c r="C34">
        <v>6389.80933</v>
      </c>
      <c r="D34">
        <v>0.94567000000000001</v>
      </c>
      <c r="E34">
        <v>6167.1175999999996</v>
      </c>
      <c r="F34">
        <v>3.3071600000000001</v>
      </c>
      <c r="G34">
        <v>2378.0095299999998</v>
      </c>
      <c r="H34">
        <v>5.7181899999999999</v>
      </c>
      <c r="I34">
        <v>1704.1013499999999</v>
      </c>
      <c r="J34">
        <v>7.5308400000000004</v>
      </c>
      <c r="K34">
        <v>2454.2558600000002</v>
      </c>
      <c r="L34">
        <v>13.476520000000001</v>
      </c>
      <c r="M34">
        <v>2684.3715499999998</v>
      </c>
      <c r="N34">
        <v>19.241160000000001</v>
      </c>
    </row>
    <row r="35" spans="1:14" x14ac:dyDescent="0.3">
      <c r="A35" s="102">
        <v>33</v>
      </c>
      <c r="B35" t="s">
        <v>69</v>
      </c>
      <c r="C35">
        <v>6332.8392100000001</v>
      </c>
      <c r="D35">
        <v>0.95699999999999996</v>
      </c>
      <c r="E35">
        <v>6151.07096</v>
      </c>
      <c r="F35">
        <v>3.3163999999999998</v>
      </c>
      <c r="G35">
        <v>2388.5175599999998</v>
      </c>
      <c r="H35">
        <v>5.7610400000000004</v>
      </c>
      <c r="I35">
        <v>1707.23332</v>
      </c>
      <c r="J35">
        <v>7.5986000000000002</v>
      </c>
      <c r="K35">
        <v>2471.5887299999999</v>
      </c>
      <c r="L35">
        <v>13.490780000000001</v>
      </c>
      <c r="M35">
        <v>2709.4640199999999</v>
      </c>
      <c r="N35">
        <v>19.259589999999999</v>
      </c>
    </row>
    <row r="36" spans="1:14" x14ac:dyDescent="0.3">
      <c r="A36" s="102">
        <v>34</v>
      </c>
      <c r="B36" t="s">
        <v>70</v>
      </c>
      <c r="C36">
        <v>6339.6575499999999</v>
      </c>
      <c r="D36">
        <v>0.96650999999999998</v>
      </c>
      <c r="E36">
        <v>6183.2712000000001</v>
      </c>
      <c r="F36">
        <v>3.3056000000000001</v>
      </c>
      <c r="G36">
        <v>2438.5904799999998</v>
      </c>
      <c r="H36">
        <v>5.7661199999999999</v>
      </c>
      <c r="I36">
        <v>1614.6275000000001</v>
      </c>
      <c r="J36">
        <v>7.5529299999999999</v>
      </c>
      <c r="K36">
        <v>2565.81621</v>
      </c>
      <c r="L36">
        <v>13.47303</v>
      </c>
      <c r="M36">
        <v>2677.1441599999998</v>
      </c>
      <c r="N36">
        <v>19.238409999999998</v>
      </c>
    </row>
    <row r="37" spans="1:14" x14ac:dyDescent="0.3">
      <c r="A37" s="102">
        <v>35</v>
      </c>
      <c r="B37" t="s">
        <v>71</v>
      </c>
      <c r="C37">
        <v>6369.57186</v>
      </c>
      <c r="D37">
        <v>0.96503000000000005</v>
      </c>
      <c r="E37">
        <v>6182.1575000000003</v>
      </c>
      <c r="F37">
        <v>3.3048099999999998</v>
      </c>
      <c r="G37">
        <v>2439.7778400000002</v>
      </c>
      <c r="H37">
        <v>5.7377099999999999</v>
      </c>
      <c r="I37">
        <v>1663.8086800000001</v>
      </c>
      <c r="J37">
        <v>7.5899099999999997</v>
      </c>
      <c r="K37">
        <v>2582.50162</v>
      </c>
      <c r="L37">
        <v>13.47499</v>
      </c>
      <c r="M37">
        <v>2697.8128099999999</v>
      </c>
      <c r="N37">
        <v>19.243559999999999</v>
      </c>
    </row>
    <row r="38" spans="1:14" x14ac:dyDescent="0.3">
      <c r="A38" s="102">
        <v>36</v>
      </c>
      <c r="B38" t="s">
        <v>72</v>
      </c>
      <c r="C38">
        <v>6332.10844</v>
      </c>
      <c r="D38">
        <v>0.96891000000000005</v>
      </c>
      <c r="E38">
        <v>6178.4780899999996</v>
      </c>
      <c r="F38">
        <v>3.3061400000000001</v>
      </c>
      <c r="G38">
        <v>2449.6554999999998</v>
      </c>
      <c r="H38">
        <v>5.7210999999999999</v>
      </c>
      <c r="I38">
        <v>1697.13761</v>
      </c>
      <c r="J38">
        <v>7.6036000000000001</v>
      </c>
      <c r="K38">
        <v>2600.4120200000002</v>
      </c>
      <c r="L38">
        <v>13.489140000000001</v>
      </c>
      <c r="M38">
        <v>2722.7490699999998</v>
      </c>
      <c r="N38">
        <v>19.262029999999999</v>
      </c>
    </row>
    <row r="39" spans="1:14" x14ac:dyDescent="0.3">
      <c r="A39" s="102">
        <v>37</v>
      </c>
      <c r="B39" t="s">
        <v>73</v>
      </c>
      <c r="C39">
        <v>6349.2301799999996</v>
      </c>
      <c r="D39">
        <v>0.98721999999999999</v>
      </c>
      <c r="E39">
        <v>6260.2048299999997</v>
      </c>
      <c r="F39">
        <v>3.3304100000000001</v>
      </c>
      <c r="G39">
        <v>2460.2383199999999</v>
      </c>
      <c r="H39">
        <v>5.7892999999999999</v>
      </c>
      <c r="I39">
        <v>1629.0212200000001</v>
      </c>
      <c r="J39">
        <v>7.7058799999999996</v>
      </c>
      <c r="K39">
        <v>2665.6164399999998</v>
      </c>
      <c r="L39">
        <v>13.52999</v>
      </c>
      <c r="M39">
        <v>2714.0329900000002</v>
      </c>
      <c r="N39">
        <v>19.35416</v>
      </c>
    </row>
    <row r="40" spans="1:14" x14ac:dyDescent="0.3">
      <c r="A40" s="102">
        <v>38</v>
      </c>
      <c r="B40" t="s">
        <v>74</v>
      </c>
      <c r="C40">
        <v>6388.8340399999997</v>
      </c>
      <c r="D40">
        <v>0.95045000000000002</v>
      </c>
      <c r="E40">
        <v>6284.8082599999998</v>
      </c>
      <c r="F40">
        <v>3.2848299999999999</v>
      </c>
      <c r="G40">
        <v>2467.3868200000002</v>
      </c>
      <c r="H40">
        <v>5.6825700000000001</v>
      </c>
      <c r="I40">
        <v>1664.5482199999999</v>
      </c>
      <c r="J40">
        <v>7.5567299999999999</v>
      </c>
      <c r="K40">
        <v>2684.4326999999998</v>
      </c>
      <c r="L40">
        <v>13.373749999999999</v>
      </c>
      <c r="M40">
        <v>2735.00893</v>
      </c>
      <c r="N40">
        <v>19.212969999999999</v>
      </c>
    </row>
    <row r="41" spans="1:14" x14ac:dyDescent="0.3">
      <c r="A41" s="102">
        <v>39</v>
      </c>
      <c r="B41" t="s">
        <v>75</v>
      </c>
      <c r="C41">
        <v>6363.7030400000003</v>
      </c>
      <c r="D41">
        <v>0.97060000000000002</v>
      </c>
      <c r="E41">
        <v>6287.5807999999997</v>
      </c>
      <c r="F41">
        <v>3.3098900000000002</v>
      </c>
      <c r="G41">
        <v>2470.3906299999999</v>
      </c>
      <c r="H41">
        <v>5.71441</v>
      </c>
      <c r="I41">
        <v>1672.24719</v>
      </c>
      <c r="J41">
        <v>7.63598</v>
      </c>
      <c r="K41">
        <v>2702.4389500000002</v>
      </c>
      <c r="L41">
        <v>13.38809</v>
      </c>
      <c r="M41">
        <v>2758.75279</v>
      </c>
      <c r="N41">
        <v>19.23067</v>
      </c>
    </row>
    <row r="42" spans="1:14" x14ac:dyDescent="0.3">
      <c r="A42" s="102">
        <v>40</v>
      </c>
      <c r="B42" t="s">
        <v>76</v>
      </c>
      <c r="C42">
        <v>6390.6380799999997</v>
      </c>
      <c r="D42">
        <v>0.98057000000000005</v>
      </c>
      <c r="E42">
        <v>6353.3649699999996</v>
      </c>
      <c r="F42">
        <v>3.3106200000000001</v>
      </c>
      <c r="G42">
        <v>2467.5460800000001</v>
      </c>
      <c r="H42">
        <v>5.7676299999999996</v>
      </c>
      <c r="I42">
        <v>1599.3466599999999</v>
      </c>
      <c r="J42">
        <v>7.7123799999999996</v>
      </c>
      <c r="K42">
        <v>2767.2480399999999</v>
      </c>
      <c r="L42">
        <v>13.36556</v>
      </c>
      <c r="M42">
        <v>2757.9527499999999</v>
      </c>
      <c r="N42">
        <v>19.280860000000001</v>
      </c>
    </row>
    <row r="43" spans="1:14" x14ac:dyDescent="0.3">
      <c r="A43" s="102">
        <v>41</v>
      </c>
      <c r="B43" t="s">
        <v>77</v>
      </c>
      <c r="C43">
        <v>6433.1150500000003</v>
      </c>
      <c r="D43">
        <v>0.94762000000000002</v>
      </c>
      <c r="E43">
        <v>6346.9481299999998</v>
      </c>
      <c r="F43">
        <v>3.28159</v>
      </c>
      <c r="G43">
        <v>2472.5118299999999</v>
      </c>
      <c r="H43">
        <v>5.6908200000000004</v>
      </c>
      <c r="I43">
        <v>1649.42083</v>
      </c>
      <c r="J43">
        <v>7.63218</v>
      </c>
      <c r="K43">
        <v>2785.2734999999998</v>
      </c>
      <c r="L43">
        <v>13.302339999999999</v>
      </c>
      <c r="M43">
        <v>2778.4546500000001</v>
      </c>
      <c r="N43">
        <v>19.212240000000001</v>
      </c>
    </row>
    <row r="44" spans="1:14" x14ac:dyDescent="0.3">
      <c r="A44" s="102">
        <v>42</v>
      </c>
      <c r="B44" t="s">
        <v>78</v>
      </c>
      <c r="C44">
        <v>6412.7522900000004</v>
      </c>
      <c r="D44">
        <v>0.96536999999999995</v>
      </c>
      <c r="E44">
        <v>6319.9811499999996</v>
      </c>
      <c r="F44">
        <v>3.29541</v>
      </c>
      <c r="G44">
        <v>2477.3313899999998</v>
      </c>
      <c r="H44">
        <v>5.6713800000000001</v>
      </c>
      <c r="I44">
        <v>1685.1223399999999</v>
      </c>
      <c r="J44">
        <v>7.6371099999999998</v>
      </c>
      <c r="K44">
        <v>2803.2462700000001</v>
      </c>
      <c r="L44">
        <v>13.316560000000001</v>
      </c>
      <c r="M44">
        <v>2799.5731999999998</v>
      </c>
      <c r="N44">
        <v>19.227789999999999</v>
      </c>
    </row>
    <row r="45" spans="1:14" x14ac:dyDescent="0.3">
      <c r="A45" s="102">
        <v>43</v>
      </c>
      <c r="B45" t="s">
        <v>79</v>
      </c>
      <c r="C45">
        <v>6480.0984799999997</v>
      </c>
      <c r="D45">
        <v>0.97621000000000002</v>
      </c>
      <c r="E45">
        <v>6349.0427900000004</v>
      </c>
      <c r="F45">
        <v>3.2978299999999998</v>
      </c>
      <c r="G45">
        <v>2467.5744800000002</v>
      </c>
      <c r="H45">
        <v>5.7007199999999996</v>
      </c>
      <c r="I45">
        <v>1628.0486599999999</v>
      </c>
      <c r="J45">
        <v>7.6299000000000001</v>
      </c>
      <c r="K45">
        <v>2867.8325100000002</v>
      </c>
      <c r="L45">
        <v>13.29304</v>
      </c>
      <c r="M45">
        <v>2785.9696399999998</v>
      </c>
      <c r="N45">
        <v>19.263339999999999</v>
      </c>
    </row>
    <row r="46" spans="1:14" x14ac:dyDescent="0.3">
      <c r="A46" s="102">
        <v>44</v>
      </c>
      <c r="B46" t="s">
        <v>80</v>
      </c>
      <c r="C46">
        <v>6526.7531799999997</v>
      </c>
      <c r="D46">
        <v>0.94710000000000005</v>
      </c>
      <c r="E46">
        <v>6353.9678800000002</v>
      </c>
      <c r="F46">
        <v>3.2799499999999999</v>
      </c>
      <c r="G46">
        <v>2474.20451</v>
      </c>
      <c r="H46">
        <v>5.6238299999999999</v>
      </c>
      <c r="I46">
        <v>1662.7794699999999</v>
      </c>
      <c r="J46">
        <v>7.56785</v>
      </c>
      <c r="K46">
        <v>2886.4645799999998</v>
      </c>
      <c r="L46">
        <v>13.20106</v>
      </c>
      <c r="M46">
        <v>2806.4998599999999</v>
      </c>
      <c r="N46">
        <v>19.17088</v>
      </c>
    </row>
    <row r="47" spans="1:14" x14ac:dyDescent="0.3">
      <c r="A47" s="102">
        <v>45</v>
      </c>
      <c r="B47" t="s">
        <v>81</v>
      </c>
      <c r="C47">
        <v>6504.0277299999998</v>
      </c>
      <c r="D47">
        <v>0.96506999999999998</v>
      </c>
      <c r="E47">
        <v>6318.4552800000001</v>
      </c>
      <c r="F47">
        <v>3.3006899999999999</v>
      </c>
      <c r="G47">
        <v>2477.0242199999998</v>
      </c>
      <c r="H47">
        <v>5.6529100000000003</v>
      </c>
      <c r="I47">
        <v>1674.7704100000001</v>
      </c>
      <c r="J47">
        <v>7.6506800000000004</v>
      </c>
      <c r="K47">
        <v>2904.4156899999998</v>
      </c>
      <c r="L47">
        <v>13.215310000000001</v>
      </c>
      <c r="M47">
        <v>2834.03208</v>
      </c>
      <c r="N47">
        <v>19.191310000000001</v>
      </c>
    </row>
    <row r="48" spans="1:14" x14ac:dyDescent="0.3">
      <c r="A48" s="102">
        <v>46</v>
      </c>
      <c r="B48" t="s">
        <v>82</v>
      </c>
      <c r="C48">
        <v>6548.3061900000002</v>
      </c>
      <c r="D48">
        <v>0.97880999999999996</v>
      </c>
      <c r="E48">
        <v>6377.1999299999998</v>
      </c>
      <c r="F48">
        <v>3.2968700000000002</v>
      </c>
      <c r="G48">
        <v>2445.7070100000001</v>
      </c>
      <c r="H48">
        <v>5.6978200000000001</v>
      </c>
      <c r="I48">
        <v>1631.68896</v>
      </c>
      <c r="J48">
        <v>7.6082900000000002</v>
      </c>
      <c r="K48">
        <v>2968.3856599999999</v>
      </c>
      <c r="L48">
        <v>13.22199</v>
      </c>
      <c r="M48">
        <v>2806.5890599999998</v>
      </c>
      <c r="N48">
        <v>19.171430000000001</v>
      </c>
    </row>
    <row r="49" spans="1:14" x14ac:dyDescent="0.3">
      <c r="A49" s="102">
        <v>47</v>
      </c>
      <c r="B49" t="s">
        <v>83</v>
      </c>
      <c r="C49">
        <v>6596.4193400000004</v>
      </c>
      <c r="D49">
        <v>0.98112999999999995</v>
      </c>
      <c r="E49">
        <v>6356.0468799999999</v>
      </c>
      <c r="F49">
        <v>3.30375</v>
      </c>
      <c r="G49">
        <v>2452.2759000000001</v>
      </c>
      <c r="H49">
        <v>5.6449199999999999</v>
      </c>
      <c r="I49">
        <v>1682.3545999999999</v>
      </c>
      <c r="J49">
        <v>7.6439000000000004</v>
      </c>
      <c r="K49">
        <v>2987.0584899999999</v>
      </c>
      <c r="L49">
        <v>13.226229999999999</v>
      </c>
      <c r="M49">
        <v>2827.1068500000001</v>
      </c>
      <c r="N49">
        <v>19.170159999999999</v>
      </c>
    </row>
    <row r="50" spans="1:14" x14ac:dyDescent="0.3">
      <c r="A50" s="102">
        <v>48</v>
      </c>
      <c r="B50" t="s">
        <v>84</v>
      </c>
      <c r="C50">
        <v>6618.9003599999996</v>
      </c>
      <c r="D50">
        <v>0.99582999999999999</v>
      </c>
      <c r="E50">
        <v>6280.0298199999997</v>
      </c>
      <c r="F50">
        <v>3.32674</v>
      </c>
      <c r="G50">
        <v>2459.9164099999998</v>
      </c>
      <c r="H50">
        <v>5.63375</v>
      </c>
      <c r="I50">
        <v>1724.4261100000001</v>
      </c>
      <c r="J50">
        <v>7.6600400000000004</v>
      </c>
      <c r="K50">
        <v>3006.2085499999998</v>
      </c>
      <c r="L50">
        <v>13.240780000000001</v>
      </c>
      <c r="M50">
        <v>2851.9383699999998</v>
      </c>
      <c r="N50">
        <v>19.188590000000001</v>
      </c>
    </row>
    <row r="51" spans="1:14" x14ac:dyDescent="0.3">
      <c r="A51" s="102">
        <v>49</v>
      </c>
      <c r="B51" t="s">
        <v>85</v>
      </c>
      <c r="C51">
        <v>6684.9563699999999</v>
      </c>
      <c r="D51">
        <v>1.0174799999999999</v>
      </c>
      <c r="E51">
        <v>6322.5607300000001</v>
      </c>
      <c r="F51">
        <v>3.3645200000000002</v>
      </c>
      <c r="G51">
        <v>2431.1839300000001</v>
      </c>
      <c r="H51">
        <v>5.6927599999999998</v>
      </c>
      <c r="I51">
        <v>1672.9234100000001</v>
      </c>
      <c r="J51">
        <v>7.73102</v>
      </c>
      <c r="K51">
        <v>3072.4637699999998</v>
      </c>
      <c r="L51">
        <v>13.29185</v>
      </c>
      <c r="M51">
        <v>2839.02979</v>
      </c>
      <c r="N51">
        <v>19.26463</v>
      </c>
    </row>
    <row r="52" spans="1:14" x14ac:dyDescent="0.3">
      <c r="A52" s="102">
        <v>50</v>
      </c>
      <c r="B52" t="s">
        <v>86</v>
      </c>
      <c r="C52">
        <v>6733.8152799999998</v>
      </c>
      <c r="D52">
        <v>0.98275999999999997</v>
      </c>
      <c r="E52">
        <v>6325.1332599999996</v>
      </c>
      <c r="F52">
        <v>3.3150900000000001</v>
      </c>
      <c r="G52">
        <v>2439.3157700000002</v>
      </c>
      <c r="H52">
        <v>5.5951000000000004</v>
      </c>
      <c r="I52">
        <v>1707.72937</v>
      </c>
      <c r="J52">
        <v>7.5793400000000002</v>
      </c>
      <c r="K52">
        <v>3091.7035000000001</v>
      </c>
      <c r="L52">
        <v>13.13322</v>
      </c>
      <c r="M52">
        <v>2859.57017</v>
      </c>
      <c r="N52">
        <v>19.12443</v>
      </c>
    </row>
    <row r="53" spans="1:14" x14ac:dyDescent="0.3">
      <c r="A53" s="102">
        <v>51</v>
      </c>
      <c r="B53" t="s">
        <v>87</v>
      </c>
      <c r="C53">
        <v>6718.5721999999996</v>
      </c>
      <c r="D53">
        <v>1.0119100000000001</v>
      </c>
      <c r="E53">
        <v>6319.66615</v>
      </c>
      <c r="F53">
        <v>3.3481200000000002</v>
      </c>
      <c r="G53">
        <v>2435.4751500000002</v>
      </c>
      <c r="H53">
        <v>5.6263199999999998</v>
      </c>
      <c r="I53">
        <v>1717.1459400000001</v>
      </c>
      <c r="J53">
        <v>7.6542899999999996</v>
      </c>
      <c r="K53">
        <v>3110.3721</v>
      </c>
      <c r="L53">
        <v>13.147399999999999</v>
      </c>
      <c r="M53">
        <v>2882.6647499999999</v>
      </c>
      <c r="N53">
        <v>19.141739999999999</v>
      </c>
    </row>
    <row r="54" spans="1:14" x14ac:dyDescent="0.3">
      <c r="A54" s="102">
        <v>52</v>
      </c>
      <c r="B54" t="s">
        <v>88</v>
      </c>
      <c r="C54">
        <v>6780.2981799999998</v>
      </c>
      <c r="D54">
        <v>1.0132300000000001</v>
      </c>
      <c r="E54">
        <v>6352.1664700000001</v>
      </c>
      <c r="F54">
        <v>3.3568099999999998</v>
      </c>
      <c r="G54">
        <v>2415.5992500000002</v>
      </c>
      <c r="H54">
        <v>5.7098199999999997</v>
      </c>
      <c r="I54">
        <v>1648.2940799999999</v>
      </c>
      <c r="J54">
        <v>7.6902699999999999</v>
      </c>
      <c r="K54">
        <v>3173.4618599999999</v>
      </c>
      <c r="L54">
        <v>13.13514</v>
      </c>
      <c r="M54">
        <v>2882.3650600000001</v>
      </c>
      <c r="N54">
        <v>19.171109999999999</v>
      </c>
    </row>
    <row r="55" spans="1:14" x14ac:dyDescent="0.3">
      <c r="A55" s="102">
        <v>53</v>
      </c>
      <c r="B55" t="s">
        <v>89</v>
      </c>
      <c r="C55">
        <v>6826.8298500000001</v>
      </c>
      <c r="D55">
        <v>0.98063</v>
      </c>
      <c r="E55">
        <v>6337.3578299999999</v>
      </c>
      <c r="F55">
        <v>3.3346900000000002</v>
      </c>
      <c r="G55">
        <v>2424.0244299999999</v>
      </c>
      <c r="H55">
        <v>5.6148100000000003</v>
      </c>
      <c r="I55">
        <v>1699.6754800000001</v>
      </c>
      <c r="J55">
        <v>7.6390000000000002</v>
      </c>
      <c r="K55">
        <v>3192.8559399999999</v>
      </c>
      <c r="L55">
        <v>13.067600000000001</v>
      </c>
      <c r="M55">
        <v>2902.9526500000002</v>
      </c>
      <c r="N55">
        <v>19.102229999999999</v>
      </c>
    </row>
    <row r="56" spans="1:14" x14ac:dyDescent="0.3">
      <c r="A56" s="102">
        <v>54</v>
      </c>
      <c r="B56" t="s">
        <v>90</v>
      </c>
      <c r="C56">
        <v>6805.3566199999996</v>
      </c>
      <c r="D56">
        <v>1.0043899999999999</v>
      </c>
      <c r="E56">
        <v>6300.58457</v>
      </c>
      <c r="F56">
        <v>3.34639</v>
      </c>
      <c r="G56">
        <v>2430.5946899999999</v>
      </c>
      <c r="H56">
        <v>5.5950899999999999</v>
      </c>
      <c r="I56">
        <v>1735.6986899999999</v>
      </c>
      <c r="J56">
        <v>7.6544600000000003</v>
      </c>
      <c r="K56">
        <v>3211.5820800000001</v>
      </c>
      <c r="L56">
        <v>13.08174</v>
      </c>
      <c r="M56">
        <v>2924.2462599999999</v>
      </c>
      <c r="N56">
        <v>19.11816</v>
      </c>
    </row>
    <row r="57" spans="1:14" x14ac:dyDescent="0.3">
      <c r="A57" s="102">
        <v>55</v>
      </c>
      <c r="B57" t="s">
        <v>91</v>
      </c>
      <c r="C57">
        <v>6866.8978999999999</v>
      </c>
      <c r="D57">
        <v>1.0023299999999999</v>
      </c>
      <c r="E57">
        <v>6346.5337600000003</v>
      </c>
      <c r="F57">
        <v>3.3529499999999999</v>
      </c>
      <c r="G57">
        <v>2394.9053800000002</v>
      </c>
      <c r="H57">
        <v>5.63497</v>
      </c>
      <c r="I57">
        <v>1693.0752199999999</v>
      </c>
      <c r="J57">
        <v>7.62927</v>
      </c>
      <c r="K57">
        <v>3276.59726</v>
      </c>
      <c r="L57">
        <v>13.057230000000001</v>
      </c>
      <c r="M57">
        <v>2910.70604</v>
      </c>
      <c r="N57">
        <v>19.155010000000001</v>
      </c>
    </row>
    <row r="58" spans="1:14" x14ac:dyDescent="0.3">
      <c r="A58" s="102">
        <v>56</v>
      </c>
      <c r="B58" t="s">
        <v>92</v>
      </c>
      <c r="C58">
        <v>6908.9727599999997</v>
      </c>
      <c r="D58">
        <v>0.97421999999999997</v>
      </c>
      <c r="E58">
        <v>6355.0200100000002</v>
      </c>
      <c r="F58">
        <v>3.3314300000000001</v>
      </c>
      <c r="G58">
        <v>2400.98029</v>
      </c>
      <c r="H58">
        <v>5.5612300000000001</v>
      </c>
      <c r="I58">
        <v>1727.97774</v>
      </c>
      <c r="J58">
        <v>7.5630699999999997</v>
      </c>
      <c r="K58">
        <v>3295.0988499999999</v>
      </c>
      <c r="L58">
        <v>12.96463</v>
      </c>
      <c r="M58">
        <v>2931.3208199999999</v>
      </c>
      <c r="N58">
        <v>19.05856</v>
      </c>
    </row>
    <row r="59" spans="1:14" x14ac:dyDescent="0.3">
      <c r="A59" s="102">
        <v>57</v>
      </c>
      <c r="B59" t="s">
        <v>93</v>
      </c>
      <c r="C59">
        <v>6889.3140800000001</v>
      </c>
      <c r="D59">
        <v>0.99558000000000002</v>
      </c>
      <c r="E59">
        <v>6339.1162000000004</v>
      </c>
      <c r="F59">
        <v>3.3521399999999999</v>
      </c>
      <c r="G59">
        <v>2396.1861699999999</v>
      </c>
      <c r="H59">
        <v>5.59375</v>
      </c>
      <c r="I59">
        <v>1739.38453</v>
      </c>
      <c r="J59">
        <v>7.6391099999999996</v>
      </c>
      <c r="K59">
        <v>3314.4740900000002</v>
      </c>
      <c r="L59">
        <v>12.97932</v>
      </c>
      <c r="M59">
        <v>2957.4191099999998</v>
      </c>
      <c r="N59">
        <v>19.07826</v>
      </c>
    </row>
    <row r="60" spans="1:14" x14ac:dyDescent="0.3">
      <c r="A60" s="102">
        <v>58</v>
      </c>
      <c r="B60" t="s">
        <v>94</v>
      </c>
      <c r="C60">
        <v>6959.8972800000001</v>
      </c>
      <c r="D60">
        <v>0.97587999999999997</v>
      </c>
      <c r="E60">
        <v>6387.2139100000004</v>
      </c>
      <c r="F60">
        <v>3.3559299999999999</v>
      </c>
      <c r="G60">
        <v>2370.3843000000002</v>
      </c>
      <c r="H60">
        <v>5.62242</v>
      </c>
      <c r="I60">
        <v>1696.1894500000001</v>
      </c>
      <c r="J60">
        <v>7.6075999999999997</v>
      </c>
      <c r="K60">
        <v>3388.6546600000001</v>
      </c>
      <c r="L60">
        <v>12.954219999999999</v>
      </c>
      <c r="M60">
        <v>2930.5018500000001</v>
      </c>
      <c r="N60">
        <v>19.064499999999999</v>
      </c>
    </row>
    <row r="61" spans="1:14" x14ac:dyDescent="0.3">
      <c r="A61" s="102">
        <v>59</v>
      </c>
      <c r="B61" t="s">
        <v>95</v>
      </c>
      <c r="C61">
        <v>6995.1704799999998</v>
      </c>
      <c r="D61">
        <v>0.97997000000000001</v>
      </c>
      <c r="E61">
        <v>6382.6554999999998</v>
      </c>
      <c r="F61">
        <v>3.3515100000000002</v>
      </c>
      <c r="G61">
        <v>2374.65832</v>
      </c>
      <c r="H61">
        <v>5.5931300000000004</v>
      </c>
      <c r="I61">
        <v>1746.51703</v>
      </c>
      <c r="J61">
        <v>7.6133499999999996</v>
      </c>
      <c r="K61">
        <v>3406.80312</v>
      </c>
      <c r="L61">
        <v>12.95051</v>
      </c>
      <c r="M61">
        <v>2951.1080999999999</v>
      </c>
      <c r="N61">
        <v>19.058630000000001</v>
      </c>
    </row>
    <row r="62" spans="1:14" x14ac:dyDescent="0.3">
      <c r="A62" s="102">
        <v>60</v>
      </c>
      <c r="B62" t="s">
        <v>96</v>
      </c>
      <c r="C62">
        <v>7003.1432999999997</v>
      </c>
      <c r="D62">
        <v>0.99234</v>
      </c>
      <c r="E62">
        <v>6330.4910399999999</v>
      </c>
      <c r="F62">
        <v>3.3709699999999998</v>
      </c>
      <c r="G62">
        <v>2366.79387</v>
      </c>
      <c r="H62">
        <v>5.5953799999999996</v>
      </c>
      <c r="I62">
        <v>1782.5459900000001</v>
      </c>
      <c r="J62">
        <v>7.6366100000000001</v>
      </c>
      <c r="K62">
        <v>3425.2116299999998</v>
      </c>
      <c r="L62">
        <v>12.964119999999999</v>
      </c>
      <c r="M62">
        <v>2972.3684600000001</v>
      </c>
      <c r="N62">
        <v>19.074680000000001</v>
      </c>
    </row>
    <row r="63" spans="1:14" x14ac:dyDescent="0.3">
      <c r="A63" s="102">
        <v>61</v>
      </c>
      <c r="B63" t="s">
        <v>97</v>
      </c>
      <c r="C63">
        <v>7050.7757099999999</v>
      </c>
      <c r="D63">
        <v>0.99787999999999999</v>
      </c>
      <c r="E63">
        <v>6387.0810300000003</v>
      </c>
      <c r="F63">
        <v>3.4047999999999998</v>
      </c>
      <c r="G63">
        <v>2346.60259</v>
      </c>
      <c r="H63">
        <v>5.6504700000000003</v>
      </c>
      <c r="I63">
        <v>1750.7891500000001</v>
      </c>
      <c r="J63">
        <v>7.6924900000000003</v>
      </c>
      <c r="K63">
        <v>3470.7809999999999</v>
      </c>
      <c r="L63">
        <v>13.03791</v>
      </c>
      <c r="M63">
        <v>2957.0180599999999</v>
      </c>
      <c r="N63">
        <v>19.158080000000002</v>
      </c>
    </row>
    <row r="64" spans="1:14" x14ac:dyDescent="0.3">
      <c r="A64" s="102">
        <v>62</v>
      </c>
      <c r="B64" t="s">
        <v>98</v>
      </c>
      <c r="C64">
        <v>7070.2824000000001</v>
      </c>
      <c r="D64">
        <v>0.95884000000000003</v>
      </c>
      <c r="E64">
        <v>6419.07132</v>
      </c>
      <c r="F64">
        <v>3.34552</v>
      </c>
      <c r="G64">
        <v>2346.3218400000001</v>
      </c>
      <c r="H64">
        <v>5.5618600000000002</v>
      </c>
      <c r="I64">
        <v>1785.74146</v>
      </c>
      <c r="J64">
        <v>7.5427799999999996</v>
      </c>
      <c r="K64">
        <v>3489.4449</v>
      </c>
      <c r="L64">
        <v>12.8749</v>
      </c>
      <c r="M64">
        <v>2977.6259100000002</v>
      </c>
      <c r="N64">
        <v>19.01904</v>
      </c>
    </row>
    <row r="65" spans="1:14" x14ac:dyDescent="0.3">
      <c r="A65" s="102">
        <v>63</v>
      </c>
      <c r="B65" t="s">
        <v>99</v>
      </c>
      <c r="C65">
        <v>7026.2223999999997</v>
      </c>
      <c r="D65">
        <v>0.98048999999999997</v>
      </c>
      <c r="E65">
        <v>6429.3635199999999</v>
      </c>
      <c r="F65">
        <v>3.3734999999999999</v>
      </c>
      <c r="G65">
        <v>2343.2794399999998</v>
      </c>
      <c r="H65">
        <v>5.5984800000000003</v>
      </c>
      <c r="I65">
        <v>1794.5837899999999</v>
      </c>
      <c r="J65">
        <v>7.6142300000000001</v>
      </c>
      <c r="K65">
        <v>3507.8468200000002</v>
      </c>
      <c r="L65">
        <v>12.888489999999999</v>
      </c>
      <c r="M65">
        <v>3002.08457</v>
      </c>
      <c r="N65">
        <v>19.03764</v>
      </c>
    </row>
    <row r="66" spans="1:14" x14ac:dyDescent="0.3">
      <c r="A66" s="102">
        <v>64</v>
      </c>
      <c r="B66" t="s">
        <v>100</v>
      </c>
      <c r="C66">
        <v>7077.4257200000002</v>
      </c>
      <c r="D66">
        <v>0.97601000000000004</v>
      </c>
      <c r="E66">
        <v>6464.4764699999996</v>
      </c>
      <c r="F66">
        <v>3.3829600000000002</v>
      </c>
      <c r="G66">
        <v>2330.3160499999999</v>
      </c>
      <c r="H66">
        <v>5.6665200000000002</v>
      </c>
      <c r="I66">
        <v>1735.17812</v>
      </c>
      <c r="J66">
        <v>7.6668599999999998</v>
      </c>
      <c r="K66">
        <v>3574.3476900000001</v>
      </c>
      <c r="L66">
        <v>12.878780000000001</v>
      </c>
      <c r="M66">
        <v>3001.0301300000001</v>
      </c>
      <c r="N66">
        <v>19.096150000000002</v>
      </c>
    </row>
    <row r="67" spans="1:14" x14ac:dyDescent="0.3">
      <c r="A67" s="102">
        <v>65</v>
      </c>
      <c r="B67" t="s">
        <v>101</v>
      </c>
      <c r="C67">
        <v>7088.0058200000003</v>
      </c>
      <c r="D67">
        <v>0.94391999999999998</v>
      </c>
      <c r="E67">
        <v>6475.3360000000002</v>
      </c>
      <c r="F67">
        <v>3.3461099999999999</v>
      </c>
      <c r="G67">
        <v>2330.7754199999999</v>
      </c>
      <c r="H67">
        <v>5.6015600000000001</v>
      </c>
      <c r="I67">
        <v>1785.59284</v>
      </c>
      <c r="J67">
        <v>7.5863100000000001</v>
      </c>
      <c r="K67">
        <v>3592.4925699999999</v>
      </c>
      <c r="L67">
        <v>12.79796</v>
      </c>
      <c r="M67">
        <v>3021.69346</v>
      </c>
      <c r="N67">
        <v>19.009119999999999</v>
      </c>
    </row>
    <row r="68" spans="1:14" x14ac:dyDescent="0.3">
      <c r="A68" s="102">
        <v>66</v>
      </c>
      <c r="B68" t="s">
        <v>102</v>
      </c>
      <c r="C68">
        <v>7031.8061900000002</v>
      </c>
      <c r="D68">
        <v>0.96435999999999999</v>
      </c>
      <c r="E68">
        <v>6465.3368799999998</v>
      </c>
      <c r="F68">
        <v>3.34613</v>
      </c>
      <c r="G68">
        <v>2332.6994</v>
      </c>
      <c r="H68">
        <v>5.5907099999999996</v>
      </c>
      <c r="I68">
        <v>1820.99137</v>
      </c>
      <c r="J68">
        <v>7.6020200000000004</v>
      </c>
      <c r="K68">
        <v>3611.1171800000002</v>
      </c>
      <c r="L68">
        <v>12.81169</v>
      </c>
      <c r="M68">
        <v>3042.6038100000001</v>
      </c>
      <c r="N68">
        <v>19.024899999999999</v>
      </c>
    </row>
    <row r="69" spans="1:14" x14ac:dyDescent="0.3">
      <c r="A69" s="102">
        <v>67</v>
      </c>
      <c r="B69" t="s">
        <v>103</v>
      </c>
      <c r="C69">
        <v>7039.0460199999998</v>
      </c>
      <c r="D69">
        <v>0.95730999999999999</v>
      </c>
      <c r="E69">
        <v>6513.1220400000002</v>
      </c>
      <c r="F69">
        <v>3.3525100000000001</v>
      </c>
      <c r="G69">
        <v>2338.98072</v>
      </c>
      <c r="H69">
        <v>5.6083600000000002</v>
      </c>
      <c r="I69">
        <v>1770.87337</v>
      </c>
      <c r="J69">
        <v>7.6422999999999996</v>
      </c>
      <c r="K69">
        <v>3675.1750299999999</v>
      </c>
      <c r="L69">
        <v>12.806749999999999</v>
      </c>
      <c r="M69">
        <v>3035.9554499999999</v>
      </c>
      <c r="N69">
        <v>19.06936</v>
      </c>
    </row>
    <row r="70" spans="1:14" x14ac:dyDescent="0.3">
      <c r="A70" s="102">
        <v>68</v>
      </c>
      <c r="B70" t="s">
        <v>104</v>
      </c>
      <c r="C70">
        <v>7040.0124999999998</v>
      </c>
      <c r="D70">
        <v>0.92559000000000002</v>
      </c>
      <c r="E70">
        <v>6546.6270599999998</v>
      </c>
      <c r="F70">
        <v>3.3162199999999999</v>
      </c>
      <c r="G70">
        <v>2338.4629799999998</v>
      </c>
      <c r="H70">
        <v>5.5635899999999996</v>
      </c>
      <c r="I70">
        <v>1805.9110800000001</v>
      </c>
      <c r="J70">
        <v>7.5208500000000003</v>
      </c>
      <c r="K70">
        <v>3693.5707400000001</v>
      </c>
      <c r="L70">
        <v>12.69223</v>
      </c>
      <c r="M70">
        <v>3056.6343999999999</v>
      </c>
      <c r="N70">
        <v>18.962119999999999</v>
      </c>
    </row>
    <row r="71" spans="1:14" x14ac:dyDescent="0.3">
      <c r="A71" s="102">
        <v>69</v>
      </c>
      <c r="B71" t="s">
        <v>105</v>
      </c>
      <c r="C71">
        <v>6952.5738000000001</v>
      </c>
      <c r="D71">
        <v>0.95262000000000002</v>
      </c>
      <c r="E71">
        <v>6557.6629999999996</v>
      </c>
      <c r="F71">
        <v>3.3203800000000001</v>
      </c>
      <c r="G71">
        <v>2334.9560799999999</v>
      </c>
      <c r="H71">
        <v>5.6004699999999996</v>
      </c>
      <c r="I71">
        <v>1821.26774</v>
      </c>
      <c r="J71">
        <v>7.5955300000000001</v>
      </c>
      <c r="K71">
        <v>3711.84339</v>
      </c>
      <c r="L71">
        <v>12.705769999999999</v>
      </c>
      <c r="M71">
        <v>3083.90996</v>
      </c>
      <c r="N71">
        <v>18.982880000000002</v>
      </c>
    </row>
    <row r="72" spans="1:14" x14ac:dyDescent="0.3">
      <c r="A72" s="102">
        <v>70</v>
      </c>
      <c r="B72" t="s">
        <v>106</v>
      </c>
      <c r="C72">
        <v>6969.3885300000002</v>
      </c>
      <c r="D72">
        <v>0.93681999999999999</v>
      </c>
      <c r="E72">
        <v>6591.5970699999998</v>
      </c>
      <c r="F72">
        <v>3.3335699999999999</v>
      </c>
      <c r="G72">
        <v>2341.5697799999998</v>
      </c>
      <c r="H72">
        <v>5.6067799999999997</v>
      </c>
      <c r="I72">
        <v>1767.06475</v>
      </c>
      <c r="J72">
        <v>7.5982099999999999</v>
      </c>
      <c r="K72">
        <v>3783.5920799999999</v>
      </c>
      <c r="L72">
        <v>12.701309999999999</v>
      </c>
      <c r="M72">
        <v>3053.40778</v>
      </c>
      <c r="N72">
        <v>18.982610000000001</v>
      </c>
    </row>
    <row r="73" spans="1:14" x14ac:dyDescent="0.3">
      <c r="A73" s="102">
        <v>71</v>
      </c>
      <c r="B73" t="s">
        <v>107</v>
      </c>
      <c r="C73">
        <v>6967.6296400000001</v>
      </c>
      <c r="D73">
        <v>0.93439000000000005</v>
      </c>
      <c r="E73">
        <v>6605.7745500000001</v>
      </c>
      <c r="F73">
        <v>3.31012</v>
      </c>
      <c r="G73">
        <v>2342.3626100000001</v>
      </c>
      <c r="H73">
        <v>5.6053800000000003</v>
      </c>
      <c r="I73">
        <v>1818.2971299999999</v>
      </c>
      <c r="J73">
        <v>7.5745300000000002</v>
      </c>
      <c r="K73">
        <v>3802.4997499999999</v>
      </c>
      <c r="L73">
        <v>12.676500000000001</v>
      </c>
      <c r="M73">
        <v>3074.15922</v>
      </c>
      <c r="N73">
        <v>18.9649</v>
      </c>
    </row>
    <row r="74" spans="1:14" x14ac:dyDescent="0.3">
      <c r="A74" s="102">
        <v>72</v>
      </c>
      <c r="B74" t="s">
        <v>108</v>
      </c>
      <c r="C74">
        <v>6859.4096399999999</v>
      </c>
      <c r="D74">
        <v>0.96216999999999997</v>
      </c>
      <c r="E74">
        <v>6602.5822699999999</v>
      </c>
      <c r="F74">
        <v>3.3082400000000001</v>
      </c>
      <c r="G74">
        <v>2343.8509100000001</v>
      </c>
      <c r="H74">
        <v>5.5965499999999997</v>
      </c>
      <c r="I74">
        <v>1863.9290900000001</v>
      </c>
      <c r="J74">
        <v>7.5694100000000004</v>
      </c>
      <c r="K74">
        <v>3822.2184600000001</v>
      </c>
      <c r="L74">
        <v>12.690759999999999</v>
      </c>
      <c r="M74">
        <v>3101.0688700000001</v>
      </c>
      <c r="N74">
        <v>18.985309999999998</v>
      </c>
    </row>
    <row r="75" spans="1:14" x14ac:dyDescent="0.3">
      <c r="A75" s="102">
        <v>73</v>
      </c>
      <c r="B75" t="s">
        <v>109</v>
      </c>
      <c r="C75">
        <v>6903.2225399999998</v>
      </c>
      <c r="D75">
        <v>0.97775000000000001</v>
      </c>
      <c r="E75">
        <v>6597.8587100000004</v>
      </c>
      <c r="F75">
        <v>3.3418899999999998</v>
      </c>
      <c r="G75">
        <v>2358.4514199999999</v>
      </c>
      <c r="H75">
        <v>5.65808</v>
      </c>
      <c r="I75">
        <v>1828.51695</v>
      </c>
      <c r="J75">
        <v>7.6392199999999999</v>
      </c>
      <c r="K75">
        <v>3869.2958699999999</v>
      </c>
      <c r="L75">
        <v>12.754060000000001</v>
      </c>
      <c r="M75">
        <v>3083.1608999999999</v>
      </c>
      <c r="N75">
        <v>19.06663</v>
      </c>
    </row>
    <row r="76" spans="1:14" x14ac:dyDescent="0.3">
      <c r="A76" s="102">
        <v>74</v>
      </c>
      <c r="B76" t="s">
        <v>110</v>
      </c>
      <c r="C76">
        <v>6907.02315</v>
      </c>
      <c r="D76">
        <v>0.93644000000000005</v>
      </c>
      <c r="E76">
        <v>6627.7179800000004</v>
      </c>
      <c r="F76">
        <v>3.2949899999999999</v>
      </c>
      <c r="G76">
        <v>2357.4694399999998</v>
      </c>
      <c r="H76">
        <v>5.5717100000000004</v>
      </c>
      <c r="I76">
        <v>1864.17074</v>
      </c>
      <c r="J76">
        <v>7.5178099999999999</v>
      </c>
      <c r="K76">
        <v>3888.2063199999998</v>
      </c>
      <c r="L76">
        <v>12.599019999999999</v>
      </c>
      <c r="M76">
        <v>3104.1778100000001</v>
      </c>
      <c r="N76">
        <v>18.937740000000002</v>
      </c>
    </row>
    <row r="77" spans="1:14" x14ac:dyDescent="0.3">
      <c r="A77" s="102">
        <v>75</v>
      </c>
      <c r="B77" t="s">
        <v>111</v>
      </c>
      <c r="C77">
        <v>6852.6494899999998</v>
      </c>
      <c r="D77">
        <v>0.96175999999999995</v>
      </c>
      <c r="E77">
        <v>6632.2929299999996</v>
      </c>
      <c r="F77">
        <v>3.3076099999999999</v>
      </c>
      <c r="G77">
        <v>2357.2655100000002</v>
      </c>
      <c r="H77">
        <v>5.6086200000000002</v>
      </c>
      <c r="I77">
        <v>1874.42571</v>
      </c>
      <c r="J77">
        <v>7.5891900000000003</v>
      </c>
      <c r="K77">
        <v>3906.7567199999999</v>
      </c>
      <c r="L77">
        <v>12.61242</v>
      </c>
      <c r="M77">
        <v>3129.5627599999998</v>
      </c>
      <c r="N77">
        <v>18.95702</v>
      </c>
    </row>
    <row r="78" spans="1:14" x14ac:dyDescent="0.3">
      <c r="A78" s="102">
        <v>76</v>
      </c>
      <c r="B78" t="s">
        <v>112</v>
      </c>
      <c r="C78">
        <v>6902.1095500000001</v>
      </c>
      <c r="D78">
        <v>0.96675999999999995</v>
      </c>
      <c r="E78">
        <v>6621.6591699999999</v>
      </c>
      <c r="F78">
        <v>3.33866</v>
      </c>
      <c r="G78">
        <v>2361.5386199999998</v>
      </c>
      <c r="H78">
        <v>5.65191</v>
      </c>
      <c r="I78">
        <v>1804.76899</v>
      </c>
      <c r="J78">
        <v>7.6169200000000004</v>
      </c>
      <c r="K78">
        <v>3979.8878500000001</v>
      </c>
      <c r="L78">
        <v>12.575290000000001</v>
      </c>
      <c r="M78">
        <v>3121.2653399999999</v>
      </c>
      <c r="N78">
        <v>18.98245</v>
      </c>
    </row>
    <row r="79" spans="1:14" x14ac:dyDescent="0.3">
      <c r="A79" s="102">
        <v>77</v>
      </c>
      <c r="B79" t="s">
        <v>113</v>
      </c>
      <c r="C79">
        <v>6903.3301099999999</v>
      </c>
      <c r="D79">
        <v>0.94972000000000001</v>
      </c>
      <c r="E79">
        <v>6633.43</v>
      </c>
      <c r="F79">
        <v>3.2904100000000001</v>
      </c>
      <c r="G79">
        <v>2360.3339599999999</v>
      </c>
      <c r="H79">
        <v>5.6095699999999997</v>
      </c>
      <c r="I79">
        <v>1853.97991</v>
      </c>
      <c r="J79">
        <v>7.5600699999999996</v>
      </c>
      <c r="K79">
        <v>3998.8720499999999</v>
      </c>
      <c r="L79">
        <v>12.520429999999999</v>
      </c>
      <c r="M79">
        <v>3142.0707299999999</v>
      </c>
      <c r="N79">
        <v>18.936589999999999</v>
      </c>
    </row>
    <row r="80" spans="1:14" x14ac:dyDescent="0.3">
      <c r="A80" s="102">
        <v>78</v>
      </c>
      <c r="B80" t="s">
        <v>114</v>
      </c>
      <c r="C80">
        <v>6842.6557899999998</v>
      </c>
      <c r="D80">
        <v>0.96945000000000003</v>
      </c>
      <c r="E80">
        <v>6620.94974</v>
      </c>
      <c r="F80">
        <v>3.2867299999999999</v>
      </c>
      <c r="G80">
        <v>2360.67596</v>
      </c>
      <c r="H80">
        <v>5.6</v>
      </c>
      <c r="I80">
        <v>1890.21829</v>
      </c>
      <c r="J80">
        <v>7.5420999999999996</v>
      </c>
      <c r="K80">
        <v>4017.7509100000002</v>
      </c>
      <c r="L80">
        <v>12.53403</v>
      </c>
      <c r="M80">
        <v>3163.48072</v>
      </c>
      <c r="N80">
        <v>18.95269</v>
      </c>
    </row>
    <row r="81" spans="1:14" x14ac:dyDescent="0.3">
      <c r="A81" s="102">
        <v>79</v>
      </c>
      <c r="B81" t="s">
        <v>115</v>
      </c>
      <c r="C81">
        <v>6906.9365200000002</v>
      </c>
      <c r="D81">
        <v>0.96696000000000004</v>
      </c>
      <c r="E81">
        <v>6591.7905799999999</v>
      </c>
      <c r="F81">
        <v>3.3102</v>
      </c>
      <c r="G81">
        <v>2379.2583199999999</v>
      </c>
      <c r="H81">
        <v>5.6115599999999999</v>
      </c>
      <c r="I81">
        <v>1831.9299699999999</v>
      </c>
      <c r="J81">
        <v>7.5524500000000003</v>
      </c>
      <c r="K81">
        <v>4094.3238999999999</v>
      </c>
      <c r="L81">
        <v>12.494590000000001</v>
      </c>
      <c r="M81">
        <v>3140.5931500000002</v>
      </c>
      <c r="N81">
        <v>18.98047</v>
      </c>
    </row>
    <row r="82" spans="1:14" x14ac:dyDescent="0.3">
      <c r="A82" s="102">
        <v>80</v>
      </c>
      <c r="B82" t="s">
        <v>116</v>
      </c>
      <c r="C82">
        <v>6917.4166999999998</v>
      </c>
      <c r="D82">
        <v>0.94789000000000001</v>
      </c>
      <c r="E82">
        <v>6616.0952500000003</v>
      </c>
      <c r="F82">
        <v>3.2726299999999999</v>
      </c>
      <c r="G82">
        <v>2379.4924900000001</v>
      </c>
      <c r="H82">
        <v>5.5662599999999998</v>
      </c>
      <c r="I82">
        <v>1867.19912</v>
      </c>
      <c r="J82">
        <v>7.48949</v>
      </c>
      <c r="K82">
        <v>4112.9393700000001</v>
      </c>
      <c r="L82">
        <v>12.40855</v>
      </c>
      <c r="M82">
        <v>3161.4116800000002</v>
      </c>
      <c r="N82">
        <v>18.915759999999999</v>
      </c>
    </row>
    <row r="83" spans="1:14" x14ac:dyDescent="0.3">
      <c r="A83" s="102">
        <v>81</v>
      </c>
      <c r="B83" t="s">
        <v>117</v>
      </c>
      <c r="C83">
        <v>6844.0243</v>
      </c>
      <c r="D83">
        <v>0.95665999999999995</v>
      </c>
      <c r="E83">
        <v>6627.5074299999997</v>
      </c>
      <c r="F83">
        <v>3.2763200000000001</v>
      </c>
      <c r="G83">
        <v>2376.27511</v>
      </c>
      <c r="H83">
        <v>5.60398</v>
      </c>
      <c r="I83">
        <v>1886.2548999999999</v>
      </c>
      <c r="J83">
        <v>7.5646000000000004</v>
      </c>
      <c r="K83">
        <v>4131.8611700000001</v>
      </c>
      <c r="L83">
        <v>12.42221</v>
      </c>
      <c r="M83">
        <v>3191.0512800000001</v>
      </c>
      <c r="N83">
        <v>18.938110000000002</v>
      </c>
    </row>
    <row r="84" spans="1:14" x14ac:dyDescent="0.3">
      <c r="A84" s="102">
        <v>82</v>
      </c>
      <c r="B84" t="s">
        <v>118</v>
      </c>
      <c r="C84">
        <v>6915.2488800000001</v>
      </c>
      <c r="D84">
        <v>0.96150999999999998</v>
      </c>
      <c r="E84">
        <v>6600.8170499999997</v>
      </c>
      <c r="F84">
        <v>3.2893500000000002</v>
      </c>
      <c r="G84">
        <v>2416.3460799999998</v>
      </c>
      <c r="H84">
        <v>5.6045299999999996</v>
      </c>
      <c r="I84">
        <v>1815.35627</v>
      </c>
      <c r="J84">
        <v>7.5975599999999996</v>
      </c>
      <c r="K84">
        <v>4205.7709299999997</v>
      </c>
      <c r="L84">
        <v>12.387980000000001</v>
      </c>
      <c r="M84">
        <v>3159.0998399999999</v>
      </c>
      <c r="N84">
        <v>18.919589999999999</v>
      </c>
    </row>
    <row r="85" spans="1:14" x14ac:dyDescent="0.3">
      <c r="A85" s="102">
        <v>83</v>
      </c>
      <c r="B85" t="s">
        <v>119</v>
      </c>
      <c r="C85">
        <v>6932.1733999999997</v>
      </c>
      <c r="D85">
        <v>0.97011000000000003</v>
      </c>
      <c r="E85">
        <v>6603.0674399999998</v>
      </c>
      <c r="F85">
        <v>3.2780499999999999</v>
      </c>
      <c r="G85">
        <v>2415.2121499999998</v>
      </c>
      <c r="H85">
        <v>5.6015499999999996</v>
      </c>
      <c r="I85">
        <v>1864.6056699999999</v>
      </c>
      <c r="J85">
        <v>7.57111</v>
      </c>
      <c r="K85">
        <v>4223.5339999999997</v>
      </c>
      <c r="L85">
        <v>12.38556</v>
      </c>
      <c r="M85">
        <v>3179.9057899999998</v>
      </c>
      <c r="N85">
        <v>18.92989</v>
      </c>
    </row>
    <row r="86" spans="1:14" x14ac:dyDescent="0.3">
      <c r="A86" s="102">
        <v>84</v>
      </c>
      <c r="B86" t="s">
        <v>120</v>
      </c>
      <c r="C86">
        <v>6857.9849999999997</v>
      </c>
      <c r="D86">
        <v>0.99123000000000006</v>
      </c>
      <c r="E86">
        <v>6582.1898300000003</v>
      </c>
      <c r="F86">
        <v>3.2773099999999999</v>
      </c>
      <c r="G86">
        <v>2415.1033000000002</v>
      </c>
      <c r="H86">
        <v>5.60053</v>
      </c>
      <c r="I86">
        <v>1911.44622</v>
      </c>
      <c r="J86">
        <v>7.5662799999999999</v>
      </c>
      <c r="K86">
        <v>4241.9082600000002</v>
      </c>
      <c r="L86">
        <v>12.39861</v>
      </c>
      <c r="M86">
        <v>3207.5234799999998</v>
      </c>
      <c r="N86">
        <v>18.950579999999999</v>
      </c>
    </row>
    <row r="87" spans="1:14" x14ac:dyDescent="0.3">
      <c r="A87" s="102">
        <v>85</v>
      </c>
      <c r="B87" t="s">
        <v>121</v>
      </c>
      <c r="C87">
        <v>6947.6830200000004</v>
      </c>
      <c r="D87">
        <v>1.0158700000000001</v>
      </c>
      <c r="E87">
        <v>6560.5884500000002</v>
      </c>
      <c r="F87">
        <v>3.3239299999999998</v>
      </c>
      <c r="G87">
        <v>2418.7075799999998</v>
      </c>
      <c r="H87">
        <v>5.6474000000000002</v>
      </c>
      <c r="I87">
        <v>1902.02811</v>
      </c>
      <c r="J87">
        <v>7.6632499999999997</v>
      </c>
      <c r="K87">
        <v>4282.9834199999996</v>
      </c>
      <c r="L87">
        <v>12.49005</v>
      </c>
      <c r="M87">
        <v>3185.1285800000001</v>
      </c>
      <c r="N87">
        <v>19.04609</v>
      </c>
    </row>
    <row r="88" spans="1:14" x14ac:dyDescent="0.3">
      <c r="A88" s="102">
        <v>86</v>
      </c>
      <c r="B88" t="s">
        <v>122</v>
      </c>
      <c r="C88">
        <v>6974.9457000000002</v>
      </c>
      <c r="D88">
        <v>0.96913000000000005</v>
      </c>
      <c r="E88">
        <v>6581.5019599999996</v>
      </c>
      <c r="F88">
        <v>3.2655599999999998</v>
      </c>
      <c r="G88">
        <v>2417.3588100000002</v>
      </c>
      <c r="H88">
        <v>5.5548999999999999</v>
      </c>
      <c r="I88">
        <v>1937.26594</v>
      </c>
      <c r="J88">
        <v>7.5176800000000004</v>
      </c>
      <c r="K88">
        <v>4301.1623600000003</v>
      </c>
      <c r="L88">
        <v>12.32089</v>
      </c>
      <c r="M88">
        <v>3205.9011999999998</v>
      </c>
      <c r="N88">
        <v>18.90701</v>
      </c>
    </row>
    <row r="89" spans="1:14" x14ac:dyDescent="0.3">
      <c r="A89" s="102">
        <v>87</v>
      </c>
      <c r="B89" t="s">
        <v>123</v>
      </c>
      <c r="C89">
        <v>6946.0111500000003</v>
      </c>
      <c r="D89">
        <v>0.99146999999999996</v>
      </c>
      <c r="E89">
        <v>6575.9750299999996</v>
      </c>
      <c r="F89">
        <v>3.2932000000000001</v>
      </c>
      <c r="G89">
        <v>2420.8914399999999</v>
      </c>
      <c r="H89">
        <v>5.5922900000000002</v>
      </c>
      <c r="I89">
        <v>1944.0496900000001</v>
      </c>
      <c r="J89">
        <v>7.58873</v>
      </c>
      <c r="K89">
        <v>4319.57402</v>
      </c>
      <c r="L89">
        <v>12.333909999999999</v>
      </c>
      <c r="M89">
        <v>3231.7250399999998</v>
      </c>
      <c r="N89">
        <v>18.926349999999999</v>
      </c>
    </row>
    <row r="90" spans="1:14" x14ac:dyDescent="0.3">
      <c r="A90" s="102">
        <v>88</v>
      </c>
      <c r="B90" t="s">
        <v>124</v>
      </c>
      <c r="C90">
        <v>7013.4126999999999</v>
      </c>
      <c r="D90">
        <v>0.99460999999999999</v>
      </c>
      <c r="E90">
        <v>6564.0540700000001</v>
      </c>
      <c r="F90">
        <v>3.3201299999999998</v>
      </c>
      <c r="G90">
        <v>2425.1209899999999</v>
      </c>
      <c r="H90">
        <v>5.6293499999999996</v>
      </c>
      <c r="I90">
        <v>1930.8027500000001</v>
      </c>
      <c r="J90">
        <v>7.6459599999999996</v>
      </c>
      <c r="K90">
        <v>4363.5815599999996</v>
      </c>
      <c r="L90">
        <v>12.37973</v>
      </c>
      <c r="M90">
        <v>3217.2114700000002</v>
      </c>
      <c r="N90">
        <v>18.96752</v>
      </c>
    </row>
    <row r="91" spans="1:14" x14ac:dyDescent="0.3">
      <c r="A91" s="102">
        <v>89</v>
      </c>
      <c r="B91" t="s">
        <v>125</v>
      </c>
      <c r="C91">
        <v>7043.8888100000004</v>
      </c>
      <c r="D91">
        <v>0.97404999999999997</v>
      </c>
      <c r="E91">
        <v>6564.09231</v>
      </c>
      <c r="F91">
        <v>3.2642699999999998</v>
      </c>
      <c r="G91">
        <v>2423.94119</v>
      </c>
      <c r="H91">
        <v>5.5826099999999999</v>
      </c>
      <c r="I91">
        <v>1980.01108</v>
      </c>
      <c r="J91">
        <v>7.5626199999999999</v>
      </c>
      <c r="K91">
        <v>4381.3003900000003</v>
      </c>
      <c r="L91">
        <v>12.30288</v>
      </c>
      <c r="M91">
        <v>3238.0158200000001</v>
      </c>
      <c r="N91">
        <v>18.900870000000001</v>
      </c>
    </row>
    <row r="92" spans="1:14" x14ac:dyDescent="0.3">
      <c r="A92" s="102">
        <v>90</v>
      </c>
      <c r="B92" t="s">
        <v>126</v>
      </c>
      <c r="C92">
        <v>7002.6875300000002</v>
      </c>
      <c r="D92">
        <v>0.97931000000000001</v>
      </c>
      <c r="E92">
        <v>6547.5988399999997</v>
      </c>
      <c r="F92">
        <v>3.2713399999999999</v>
      </c>
      <c r="G92">
        <v>2422.72973</v>
      </c>
      <c r="H92">
        <v>5.5625499999999999</v>
      </c>
      <c r="I92">
        <v>2016.4837299999999</v>
      </c>
      <c r="J92">
        <v>7.5565600000000002</v>
      </c>
      <c r="K92">
        <v>4399.4875400000001</v>
      </c>
      <c r="L92">
        <v>12.315519999999999</v>
      </c>
      <c r="M92">
        <v>3259.5640899999999</v>
      </c>
      <c r="N92">
        <v>18.91685</v>
      </c>
    </row>
    <row r="93" spans="1:14" x14ac:dyDescent="0.3">
      <c r="A93" s="102">
        <v>91</v>
      </c>
      <c r="B93" t="s">
        <v>127</v>
      </c>
      <c r="C93">
        <v>7088.4029899999996</v>
      </c>
      <c r="D93">
        <v>0.98172999999999999</v>
      </c>
      <c r="E93">
        <v>6543.9719999999998</v>
      </c>
      <c r="F93">
        <v>3.2976000000000001</v>
      </c>
      <c r="G93">
        <v>2422.7421800000002</v>
      </c>
      <c r="H93">
        <v>5.5881999999999996</v>
      </c>
      <c r="I93">
        <v>2015.0933</v>
      </c>
      <c r="J93">
        <v>7.6179800000000002</v>
      </c>
      <c r="K93">
        <v>4437.2334300000002</v>
      </c>
      <c r="L93">
        <v>12.36374</v>
      </c>
      <c r="M93">
        <v>3238.2185399999998</v>
      </c>
      <c r="N93">
        <v>18.941569999999999</v>
      </c>
    </row>
    <row r="94" spans="1:14" x14ac:dyDescent="0.3">
      <c r="A94" s="102">
        <v>92</v>
      </c>
      <c r="B94" t="s">
        <v>128</v>
      </c>
      <c r="C94">
        <v>7115.2871599999999</v>
      </c>
      <c r="D94">
        <v>0.95667000000000002</v>
      </c>
      <c r="E94">
        <v>6566.5956999999999</v>
      </c>
      <c r="F94">
        <v>3.2551600000000001</v>
      </c>
      <c r="G94">
        <v>2420.80053</v>
      </c>
      <c r="H94">
        <v>5.5366499999999998</v>
      </c>
      <c r="I94">
        <v>2050.35527</v>
      </c>
      <c r="J94">
        <v>7.50312</v>
      </c>
      <c r="K94">
        <v>4454.9263099999998</v>
      </c>
      <c r="L94">
        <v>12.25033</v>
      </c>
      <c r="M94">
        <v>3259.0352499999999</v>
      </c>
      <c r="N94">
        <v>18.864329999999999</v>
      </c>
    </row>
    <row r="95" spans="1:14" x14ac:dyDescent="0.3">
      <c r="A95" s="102">
        <v>93</v>
      </c>
      <c r="B95" t="s">
        <v>129</v>
      </c>
      <c r="C95">
        <v>7093.7367899999999</v>
      </c>
      <c r="D95">
        <v>0.96477999999999997</v>
      </c>
      <c r="E95">
        <v>6546.8576999999996</v>
      </c>
      <c r="F95">
        <v>3.2679499999999999</v>
      </c>
      <c r="G95">
        <v>2421.2281499999999</v>
      </c>
      <c r="H95">
        <v>5.5728900000000001</v>
      </c>
      <c r="I95">
        <v>2061.7093100000002</v>
      </c>
      <c r="J95">
        <v>7.5687499999999996</v>
      </c>
      <c r="K95">
        <v>4473.3151600000001</v>
      </c>
      <c r="L95">
        <v>12.26301</v>
      </c>
      <c r="M95">
        <v>3285.6944199999998</v>
      </c>
      <c r="N95">
        <v>18.884209999999999</v>
      </c>
    </row>
    <row r="96" spans="1:14" x14ac:dyDescent="0.3">
      <c r="A96" s="102">
        <v>94</v>
      </c>
      <c r="B96" t="s">
        <v>130</v>
      </c>
      <c r="C96">
        <v>7179.3236999999999</v>
      </c>
      <c r="D96">
        <v>0.97275</v>
      </c>
      <c r="E96">
        <v>6531.2588699999997</v>
      </c>
      <c r="F96">
        <v>3.2809900000000001</v>
      </c>
      <c r="G96">
        <v>2431.3272000000002</v>
      </c>
      <c r="H96">
        <v>5.5945200000000002</v>
      </c>
      <c r="I96">
        <v>2051.9587499999998</v>
      </c>
      <c r="J96">
        <v>7.5581100000000001</v>
      </c>
      <c r="K96">
        <v>4508.64156</v>
      </c>
      <c r="L96">
        <v>12.28984</v>
      </c>
      <c r="M96">
        <v>3248.33815</v>
      </c>
      <c r="N96">
        <v>18.84301</v>
      </c>
    </row>
    <row r="97" spans="1:14" x14ac:dyDescent="0.3">
      <c r="A97" s="102">
        <v>95</v>
      </c>
      <c r="B97" t="s">
        <v>131</v>
      </c>
      <c r="C97">
        <v>7204.5704500000002</v>
      </c>
      <c r="D97">
        <v>0.96582999999999997</v>
      </c>
      <c r="E97">
        <v>6537.6829500000003</v>
      </c>
      <c r="F97">
        <v>3.2696499999999999</v>
      </c>
      <c r="G97">
        <v>2429.1180399999998</v>
      </c>
      <c r="H97">
        <v>5.5717400000000001</v>
      </c>
      <c r="I97">
        <v>2101.2521000000002</v>
      </c>
      <c r="J97">
        <v>7.5583400000000003</v>
      </c>
      <c r="K97">
        <v>4526.69013</v>
      </c>
      <c r="L97">
        <v>12.28759</v>
      </c>
      <c r="M97">
        <v>3269.1432</v>
      </c>
      <c r="N97">
        <v>18.840730000000001</v>
      </c>
    </row>
    <row r="98" spans="1:14" x14ac:dyDescent="0.3">
      <c r="A98" s="102">
        <v>96</v>
      </c>
      <c r="B98" t="s">
        <v>132</v>
      </c>
      <c r="C98">
        <v>7180.6413899999998</v>
      </c>
      <c r="D98">
        <v>0.97402999999999995</v>
      </c>
      <c r="E98">
        <v>6500.7679200000002</v>
      </c>
      <c r="F98">
        <v>3.28552</v>
      </c>
      <c r="G98">
        <v>2428.3717099999999</v>
      </c>
      <c r="H98">
        <v>5.5732299999999997</v>
      </c>
      <c r="I98">
        <v>2139.7106699999999</v>
      </c>
      <c r="J98">
        <v>7.5499200000000002</v>
      </c>
      <c r="K98">
        <v>4545.9861099999998</v>
      </c>
      <c r="L98">
        <v>12.30059</v>
      </c>
      <c r="M98">
        <v>3291.8109100000001</v>
      </c>
      <c r="N98">
        <v>18.85773</v>
      </c>
    </row>
    <row r="99" spans="1:14" x14ac:dyDescent="0.3">
      <c r="A99" s="102">
        <v>97</v>
      </c>
      <c r="B99" t="s">
        <v>133</v>
      </c>
      <c r="C99">
        <v>7227.8408600000002</v>
      </c>
      <c r="D99">
        <v>1.00885</v>
      </c>
      <c r="E99">
        <v>6496.4924000000001</v>
      </c>
      <c r="F99">
        <v>3.32477</v>
      </c>
      <c r="G99">
        <v>2441.9237400000002</v>
      </c>
      <c r="H99">
        <v>5.62521</v>
      </c>
      <c r="I99">
        <v>2175.9439699999998</v>
      </c>
      <c r="J99">
        <v>7.7046799999999998</v>
      </c>
      <c r="K99">
        <v>4538.5320899999997</v>
      </c>
      <c r="L99">
        <v>12.48161</v>
      </c>
      <c r="M99">
        <v>3254.65157</v>
      </c>
      <c r="N99">
        <v>18.91262</v>
      </c>
    </row>
    <row r="100" spans="1:14" x14ac:dyDescent="0.3">
      <c r="A100" s="102">
        <v>98</v>
      </c>
      <c r="B100" t="s">
        <v>134</v>
      </c>
      <c r="C100">
        <v>7256.4894400000003</v>
      </c>
      <c r="D100">
        <v>0.95838000000000001</v>
      </c>
      <c r="E100">
        <v>6515.1011900000003</v>
      </c>
      <c r="F100">
        <v>3.2694899999999998</v>
      </c>
      <c r="G100">
        <v>2441.9397300000001</v>
      </c>
      <c r="H100">
        <v>5.5320900000000002</v>
      </c>
      <c r="I100">
        <v>2211.3035799999998</v>
      </c>
      <c r="J100">
        <v>7.5574300000000001</v>
      </c>
      <c r="K100">
        <v>4557.2960800000001</v>
      </c>
      <c r="L100">
        <v>12.30683</v>
      </c>
      <c r="M100">
        <v>3275.47552</v>
      </c>
      <c r="N100">
        <v>18.775700000000001</v>
      </c>
    </row>
    <row r="101" spans="1:14" x14ac:dyDescent="0.3">
      <c r="A101" s="102">
        <v>99</v>
      </c>
      <c r="B101" t="s">
        <v>135</v>
      </c>
      <c r="C101">
        <v>7218.77268</v>
      </c>
      <c r="D101">
        <v>0.98663999999999996</v>
      </c>
      <c r="E101">
        <v>6512.3022799999999</v>
      </c>
      <c r="F101">
        <v>3.2976399999999999</v>
      </c>
      <c r="G101">
        <v>2439.9556600000001</v>
      </c>
      <c r="H101">
        <v>5.5692199999999996</v>
      </c>
      <c r="I101">
        <v>2220.8518899999999</v>
      </c>
      <c r="J101">
        <v>7.6168699999999996</v>
      </c>
      <c r="K101">
        <v>4575.6681600000002</v>
      </c>
      <c r="L101">
        <v>12.31892</v>
      </c>
      <c r="M101">
        <v>3301.1072199999999</v>
      </c>
      <c r="N101">
        <v>18.79533</v>
      </c>
    </row>
    <row r="102" spans="1:14" x14ac:dyDescent="0.3">
      <c r="A102" s="102">
        <v>100</v>
      </c>
      <c r="B102" t="s">
        <v>136</v>
      </c>
      <c r="C102">
        <v>7253.3572100000001</v>
      </c>
      <c r="D102">
        <v>0.99768000000000001</v>
      </c>
      <c r="E102">
        <v>6499.8924399999996</v>
      </c>
      <c r="F102">
        <v>3.3207399999999998</v>
      </c>
      <c r="G102">
        <v>2439.9048899999998</v>
      </c>
      <c r="H102">
        <v>5.6089900000000004</v>
      </c>
      <c r="I102">
        <v>2276.3179799999998</v>
      </c>
      <c r="J102">
        <v>7.7419099999999998</v>
      </c>
      <c r="K102">
        <v>4567.7980399999997</v>
      </c>
      <c r="L102">
        <v>12.466290000000001</v>
      </c>
      <c r="M102">
        <v>3255.7843899999998</v>
      </c>
      <c r="N102">
        <v>18.81344</v>
      </c>
    </row>
    <row r="103" spans="1:14" x14ac:dyDescent="0.3">
      <c r="A103" s="102">
        <v>101</v>
      </c>
      <c r="B103" t="s">
        <v>137</v>
      </c>
      <c r="C103">
        <v>7279.2459099999996</v>
      </c>
      <c r="D103">
        <v>0.95842000000000005</v>
      </c>
      <c r="E103">
        <v>6503.3113000000003</v>
      </c>
      <c r="F103">
        <v>3.2786</v>
      </c>
      <c r="G103">
        <v>2438.6783700000001</v>
      </c>
      <c r="H103">
        <v>5.5640799999999997</v>
      </c>
      <c r="I103">
        <v>2327.1454600000002</v>
      </c>
      <c r="J103">
        <v>7.6308400000000001</v>
      </c>
      <c r="K103">
        <v>4586.1840899999997</v>
      </c>
      <c r="L103">
        <v>12.37588</v>
      </c>
      <c r="M103">
        <v>3276.643</v>
      </c>
      <c r="N103">
        <v>18.748699999999999</v>
      </c>
    </row>
    <row r="104" spans="1:14" x14ac:dyDescent="0.3">
      <c r="A104" s="102">
        <v>102</v>
      </c>
      <c r="B104" t="s">
        <v>138</v>
      </c>
      <c r="C104">
        <v>7236.74305</v>
      </c>
      <c r="D104">
        <v>0.96716000000000002</v>
      </c>
      <c r="E104">
        <v>6486.16428</v>
      </c>
      <c r="F104">
        <v>3.2869999999999999</v>
      </c>
      <c r="G104">
        <v>2437.96119</v>
      </c>
      <c r="H104">
        <v>5.54467</v>
      </c>
      <c r="I104">
        <v>2365.2381799999998</v>
      </c>
      <c r="J104">
        <v>7.6302599999999998</v>
      </c>
      <c r="K104">
        <v>4604.6495699999996</v>
      </c>
      <c r="L104">
        <v>12.38762</v>
      </c>
      <c r="M104">
        <v>3299.11645</v>
      </c>
      <c r="N104">
        <v>18.76604</v>
      </c>
    </row>
    <row r="105" spans="1:14" x14ac:dyDescent="0.3">
      <c r="A105" s="102">
        <v>103</v>
      </c>
      <c r="B105" t="s">
        <v>139</v>
      </c>
      <c r="C105">
        <v>7259.9943800000001</v>
      </c>
      <c r="D105">
        <v>0.98660999999999999</v>
      </c>
      <c r="E105">
        <v>6484.0933299999997</v>
      </c>
      <c r="F105">
        <v>3.2964799999999999</v>
      </c>
      <c r="G105">
        <v>2449.1166499999999</v>
      </c>
      <c r="H105">
        <v>5.5938800000000004</v>
      </c>
      <c r="I105">
        <v>2430.29009</v>
      </c>
      <c r="J105">
        <v>7.69693</v>
      </c>
      <c r="K105">
        <v>4584.0157200000003</v>
      </c>
      <c r="L105">
        <v>12.52826</v>
      </c>
      <c r="M105">
        <v>3249.0652700000001</v>
      </c>
      <c r="N105">
        <v>18.79393</v>
      </c>
    </row>
    <row r="106" spans="1:14" x14ac:dyDescent="0.3">
      <c r="A106" s="102">
        <v>104</v>
      </c>
      <c r="B106" t="s">
        <v>140</v>
      </c>
      <c r="C106">
        <v>7287.6844700000001</v>
      </c>
      <c r="D106">
        <v>0.94923000000000002</v>
      </c>
      <c r="E106">
        <v>6504.1335799999997</v>
      </c>
      <c r="F106">
        <v>3.2715100000000001</v>
      </c>
      <c r="G106">
        <v>2449.0336400000001</v>
      </c>
      <c r="H106">
        <v>5.5213099999999997</v>
      </c>
      <c r="I106">
        <v>2465.68037</v>
      </c>
      <c r="J106">
        <v>7.6101599999999996</v>
      </c>
      <c r="K106">
        <v>4602.4474700000001</v>
      </c>
      <c r="L106">
        <v>12.4093</v>
      </c>
      <c r="M106">
        <v>3269.93127</v>
      </c>
      <c r="N106">
        <v>18.705459999999999</v>
      </c>
    </row>
    <row r="107" spans="1:14" x14ac:dyDescent="0.3">
      <c r="A107" s="102">
        <v>105</v>
      </c>
      <c r="B107" t="s">
        <v>141</v>
      </c>
      <c r="C107">
        <v>7243.9362600000004</v>
      </c>
      <c r="D107">
        <v>0.95048999999999995</v>
      </c>
      <c r="E107">
        <v>6501.9252200000001</v>
      </c>
      <c r="F107">
        <v>3.2871700000000001</v>
      </c>
      <c r="G107">
        <v>2450.86555</v>
      </c>
      <c r="H107">
        <v>5.5594999999999999</v>
      </c>
      <c r="I107">
        <v>2473.9735599999999</v>
      </c>
      <c r="J107">
        <v>7.6652899999999997</v>
      </c>
      <c r="K107">
        <v>4620.9573099999998</v>
      </c>
      <c r="L107">
        <v>12.420780000000001</v>
      </c>
      <c r="M107">
        <v>3296.58851</v>
      </c>
      <c r="N107">
        <v>18.726379999999999</v>
      </c>
    </row>
    <row r="108" spans="1:14" x14ac:dyDescent="0.3">
      <c r="A108" s="102">
        <v>106</v>
      </c>
      <c r="B108" t="s">
        <v>142</v>
      </c>
      <c r="C108">
        <v>7248.3218900000002</v>
      </c>
      <c r="D108">
        <v>0.97536999999999996</v>
      </c>
      <c r="E108">
        <v>6538.8279599999996</v>
      </c>
      <c r="F108">
        <v>3.2805499999999999</v>
      </c>
      <c r="G108">
        <v>2446.1532299999999</v>
      </c>
      <c r="H108">
        <v>5.6168300000000002</v>
      </c>
      <c r="I108">
        <v>2559.00954</v>
      </c>
      <c r="J108">
        <v>7.6656399999999998</v>
      </c>
      <c r="K108">
        <v>4585.4582600000003</v>
      </c>
      <c r="L108">
        <v>12.56742</v>
      </c>
      <c r="M108">
        <v>3229.15326</v>
      </c>
      <c r="N108">
        <v>18.707730000000002</v>
      </c>
    </row>
    <row r="109" spans="1:14" x14ac:dyDescent="0.3">
      <c r="A109" s="102">
        <v>107</v>
      </c>
      <c r="B109" t="s">
        <v>143</v>
      </c>
      <c r="C109">
        <v>7279.27963</v>
      </c>
      <c r="D109">
        <v>0.95548</v>
      </c>
      <c r="E109">
        <v>6534.4912800000002</v>
      </c>
      <c r="F109">
        <v>3.2851900000000001</v>
      </c>
      <c r="G109">
        <v>2447.9741199999999</v>
      </c>
      <c r="H109">
        <v>5.5693799999999998</v>
      </c>
      <c r="I109">
        <v>2609.8469300000002</v>
      </c>
      <c r="J109">
        <v>7.6847099999999999</v>
      </c>
      <c r="K109">
        <v>4603.6431300000004</v>
      </c>
      <c r="L109">
        <v>12.549379999999999</v>
      </c>
      <c r="M109">
        <v>3250.0343600000001</v>
      </c>
      <c r="N109">
        <v>18.699529999999999</v>
      </c>
    </row>
    <row r="110" spans="1:14" x14ac:dyDescent="0.3">
      <c r="A110" s="102">
        <v>108</v>
      </c>
      <c r="B110" t="s">
        <v>144</v>
      </c>
      <c r="C110">
        <v>7228.9599699999999</v>
      </c>
      <c r="D110">
        <v>0.96880999999999995</v>
      </c>
      <c r="E110">
        <v>6515.1535400000002</v>
      </c>
      <c r="F110">
        <v>3.2995000000000001</v>
      </c>
      <c r="G110">
        <v>2449.01161</v>
      </c>
      <c r="H110">
        <v>5.5689399999999996</v>
      </c>
      <c r="I110">
        <v>2653.6154200000001</v>
      </c>
      <c r="J110">
        <v>7.6848200000000002</v>
      </c>
      <c r="K110">
        <v>4622.2286100000001</v>
      </c>
      <c r="L110">
        <v>12.56047</v>
      </c>
      <c r="M110">
        <v>3275.7715899999998</v>
      </c>
      <c r="N110">
        <v>18.719889999999999</v>
      </c>
    </row>
    <row r="111" spans="1:14" x14ac:dyDescent="0.3">
      <c r="A111" s="102">
        <v>109</v>
      </c>
      <c r="B111" t="s">
        <v>145</v>
      </c>
      <c r="C111">
        <v>7234.6913800000002</v>
      </c>
      <c r="D111">
        <v>0.99587999999999999</v>
      </c>
      <c r="E111">
        <v>6523.5057200000001</v>
      </c>
      <c r="F111">
        <v>3.32843</v>
      </c>
      <c r="G111">
        <v>2482.2012100000002</v>
      </c>
      <c r="H111">
        <v>5.6187199999999997</v>
      </c>
      <c r="I111">
        <v>2705.9648299999999</v>
      </c>
      <c r="J111">
        <v>7.8057400000000001</v>
      </c>
      <c r="K111">
        <v>4612.2824899999996</v>
      </c>
      <c r="L111">
        <v>12.75151</v>
      </c>
      <c r="M111">
        <v>3219.0476699999999</v>
      </c>
      <c r="N111">
        <v>18.836169999999999</v>
      </c>
    </row>
    <row r="112" spans="1:14" x14ac:dyDescent="0.3">
      <c r="A112" s="102">
        <v>110</v>
      </c>
      <c r="B112" t="s">
        <v>146</v>
      </c>
      <c r="C112">
        <v>7264.11906</v>
      </c>
      <c r="D112">
        <v>0.94638999999999995</v>
      </c>
      <c r="E112">
        <v>6540.29367</v>
      </c>
      <c r="F112">
        <v>3.2721900000000002</v>
      </c>
      <c r="G112">
        <v>2483.4613100000001</v>
      </c>
      <c r="H112">
        <v>5.5273899999999996</v>
      </c>
      <c r="I112">
        <v>2741.6712299999999</v>
      </c>
      <c r="J112">
        <v>7.6429600000000004</v>
      </c>
      <c r="K112">
        <v>4630.7529299999997</v>
      </c>
      <c r="L112">
        <v>12.57408</v>
      </c>
      <c r="M112">
        <v>3240.0241900000001</v>
      </c>
      <c r="N112">
        <v>18.704560000000001</v>
      </c>
    </row>
    <row r="113" spans="1:14" x14ac:dyDescent="0.3">
      <c r="A113" s="102">
        <v>111</v>
      </c>
      <c r="B113" t="s">
        <v>147</v>
      </c>
      <c r="C113">
        <v>7214.8155699999998</v>
      </c>
      <c r="D113">
        <v>0.97536999999999996</v>
      </c>
      <c r="E113">
        <v>6545.77405</v>
      </c>
      <c r="F113">
        <v>3.3012299999999999</v>
      </c>
      <c r="G113">
        <v>2478.8295800000001</v>
      </c>
      <c r="H113">
        <v>5.5655999999999999</v>
      </c>
      <c r="I113">
        <v>2753.3077400000002</v>
      </c>
      <c r="J113">
        <v>7.6905099999999997</v>
      </c>
      <c r="K113">
        <v>4649.6823599999998</v>
      </c>
      <c r="L113">
        <v>12.585100000000001</v>
      </c>
      <c r="M113">
        <v>3266.25054</v>
      </c>
      <c r="N113">
        <v>18.725269999999998</v>
      </c>
    </row>
    <row r="114" spans="1:14" x14ac:dyDescent="0.3">
      <c r="A114" s="102">
        <v>112</v>
      </c>
      <c r="B114" t="s">
        <v>148</v>
      </c>
      <c r="C114">
        <v>7224.5125399999997</v>
      </c>
      <c r="D114">
        <v>0.99922</v>
      </c>
      <c r="E114">
        <v>6545.7701699999998</v>
      </c>
      <c r="F114">
        <v>3.3129599999999999</v>
      </c>
      <c r="G114">
        <v>2483.9570199999998</v>
      </c>
      <c r="H114">
        <v>5.6229100000000001</v>
      </c>
      <c r="I114">
        <v>2815.2478599999999</v>
      </c>
      <c r="J114">
        <v>7.7838099999999999</v>
      </c>
      <c r="K114">
        <v>4637.4727700000003</v>
      </c>
      <c r="L114">
        <v>12.727980000000001</v>
      </c>
      <c r="M114">
        <v>3218.7913400000002</v>
      </c>
      <c r="N114">
        <v>18.79419</v>
      </c>
    </row>
    <row r="115" spans="1:14" x14ac:dyDescent="0.3">
      <c r="A115" s="102">
        <v>113</v>
      </c>
      <c r="B115" t="s">
        <v>149</v>
      </c>
      <c r="C115">
        <v>7255.8693800000001</v>
      </c>
      <c r="D115">
        <v>0.94771000000000005</v>
      </c>
      <c r="E115">
        <v>6540.2787600000001</v>
      </c>
      <c r="F115">
        <v>3.2772899999999998</v>
      </c>
      <c r="G115">
        <v>2486.4069</v>
      </c>
      <c r="H115">
        <v>5.55084</v>
      </c>
      <c r="I115">
        <v>2866.2661899999998</v>
      </c>
      <c r="J115">
        <v>7.6615900000000003</v>
      </c>
      <c r="K115">
        <v>4655.9200199999996</v>
      </c>
      <c r="L115">
        <v>12.628869999999999</v>
      </c>
      <c r="M115">
        <v>3239.6745500000002</v>
      </c>
      <c r="N115">
        <v>18.710090000000001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7" tint="0.79998168889431442"/>
  </sheetPr>
  <dimension ref="A1:S22"/>
  <sheetViews>
    <sheetView workbookViewId="0">
      <selection activeCell="J29" sqref="J29"/>
    </sheetView>
  </sheetViews>
  <sheetFormatPr defaultRowHeight="14.4" x14ac:dyDescent="0.3"/>
  <cols>
    <col min="2" max="2" width="10.109375" style="1" customWidth="1"/>
    <col min="3" max="3" width="19.33203125" style="1" bestFit="1" customWidth="1"/>
    <col min="5" max="5" width="9.109375" style="1" customWidth="1"/>
    <col min="6" max="6" width="4.109375" style="1" customWidth="1"/>
    <col min="7" max="7" width="9.109375" style="1" customWidth="1"/>
    <col min="8" max="8" width="23.88671875" style="1" bestFit="1" customWidth="1"/>
    <col min="9" max="9" width="16.44140625" style="1" bestFit="1" customWidth="1"/>
    <col min="10" max="10" width="14.109375" style="1" bestFit="1" customWidth="1"/>
    <col min="11" max="11" width="19.88671875" style="1" bestFit="1" customWidth="1"/>
    <col min="12" max="12" width="19.33203125" style="1" bestFit="1" customWidth="1"/>
    <col min="13" max="13" width="9.109375" style="1" customWidth="1"/>
    <col min="14" max="14" width="20.44140625" style="1" bestFit="1" customWidth="1"/>
  </cols>
  <sheetData>
    <row r="1" spans="1:19" x14ac:dyDescent="0.3">
      <c r="A1" s="119" t="s">
        <v>13</v>
      </c>
      <c r="B1" s="120"/>
      <c r="C1" s="120"/>
      <c r="D1" s="120"/>
    </row>
    <row r="2" spans="1:19" x14ac:dyDescent="0.3">
      <c r="A2" s="120"/>
      <c r="B2" s="120"/>
      <c r="C2" s="120"/>
      <c r="D2" s="120"/>
    </row>
    <row r="3" spans="1:19" x14ac:dyDescent="0.3">
      <c r="A3" s="121"/>
      <c r="B3" s="121"/>
      <c r="C3" s="121"/>
      <c r="D3" s="121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</row>
    <row r="5" spans="1:19" x14ac:dyDescent="0.3">
      <c r="B5" s="55" t="s">
        <v>14</v>
      </c>
      <c r="C5" s="71" t="s">
        <v>15</v>
      </c>
      <c r="E5" s="58" t="s">
        <v>16</v>
      </c>
    </row>
    <row r="6" spans="1:19" x14ac:dyDescent="0.3">
      <c r="B6" s="70">
        <v>2022</v>
      </c>
      <c r="C6" s="75">
        <v>530.5</v>
      </c>
      <c r="E6" s="61" t="s">
        <v>17</v>
      </c>
    </row>
    <row r="7" spans="1:19" x14ac:dyDescent="0.3">
      <c r="B7" s="70">
        <v>2023</v>
      </c>
      <c r="C7" s="57">
        <v>1042.75</v>
      </c>
    </row>
    <row r="8" spans="1:19" x14ac:dyDescent="0.3">
      <c r="B8" s="70">
        <v>2024</v>
      </c>
      <c r="C8" s="57">
        <v>1047.5462500000001</v>
      </c>
      <c r="F8" s="65" t="s">
        <v>18</v>
      </c>
    </row>
    <row r="9" spans="1:19" x14ac:dyDescent="0.3">
      <c r="B9" s="70">
        <v>2025</v>
      </c>
      <c r="C9" s="57">
        <v>1368.3703687499999</v>
      </c>
    </row>
    <row r="10" spans="1:19" ht="17.25" customHeight="1" x14ac:dyDescent="0.3">
      <c r="B10" s="70">
        <v>2026</v>
      </c>
      <c r="C10" s="57">
        <v>1389.2233316562499</v>
      </c>
      <c r="G10" s="63"/>
      <c r="H10" s="56" t="s">
        <v>19</v>
      </c>
      <c r="I10" s="56" t="s">
        <v>20</v>
      </c>
      <c r="J10" s="56" t="s">
        <v>21</v>
      </c>
      <c r="K10" s="56" t="s">
        <v>202</v>
      </c>
      <c r="L10" s="71" t="s">
        <v>15</v>
      </c>
      <c r="M10" s="62"/>
      <c r="N10" s="72" t="s">
        <v>22</v>
      </c>
      <c r="O10" s="73">
        <v>651.5</v>
      </c>
    </row>
    <row r="11" spans="1:19" x14ac:dyDescent="0.3">
      <c r="B11" s="70">
        <v>2027</v>
      </c>
      <c r="C11" s="57">
        <v>1427.106148264219</v>
      </c>
      <c r="G11" s="70">
        <v>2022</v>
      </c>
      <c r="H11" s="66">
        <v>1889</v>
      </c>
      <c r="I11" s="67">
        <v>650</v>
      </c>
      <c r="J11" s="67">
        <f>I11-O10</f>
        <v>-1.5</v>
      </c>
      <c r="K11" s="66">
        <v>1357</v>
      </c>
      <c r="L11" s="69">
        <f t="shared" ref="L11:L20" si="0">H11+J11-K11</f>
        <v>530.5</v>
      </c>
      <c r="N11" s="64" t="s">
        <v>23</v>
      </c>
      <c r="O11" s="74">
        <v>3.5000000000000003E-2</v>
      </c>
    </row>
    <row r="12" spans="1:19" x14ac:dyDescent="0.3">
      <c r="B12" s="70">
        <v>2028</v>
      </c>
      <c r="C12" s="57">
        <v>1806.0198634534661</v>
      </c>
      <c r="G12" s="70">
        <v>2023</v>
      </c>
      <c r="H12" s="68">
        <v>1020</v>
      </c>
      <c r="I12" s="67">
        <f t="shared" ref="I12:I20" si="1">(1+$O$11)*I11</f>
        <v>672.75</v>
      </c>
      <c r="J12" s="67">
        <f t="shared" ref="J12:J20" si="2">I12-I11</f>
        <v>22.75</v>
      </c>
      <c r="K12" s="66"/>
      <c r="L12" s="69">
        <f t="shared" si="0"/>
        <v>1042.75</v>
      </c>
    </row>
    <row r="13" spans="1:19" x14ac:dyDescent="0.3">
      <c r="B13" s="70">
        <v>2029</v>
      </c>
      <c r="C13" s="57">
        <v>1682.9655586743379</v>
      </c>
      <c r="G13" s="70">
        <v>2024</v>
      </c>
      <c r="H13" s="68">
        <v>1024</v>
      </c>
      <c r="I13" s="67">
        <f t="shared" si="1"/>
        <v>696.29624999999999</v>
      </c>
      <c r="J13" s="67">
        <f t="shared" si="2"/>
        <v>23.546249999999986</v>
      </c>
      <c r="K13" s="66"/>
      <c r="L13" s="69">
        <f t="shared" si="0"/>
        <v>1047.5462499999999</v>
      </c>
    </row>
    <row r="14" spans="1:19" x14ac:dyDescent="0.3">
      <c r="B14" s="70">
        <v>2030</v>
      </c>
      <c r="C14" s="57">
        <v>2076.9443532279388</v>
      </c>
      <c r="G14" s="70">
        <v>2025</v>
      </c>
      <c r="H14" s="66">
        <v>1344</v>
      </c>
      <c r="I14" s="67">
        <f t="shared" si="1"/>
        <v>720.66661874999988</v>
      </c>
      <c r="J14" s="67">
        <f t="shared" si="2"/>
        <v>24.370368749999898</v>
      </c>
      <c r="K14" s="66"/>
      <c r="L14" s="69">
        <f t="shared" si="0"/>
        <v>1368.3703687499999</v>
      </c>
    </row>
    <row r="15" spans="1:19" x14ac:dyDescent="0.3">
      <c r="B15" s="70">
        <v>2031</v>
      </c>
      <c r="C15" s="57">
        <v>2170.957405590917</v>
      </c>
      <c r="G15" s="70">
        <v>2026</v>
      </c>
      <c r="H15" s="66">
        <v>1364</v>
      </c>
      <c r="I15" s="67">
        <f t="shared" si="1"/>
        <v>745.8899504062498</v>
      </c>
      <c r="J15" s="67">
        <f t="shared" si="2"/>
        <v>25.223331656249911</v>
      </c>
      <c r="K15" s="66"/>
      <c r="L15" s="69">
        <f t="shared" si="0"/>
        <v>1389.2233316562499</v>
      </c>
    </row>
    <row r="16" spans="1:19" x14ac:dyDescent="0.3">
      <c r="G16" s="70">
        <v>2027</v>
      </c>
      <c r="H16" s="66">
        <v>1401</v>
      </c>
      <c r="I16" s="67">
        <f t="shared" si="1"/>
        <v>771.99609867046843</v>
      </c>
      <c r="J16" s="67">
        <f t="shared" si="2"/>
        <v>26.106148264218632</v>
      </c>
      <c r="K16" s="66"/>
      <c r="L16" s="69">
        <f t="shared" si="0"/>
        <v>1427.1061482642185</v>
      </c>
    </row>
    <row r="17" spans="6:18" x14ac:dyDescent="0.3">
      <c r="G17" s="70">
        <v>2028</v>
      </c>
      <c r="H17" s="66">
        <v>1779</v>
      </c>
      <c r="I17" s="67">
        <f t="shared" si="1"/>
        <v>799.01596212393474</v>
      </c>
      <c r="J17" s="67">
        <f t="shared" si="2"/>
        <v>27.019863453466314</v>
      </c>
      <c r="K17" s="66"/>
      <c r="L17" s="69">
        <f t="shared" si="0"/>
        <v>1806.0198634534663</v>
      </c>
    </row>
    <row r="18" spans="6:18" x14ac:dyDescent="0.3">
      <c r="G18" s="70">
        <v>2029</v>
      </c>
      <c r="H18" s="66">
        <v>1655</v>
      </c>
      <c r="I18" s="67">
        <f t="shared" si="1"/>
        <v>826.98152079827241</v>
      </c>
      <c r="J18" s="67">
        <f t="shared" si="2"/>
        <v>27.965558674337672</v>
      </c>
      <c r="K18" s="66"/>
      <c r="L18" s="69">
        <f t="shared" si="0"/>
        <v>1682.9655586743377</v>
      </c>
    </row>
    <row r="19" spans="6:18" x14ac:dyDescent="0.3">
      <c r="G19" s="70">
        <v>2030</v>
      </c>
      <c r="H19" s="66">
        <v>2048</v>
      </c>
      <c r="I19" s="67">
        <f t="shared" si="1"/>
        <v>855.92587402621189</v>
      </c>
      <c r="J19" s="67">
        <f t="shared" si="2"/>
        <v>28.944353227939473</v>
      </c>
      <c r="K19" s="66"/>
      <c r="L19" s="69">
        <f t="shared" si="0"/>
        <v>2076.9443532279392</v>
      </c>
    </row>
    <row r="20" spans="6:18" x14ac:dyDescent="0.3">
      <c r="G20" s="70">
        <v>2031</v>
      </c>
      <c r="H20" s="66">
        <v>2141</v>
      </c>
      <c r="I20" s="67">
        <f t="shared" si="1"/>
        <v>885.88327961712923</v>
      </c>
      <c r="J20" s="67">
        <f t="shared" si="2"/>
        <v>29.957405590917347</v>
      </c>
      <c r="K20" s="66"/>
      <c r="L20" s="69">
        <f t="shared" si="0"/>
        <v>2170.9574055909175</v>
      </c>
    </row>
    <row r="21" spans="6:18" x14ac:dyDescent="0.3">
      <c r="F21" s="68"/>
    </row>
    <row r="22" spans="6:18" x14ac:dyDescent="0.3">
      <c r="G22" s="122" t="s">
        <v>201</v>
      </c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</row>
  </sheetData>
  <mergeCells count="2">
    <mergeCell ref="A1:D3"/>
    <mergeCell ref="G22:R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7" tint="0.79998168889431442"/>
  </sheetPr>
  <dimension ref="A1:E122"/>
  <sheetViews>
    <sheetView workbookViewId="0">
      <selection activeCell="F66" sqref="F66"/>
    </sheetView>
  </sheetViews>
  <sheetFormatPr defaultRowHeight="14.4" x14ac:dyDescent="0.3"/>
  <cols>
    <col min="2" max="2" width="12.5546875" style="1" customWidth="1"/>
    <col min="3" max="3" width="19.33203125" style="1" bestFit="1" customWidth="1"/>
  </cols>
  <sheetData>
    <row r="1" spans="1:5" x14ac:dyDescent="0.3">
      <c r="A1" s="119" t="s">
        <v>24</v>
      </c>
      <c r="B1" s="120"/>
      <c r="C1" s="120"/>
      <c r="D1" s="120"/>
    </row>
    <row r="2" spans="1:5" x14ac:dyDescent="0.3">
      <c r="A2" s="120"/>
      <c r="B2" s="120"/>
      <c r="C2" s="120"/>
      <c r="D2" s="120"/>
    </row>
    <row r="3" spans="1:5" x14ac:dyDescent="0.3">
      <c r="A3" s="121"/>
      <c r="B3" s="121"/>
      <c r="C3" s="121"/>
      <c r="D3" s="121"/>
    </row>
    <row r="5" spans="1:5" x14ac:dyDescent="0.3">
      <c r="B5" s="55" t="s">
        <v>25</v>
      </c>
      <c r="C5" s="56" t="s">
        <v>26</v>
      </c>
      <c r="E5" s="58" t="s">
        <v>27</v>
      </c>
    </row>
    <row r="6" spans="1:5" x14ac:dyDescent="0.3">
      <c r="B6" s="101">
        <v>44666</v>
      </c>
      <c r="C6" s="57">
        <v>0</v>
      </c>
    </row>
    <row r="7" spans="1:5" x14ac:dyDescent="0.3">
      <c r="B7" s="101">
        <v>44696</v>
      </c>
      <c r="C7" s="57">
        <v>0</v>
      </c>
    </row>
    <row r="8" spans="1:5" x14ac:dyDescent="0.3">
      <c r="B8" s="101">
        <v>44727</v>
      </c>
      <c r="C8" s="57">
        <v>0</v>
      </c>
    </row>
    <row r="9" spans="1:5" x14ac:dyDescent="0.3">
      <c r="B9" s="101">
        <v>44757</v>
      </c>
      <c r="C9" s="57">
        <v>0</v>
      </c>
    </row>
    <row r="10" spans="1:5" x14ac:dyDescent="0.3">
      <c r="B10" s="101">
        <v>44788</v>
      </c>
      <c r="C10" s="57">
        <v>0</v>
      </c>
    </row>
    <row r="11" spans="1:5" x14ac:dyDescent="0.3">
      <c r="B11" s="101">
        <v>44819</v>
      </c>
      <c r="C11" s="57">
        <v>0</v>
      </c>
    </row>
    <row r="12" spans="1:5" x14ac:dyDescent="0.3">
      <c r="B12" s="101">
        <v>44849</v>
      </c>
      <c r="C12" s="57">
        <v>0</v>
      </c>
    </row>
    <row r="13" spans="1:5" x14ac:dyDescent="0.3">
      <c r="B13" s="101">
        <v>44880</v>
      </c>
      <c r="C13" s="57">
        <v>0</v>
      </c>
    </row>
    <row r="14" spans="1:5" x14ac:dyDescent="0.3">
      <c r="B14" s="101">
        <v>44910</v>
      </c>
      <c r="C14" s="57">
        <v>0</v>
      </c>
    </row>
    <row r="15" spans="1:5" x14ac:dyDescent="0.3">
      <c r="B15" s="101">
        <v>44941</v>
      </c>
      <c r="C15" s="57">
        <v>0</v>
      </c>
    </row>
    <row r="16" spans="1:5" x14ac:dyDescent="0.3">
      <c r="B16" s="101">
        <v>44972</v>
      </c>
      <c r="C16" s="57">
        <v>0</v>
      </c>
    </row>
    <row r="17" spans="2:3" x14ac:dyDescent="0.3">
      <c r="B17" s="101">
        <v>45000</v>
      </c>
      <c r="C17" s="57">
        <v>0</v>
      </c>
    </row>
    <row r="18" spans="2:3" x14ac:dyDescent="0.3">
      <c r="B18" s="101">
        <v>45031</v>
      </c>
      <c r="C18" s="57">
        <v>0</v>
      </c>
    </row>
    <row r="19" spans="2:3" x14ac:dyDescent="0.3">
      <c r="B19" s="101">
        <v>45061</v>
      </c>
      <c r="C19" s="57">
        <v>0</v>
      </c>
    </row>
    <row r="20" spans="2:3" x14ac:dyDescent="0.3">
      <c r="B20" s="101">
        <v>45092</v>
      </c>
      <c r="C20" s="57">
        <v>0</v>
      </c>
    </row>
    <row r="21" spans="2:3" x14ac:dyDescent="0.3">
      <c r="B21" s="101">
        <v>45122</v>
      </c>
      <c r="C21" s="57">
        <v>0</v>
      </c>
    </row>
    <row r="22" spans="2:3" x14ac:dyDescent="0.3">
      <c r="B22" s="101">
        <v>45153</v>
      </c>
      <c r="C22" s="57">
        <v>0</v>
      </c>
    </row>
    <row r="23" spans="2:3" x14ac:dyDescent="0.3">
      <c r="B23" s="101">
        <v>45184</v>
      </c>
      <c r="C23" s="57">
        <v>0</v>
      </c>
    </row>
    <row r="24" spans="2:3" x14ac:dyDescent="0.3">
      <c r="B24" s="101">
        <v>45214</v>
      </c>
      <c r="C24" s="57">
        <v>0</v>
      </c>
    </row>
    <row r="25" spans="2:3" x14ac:dyDescent="0.3">
      <c r="B25" s="101">
        <v>45245</v>
      </c>
      <c r="C25" s="57">
        <v>0</v>
      </c>
    </row>
    <row r="26" spans="2:3" x14ac:dyDescent="0.3">
      <c r="B26" s="101">
        <v>45275</v>
      </c>
      <c r="C26" s="57">
        <v>0</v>
      </c>
    </row>
    <row r="27" spans="2:3" x14ac:dyDescent="0.3">
      <c r="B27" s="101">
        <v>45306</v>
      </c>
      <c r="C27" s="57">
        <v>0</v>
      </c>
    </row>
    <row r="28" spans="2:3" x14ac:dyDescent="0.3">
      <c r="B28" s="101">
        <v>45337</v>
      </c>
      <c r="C28" s="57">
        <v>0</v>
      </c>
    </row>
    <row r="29" spans="2:3" x14ac:dyDescent="0.3">
      <c r="B29" s="101">
        <v>45366</v>
      </c>
      <c r="C29" s="57">
        <v>0</v>
      </c>
    </row>
    <row r="30" spans="2:3" x14ac:dyDescent="0.3">
      <c r="B30" s="101">
        <v>45397</v>
      </c>
      <c r="C30" s="57">
        <v>0</v>
      </c>
    </row>
    <row r="31" spans="2:3" x14ac:dyDescent="0.3">
      <c r="B31" s="101">
        <v>45427</v>
      </c>
      <c r="C31" s="57">
        <v>0</v>
      </c>
    </row>
    <row r="32" spans="2:3" x14ac:dyDescent="0.3">
      <c r="B32" s="101">
        <v>45458</v>
      </c>
      <c r="C32" s="57">
        <v>0</v>
      </c>
    </row>
    <row r="33" spans="2:3" x14ac:dyDescent="0.3">
      <c r="B33" s="101">
        <v>45488</v>
      </c>
      <c r="C33" s="57">
        <v>0</v>
      </c>
    </row>
    <row r="34" spans="2:3" x14ac:dyDescent="0.3">
      <c r="B34" s="101">
        <v>45519</v>
      </c>
      <c r="C34" s="57">
        <v>0</v>
      </c>
    </row>
    <row r="35" spans="2:3" x14ac:dyDescent="0.3">
      <c r="B35" s="101">
        <v>45550</v>
      </c>
      <c r="C35" s="57">
        <v>0</v>
      </c>
    </row>
    <row r="36" spans="2:3" x14ac:dyDescent="0.3">
      <c r="B36" s="101">
        <v>45580</v>
      </c>
      <c r="C36" s="57">
        <v>0</v>
      </c>
    </row>
    <row r="37" spans="2:3" x14ac:dyDescent="0.3">
      <c r="B37" s="101">
        <v>45611</v>
      </c>
      <c r="C37" s="57">
        <v>0</v>
      </c>
    </row>
    <row r="38" spans="2:3" x14ac:dyDescent="0.3">
      <c r="B38" s="101">
        <v>45641</v>
      </c>
      <c r="C38" s="57">
        <v>0</v>
      </c>
    </row>
    <row r="39" spans="2:3" x14ac:dyDescent="0.3">
      <c r="B39" s="101">
        <v>45672</v>
      </c>
      <c r="C39" s="57">
        <v>0</v>
      </c>
    </row>
    <row r="40" spans="2:3" x14ac:dyDescent="0.3">
      <c r="B40" s="101">
        <v>45703</v>
      </c>
      <c r="C40" s="57">
        <v>0</v>
      </c>
    </row>
    <row r="41" spans="2:3" x14ac:dyDescent="0.3">
      <c r="B41" s="101">
        <v>45731</v>
      </c>
      <c r="C41" s="57">
        <v>0</v>
      </c>
    </row>
    <row r="42" spans="2:3" x14ac:dyDescent="0.3">
      <c r="B42" s="101">
        <v>45762</v>
      </c>
      <c r="C42" s="57">
        <v>0</v>
      </c>
    </row>
    <row r="43" spans="2:3" x14ac:dyDescent="0.3">
      <c r="B43" s="101">
        <v>45792</v>
      </c>
      <c r="C43" s="57">
        <v>20</v>
      </c>
    </row>
    <row r="44" spans="2:3" x14ac:dyDescent="0.3">
      <c r="B44" s="101">
        <v>45823</v>
      </c>
      <c r="C44" s="57">
        <v>20</v>
      </c>
    </row>
    <row r="45" spans="2:3" x14ac:dyDescent="0.3">
      <c r="B45" s="101">
        <v>45853</v>
      </c>
      <c r="C45" s="57">
        <v>20</v>
      </c>
    </row>
    <row r="46" spans="2:3" x14ac:dyDescent="0.3">
      <c r="B46" s="101">
        <v>45884</v>
      </c>
      <c r="C46" s="57">
        <v>20</v>
      </c>
    </row>
    <row r="47" spans="2:3" x14ac:dyDescent="0.3">
      <c r="B47" s="101">
        <v>45915</v>
      </c>
      <c r="C47" s="57">
        <v>20</v>
      </c>
    </row>
    <row r="48" spans="2:3" x14ac:dyDescent="0.3">
      <c r="B48" s="101">
        <v>45945</v>
      </c>
      <c r="C48" s="57">
        <v>20</v>
      </c>
    </row>
    <row r="49" spans="2:3" x14ac:dyDescent="0.3">
      <c r="B49" s="101">
        <v>45976</v>
      </c>
      <c r="C49" s="57">
        <v>20</v>
      </c>
    </row>
    <row r="50" spans="2:3" x14ac:dyDescent="0.3">
      <c r="B50" s="101">
        <v>46006</v>
      </c>
      <c r="C50" s="57">
        <v>20</v>
      </c>
    </row>
    <row r="51" spans="2:3" x14ac:dyDescent="0.3">
      <c r="B51" s="101">
        <v>46037</v>
      </c>
      <c r="C51" s="57">
        <v>20</v>
      </c>
    </row>
    <row r="52" spans="2:3" x14ac:dyDescent="0.3">
      <c r="B52" s="101">
        <v>46068</v>
      </c>
      <c r="C52" s="57">
        <v>20</v>
      </c>
    </row>
    <row r="53" spans="2:3" x14ac:dyDescent="0.3">
      <c r="B53" s="101">
        <v>46096</v>
      </c>
      <c r="C53" s="57">
        <v>20</v>
      </c>
    </row>
    <row r="54" spans="2:3" x14ac:dyDescent="0.3">
      <c r="B54" s="101">
        <v>46127</v>
      </c>
      <c r="C54" s="57">
        <v>20</v>
      </c>
    </row>
    <row r="55" spans="2:3" x14ac:dyDescent="0.3">
      <c r="B55" s="101">
        <v>46157</v>
      </c>
      <c r="C55" s="57">
        <v>20</v>
      </c>
    </row>
    <row r="56" spans="2:3" x14ac:dyDescent="0.3">
      <c r="B56" s="101">
        <v>46188</v>
      </c>
      <c r="C56" s="57">
        <v>20</v>
      </c>
    </row>
    <row r="57" spans="2:3" x14ac:dyDescent="0.3">
      <c r="B57" s="101">
        <v>46218</v>
      </c>
      <c r="C57" s="57">
        <v>20</v>
      </c>
    </row>
    <row r="58" spans="2:3" x14ac:dyDescent="0.3">
      <c r="B58" s="101">
        <v>46249</v>
      </c>
      <c r="C58" s="57">
        <v>20</v>
      </c>
    </row>
    <row r="59" spans="2:3" x14ac:dyDescent="0.3">
      <c r="B59" s="101">
        <v>46280</v>
      </c>
      <c r="C59" s="57">
        <v>20</v>
      </c>
    </row>
    <row r="60" spans="2:3" x14ac:dyDescent="0.3">
      <c r="B60" s="101">
        <v>46310</v>
      </c>
      <c r="C60" s="57">
        <v>20</v>
      </c>
    </row>
    <row r="61" spans="2:3" x14ac:dyDescent="0.3">
      <c r="B61" s="101">
        <v>46341</v>
      </c>
      <c r="C61" s="57">
        <v>20</v>
      </c>
    </row>
    <row r="62" spans="2:3" x14ac:dyDescent="0.3">
      <c r="B62" s="101">
        <v>46371</v>
      </c>
      <c r="C62" s="57">
        <v>20</v>
      </c>
    </row>
    <row r="63" spans="2:3" x14ac:dyDescent="0.3">
      <c r="B63" s="101">
        <v>46402</v>
      </c>
      <c r="C63" s="57">
        <v>20</v>
      </c>
    </row>
    <row r="64" spans="2:3" x14ac:dyDescent="0.3">
      <c r="B64" s="101">
        <v>46433</v>
      </c>
      <c r="C64" s="57">
        <v>20</v>
      </c>
    </row>
    <row r="65" spans="2:3" x14ac:dyDescent="0.3">
      <c r="B65" s="101">
        <v>46461</v>
      </c>
      <c r="C65" s="57">
        <v>20</v>
      </c>
    </row>
    <row r="66" spans="2:3" x14ac:dyDescent="0.3">
      <c r="B66" s="101">
        <v>46492</v>
      </c>
      <c r="C66" s="57">
        <v>20</v>
      </c>
    </row>
    <row r="67" spans="2:3" x14ac:dyDescent="0.3">
      <c r="B67" s="101">
        <v>46522</v>
      </c>
      <c r="C67" s="57">
        <v>20</v>
      </c>
    </row>
    <row r="68" spans="2:3" x14ac:dyDescent="0.3">
      <c r="B68" s="101">
        <v>46553</v>
      </c>
      <c r="C68" s="57">
        <v>20</v>
      </c>
    </row>
    <row r="69" spans="2:3" x14ac:dyDescent="0.3">
      <c r="B69" s="101">
        <v>46583</v>
      </c>
      <c r="C69" s="57">
        <v>20</v>
      </c>
    </row>
    <row r="70" spans="2:3" x14ac:dyDescent="0.3">
      <c r="B70" s="101">
        <v>46614</v>
      </c>
      <c r="C70" s="57">
        <v>20</v>
      </c>
    </row>
    <row r="71" spans="2:3" x14ac:dyDescent="0.3">
      <c r="B71" s="101">
        <v>46645</v>
      </c>
      <c r="C71" s="57">
        <v>20</v>
      </c>
    </row>
    <row r="72" spans="2:3" x14ac:dyDescent="0.3">
      <c r="B72" s="101">
        <v>46675</v>
      </c>
      <c r="C72" s="57">
        <v>20</v>
      </c>
    </row>
    <row r="73" spans="2:3" x14ac:dyDescent="0.3">
      <c r="B73" s="101">
        <v>46706</v>
      </c>
      <c r="C73" s="57">
        <v>20</v>
      </c>
    </row>
    <row r="74" spans="2:3" x14ac:dyDescent="0.3">
      <c r="B74" s="101">
        <v>46736</v>
      </c>
      <c r="C74" s="57">
        <v>20</v>
      </c>
    </row>
    <row r="75" spans="2:3" x14ac:dyDescent="0.3">
      <c r="B75" s="101">
        <v>46767</v>
      </c>
      <c r="C75" s="57">
        <v>20</v>
      </c>
    </row>
    <row r="76" spans="2:3" x14ac:dyDescent="0.3">
      <c r="B76" s="101">
        <v>46798</v>
      </c>
      <c r="C76" s="57">
        <v>20</v>
      </c>
    </row>
    <row r="77" spans="2:3" x14ac:dyDescent="0.3">
      <c r="B77" s="101">
        <v>46827</v>
      </c>
      <c r="C77" s="57">
        <v>20</v>
      </c>
    </row>
    <row r="78" spans="2:3" x14ac:dyDescent="0.3">
      <c r="B78" s="101">
        <v>46858</v>
      </c>
      <c r="C78" s="57">
        <v>20</v>
      </c>
    </row>
    <row r="79" spans="2:3" x14ac:dyDescent="0.3">
      <c r="B79" s="101">
        <v>46888</v>
      </c>
      <c r="C79" s="57">
        <v>20</v>
      </c>
    </row>
    <row r="80" spans="2:3" x14ac:dyDescent="0.3">
      <c r="B80" s="101">
        <v>46919</v>
      </c>
      <c r="C80" s="57">
        <v>20</v>
      </c>
    </row>
    <row r="81" spans="2:3" x14ac:dyDescent="0.3">
      <c r="B81" s="101">
        <v>46949</v>
      </c>
      <c r="C81" s="57">
        <v>20</v>
      </c>
    </row>
    <row r="82" spans="2:3" x14ac:dyDescent="0.3">
      <c r="B82" s="101">
        <v>46980</v>
      </c>
      <c r="C82" s="57">
        <v>20</v>
      </c>
    </row>
    <row r="83" spans="2:3" x14ac:dyDescent="0.3">
      <c r="B83" s="101">
        <v>47011</v>
      </c>
      <c r="C83" s="57">
        <v>20</v>
      </c>
    </row>
    <row r="84" spans="2:3" x14ac:dyDescent="0.3">
      <c r="B84" s="101">
        <v>47041</v>
      </c>
      <c r="C84" s="57">
        <v>20</v>
      </c>
    </row>
    <row r="85" spans="2:3" x14ac:dyDescent="0.3">
      <c r="B85" s="101">
        <v>47072</v>
      </c>
      <c r="C85" s="57">
        <v>20</v>
      </c>
    </row>
    <row r="86" spans="2:3" x14ac:dyDescent="0.3">
      <c r="B86" s="101">
        <v>47102</v>
      </c>
      <c r="C86" s="57">
        <v>20</v>
      </c>
    </row>
    <row r="87" spans="2:3" x14ac:dyDescent="0.3">
      <c r="B87" s="101">
        <v>47133</v>
      </c>
      <c r="C87" s="57">
        <v>20</v>
      </c>
    </row>
    <row r="88" spans="2:3" x14ac:dyDescent="0.3">
      <c r="B88" s="101">
        <v>47164</v>
      </c>
      <c r="C88" s="57">
        <v>20</v>
      </c>
    </row>
    <row r="89" spans="2:3" x14ac:dyDescent="0.3">
      <c r="B89" s="101">
        <v>47192</v>
      </c>
      <c r="C89" s="57">
        <v>20</v>
      </c>
    </row>
    <row r="90" spans="2:3" x14ac:dyDescent="0.3">
      <c r="B90" s="101">
        <v>47223</v>
      </c>
      <c r="C90" s="57">
        <v>20</v>
      </c>
    </row>
    <row r="91" spans="2:3" x14ac:dyDescent="0.3">
      <c r="B91" s="101">
        <v>47253</v>
      </c>
      <c r="C91" s="57">
        <v>20</v>
      </c>
    </row>
    <row r="92" spans="2:3" x14ac:dyDescent="0.3">
      <c r="B92" s="101">
        <v>47284</v>
      </c>
      <c r="C92" s="57">
        <v>20</v>
      </c>
    </row>
    <row r="93" spans="2:3" x14ac:dyDescent="0.3">
      <c r="B93" s="101">
        <v>47314</v>
      </c>
      <c r="C93" s="57">
        <v>20</v>
      </c>
    </row>
    <row r="94" spans="2:3" x14ac:dyDescent="0.3">
      <c r="B94" s="101">
        <v>47345</v>
      </c>
      <c r="C94" s="57">
        <v>20</v>
      </c>
    </row>
    <row r="95" spans="2:3" x14ac:dyDescent="0.3">
      <c r="B95" s="101">
        <v>47376</v>
      </c>
      <c r="C95" s="57">
        <v>20</v>
      </c>
    </row>
    <row r="96" spans="2:3" x14ac:dyDescent="0.3">
      <c r="B96" s="101">
        <v>47406</v>
      </c>
      <c r="C96" s="57">
        <v>20</v>
      </c>
    </row>
    <row r="97" spans="2:3" x14ac:dyDescent="0.3">
      <c r="B97" s="101">
        <v>47437</v>
      </c>
      <c r="C97" s="57">
        <v>20</v>
      </c>
    </row>
    <row r="98" spans="2:3" x14ac:dyDescent="0.3">
      <c r="B98" s="101">
        <v>47467</v>
      </c>
      <c r="C98" s="57">
        <v>20</v>
      </c>
    </row>
    <row r="99" spans="2:3" x14ac:dyDescent="0.3">
      <c r="B99" s="101">
        <v>47498</v>
      </c>
      <c r="C99" s="57">
        <v>20</v>
      </c>
    </row>
    <row r="100" spans="2:3" x14ac:dyDescent="0.3">
      <c r="B100" s="101">
        <v>47529</v>
      </c>
      <c r="C100" s="57">
        <v>20</v>
      </c>
    </row>
    <row r="101" spans="2:3" x14ac:dyDescent="0.3">
      <c r="B101" s="101">
        <v>47557</v>
      </c>
      <c r="C101" s="57">
        <v>20</v>
      </c>
    </row>
    <row r="102" spans="2:3" x14ac:dyDescent="0.3">
      <c r="B102" s="101">
        <v>47588</v>
      </c>
      <c r="C102" s="57">
        <v>20</v>
      </c>
    </row>
    <row r="103" spans="2:3" x14ac:dyDescent="0.3">
      <c r="B103" s="101">
        <v>47618</v>
      </c>
      <c r="C103" s="57">
        <v>20</v>
      </c>
    </row>
    <row r="104" spans="2:3" x14ac:dyDescent="0.3">
      <c r="B104" s="101">
        <v>47649</v>
      </c>
      <c r="C104" s="57">
        <v>20</v>
      </c>
    </row>
    <row r="105" spans="2:3" x14ac:dyDescent="0.3">
      <c r="B105" s="101">
        <v>47679</v>
      </c>
      <c r="C105" s="57">
        <v>20</v>
      </c>
    </row>
    <row r="106" spans="2:3" x14ac:dyDescent="0.3">
      <c r="B106" s="101">
        <v>47710</v>
      </c>
      <c r="C106" s="57">
        <v>20</v>
      </c>
    </row>
    <row r="107" spans="2:3" x14ac:dyDescent="0.3">
      <c r="B107" s="101">
        <v>47741</v>
      </c>
      <c r="C107" s="57">
        <v>20</v>
      </c>
    </row>
    <row r="108" spans="2:3" x14ac:dyDescent="0.3">
      <c r="B108" s="101">
        <v>47771</v>
      </c>
      <c r="C108" s="57">
        <v>20</v>
      </c>
    </row>
    <row r="109" spans="2:3" x14ac:dyDescent="0.3">
      <c r="B109" s="101">
        <v>47802</v>
      </c>
      <c r="C109" s="57">
        <v>20</v>
      </c>
    </row>
    <row r="110" spans="2:3" x14ac:dyDescent="0.3">
      <c r="B110" s="101">
        <v>47832</v>
      </c>
      <c r="C110" s="57">
        <v>20</v>
      </c>
    </row>
    <row r="111" spans="2:3" x14ac:dyDescent="0.3">
      <c r="B111" s="101">
        <v>47863</v>
      </c>
      <c r="C111" s="57">
        <v>20</v>
      </c>
    </row>
    <row r="112" spans="2:3" x14ac:dyDescent="0.3">
      <c r="B112" s="101">
        <v>47894</v>
      </c>
      <c r="C112" s="57">
        <v>20</v>
      </c>
    </row>
    <row r="113" spans="2:3" x14ac:dyDescent="0.3">
      <c r="B113" s="101">
        <v>47922</v>
      </c>
      <c r="C113" s="57">
        <v>20</v>
      </c>
    </row>
    <row r="114" spans="2:3" x14ac:dyDescent="0.3">
      <c r="B114" s="101">
        <v>47953</v>
      </c>
      <c r="C114" s="57">
        <v>20</v>
      </c>
    </row>
    <row r="115" spans="2:3" x14ac:dyDescent="0.3">
      <c r="B115" s="101">
        <v>47983</v>
      </c>
      <c r="C115" s="57">
        <v>20</v>
      </c>
    </row>
    <row r="116" spans="2:3" x14ac:dyDescent="0.3">
      <c r="B116" s="101">
        <v>48014</v>
      </c>
      <c r="C116" s="57">
        <v>20</v>
      </c>
    </row>
    <row r="117" spans="2:3" x14ac:dyDescent="0.3">
      <c r="B117" s="101">
        <v>48044</v>
      </c>
      <c r="C117" s="57">
        <v>20</v>
      </c>
    </row>
    <row r="118" spans="2:3" x14ac:dyDescent="0.3">
      <c r="B118" s="101">
        <v>48075</v>
      </c>
      <c r="C118" s="57">
        <v>20</v>
      </c>
    </row>
    <row r="119" spans="2:3" x14ac:dyDescent="0.3">
      <c r="B119" s="101">
        <v>48106</v>
      </c>
      <c r="C119" s="57">
        <v>20</v>
      </c>
    </row>
    <row r="120" spans="2:3" x14ac:dyDescent="0.3">
      <c r="B120" s="101">
        <v>48136</v>
      </c>
      <c r="C120" s="57">
        <v>20</v>
      </c>
    </row>
    <row r="121" spans="2:3" x14ac:dyDescent="0.3">
      <c r="B121" s="101">
        <v>48167</v>
      </c>
      <c r="C121" s="57">
        <v>20</v>
      </c>
    </row>
    <row r="122" spans="2:3" x14ac:dyDescent="0.3">
      <c r="B122" s="101">
        <v>48197</v>
      </c>
      <c r="C122" s="57">
        <v>20</v>
      </c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7" tint="0.79998168889431442"/>
  </sheetPr>
  <dimension ref="A1:E124"/>
  <sheetViews>
    <sheetView topLeftCell="A26" workbookViewId="0">
      <selection activeCell="Q58" sqref="Q58"/>
    </sheetView>
  </sheetViews>
  <sheetFormatPr defaultColWidth="9.109375" defaultRowHeight="14.4" x14ac:dyDescent="0.3"/>
  <cols>
    <col min="1" max="1" width="9.109375" style="1" customWidth="1"/>
    <col min="2" max="2" width="12.5546875" style="1" customWidth="1"/>
    <col min="3" max="3" width="19.33203125" style="1" bestFit="1" customWidth="1"/>
    <col min="4" max="4" width="9.109375" style="1" customWidth="1"/>
    <col min="5" max="16384" width="9.109375" style="1"/>
  </cols>
  <sheetData>
    <row r="1" spans="1:5" x14ac:dyDescent="0.3">
      <c r="A1" s="119" t="s">
        <v>28</v>
      </c>
      <c r="B1" s="120"/>
      <c r="C1" s="120"/>
      <c r="D1" s="120"/>
    </row>
    <row r="2" spans="1:5" x14ac:dyDescent="0.3">
      <c r="A2" s="120"/>
      <c r="B2" s="120"/>
      <c r="C2" s="120"/>
      <c r="D2" s="120"/>
    </row>
    <row r="3" spans="1:5" x14ac:dyDescent="0.3">
      <c r="A3" s="121"/>
      <c r="B3" s="121"/>
      <c r="C3" s="121"/>
      <c r="D3" s="121"/>
    </row>
    <row r="5" spans="1:5" x14ac:dyDescent="0.3">
      <c r="B5" s="55" t="s">
        <v>25</v>
      </c>
      <c r="C5" s="56" t="s">
        <v>29</v>
      </c>
      <c r="E5" s="58" t="s">
        <v>27</v>
      </c>
    </row>
    <row r="6" spans="1:5" x14ac:dyDescent="0.3">
      <c r="B6" s="101">
        <v>44666</v>
      </c>
      <c r="C6" s="57">
        <v>0</v>
      </c>
      <c r="E6" s="58" t="s">
        <v>30</v>
      </c>
    </row>
    <row r="7" spans="1:5" x14ac:dyDescent="0.3">
      <c r="B7" s="101">
        <v>44696</v>
      </c>
      <c r="C7" s="57">
        <v>0</v>
      </c>
    </row>
    <row r="8" spans="1:5" x14ac:dyDescent="0.3">
      <c r="B8" s="101">
        <v>44727</v>
      </c>
      <c r="C8" s="57">
        <v>30</v>
      </c>
    </row>
    <row r="9" spans="1:5" x14ac:dyDescent="0.3">
      <c r="B9" s="101">
        <v>44757</v>
      </c>
      <c r="C9" s="57">
        <v>30</v>
      </c>
    </row>
    <row r="10" spans="1:5" x14ac:dyDescent="0.3">
      <c r="B10" s="101">
        <v>44788</v>
      </c>
      <c r="C10" s="57">
        <v>30</v>
      </c>
    </row>
    <row r="11" spans="1:5" x14ac:dyDescent="0.3">
      <c r="B11" s="101">
        <v>44819</v>
      </c>
      <c r="C11" s="57">
        <v>60</v>
      </c>
    </row>
    <row r="12" spans="1:5" x14ac:dyDescent="0.3">
      <c r="B12" s="101">
        <v>44849</v>
      </c>
      <c r="C12" s="57">
        <v>60</v>
      </c>
    </row>
    <row r="13" spans="1:5" x14ac:dyDescent="0.3">
      <c r="B13" s="101">
        <v>44880</v>
      </c>
      <c r="C13" s="57">
        <v>60</v>
      </c>
    </row>
    <row r="14" spans="1:5" x14ac:dyDescent="0.3">
      <c r="B14" s="101">
        <v>44910</v>
      </c>
      <c r="C14" s="57">
        <v>60</v>
      </c>
    </row>
    <row r="15" spans="1:5" x14ac:dyDescent="0.3">
      <c r="B15" s="101">
        <v>44941</v>
      </c>
      <c r="C15" s="57">
        <v>60</v>
      </c>
    </row>
    <row r="16" spans="1:5" x14ac:dyDescent="0.3">
      <c r="B16" s="101">
        <v>44972</v>
      </c>
      <c r="C16" s="57">
        <v>60</v>
      </c>
    </row>
    <row r="17" spans="2:3" x14ac:dyDescent="0.3">
      <c r="B17" s="101">
        <v>45000</v>
      </c>
      <c r="C17" s="57">
        <v>60</v>
      </c>
    </row>
    <row r="18" spans="2:3" x14ac:dyDescent="0.3">
      <c r="B18" s="101">
        <v>45031</v>
      </c>
      <c r="C18" s="57">
        <v>60</v>
      </c>
    </row>
    <row r="19" spans="2:3" x14ac:dyDescent="0.3">
      <c r="B19" s="101">
        <v>45061</v>
      </c>
      <c r="C19" s="57">
        <v>60</v>
      </c>
    </row>
    <row r="20" spans="2:3" x14ac:dyDescent="0.3">
      <c r="B20" s="101">
        <v>45092</v>
      </c>
      <c r="C20" s="57">
        <v>60</v>
      </c>
    </row>
    <row r="21" spans="2:3" x14ac:dyDescent="0.3">
      <c r="B21" s="101">
        <v>45122</v>
      </c>
      <c r="C21" s="57">
        <v>60</v>
      </c>
    </row>
    <row r="22" spans="2:3" x14ac:dyDescent="0.3">
      <c r="B22" s="101">
        <v>45153</v>
      </c>
      <c r="C22" s="57">
        <v>60</v>
      </c>
    </row>
    <row r="23" spans="2:3" x14ac:dyDescent="0.3">
      <c r="B23" s="101">
        <v>45184</v>
      </c>
      <c r="C23" s="57">
        <v>60</v>
      </c>
    </row>
    <row r="24" spans="2:3" x14ac:dyDescent="0.3">
      <c r="B24" s="101">
        <v>45214</v>
      </c>
      <c r="C24" s="57">
        <v>60</v>
      </c>
    </row>
    <row r="25" spans="2:3" x14ac:dyDescent="0.3">
      <c r="B25" s="101">
        <v>45245</v>
      </c>
      <c r="C25" s="57">
        <v>60</v>
      </c>
    </row>
    <row r="26" spans="2:3" x14ac:dyDescent="0.3">
      <c r="B26" s="101">
        <v>45275</v>
      </c>
      <c r="C26" s="57">
        <v>60</v>
      </c>
    </row>
    <row r="27" spans="2:3" x14ac:dyDescent="0.3">
      <c r="B27" s="101">
        <v>45306</v>
      </c>
      <c r="C27" s="57">
        <v>60</v>
      </c>
    </row>
    <row r="28" spans="2:3" x14ac:dyDescent="0.3">
      <c r="B28" s="101">
        <v>45337</v>
      </c>
      <c r="C28" s="57">
        <v>60</v>
      </c>
    </row>
    <row r="29" spans="2:3" x14ac:dyDescent="0.3">
      <c r="B29" s="101">
        <v>45366</v>
      </c>
      <c r="C29" s="57">
        <v>60</v>
      </c>
    </row>
    <row r="30" spans="2:3" x14ac:dyDescent="0.3">
      <c r="B30" s="101">
        <v>45397</v>
      </c>
      <c r="C30" s="57">
        <v>60</v>
      </c>
    </row>
    <row r="31" spans="2:3" x14ac:dyDescent="0.3">
      <c r="B31" s="101">
        <v>45427</v>
      </c>
      <c r="C31" s="57">
        <v>60</v>
      </c>
    </row>
    <row r="32" spans="2:3" x14ac:dyDescent="0.3">
      <c r="B32" s="101">
        <v>45458</v>
      </c>
      <c r="C32" s="57">
        <v>60</v>
      </c>
    </row>
    <row r="33" spans="2:3" x14ac:dyDescent="0.3">
      <c r="B33" s="101">
        <v>45488</v>
      </c>
      <c r="C33" s="57">
        <v>30</v>
      </c>
    </row>
    <row r="34" spans="2:3" x14ac:dyDescent="0.3">
      <c r="B34" s="101">
        <v>45519</v>
      </c>
      <c r="C34" s="57">
        <v>30</v>
      </c>
    </row>
    <row r="35" spans="2:3" x14ac:dyDescent="0.3">
      <c r="B35" s="101">
        <v>45550</v>
      </c>
      <c r="C35" s="57">
        <v>30</v>
      </c>
    </row>
    <row r="36" spans="2:3" x14ac:dyDescent="0.3">
      <c r="B36" s="101">
        <v>45580</v>
      </c>
      <c r="C36" s="57">
        <v>30</v>
      </c>
    </row>
    <row r="37" spans="2:3" x14ac:dyDescent="0.3">
      <c r="B37" s="101">
        <v>45611</v>
      </c>
      <c r="C37" s="57">
        <v>30</v>
      </c>
    </row>
    <row r="38" spans="2:3" x14ac:dyDescent="0.3">
      <c r="B38" s="101">
        <v>45641</v>
      </c>
      <c r="C38" s="57">
        <v>30</v>
      </c>
    </row>
    <row r="39" spans="2:3" x14ac:dyDescent="0.3">
      <c r="B39" s="101">
        <v>45672</v>
      </c>
      <c r="C39" s="57">
        <v>30</v>
      </c>
    </row>
    <row r="40" spans="2:3" x14ac:dyDescent="0.3">
      <c r="B40" s="101">
        <v>45703</v>
      </c>
      <c r="C40" s="57">
        <v>30</v>
      </c>
    </row>
    <row r="41" spans="2:3" x14ac:dyDescent="0.3">
      <c r="B41" s="101">
        <v>45731</v>
      </c>
      <c r="C41" s="57">
        <v>30</v>
      </c>
    </row>
    <row r="42" spans="2:3" x14ac:dyDescent="0.3">
      <c r="B42" s="101">
        <v>45762</v>
      </c>
      <c r="C42" s="57">
        <v>0</v>
      </c>
    </row>
    <row r="43" spans="2:3" x14ac:dyDescent="0.3">
      <c r="B43" s="101">
        <v>45792</v>
      </c>
      <c r="C43" s="57">
        <v>0</v>
      </c>
    </row>
    <row r="44" spans="2:3" x14ac:dyDescent="0.3">
      <c r="B44" s="101">
        <v>45823</v>
      </c>
      <c r="C44" s="57">
        <v>0</v>
      </c>
    </row>
    <row r="45" spans="2:3" x14ac:dyDescent="0.3">
      <c r="B45" s="101">
        <v>45853</v>
      </c>
      <c r="C45" s="57">
        <v>0</v>
      </c>
    </row>
    <row r="46" spans="2:3" x14ac:dyDescent="0.3">
      <c r="B46" s="101">
        <v>45884</v>
      </c>
      <c r="C46" s="57">
        <v>0</v>
      </c>
    </row>
    <row r="47" spans="2:3" x14ac:dyDescent="0.3">
      <c r="B47" s="101">
        <v>45915</v>
      </c>
      <c r="C47" s="57">
        <v>0</v>
      </c>
    </row>
    <row r="48" spans="2:3" x14ac:dyDescent="0.3">
      <c r="B48" s="101">
        <v>45945</v>
      </c>
      <c r="C48" s="57">
        <v>0</v>
      </c>
    </row>
    <row r="49" spans="2:3" x14ac:dyDescent="0.3">
      <c r="B49" s="101">
        <v>45976</v>
      </c>
      <c r="C49" s="57">
        <v>0</v>
      </c>
    </row>
    <row r="50" spans="2:3" x14ac:dyDescent="0.3">
      <c r="B50" s="101">
        <v>46006</v>
      </c>
      <c r="C50" s="57">
        <v>0</v>
      </c>
    </row>
    <row r="51" spans="2:3" x14ac:dyDescent="0.3">
      <c r="B51" s="101">
        <v>46037</v>
      </c>
      <c r="C51" s="57">
        <v>0</v>
      </c>
    </row>
    <row r="52" spans="2:3" x14ac:dyDescent="0.3">
      <c r="B52" s="101">
        <v>46068</v>
      </c>
      <c r="C52" s="57">
        <v>0</v>
      </c>
    </row>
    <row r="53" spans="2:3" x14ac:dyDescent="0.3">
      <c r="B53" s="101">
        <v>46096</v>
      </c>
      <c r="C53" s="57">
        <v>0</v>
      </c>
    </row>
    <row r="54" spans="2:3" x14ac:dyDescent="0.3">
      <c r="B54" s="101">
        <v>46127</v>
      </c>
      <c r="C54" s="57">
        <v>0</v>
      </c>
    </row>
    <row r="55" spans="2:3" x14ac:dyDescent="0.3">
      <c r="B55" s="101">
        <v>46157</v>
      </c>
      <c r="C55" s="57">
        <v>0</v>
      </c>
    </row>
    <row r="56" spans="2:3" x14ac:dyDescent="0.3">
      <c r="B56" s="101">
        <v>46188</v>
      </c>
      <c r="C56" s="57">
        <v>0</v>
      </c>
    </row>
    <row r="57" spans="2:3" x14ac:dyDescent="0.3">
      <c r="B57" s="101">
        <v>46218</v>
      </c>
      <c r="C57" s="57">
        <v>0</v>
      </c>
    </row>
    <row r="58" spans="2:3" x14ac:dyDescent="0.3">
      <c r="B58" s="101">
        <v>46249</v>
      </c>
      <c r="C58" s="57">
        <v>0</v>
      </c>
    </row>
    <row r="59" spans="2:3" x14ac:dyDescent="0.3">
      <c r="B59" s="101">
        <v>46280</v>
      </c>
      <c r="C59" s="57">
        <v>0</v>
      </c>
    </row>
    <row r="60" spans="2:3" x14ac:dyDescent="0.3">
      <c r="B60" s="101">
        <v>46310</v>
      </c>
      <c r="C60" s="57">
        <v>0</v>
      </c>
    </row>
    <row r="61" spans="2:3" x14ac:dyDescent="0.3">
      <c r="B61" s="101">
        <v>46341</v>
      </c>
      <c r="C61" s="57">
        <v>0</v>
      </c>
    </row>
    <row r="62" spans="2:3" x14ac:dyDescent="0.3">
      <c r="B62" s="101">
        <v>46371</v>
      </c>
      <c r="C62" s="57">
        <v>0</v>
      </c>
    </row>
    <row r="63" spans="2:3" x14ac:dyDescent="0.3">
      <c r="B63" s="101">
        <v>46402</v>
      </c>
      <c r="C63" s="57">
        <v>0</v>
      </c>
    </row>
    <row r="64" spans="2:3" x14ac:dyDescent="0.3">
      <c r="B64" s="101">
        <v>46433</v>
      </c>
      <c r="C64" s="57">
        <v>0</v>
      </c>
    </row>
    <row r="65" spans="2:3" x14ac:dyDescent="0.3">
      <c r="B65" s="101">
        <v>46461</v>
      </c>
      <c r="C65" s="57">
        <v>0</v>
      </c>
    </row>
    <row r="66" spans="2:3" x14ac:dyDescent="0.3">
      <c r="B66" s="101">
        <v>46492</v>
      </c>
      <c r="C66" s="57">
        <v>0</v>
      </c>
    </row>
    <row r="67" spans="2:3" x14ac:dyDescent="0.3">
      <c r="B67" s="101">
        <v>46522</v>
      </c>
      <c r="C67" s="57">
        <v>0</v>
      </c>
    </row>
    <row r="68" spans="2:3" x14ac:dyDescent="0.3">
      <c r="B68" s="101">
        <v>46553</v>
      </c>
      <c r="C68" s="57">
        <v>0</v>
      </c>
    </row>
    <row r="69" spans="2:3" x14ac:dyDescent="0.3">
      <c r="B69" s="101">
        <v>46583</v>
      </c>
      <c r="C69" s="57">
        <v>0</v>
      </c>
    </row>
    <row r="70" spans="2:3" x14ac:dyDescent="0.3">
      <c r="B70" s="101">
        <v>46614</v>
      </c>
      <c r="C70" s="57">
        <v>0</v>
      </c>
    </row>
    <row r="71" spans="2:3" x14ac:dyDescent="0.3">
      <c r="B71" s="101">
        <v>46645</v>
      </c>
      <c r="C71" s="57">
        <v>0</v>
      </c>
    </row>
    <row r="72" spans="2:3" x14ac:dyDescent="0.3">
      <c r="B72" s="101">
        <v>46675</v>
      </c>
      <c r="C72" s="57">
        <v>0</v>
      </c>
    </row>
    <row r="73" spans="2:3" x14ac:dyDescent="0.3">
      <c r="B73" s="101">
        <v>46706</v>
      </c>
      <c r="C73" s="57">
        <v>0</v>
      </c>
    </row>
    <row r="74" spans="2:3" x14ac:dyDescent="0.3">
      <c r="B74" s="101">
        <v>46736</v>
      </c>
      <c r="C74" s="57">
        <v>0</v>
      </c>
    </row>
    <row r="75" spans="2:3" x14ac:dyDescent="0.3">
      <c r="B75" s="101">
        <v>46767</v>
      </c>
      <c r="C75" s="57">
        <v>0</v>
      </c>
    </row>
    <row r="76" spans="2:3" x14ac:dyDescent="0.3">
      <c r="B76" s="101">
        <v>46798</v>
      </c>
      <c r="C76" s="57">
        <v>0</v>
      </c>
    </row>
    <row r="77" spans="2:3" x14ac:dyDescent="0.3">
      <c r="B77" s="101">
        <v>46827</v>
      </c>
      <c r="C77" s="57">
        <v>0</v>
      </c>
    </row>
    <row r="78" spans="2:3" x14ac:dyDescent="0.3">
      <c r="B78" s="101">
        <v>46858</v>
      </c>
      <c r="C78" s="57">
        <v>0</v>
      </c>
    </row>
    <row r="79" spans="2:3" x14ac:dyDescent="0.3">
      <c r="B79" s="101">
        <v>46888</v>
      </c>
      <c r="C79" s="57">
        <v>0</v>
      </c>
    </row>
    <row r="80" spans="2:3" x14ac:dyDescent="0.3">
      <c r="B80" s="101">
        <v>46919</v>
      </c>
      <c r="C80" s="57">
        <v>0</v>
      </c>
    </row>
    <row r="81" spans="2:3" x14ac:dyDescent="0.3">
      <c r="B81" s="101">
        <v>46949</v>
      </c>
      <c r="C81" s="57">
        <v>0</v>
      </c>
    </row>
    <row r="82" spans="2:3" x14ac:dyDescent="0.3">
      <c r="B82" s="101">
        <v>46980</v>
      </c>
      <c r="C82" s="57">
        <v>0</v>
      </c>
    </row>
    <row r="83" spans="2:3" x14ac:dyDescent="0.3">
      <c r="B83" s="101">
        <v>47011</v>
      </c>
      <c r="C83" s="57">
        <v>0</v>
      </c>
    </row>
    <row r="84" spans="2:3" x14ac:dyDescent="0.3">
      <c r="B84" s="101">
        <v>47041</v>
      </c>
      <c r="C84" s="57">
        <v>0</v>
      </c>
    </row>
    <row r="85" spans="2:3" x14ac:dyDescent="0.3">
      <c r="B85" s="101">
        <v>47072</v>
      </c>
      <c r="C85" s="57">
        <v>0</v>
      </c>
    </row>
    <row r="86" spans="2:3" x14ac:dyDescent="0.3">
      <c r="B86" s="101">
        <v>47102</v>
      </c>
      <c r="C86" s="57">
        <v>0</v>
      </c>
    </row>
    <row r="87" spans="2:3" x14ac:dyDescent="0.3">
      <c r="B87" s="101">
        <v>47133</v>
      </c>
      <c r="C87" s="57">
        <v>0</v>
      </c>
    </row>
    <row r="88" spans="2:3" x14ac:dyDescent="0.3">
      <c r="B88" s="101">
        <v>47164</v>
      </c>
      <c r="C88" s="57">
        <v>0</v>
      </c>
    </row>
    <row r="89" spans="2:3" x14ac:dyDescent="0.3">
      <c r="B89" s="101">
        <v>47192</v>
      </c>
      <c r="C89" s="57">
        <v>0</v>
      </c>
    </row>
    <row r="90" spans="2:3" x14ac:dyDescent="0.3">
      <c r="B90" s="101">
        <v>47223</v>
      </c>
      <c r="C90" s="57">
        <v>0</v>
      </c>
    </row>
    <row r="91" spans="2:3" x14ac:dyDescent="0.3">
      <c r="B91" s="101">
        <v>47253</v>
      </c>
      <c r="C91" s="57">
        <v>0</v>
      </c>
    </row>
    <row r="92" spans="2:3" x14ac:dyDescent="0.3">
      <c r="B92" s="101">
        <v>47284</v>
      </c>
      <c r="C92" s="57">
        <v>0</v>
      </c>
    </row>
    <row r="93" spans="2:3" x14ac:dyDescent="0.3">
      <c r="B93" s="101">
        <v>47314</v>
      </c>
      <c r="C93" s="57">
        <v>0</v>
      </c>
    </row>
    <row r="94" spans="2:3" x14ac:dyDescent="0.3">
      <c r="B94" s="101">
        <v>47345</v>
      </c>
      <c r="C94" s="57">
        <v>0</v>
      </c>
    </row>
    <row r="95" spans="2:3" x14ac:dyDescent="0.3">
      <c r="B95" s="101">
        <v>47376</v>
      </c>
      <c r="C95" s="57">
        <v>0</v>
      </c>
    </row>
    <row r="96" spans="2:3" x14ac:dyDescent="0.3">
      <c r="B96" s="101">
        <v>47406</v>
      </c>
      <c r="C96" s="57">
        <v>0</v>
      </c>
    </row>
    <row r="97" spans="2:3" x14ac:dyDescent="0.3">
      <c r="B97" s="101">
        <v>47437</v>
      </c>
      <c r="C97" s="57">
        <v>0</v>
      </c>
    </row>
    <row r="98" spans="2:3" x14ac:dyDescent="0.3">
      <c r="B98" s="101">
        <v>47467</v>
      </c>
      <c r="C98" s="57">
        <v>0</v>
      </c>
    </row>
    <row r="99" spans="2:3" x14ac:dyDescent="0.3">
      <c r="B99" s="101">
        <v>47498</v>
      </c>
      <c r="C99" s="57">
        <v>0</v>
      </c>
    </row>
    <row r="100" spans="2:3" x14ac:dyDescent="0.3">
      <c r="B100" s="101">
        <v>47529</v>
      </c>
      <c r="C100" s="57">
        <v>0</v>
      </c>
    </row>
    <row r="101" spans="2:3" x14ac:dyDescent="0.3">
      <c r="B101" s="101">
        <v>47557</v>
      </c>
      <c r="C101" s="57">
        <v>0</v>
      </c>
    </row>
    <row r="102" spans="2:3" x14ac:dyDescent="0.3">
      <c r="B102" s="101">
        <v>47588</v>
      </c>
      <c r="C102" s="57">
        <v>0</v>
      </c>
    </row>
    <row r="103" spans="2:3" x14ac:dyDescent="0.3">
      <c r="B103" s="101">
        <v>47618</v>
      </c>
      <c r="C103" s="57">
        <v>0</v>
      </c>
    </row>
    <row r="104" spans="2:3" x14ac:dyDescent="0.3">
      <c r="B104" s="101">
        <v>47649</v>
      </c>
      <c r="C104" s="57">
        <v>0</v>
      </c>
    </row>
    <row r="105" spans="2:3" x14ac:dyDescent="0.3">
      <c r="B105" s="101">
        <v>47679</v>
      </c>
      <c r="C105" s="57">
        <v>0</v>
      </c>
    </row>
    <row r="106" spans="2:3" x14ac:dyDescent="0.3">
      <c r="B106" s="101">
        <v>47710</v>
      </c>
      <c r="C106" s="57">
        <v>0</v>
      </c>
    </row>
    <row r="107" spans="2:3" x14ac:dyDescent="0.3">
      <c r="B107" s="101">
        <v>47741</v>
      </c>
      <c r="C107" s="57">
        <v>0</v>
      </c>
    </row>
    <row r="108" spans="2:3" x14ac:dyDescent="0.3">
      <c r="B108" s="101">
        <v>47771</v>
      </c>
      <c r="C108" s="57">
        <v>0</v>
      </c>
    </row>
    <row r="109" spans="2:3" x14ac:dyDescent="0.3">
      <c r="B109" s="101">
        <v>47802</v>
      </c>
      <c r="C109" s="57">
        <v>0</v>
      </c>
    </row>
    <row r="110" spans="2:3" x14ac:dyDescent="0.3">
      <c r="B110" s="101">
        <v>47832</v>
      </c>
      <c r="C110" s="57">
        <v>0</v>
      </c>
    </row>
    <row r="111" spans="2:3" x14ac:dyDescent="0.3">
      <c r="B111" s="101">
        <v>47863</v>
      </c>
      <c r="C111" s="57">
        <v>0</v>
      </c>
    </row>
    <row r="112" spans="2:3" x14ac:dyDescent="0.3">
      <c r="B112" s="101">
        <v>47894</v>
      </c>
      <c r="C112" s="57">
        <v>0</v>
      </c>
    </row>
    <row r="113" spans="2:3" x14ac:dyDescent="0.3">
      <c r="B113" s="101">
        <v>47922</v>
      </c>
      <c r="C113" s="57">
        <v>0</v>
      </c>
    </row>
    <row r="114" spans="2:3" x14ac:dyDescent="0.3">
      <c r="B114" s="101">
        <v>47953</v>
      </c>
      <c r="C114" s="57">
        <v>0</v>
      </c>
    </row>
    <row r="115" spans="2:3" x14ac:dyDescent="0.3">
      <c r="B115" s="101">
        <v>47983</v>
      </c>
      <c r="C115" s="57">
        <v>0</v>
      </c>
    </row>
    <row r="116" spans="2:3" x14ac:dyDescent="0.3">
      <c r="B116" s="101">
        <v>48014</v>
      </c>
      <c r="C116" s="57">
        <v>0</v>
      </c>
    </row>
    <row r="117" spans="2:3" x14ac:dyDescent="0.3">
      <c r="B117" s="101">
        <v>48044</v>
      </c>
      <c r="C117" s="57">
        <v>0</v>
      </c>
    </row>
    <row r="118" spans="2:3" x14ac:dyDescent="0.3">
      <c r="B118" s="101">
        <v>48075</v>
      </c>
      <c r="C118" s="57">
        <v>0</v>
      </c>
    </row>
    <row r="119" spans="2:3" x14ac:dyDescent="0.3">
      <c r="B119" s="101">
        <v>48106</v>
      </c>
      <c r="C119" s="57">
        <v>0</v>
      </c>
    </row>
    <row r="120" spans="2:3" x14ac:dyDescent="0.3">
      <c r="B120" s="101">
        <v>48136</v>
      </c>
      <c r="C120" s="57">
        <v>0</v>
      </c>
    </row>
    <row r="121" spans="2:3" x14ac:dyDescent="0.3">
      <c r="B121" s="101">
        <v>48167</v>
      </c>
      <c r="C121" s="57">
        <v>0</v>
      </c>
    </row>
    <row r="122" spans="2:3" x14ac:dyDescent="0.3">
      <c r="B122" s="101">
        <v>48197</v>
      </c>
      <c r="C122" s="57">
        <v>0</v>
      </c>
    </row>
    <row r="124" spans="2:3" x14ac:dyDescent="0.3">
      <c r="B124" s="58"/>
    </row>
  </sheetData>
  <mergeCells count="1">
    <mergeCell ref="A1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FF9F-8923-45EC-A249-655D36A02467}">
  <sheetPr>
    <tabColor theme="4" tint="0.79998168889431442"/>
  </sheetPr>
  <dimension ref="B42:W158"/>
  <sheetViews>
    <sheetView tabSelected="1" zoomScale="80" zoomScaleNormal="80" workbookViewId="0">
      <selection activeCell="Z33" sqref="Z33"/>
    </sheetView>
  </sheetViews>
  <sheetFormatPr defaultColWidth="9.109375" defaultRowHeight="14.4" x14ac:dyDescent="0.3"/>
  <cols>
    <col min="1" max="1" width="9.109375" style="1"/>
    <col min="2" max="2" width="10.5546875" style="68" bestFit="1" customWidth="1"/>
    <col min="3" max="3" width="12.88671875" style="1" bestFit="1" customWidth="1"/>
    <col min="4" max="4" width="13.44140625" style="1" bestFit="1" customWidth="1"/>
    <col min="5" max="5" width="14.44140625" style="1" bestFit="1" customWidth="1"/>
    <col min="6" max="6" width="27.109375" style="1" bestFit="1" customWidth="1"/>
    <col min="7" max="7" width="17" style="1" bestFit="1" customWidth="1"/>
    <col min="8" max="8" width="17" style="1" customWidth="1"/>
    <col min="9" max="9" width="8.88671875" style="1" customWidth="1"/>
    <col min="10" max="10" width="13.109375" style="1" customWidth="1"/>
    <col min="11" max="11" width="8.88671875" style="1" customWidth="1"/>
    <col min="12" max="14" width="9.109375" style="1"/>
    <col min="15" max="15" width="10.88671875" style="1" bestFit="1" customWidth="1"/>
    <col min="16" max="16" width="8.44140625" style="1" bestFit="1" customWidth="1"/>
    <col min="17" max="17" width="10.88671875" style="1" bestFit="1" customWidth="1"/>
    <col min="18" max="18" width="8.44140625" style="1" bestFit="1" customWidth="1"/>
    <col min="19" max="19" width="10.88671875" style="1" bestFit="1" customWidth="1"/>
    <col min="20" max="20" width="8.44140625" style="1" bestFit="1" customWidth="1"/>
    <col min="21" max="21" width="11.88671875" style="1" bestFit="1" customWidth="1"/>
    <col min="22" max="22" width="9.44140625" style="1" bestFit="1" customWidth="1"/>
    <col min="23" max="23" width="12.88671875" style="1" bestFit="1" customWidth="1"/>
    <col min="24" max="24" width="10.44140625" style="1" bestFit="1" customWidth="1"/>
    <col min="25" max="25" width="12.88671875" style="1" bestFit="1" customWidth="1"/>
    <col min="26" max="26" width="10.44140625" style="1" bestFit="1" customWidth="1"/>
    <col min="27" max="16384" width="9.109375" style="1"/>
  </cols>
  <sheetData>
    <row r="42" spans="2:23" ht="14.4" customHeight="1" x14ac:dyDescent="0.3">
      <c r="B42" s="123" t="s">
        <v>181</v>
      </c>
      <c r="C42" s="124"/>
      <c r="D42" s="124"/>
      <c r="E42" s="124"/>
      <c r="F42" s="124"/>
      <c r="G42" s="124"/>
      <c r="H42" s="124"/>
      <c r="I42" s="124"/>
      <c r="K42" s="123" t="s">
        <v>182</v>
      </c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</row>
    <row r="43" spans="2:23" ht="15" customHeight="1" x14ac:dyDescent="0.3">
      <c r="B43" s="125"/>
      <c r="C43" s="124"/>
      <c r="D43" s="124"/>
      <c r="E43" s="124"/>
      <c r="F43" s="124"/>
      <c r="G43" s="124"/>
      <c r="H43" s="124"/>
      <c r="I43" s="124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</row>
    <row r="44" spans="2:23" x14ac:dyDescent="0.3">
      <c r="B44" s="103" t="s">
        <v>31</v>
      </c>
      <c r="C44" s="104" t="s">
        <v>158</v>
      </c>
      <c r="D44" s="105" t="s">
        <v>204</v>
      </c>
      <c r="E44" s="104" t="s">
        <v>155</v>
      </c>
      <c r="F44" s="105" t="s">
        <v>154</v>
      </c>
      <c r="G44" s="126" t="s">
        <v>203</v>
      </c>
      <c r="H44" s="127"/>
      <c r="I44" s="128"/>
      <c r="K44" s="103" t="s">
        <v>31</v>
      </c>
      <c r="L44" s="103" t="s">
        <v>183</v>
      </c>
      <c r="M44" s="103" t="s">
        <v>183</v>
      </c>
      <c r="N44" s="103" t="s">
        <v>184</v>
      </c>
      <c r="O44" s="103" t="s">
        <v>184</v>
      </c>
      <c r="P44" s="103" t="s">
        <v>185</v>
      </c>
      <c r="Q44" s="103" t="s">
        <v>185</v>
      </c>
      <c r="R44" s="103" t="s">
        <v>186</v>
      </c>
      <c r="S44" s="103" t="s">
        <v>186</v>
      </c>
      <c r="T44" s="103" t="s">
        <v>187</v>
      </c>
      <c r="U44" s="103" t="s">
        <v>187</v>
      </c>
      <c r="V44" s="103" t="s">
        <v>188</v>
      </c>
      <c r="W44" s="106" t="s">
        <v>188</v>
      </c>
    </row>
    <row r="45" spans="2:23" x14ac:dyDescent="0.3">
      <c r="B45" s="107">
        <v>44666</v>
      </c>
      <c r="C45" s="108">
        <f>'Summary Stats'!H2</f>
        <v>5.17835</v>
      </c>
      <c r="D45" s="109">
        <f>'Summary Stats'!P2</f>
        <v>3.6178400000000002</v>
      </c>
      <c r="E45" s="109">
        <f>'Summary Stats'!E2</f>
        <v>74.379959999999997</v>
      </c>
      <c r="F45" s="110">
        <f>'Summary Stats'!D2</f>
        <v>0.15176000000000001</v>
      </c>
      <c r="G45" s="111">
        <v>0</v>
      </c>
      <c r="H45" s="112">
        <v>0.15</v>
      </c>
      <c r="I45" s="112">
        <v>0.2</v>
      </c>
      <c r="K45" s="107">
        <v>44666</v>
      </c>
      <c r="L45" s="109">
        <f>'Supply Buckets'!C2/1000</f>
        <v>9.4118497100000003</v>
      </c>
      <c r="M45" s="109">
        <f>'Supply Buckets'!D2/10000*'Supply Buckets'!C2</f>
        <v>0.58696059531444</v>
      </c>
      <c r="N45" s="109">
        <f>'Supply Buckets'!E2/1000</f>
        <v>5.5794616900000005</v>
      </c>
      <c r="O45" s="109">
        <f>'Supply Buckets'!F2/10000*'Supply Buckets'!E2</f>
        <v>1.8871078506385599</v>
      </c>
      <c r="P45" s="109">
        <f>'Supply Buckets'!G2/1000</f>
        <v>2.4294848400000002</v>
      </c>
      <c r="Q45" s="109">
        <f>'Supply Buckets'!H2/10000*'Supply Buckets'!G2</f>
        <v>1.4026023352529999</v>
      </c>
      <c r="R45" s="109">
        <f>'Supply Buckets'!I2/1000</f>
        <v>1.7676852699999999</v>
      </c>
      <c r="S45" s="109">
        <f>'Supply Buckets'!J2/10000*'Supply Buckets'!I2</f>
        <v>1.4416852171360599</v>
      </c>
      <c r="T45" s="109">
        <f>'Supply Buckets'!K2/1000</f>
        <v>1.3487882600000001</v>
      </c>
      <c r="U45" s="109">
        <f>'Supply Buckets'!L2/10000*'Supply Buckets'!K2</f>
        <v>1.94188822399328</v>
      </c>
      <c r="V45" s="109">
        <f>'Supply Buckets'!M2/1000</f>
        <v>2.3828867799999998</v>
      </c>
      <c r="W45" s="113">
        <f>'Supply Buckets'!N2/10000*'Supply Buckets'!M2</f>
        <v>4.6086245597457793</v>
      </c>
    </row>
    <row r="46" spans="2:23" x14ac:dyDescent="0.3">
      <c r="B46" s="107">
        <v>44696</v>
      </c>
      <c r="C46" s="108">
        <f>'Summary Stats'!H3</f>
        <v>5.1688599999999996</v>
      </c>
      <c r="D46" s="108">
        <f>'Summary Stats'!P3</f>
        <v>3.6090599999999999</v>
      </c>
      <c r="E46" s="108">
        <f>'Summary Stats'!E3</f>
        <v>74.178920000000005</v>
      </c>
      <c r="F46" s="112">
        <f>'Summary Stats'!D3</f>
        <v>0.15767999999999999</v>
      </c>
      <c r="G46" s="111">
        <v>0</v>
      </c>
      <c r="H46" s="112">
        <v>0.15</v>
      </c>
      <c r="I46" s="112">
        <v>0.2</v>
      </c>
      <c r="K46" s="107">
        <v>44696</v>
      </c>
      <c r="L46" s="108">
        <f>'Supply Buckets'!C3/1000</f>
        <v>9.6789351100000012</v>
      </c>
      <c r="M46" s="108">
        <f>'Supply Buckets'!D3/10000*'Supply Buckets'!C3</f>
        <v>0.60244595805173007</v>
      </c>
      <c r="N46" s="108">
        <f>'Supply Buckets'!E3/1000</f>
        <v>5.5970350699999996</v>
      </c>
      <c r="O46" s="108">
        <f>'Supply Buckets'!F3/10000*'Supply Buckets'!E3</f>
        <v>1.89936504507464</v>
      </c>
      <c r="P46" s="108">
        <f>'Supply Buckets'!G3/1000</f>
        <v>2.4524325</v>
      </c>
      <c r="Q46" s="108">
        <f>'Supply Buckets'!H3/10000*'Supply Buckets'!G3</f>
        <v>1.4162307201</v>
      </c>
      <c r="R46" s="108">
        <f>'Supply Buckets'!I3/1000</f>
        <v>1.76270715</v>
      </c>
      <c r="S46" s="108">
        <f>'Supply Buckets'!J3/10000*'Supply Buckets'!I3</f>
        <v>1.4487372778562999</v>
      </c>
      <c r="T46" s="108">
        <f>'Supply Buckets'!K3/1000</f>
        <v>1.4148094599999999</v>
      </c>
      <c r="U46" s="108">
        <f>'Supply Buckets'!L3/10000*'Supply Buckets'!K3</f>
        <v>2.04188979771796</v>
      </c>
      <c r="V46" s="108">
        <f>'Supply Buckets'!M3/1000</f>
        <v>2.3785429600000003</v>
      </c>
      <c r="W46" s="113">
        <f>'Supply Buckets'!N3/10000*'Supply Buckets'!M3</f>
        <v>4.6267489014208811</v>
      </c>
    </row>
    <row r="47" spans="2:23" x14ac:dyDescent="0.3">
      <c r="B47" s="107">
        <v>44727</v>
      </c>
      <c r="C47" s="108">
        <f>'Summary Stats'!H4</f>
        <v>5.1535099999999998</v>
      </c>
      <c r="D47" s="108">
        <f>'Summary Stats'!P4</f>
        <v>3.6187299999999998</v>
      </c>
      <c r="E47" s="108">
        <f>'Summary Stats'!E4</f>
        <v>74.553790000000006</v>
      </c>
      <c r="F47" s="112">
        <f>'Summary Stats'!D4</f>
        <v>0.15032999999999999</v>
      </c>
      <c r="G47" s="111">
        <v>0</v>
      </c>
      <c r="H47" s="112">
        <v>0.15</v>
      </c>
      <c r="I47" s="112">
        <v>0.2</v>
      </c>
      <c r="K47" s="107">
        <v>44727</v>
      </c>
      <c r="L47" s="108">
        <f>'Supply Buckets'!C4/1000</f>
        <v>9.5623038699999992</v>
      </c>
      <c r="M47" s="108">
        <f>'Supply Buckets'!D4/10000*'Supply Buckets'!C4</f>
        <v>0.57939911609104</v>
      </c>
      <c r="N47" s="108">
        <f>'Supply Buckets'!E4/1000</f>
        <v>5.6286557000000004</v>
      </c>
      <c r="O47" s="108">
        <f>'Supply Buckets'!F4/10000*'Supply Buckets'!E4</f>
        <v>1.8885884756767</v>
      </c>
      <c r="P47" s="108">
        <f>'Supply Buckets'!G4/1000</f>
        <v>2.4541739800000002</v>
      </c>
      <c r="Q47" s="108">
        <f>'Supply Buckets'!H4/10000*'Supply Buckets'!G4</f>
        <v>1.3984815924152401</v>
      </c>
      <c r="R47" s="108">
        <f>'Supply Buckets'!I4/1000</f>
        <v>1.79989628</v>
      </c>
      <c r="S47" s="108">
        <f>'Supply Buckets'!J4/10000*'Supply Buckets'!I4</f>
        <v>1.4479931586083599</v>
      </c>
      <c r="T47" s="108">
        <f>'Supply Buckets'!K4/1000</f>
        <v>1.43230854</v>
      </c>
      <c r="U47" s="108">
        <f>'Supply Buckets'!L4/10000*'Supply Buckets'!K4</f>
        <v>2.0464337434616402</v>
      </c>
      <c r="V47" s="108">
        <f>'Supply Buckets'!M4/1000</f>
        <v>2.4006101399999999</v>
      </c>
      <c r="W47" s="113">
        <f>'Supply Buckets'!N4/10000*'Supply Buckets'!M4</f>
        <v>4.6354221406808991</v>
      </c>
    </row>
    <row r="48" spans="2:23" x14ac:dyDescent="0.3">
      <c r="B48" s="107">
        <v>44757</v>
      </c>
      <c r="C48" s="108">
        <f>'Summary Stats'!H5</f>
        <v>5.1356000000000002</v>
      </c>
      <c r="D48" s="108">
        <f>'Summary Stats'!P5</f>
        <v>3.6220500000000002</v>
      </c>
      <c r="E48" s="108">
        <f>'Summary Stats'!E5</f>
        <v>73.944540000000003</v>
      </c>
      <c r="F48" s="112">
        <f>'Summary Stats'!D5</f>
        <v>0.16039</v>
      </c>
      <c r="G48" s="111">
        <v>0</v>
      </c>
      <c r="H48" s="112">
        <v>0.15</v>
      </c>
      <c r="I48" s="112">
        <v>0.2</v>
      </c>
      <c r="K48" s="107">
        <v>44757</v>
      </c>
      <c r="L48" s="108">
        <f>'Supply Buckets'!C5/1000</f>
        <v>9.8404732900000003</v>
      </c>
      <c r="M48" s="108">
        <f>'Supply Buckets'!D5/10000*'Supply Buckets'!C5</f>
        <v>0.59625395758767996</v>
      </c>
      <c r="N48" s="108">
        <f>'Supply Buckets'!E5/1000</f>
        <v>5.6375066800000004</v>
      </c>
      <c r="O48" s="108">
        <f>'Supply Buckets'!F5/10000*'Supply Buckets'!E5</f>
        <v>1.9048063945450802</v>
      </c>
      <c r="P48" s="108">
        <f>'Supply Buckets'!G5/1000</f>
        <v>2.4552064599999999</v>
      </c>
      <c r="Q48" s="108">
        <f>'Supply Buckets'!H5/10000*'Supply Buckets'!G5</f>
        <v>1.40299826908948</v>
      </c>
      <c r="R48" s="108">
        <f>'Supply Buckets'!I5/1000</f>
        <v>1.8118185900000001</v>
      </c>
      <c r="S48" s="108">
        <f>'Supply Buckets'!J5/10000*'Supply Buckets'!I5</f>
        <v>1.4669987114069702</v>
      </c>
      <c r="T48" s="108">
        <f>'Supply Buckets'!K5/1000</f>
        <v>1.4499320499999999</v>
      </c>
      <c r="U48" s="108">
        <f>'Supply Buckets'!L5/10000*'Supply Buckets'!K5</f>
        <v>2.0737841636291496</v>
      </c>
      <c r="V48" s="108">
        <f>'Supply Buckets'!M5/1000</f>
        <v>2.4239468999999998</v>
      </c>
      <c r="W48" s="113">
        <f>'Supply Buckets'!N5/10000*'Supply Buckets'!M5</f>
        <v>4.6848688272935997</v>
      </c>
    </row>
    <row r="49" spans="2:23" x14ac:dyDescent="0.3">
      <c r="B49" s="107">
        <v>44788</v>
      </c>
      <c r="C49" s="108">
        <f>'Summary Stats'!H6</f>
        <v>5.0920100000000001</v>
      </c>
      <c r="D49" s="108">
        <f>'Summary Stats'!P6</f>
        <v>3.5944600000000002</v>
      </c>
      <c r="E49" s="108">
        <f>'Summary Stats'!E6</f>
        <v>73.521619999999999</v>
      </c>
      <c r="F49" s="112">
        <f>'Summary Stats'!D6</f>
        <v>0.16982</v>
      </c>
      <c r="G49" s="111">
        <v>0</v>
      </c>
      <c r="H49" s="112">
        <v>0.15</v>
      </c>
      <c r="I49" s="112">
        <v>0.2</v>
      </c>
      <c r="K49" s="107">
        <v>44788</v>
      </c>
      <c r="L49" s="108">
        <f>'Supply Buckets'!C6/1000</f>
        <v>10.17963694</v>
      </c>
      <c r="M49" s="108">
        <f>'Supply Buckets'!D6/10000*'Supply Buckets'!C6</f>
        <v>0.59654708395788003</v>
      </c>
      <c r="N49" s="108">
        <f>'Supply Buckets'!E6/1000</f>
        <v>5.6728521499999998</v>
      </c>
      <c r="O49" s="108">
        <f>'Supply Buckets'!F6/10000*'Supply Buckets'!E6</f>
        <v>1.9164653146866497</v>
      </c>
      <c r="P49" s="108">
        <f>'Supply Buckets'!G6/1000</f>
        <v>2.4790836299999999</v>
      </c>
      <c r="Q49" s="108">
        <f>'Supply Buckets'!H6/10000*'Supply Buckets'!G6</f>
        <v>1.4196472407195</v>
      </c>
      <c r="R49" s="108">
        <f>'Supply Buckets'!I6/1000</f>
        <v>1.7678193100000001</v>
      </c>
      <c r="S49" s="108">
        <f>'Supply Buckets'!J6/10000*'Supply Buckets'!I6</f>
        <v>1.4399789867798101</v>
      </c>
      <c r="T49" s="108">
        <f>'Supply Buckets'!K6/1000</f>
        <v>1.5134704699999999</v>
      </c>
      <c r="U49" s="108">
        <f>'Supply Buckets'!L6/10000*'Supply Buckets'!K6</f>
        <v>2.16081962678075</v>
      </c>
      <c r="V49" s="108">
        <f>'Supply Buckets'!M6/1000</f>
        <v>2.42830543</v>
      </c>
      <c r="W49" s="113">
        <f>'Supply Buckets'!N6/10000*'Supply Buckets'!M6</f>
        <v>4.7083239606116196</v>
      </c>
    </row>
    <row r="50" spans="2:23" x14ac:dyDescent="0.3">
      <c r="B50" s="107">
        <v>44819</v>
      </c>
      <c r="C50" s="108">
        <f>'Summary Stats'!H7</f>
        <v>5.14255</v>
      </c>
      <c r="D50" s="108">
        <f>'Summary Stats'!P7</f>
        <v>3.6525300000000001</v>
      </c>
      <c r="E50" s="108">
        <f>'Summary Stats'!E7</f>
        <v>74.372290000000007</v>
      </c>
      <c r="F50" s="112">
        <f>'Summary Stats'!D7</f>
        <v>0.15767999999999999</v>
      </c>
      <c r="G50" s="111">
        <v>0</v>
      </c>
      <c r="H50" s="112">
        <v>0.15</v>
      </c>
      <c r="I50" s="112">
        <v>0.2</v>
      </c>
      <c r="K50" s="107">
        <v>44819</v>
      </c>
      <c r="L50" s="108">
        <f>'Supply Buckets'!C7/1000</f>
        <v>9.9064014</v>
      </c>
      <c r="M50" s="108">
        <f>'Supply Buckets'!D7/10000*'Supply Buckets'!C7</f>
        <v>0.58697409575280013</v>
      </c>
      <c r="N50" s="108">
        <f>'Supply Buckets'!E7/1000</f>
        <v>5.6864646099999998</v>
      </c>
      <c r="O50" s="108">
        <f>'Supply Buckets'!F7/10000*'Supply Buckets'!E7</f>
        <v>1.90938402735197</v>
      </c>
      <c r="P50" s="108">
        <f>'Supply Buckets'!G7/1000</f>
        <v>2.4674380600000001</v>
      </c>
      <c r="Q50" s="108">
        <f>'Supply Buckets'!H7/10000*'Supply Buckets'!G7</f>
        <v>1.4013543043583399</v>
      </c>
      <c r="R50" s="108">
        <f>'Supply Buckets'!I7/1000</f>
        <v>1.8170471800000001</v>
      </c>
      <c r="S50" s="108">
        <f>'Supply Buckets'!J7/10000*'Supply Buckets'!I7</f>
        <v>1.4615964106483998</v>
      </c>
      <c r="T50" s="108">
        <f>'Supply Buckets'!K7/1000</f>
        <v>1.52982109</v>
      </c>
      <c r="U50" s="108">
        <f>'Supply Buckets'!L7/10000*'Supply Buckets'!K7</f>
        <v>2.1756014070795198</v>
      </c>
      <c r="V50" s="108">
        <f>'Supply Buckets'!M7/1000</f>
        <v>2.44929467</v>
      </c>
      <c r="W50" s="113">
        <f>'Supply Buckets'!N7/10000*'Supply Buckets'!M7</f>
        <v>4.7333966609818505</v>
      </c>
    </row>
    <row r="51" spans="2:23" x14ac:dyDescent="0.3">
      <c r="B51" s="107">
        <v>44849</v>
      </c>
      <c r="C51" s="108">
        <f>'Summary Stats'!H8</f>
        <v>5.1460900000000001</v>
      </c>
      <c r="D51" s="108">
        <f>'Summary Stats'!P8</f>
        <v>3.6735699999999998</v>
      </c>
      <c r="E51" s="108">
        <f>'Summary Stats'!E8</f>
        <v>74.174909999999997</v>
      </c>
      <c r="F51" s="112">
        <f>'Summary Stats'!D8</f>
        <v>0.16036</v>
      </c>
      <c r="G51" s="111">
        <v>0</v>
      </c>
      <c r="H51" s="112">
        <v>0.15</v>
      </c>
      <c r="I51" s="112">
        <v>0.2</v>
      </c>
      <c r="K51" s="107">
        <v>44849</v>
      </c>
      <c r="L51" s="108">
        <f>'Supply Buckets'!C8/1000</f>
        <v>10.007115649999999</v>
      </c>
      <c r="M51" s="108">
        <f>'Supply Buckets'!D8/10000*'Supply Buckets'!C8</f>
        <v>0.59579364445404992</v>
      </c>
      <c r="N51" s="108">
        <f>'Supply Buckets'!E8/1000</f>
        <v>5.6867834100000003</v>
      </c>
      <c r="O51" s="108">
        <f>'Supply Buckets'!F8/10000*'Supply Buckets'!E8</f>
        <v>1.9084048974282599</v>
      </c>
      <c r="P51" s="108">
        <f>'Supply Buckets'!G8/1000</f>
        <v>2.4540199999999999</v>
      </c>
      <c r="Q51" s="108">
        <f>'Supply Buckets'!H8/10000*'Supply Buckets'!G8</f>
        <v>1.3897311581599998</v>
      </c>
      <c r="R51" s="108">
        <f>'Supply Buckets'!I8/1000</f>
        <v>1.8522803699999999</v>
      </c>
      <c r="S51" s="108">
        <f>'Supply Buckets'!J8/10000*'Supply Buckets'!I8</f>
        <v>1.4865309404201701</v>
      </c>
      <c r="T51" s="108">
        <f>'Supply Buckets'!K8/1000</f>
        <v>1.5461732199999998</v>
      </c>
      <c r="U51" s="108">
        <f>'Supply Buckets'!L8/10000*'Supply Buckets'!K8</f>
        <v>2.2009265549537398</v>
      </c>
      <c r="V51" s="108">
        <f>'Supply Buckets'!M8/1000</f>
        <v>2.4702881799999998</v>
      </c>
      <c r="W51" s="113">
        <f>'Supply Buckets'!N8/10000*'Supply Buckets'!M8</f>
        <v>4.7777917798025396</v>
      </c>
    </row>
    <row r="52" spans="2:23" x14ac:dyDescent="0.3">
      <c r="B52" s="107">
        <v>44880</v>
      </c>
      <c r="C52" s="108">
        <f>'Summary Stats'!H9</f>
        <v>5.1324800000000002</v>
      </c>
      <c r="D52" s="108">
        <f>'Summary Stats'!P9</f>
        <v>3.6726100000000002</v>
      </c>
      <c r="E52" s="108">
        <f>'Summary Stats'!E9</f>
        <v>74.229219999999998</v>
      </c>
      <c r="F52" s="112">
        <f>'Summary Stats'!D9</f>
        <v>0.16256000000000001</v>
      </c>
      <c r="G52" s="111">
        <v>0</v>
      </c>
      <c r="H52" s="112">
        <v>0.15</v>
      </c>
      <c r="I52" s="112">
        <v>0.2</v>
      </c>
      <c r="K52" s="107">
        <v>44880</v>
      </c>
      <c r="L52" s="108">
        <f>'Supply Buckets'!C9/1000</f>
        <v>10.14570713</v>
      </c>
      <c r="M52" s="108">
        <f>'Supply Buckets'!D9/10000*'Supply Buckets'!C9</f>
        <v>0.59606029388750004</v>
      </c>
      <c r="N52" s="108">
        <f>'Supply Buckets'!E9/1000</f>
        <v>5.7180656000000001</v>
      </c>
      <c r="O52" s="108">
        <f>'Supply Buckets'!F9/10000*'Supply Buckets'!E9</f>
        <v>1.9284862403872001</v>
      </c>
      <c r="P52" s="108">
        <f>'Supply Buckets'!G9/1000</f>
        <v>2.4396419799999998</v>
      </c>
      <c r="Q52" s="108">
        <f>'Supply Buckets'!H9/10000*'Supply Buckets'!G9</f>
        <v>1.3776194729083799</v>
      </c>
      <c r="R52" s="108">
        <f>'Supply Buckets'!I9/1000</f>
        <v>1.8290900300000001</v>
      </c>
      <c r="S52" s="108">
        <f>'Supply Buckets'!J9/10000*'Supply Buckets'!I9</f>
        <v>1.4655693610776801</v>
      </c>
      <c r="T52" s="108">
        <f>'Supply Buckets'!K9/1000</f>
        <v>1.6093015700000002</v>
      </c>
      <c r="U52" s="108">
        <f>'Supply Buckets'!L9/10000*'Supply Buckets'!K9</f>
        <v>2.2858487314248603</v>
      </c>
      <c r="V52" s="108">
        <f>'Supply Buckets'!M9/1000</f>
        <v>2.4595966499999999</v>
      </c>
      <c r="W52" s="113">
        <f>'Supply Buckets'!N9/10000*'Supply Buckets'!M9</f>
        <v>4.7677362574863</v>
      </c>
    </row>
    <row r="53" spans="2:23" x14ac:dyDescent="0.3">
      <c r="B53" s="107">
        <v>44910</v>
      </c>
      <c r="C53" s="108">
        <f>'Summary Stats'!H10</f>
        <v>5.1292799999999996</v>
      </c>
      <c r="D53" s="108">
        <f>'Summary Stats'!P10</f>
        <v>3.69116</v>
      </c>
      <c r="E53" s="108">
        <f>'Summary Stats'!E10</f>
        <v>74.413640000000001</v>
      </c>
      <c r="F53" s="112">
        <f>'Summary Stats'!D10</f>
        <v>0.15809999999999999</v>
      </c>
      <c r="G53" s="111">
        <v>0</v>
      </c>
      <c r="H53" s="112">
        <v>0.15</v>
      </c>
      <c r="I53" s="112">
        <v>0.2</v>
      </c>
      <c r="K53" s="107">
        <v>44910</v>
      </c>
      <c r="L53" s="108">
        <f>'Supply Buckets'!C10/1000</f>
        <v>10.08017982</v>
      </c>
      <c r="M53" s="108">
        <f>'Supply Buckets'!D10/10000*'Supply Buckets'!C10</f>
        <v>0.58659590426525998</v>
      </c>
      <c r="N53" s="108">
        <f>'Supply Buckets'!E10/1000</f>
        <v>5.7632697799999999</v>
      </c>
      <c r="O53" s="108">
        <f>'Supply Buckets'!F10/10000*'Supply Buckets'!E10</f>
        <v>1.9307991151560397</v>
      </c>
      <c r="P53" s="108">
        <f>'Supply Buckets'!G10/1000</f>
        <v>2.4168808300000002</v>
      </c>
      <c r="Q53" s="108">
        <f>'Supply Buckets'!H10/10000*'Supply Buckets'!G10</f>
        <v>1.35460853383674</v>
      </c>
      <c r="R53" s="108">
        <f>'Supply Buckets'!I10/1000</f>
        <v>1.86440045</v>
      </c>
      <c r="S53" s="108">
        <f>'Supply Buckets'!J10/10000*'Supply Buckets'!I10</f>
        <v>1.4749626196035501</v>
      </c>
      <c r="T53" s="108">
        <f>'Supply Buckets'!K10/1000</f>
        <v>1.62565676</v>
      </c>
      <c r="U53" s="108">
        <f>'Supply Buckets'!L10/10000*'Supply Buckets'!K10</f>
        <v>2.2973813845455204</v>
      </c>
      <c r="V53" s="108">
        <f>'Supply Buckets'!M10/1000</f>
        <v>2.4805987900000002</v>
      </c>
      <c r="W53" s="113">
        <f>'Supply Buckets'!N10/10000*'Supply Buckets'!M10</f>
        <v>4.7843978624403301</v>
      </c>
    </row>
    <row r="54" spans="2:23" x14ac:dyDescent="0.3">
      <c r="B54" s="107">
        <v>44941</v>
      </c>
      <c r="C54" s="108">
        <f>'Summary Stats'!H11</f>
        <v>5.1659300000000004</v>
      </c>
      <c r="D54" s="108">
        <f>'Summary Stats'!P11</f>
        <v>3.7349299999999999</v>
      </c>
      <c r="E54" s="108">
        <f>'Summary Stats'!E11</f>
        <v>74.704149999999998</v>
      </c>
      <c r="F54" s="112">
        <f>'Summary Stats'!D11</f>
        <v>0.1583</v>
      </c>
      <c r="G54" s="111">
        <v>0</v>
      </c>
      <c r="H54" s="112">
        <v>0.15</v>
      </c>
      <c r="I54" s="112">
        <v>0.2</v>
      </c>
      <c r="K54" s="107">
        <v>44941</v>
      </c>
      <c r="L54" s="108">
        <f>'Supply Buckets'!C11/1000</f>
        <v>10.07841857</v>
      </c>
      <c r="M54" s="108">
        <f>'Supply Buckets'!D11/10000*'Supply Buckets'!C11</f>
        <v>0.59924261133505996</v>
      </c>
      <c r="N54" s="108">
        <f>'Supply Buckets'!E11/1000</f>
        <v>5.7673793500000006</v>
      </c>
      <c r="O54" s="108">
        <f>'Supply Buckets'!F11/10000*'Supply Buckets'!E11</f>
        <v>1.9407692903098002</v>
      </c>
      <c r="P54" s="108">
        <f>'Supply Buckets'!G11/1000</f>
        <v>2.3704672200000001</v>
      </c>
      <c r="Q54" s="108">
        <f>'Supply Buckets'!H11/10000*'Supply Buckets'!G11</f>
        <v>1.3374152350567801</v>
      </c>
      <c r="R54" s="108">
        <f>'Supply Buckets'!I11/1000</f>
        <v>1.8699557299999998</v>
      </c>
      <c r="S54" s="108">
        <f>'Supply Buckets'!J11/10000*'Supply Buckets'!I11</f>
        <v>1.4881182497569199</v>
      </c>
      <c r="T54" s="108">
        <f>'Supply Buckets'!K11/1000</f>
        <v>1.6420134900000001</v>
      </c>
      <c r="U54" s="108">
        <f>'Supply Buckets'!L11/10000*'Supply Buckets'!K11</f>
        <v>2.3226658479152702</v>
      </c>
      <c r="V54" s="108">
        <f>'Supply Buckets'!M11/1000</f>
        <v>2.5016052599999998</v>
      </c>
      <c r="W54" s="113">
        <f>'Supply Buckets'!N11/10000*'Supply Buckets'!M11</f>
        <v>4.8287460675623395</v>
      </c>
    </row>
    <row r="55" spans="2:23" x14ac:dyDescent="0.3">
      <c r="B55" s="107">
        <v>44972</v>
      </c>
      <c r="C55" s="108">
        <f>'Summary Stats'!H12</f>
        <v>5.1255699999999997</v>
      </c>
      <c r="D55" s="108">
        <f>'Summary Stats'!P12</f>
        <v>3.7132200000000002</v>
      </c>
      <c r="E55" s="108">
        <f>'Summary Stats'!E12</f>
        <v>74.548240000000007</v>
      </c>
      <c r="F55" s="112">
        <f>'Summary Stats'!D12</f>
        <v>0.16522000000000001</v>
      </c>
      <c r="G55" s="111">
        <v>0</v>
      </c>
      <c r="H55" s="112">
        <v>0.15</v>
      </c>
      <c r="I55" s="112">
        <v>0.2</v>
      </c>
      <c r="K55" s="107">
        <v>44972</v>
      </c>
      <c r="L55" s="108">
        <f>'Supply Buckets'!C12/1000</f>
        <v>10.32558923</v>
      </c>
      <c r="M55" s="108">
        <f>'Supply Buckets'!D12/10000*'Supply Buckets'!C12</f>
        <v>0.59508435850336006</v>
      </c>
      <c r="N55" s="108">
        <f>'Supply Buckets'!E12/1000</f>
        <v>5.7977563200000004</v>
      </c>
      <c r="O55" s="108">
        <f>'Supply Buckets'!F12/10000*'Supply Buckets'!E12</f>
        <v>1.96483642582272</v>
      </c>
      <c r="P55" s="108">
        <f>'Supply Buckets'!G12/1000</f>
        <v>2.3662286300000002</v>
      </c>
      <c r="Q55" s="108">
        <f>'Supply Buckets'!H12/10000*'Supply Buckets'!G12</f>
        <v>1.3329226157939302</v>
      </c>
      <c r="R55" s="108">
        <f>'Supply Buckets'!I12/1000</f>
        <v>1.8331312099999999</v>
      </c>
      <c r="S55" s="108">
        <f>'Supply Buckets'!J12/10000*'Supply Buckets'!I12</f>
        <v>1.4518417514512101</v>
      </c>
      <c r="T55" s="108">
        <f>'Supply Buckets'!K12/1000</f>
        <v>1.7365357400000001</v>
      </c>
      <c r="U55" s="108">
        <f>'Supply Buckets'!L12/10000*'Supply Buckets'!K12</f>
        <v>2.45429458434272</v>
      </c>
      <c r="V55" s="108">
        <f>'Supply Buckets'!M12/1000</f>
        <v>2.4730518900000003</v>
      </c>
      <c r="W55" s="113">
        <f>'Supply Buckets'!N12/10000*'Supply Buckets'!M12</f>
        <v>4.7752233135566708</v>
      </c>
    </row>
    <row r="56" spans="2:23" x14ac:dyDescent="0.3">
      <c r="B56" s="107">
        <v>45000</v>
      </c>
      <c r="C56" s="108">
        <f>'Summary Stats'!H13</f>
        <v>5.1276599999999997</v>
      </c>
      <c r="D56" s="108">
        <f>'Summary Stats'!P13</f>
        <v>3.7332299999999998</v>
      </c>
      <c r="E56" s="108">
        <f>'Summary Stats'!E13</f>
        <v>74.369399999999999</v>
      </c>
      <c r="F56" s="112">
        <f>'Summary Stats'!D13</f>
        <v>0.16641</v>
      </c>
      <c r="G56" s="111">
        <v>0</v>
      </c>
      <c r="H56" s="112">
        <v>0.15</v>
      </c>
      <c r="I56" s="112">
        <v>0.2</v>
      </c>
      <c r="K56" s="107">
        <v>45000</v>
      </c>
      <c r="L56" s="108">
        <f>'Supply Buckets'!C13/1000</f>
        <v>10.407499639999999</v>
      </c>
      <c r="M56" s="108">
        <f>'Supply Buckets'!D13/10000*'Supply Buckets'!C13</f>
        <v>0.60476939658076001</v>
      </c>
      <c r="N56" s="108">
        <f>'Supply Buckets'!E13/1000</f>
        <v>5.8318341299999998</v>
      </c>
      <c r="O56" s="108">
        <f>'Supply Buckets'!F13/10000*'Supply Buckets'!E13</f>
        <v>1.97198805638646</v>
      </c>
      <c r="P56" s="108">
        <f>'Supply Buckets'!G13/1000</f>
        <v>2.3382345500000001</v>
      </c>
      <c r="Q56" s="108">
        <f>'Supply Buckets'!H13/10000*'Supply Buckets'!G13</f>
        <v>1.3157806989141998</v>
      </c>
      <c r="R56" s="108">
        <f>'Supply Buckets'!I13/1000</f>
        <v>1.8823899500000001</v>
      </c>
      <c r="S56" s="108">
        <f>'Supply Buckets'!J13/10000*'Supply Buckets'!I13</f>
        <v>1.4833421044995001</v>
      </c>
      <c r="T56" s="108">
        <f>'Supply Buckets'!K13/1000</f>
        <v>1.75302318</v>
      </c>
      <c r="U56" s="108">
        <f>'Supply Buckets'!L13/10000*'Supply Buckets'!K13</f>
        <v>2.47703227147908</v>
      </c>
      <c r="V56" s="108">
        <f>'Supply Buckets'!M13/1000</f>
        <v>2.4939861400000001</v>
      </c>
      <c r="W56" s="113">
        <f>'Supply Buckets'!N13/10000*'Supply Buckets'!M13</f>
        <v>4.8159845017994609</v>
      </c>
    </row>
    <row r="57" spans="2:23" x14ac:dyDescent="0.3">
      <c r="B57" s="107">
        <v>45031</v>
      </c>
      <c r="C57" s="108">
        <f>'Summary Stats'!H14</f>
        <v>5.2041500000000003</v>
      </c>
      <c r="D57" s="108">
        <f>'Summary Stats'!P14</f>
        <v>3.80213</v>
      </c>
      <c r="E57" s="108">
        <f>'Summary Stats'!E14</f>
        <v>75.153480000000002</v>
      </c>
      <c r="F57" s="112">
        <f>'Summary Stats'!D14</f>
        <v>0.16097</v>
      </c>
      <c r="G57" s="111">
        <v>0</v>
      </c>
      <c r="H57" s="112">
        <v>0.15</v>
      </c>
      <c r="I57" s="112">
        <v>0.2</v>
      </c>
      <c r="K57" s="107">
        <v>45031</v>
      </c>
      <c r="L57" s="108">
        <f>'Supply Buckets'!C14/1000</f>
        <v>10.175521679999999</v>
      </c>
      <c r="M57" s="108">
        <f>'Supply Buckets'!D14/10000*'Supply Buckets'!C14</f>
        <v>0.6125969317010399</v>
      </c>
      <c r="N57" s="108">
        <f>'Supply Buckets'!E14/1000</f>
        <v>5.8826822500000002</v>
      </c>
      <c r="O57" s="108">
        <f>'Supply Buckets'!F14/10000*'Supply Buckets'!E14</f>
        <v>1.9976706518662499</v>
      </c>
      <c r="P57" s="108">
        <f>'Supply Buckets'!G14/1000</f>
        <v>2.2820078800000001</v>
      </c>
      <c r="Q57" s="108">
        <f>'Supply Buckets'!H14/10000*'Supply Buckets'!G14</f>
        <v>1.28686760168172</v>
      </c>
      <c r="R57" s="108">
        <f>'Supply Buckets'!I14/1000</f>
        <v>1.9191357099999999</v>
      </c>
      <c r="S57" s="108">
        <f>'Supply Buckets'!J14/10000*'Supply Buckets'!I14</f>
        <v>1.5106495932622099</v>
      </c>
      <c r="T57" s="108">
        <f>'Supply Buckets'!K14/1000</f>
        <v>1.77067639</v>
      </c>
      <c r="U57" s="108">
        <f>'Supply Buckets'!L14/10000*'Supply Buckets'!K14</f>
        <v>2.5043278213742601</v>
      </c>
      <c r="V57" s="108">
        <f>'Supply Buckets'!M14/1000</f>
        <v>2.5157260999999997</v>
      </c>
      <c r="W57" s="113">
        <f>'Supply Buckets'!N14/10000*'Supply Buckets'!M14</f>
        <v>4.8618696193251001</v>
      </c>
    </row>
    <row r="58" spans="2:23" x14ac:dyDescent="0.3">
      <c r="B58" s="107">
        <v>45061</v>
      </c>
      <c r="C58" s="108">
        <f>'Summary Stats'!H15</f>
        <v>5.2155399999999998</v>
      </c>
      <c r="D58" s="108">
        <f>'Summary Stats'!P15</f>
        <v>3.8161299999999998</v>
      </c>
      <c r="E58" s="108">
        <f>'Summary Stats'!E15</f>
        <v>75.250810000000001</v>
      </c>
      <c r="F58" s="112">
        <f>'Summary Stats'!D15</f>
        <v>0.16331000000000001</v>
      </c>
      <c r="G58" s="111">
        <v>0</v>
      </c>
      <c r="H58" s="112">
        <v>0.15</v>
      </c>
      <c r="I58" s="112">
        <v>0.2</v>
      </c>
      <c r="K58" s="107">
        <v>45061</v>
      </c>
      <c r="L58" s="108">
        <f>'Supply Buckets'!C15/1000</f>
        <v>10.288409040000001</v>
      </c>
      <c r="M58" s="108">
        <f>'Supply Buckets'!D15/10000*'Supply Buckets'!C15</f>
        <v>0.61845684421248004</v>
      </c>
      <c r="N58" s="108">
        <f>'Supply Buckets'!E15/1000</f>
        <v>5.9190798500000001</v>
      </c>
      <c r="O58" s="108">
        <f>'Supply Buckets'!F15/10000*'Supply Buckets'!E15</f>
        <v>2.0203950396795998</v>
      </c>
      <c r="P58" s="108">
        <f>'Supply Buckets'!G15/1000</f>
        <v>2.3115548600000002</v>
      </c>
      <c r="Q58" s="108">
        <f>'Supply Buckets'!H15/10000*'Supply Buckets'!G15</f>
        <v>1.3146436608632202</v>
      </c>
      <c r="R58" s="108">
        <f>'Supply Buckets'!I15/1000</f>
        <v>1.85544672</v>
      </c>
      <c r="S58" s="108">
        <f>'Supply Buckets'!J15/10000*'Supply Buckets'!I15</f>
        <v>1.4728350518687998</v>
      </c>
      <c r="T58" s="108">
        <f>'Supply Buckets'!K15/1000</f>
        <v>1.83506529</v>
      </c>
      <c r="U58" s="108">
        <f>'Supply Buckets'!L15/10000*'Supply Buckets'!K15</f>
        <v>2.6024822540168402</v>
      </c>
      <c r="V58" s="108">
        <f>'Supply Buckets'!M15/1000</f>
        <v>2.5029971</v>
      </c>
      <c r="W58" s="113">
        <f>'Supply Buckets'!N15/10000*'Supply Buckets'!M15</f>
        <v>4.8601095170236004</v>
      </c>
    </row>
    <row r="59" spans="2:23" x14ac:dyDescent="0.3">
      <c r="B59" s="107">
        <v>45092</v>
      </c>
      <c r="C59" s="108">
        <f>'Summary Stats'!H16</f>
        <v>5.1901799999999998</v>
      </c>
      <c r="D59" s="108">
        <f>'Summary Stats'!P16</f>
        <v>3.8176899999999998</v>
      </c>
      <c r="E59" s="108">
        <f>'Summary Stats'!E16</f>
        <v>75.470169999999996</v>
      </c>
      <c r="F59" s="112">
        <f>'Summary Stats'!D16</f>
        <v>0.15858</v>
      </c>
      <c r="G59" s="111">
        <v>0</v>
      </c>
      <c r="H59" s="112">
        <v>0.15</v>
      </c>
      <c r="I59" s="112">
        <v>0.2</v>
      </c>
      <c r="K59" s="107">
        <v>45092</v>
      </c>
      <c r="L59" s="108">
        <f>'Supply Buckets'!C16/1000</f>
        <v>10.19178067</v>
      </c>
      <c r="M59" s="108">
        <f>'Supply Buckets'!D16/10000*'Supply Buckets'!C16</f>
        <v>0.59780908697951995</v>
      </c>
      <c r="N59" s="108">
        <f>'Supply Buckets'!E16/1000</f>
        <v>5.9695099100000002</v>
      </c>
      <c r="O59" s="108">
        <f>'Supply Buckets'!F16/10000*'Supply Buckets'!E16</f>
        <v>2.01606467337457</v>
      </c>
      <c r="P59" s="108">
        <f>'Supply Buckets'!G16/1000</f>
        <v>2.2847964200000002</v>
      </c>
      <c r="Q59" s="108">
        <f>'Supply Buckets'!H16/10000*'Supply Buckets'!G16</f>
        <v>1.2823374211321601</v>
      </c>
      <c r="R59" s="108">
        <f>'Supply Buckets'!I16/1000</f>
        <v>1.8903069700000001</v>
      </c>
      <c r="S59" s="108">
        <f>'Supply Buckets'!J16/10000*'Supply Buckets'!I16</f>
        <v>1.46815038531081</v>
      </c>
      <c r="T59" s="108">
        <f>'Supply Buckets'!K16/1000</f>
        <v>1.8513808899999999</v>
      </c>
      <c r="U59" s="108">
        <f>'Supply Buckets'!L16/10000*'Supply Buckets'!K16</f>
        <v>2.5974170361961799</v>
      </c>
      <c r="V59" s="108">
        <f>'Supply Buckets'!M16/1000</f>
        <v>2.5236020100000003</v>
      </c>
      <c r="W59" s="113">
        <f>'Supply Buckets'!N16/10000*'Supply Buckets'!M16</f>
        <v>4.8638819991875701</v>
      </c>
    </row>
    <row r="60" spans="2:23" x14ac:dyDescent="0.3">
      <c r="B60" s="107">
        <v>45122</v>
      </c>
      <c r="C60" s="108">
        <f>'Summary Stats'!H17</f>
        <v>5.2012999999999998</v>
      </c>
      <c r="D60" s="108">
        <f>'Summary Stats'!P17</f>
        <v>3.8420000000000001</v>
      </c>
      <c r="E60" s="108">
        <f>'Summary Stats'!E17</f>
        <v>75.283760000000001</v>
      </c>
      <c r="F60" s="112">
        <f>'Summary Stats'!D17</f>
        <v>0.16450000000000001</v>
      </c>
      <c r="G60" s="111">
        <v>0</v>
      </c>
      <c r="H60" s="112">
        <v>0.15</v>
      </c>
      <c r="I60" s="112">
        <v>0.2</v>
      </c>
      <c r="K60" s="107">
        <v>45122</v>
      </c>
      <c r="L60" s="108">
        <f>'Supply Buckets'!C17/1000</f>
        <v>10.307204069999999</v>
      </c>
      <c r="M60" s="108">
        <f>'Supply Buckets'!D17/10000*'Supply Buckets'!C17</f>
        <v>0.60748599347766008</v>
      </c>
      <c r="N60" s="108">
        <f>'Supply Buckets'!E17/1000</f>
        <v>5.9885091599999996</v>
      </c>
      <c r="O60" s="108">
        <f>'Supply Buckets'!F17/10000*'Supply Buckets'!E17</f>
        <v>2.0361350339641198</v>
      </c>
      <c r="P60" s="108">
        <f>'Supply Buckets'!G17/1000</f>
        <v>2.26786325</v>
      </c>
      <c r="Q60" s="108">
        <f>'Supply Buckets'!H17/10000*'Supply Buckets'!G17</f>
        <v>1.2818598090709998</v>
      </c>
      <c r="R60" s="108">
        <f>'Supply Buckets'!I17/1000</f>
        <v>1.89213703</v>
      </c>
      <c r="S60" s="108">
        <f>'Supply Buckets'!J17/10000*'Supply Buckets'!I17</f>
        <v>1.4789018711961199</v>
      </c>
      <c r="T60" s="108">
        <f>'Supply Buckets'!K17/1000</f>
        <v>1.8676973700000001</v>
      </c>
      <c r="U60" s="108">
        <f>'Supply Buckets'!L17/10000*'Supply Buckets'!K17</f>
        <v>2.6226355885329604</v>
      </c>
      <c r="V60" s="108">
        <f>'Supply Buckets'!M17/1000</f>
        <v>2.5442085900000002</v>
      </c>
      <c r="W60" s="113">
        <f>'Supply Buckets'!N17/10000*'Supply Buckets'!M17</f>
        <v>4.9073763851527801</v>
      </c>
    </row>
    <row r="61" spans="2:23" x14ac:dyDescent="0.3">
      <c r="B61" s="107">
        <v>45153</v>
      </c>
      <c r="C61" s="108">
        <f>'Summary Stats'!H18</f>
        <v>5.2015799999999999</v>
      </c>
      <c r="D61" s="108">
        <f>'Summary Stats'!P18</f>
        <v>3.8475600000000001</v>
      </c>
      <c r="E61" s="108">
        <f>'Summary Stats'!E18</f>
        <v>75.349969999999999</v>
      </c>
      <c r="F61" s="112">
        <f>'Summary Stats'!D18</f>
        <v>0.16880999999999999</v>
      </c>
      <c r="G61" s="111">
        <v>0</v>
      </c>
      <c r="H61" s="112">
        <v>0.15</v>
      </c>
      <c r="I61" s="112">
        <v>0.2</v>
      </c>
      <c r="K61" s="107">
        <v>45153</v>
      </c>
      <c r="L61" s="108">
        <f>'Supply Buckets'!C18/1000</f>
        <v>10.45953036</v>
      </c>
      <c r="M61" s="108">
        <f>'Supply Buckets'!D18/10000*'Supply Buckets'!C18</f>
        <v>0.61449740865000013</v>
      </c>
      <c r="N61" s="108">
        <f>'Supply Buckets'!E18/1000</f>
        <v>6.0244601599999994</v>
      </c>
      <c r="O61" s="108">
        <f>'Supply Buckets'!F18/10000*'Supply Buckets'!E18</f>
        <v>2.0540035447910396</v>
      </c>
      <c r="P61" s="108">
        <f>'Supply Buckets'!G18/1000</f>
        <v>2.2926021300000001</v>
      </c>
      <c r="Q61" s="108">
        <f>'Supply Buckets'!H18/10000*'Supply Buckets'!G18</f>
        <v>1.31003641652247</v>
      </c>
      <c r="R61" s="108">
        <f>'Supply Buckets'!I18/1000</f>
        <v>1.8103449900000002</v>
      </c>
      <c r="S61" s="108">
        <f>'Supply Buckets'!J18/10000*'Supply Buckets'!I18</f>
        <v>1.42617711070707</v>
      </c>
      <c r="T61" s="108">
        <f>'Supply Buckets'!K18/1000</f>
        <v>1.93078806</v>
      </c>
      <c r="U61" s="108">
        <f>'Supply Buckets'!L18/10000*'Supply Buckets'!K18</f>
        <v>2.70451082849574</v>
      </c>
      <c r="V61" s="108">
        <f>'Supply Buckets'!M18/1000</f>
        <v>2.5429500100000002</v>
      </c>
      <c r="W61" s="113">
        <f>'Supply Buckets'!N18/10000*'Supply Buckets'!M18</f>
        <v>4.9262993914723801</v>
      </c>
    </row>
    <row r="62" spans="2:23" x14ac:dyDescent="0.3">
      <c r="B62" s="107">
        <v>45184</v>
      </c>
      <c r="C62" s="108">
        <f>'Summary Stats'!H19</f>
        <v>5.2175200000000004</v>
      </c>
      <c r="D62" s="108">
        <f>'Summary Stats'!P19</f>
        <v>3.8774199999999999</v>
      </c>
      <c r="E62" s="108">
        <f>'Summary Stats'!E19</f>
        <v>75.825699999999998</v>
      </c>
      <c r="F62" s="112">
        <f>'Summary Stats'!D19</f>
        <v>0.16163</v>
      </c>
      <c r="G62" s="111">
        <v>0</v>
      </c>
      <c r="H62" s="112">
        <v>0.15</v>
      </c>
      <c r="I62" s="112">
        <v>0.2</v>
      </c>
      <c r="K62" s="107">
        <v>45184</v>
      </c>
      <c r="L62" s="108">
        <f>'Supply Buckets'!C19/1000</f>
        <v>10.287651169999998</v>
      </c>
      <c r="M62" s="108">
        <f>'Supply Buckets'!D19/10000*'Supply Buckets'!C19</f>
        <v>0.59939970776887996</v>
      </c>
      <c r="N62" s="108">
        <f>'Supply Buckets'!E19/1000</f>
        <v>6.0534445899999998</v>
      </c>
      <c r="O62" s="108">
        <f>'Supply Buckets'!F19/10000*'Supply Buckets'!E19</f>
        <v>2.04445405515906</v>
      </c>
      <c r="P62" s="108">
        <f>'Supply Buckets'!G19/1000</f>
        <v>2.2678100199999998</v>
      </c>
      <c r="Q62" s="108">
        <f>'Supply Buckets'!H19/10000*'Supply Buckets'!G19</f>
        <v>1.2879392021784399</v>
      </c>
      <c r="R62" s="108">
        <f>'Supply Buckets'!I19/1000</f>
        <v>1.8591593399999999</v>
      </c>
      <c r="S62" s="108">
        <f>'Supply Buckets'!J19/10000*'Supply Buckets'!I19</f>
        <v>1.4418301246315199</v>
      </c>
      <c r="T62" s="108">
        <f>'Supply Buckets'!K19/1000</f>
        <v>1.94710629</v>
      </c>
      <c r="U62" s="108">
        <f>'Supply Buckets'!L19/10000*'Supply Buckets'!K19</f>
        <v>2.7125721857877001</v>
      </c>
      <c r="V62" s="108">
        <f>'Supply Buckets'!M19/1000</f>
        <v>2.5635843</v>
      </c>
      <c r="W62" s="113">
        <f>'Supply Buckets'!N19/10000*'Supply Buckets'!M19</f>
        <v>4.9465051236260997</v>
      </c>
    </row>
    <row r="63" spans="2:23" x14ac:dyDescent="0.3">
      <c r="B63" s="107">
        <v>45214</v>
      </c>
      <c r="C63" s="108">
        <f>'Summary Stats'!H20</f>
        <v>5.2205500000000002</v>
      </c>
      <c r="D63" s="108">
        <f>'Summary Stats'!P20</f>
        <v>3.89432</v>
      </c>
      <c r="E63" s="108">
        <f>'Summary Stats'!E20</f>
        <v>75.591840000000005</v>
      </c>
      <c r="F63" s="112">
        <f>'Summary Stats'!D20</f>
        <v>0.16549</v>
      </c>
      <c r="G63" s="111">
        <v>0</v>
      </c>
      <c r="H63" s="112">
        <v>0.15</v>
      </c>
      <c r="I63" s="112">
        <v>0.2</v>
      </c>
      <c r="K63" s="107">
        <v>45214</v>
      </c>
      <c r="L63" s="108">
        <f>'Supply Buckets'!C20/1000</f>
        <v>10.390458500000001</v>
      </c>
      <c r="M63" s="108">
        <f>'Supply Buckets'!D20/10000*'Supply Buckets'!C20</f>
        <v>0.6047350751585</v>
      </c>
      <c r="N63" s="108">
        <f>'Supply Buckets'!E20/1000</f>
        <v>6.0608729400000003</v>
      </c>
      <c r="O63" s="108">
        <f>'Supply Buckets'!F20/10000*'Supply Buckets'!E20</f>
        <v>2.0493023584728003</v>
      </c>
      <c r="P63" s="108">
        <f>'Supply Buckets'!G20/1000</f>
        <v>2.2441833299999998</v>
      </c>
      <c r="Q63" s="108">
        <f>'Supply Buckets'!H20/10000*'Supply Buckets'!G20</f>
        <v>1.2723935993434199</v>
      </c>
      <c r="R63" s="108">
        <f>'Supply Buckets'!I20/1000</f>
        <v>1.8939759599999999</v>
      </c>
      <c r="S63" s="108">
        <f>'Supply Buckets'!J20/10000*'Supply Buckets'!I20</f>
        <v>1.4686154750474401</v>
      </c>
      <c r="T63" s="108">
        <f>'Supply Buckets'!K20/1000</f>
        <v>1.9634254200000001</v>
      </c>
      <c r="U63" s="108">
        <f>'Supply Buckets'!L20/10000*'Supply Buckets'!K20</f>
        <v>2.7378180764767799</v>
      </c>
      <c r="V63" s="108">
        <f>'Supply Buckets'!M20/1000</f>
        <v>2.5842203499999998</v>
      </c>
      <c r="W63" s="113">
        <f>'Supply Buckets'!N20/10000*'Supply Buckets'!M20</f>
        <v>4.9901139905279006</v>
      </c>
    </row>
    <row r="64" spans="2:23" x14ac:dyDescent="0.3">
      <c r="B64" s="107">
        <v>45245</v>
      </c>
      <c r="C64" s="108">
        <f>'Summary Stats'!H21</f>
        <v>5.1982999999999997</v>
      </c>
      <c r="D64" s="108">
        <f>'Summary Stats'!P21</f>
        <v>3.8933900000000001</v>
      </c>
      <c r="E64" s="108">
        <f>'Summary Stats'!E21</f>
        <v>75.384559999999993</v>
      </c>
      <c r="F64" s="112">
        <f>'Summary Stats'!D21</f>
        <v>0.16996</v>
      </c>
      <c r="G64" s="111">
        <v>0</v>
      </c>
      <c r="H64" s="112">
        <v>0.15</v>
      </c>
      <c r="I64" s="112">
        <v>0.2</v>
      </c>
      <c r="K64" s="107">
        <v>45245</v>
      </c>
      <c r="L64" s="108">
        <f>'Supply Buckets'!C21/1000</f>
        <v>10.560059170000001</v>
      </c>
      <c r="M64" s="108">
        <f>'Supply Buckets'!D21/10000*'Supply Buckets'!C21</f>
        <v>0.60652755848812001</v>
      </c>
      <c r="N64" s="108">
        <f>'Supply Buckets'!E21/1000</f>
        <v>6.0879765299999997</v>
      </c>
      <c r="O64" s="108">
        <f>'Supply Buckets'!F21/10000*'Supply Buckets'!E21</f>
        <v>2.0691875509929298</v>
      </c>
      <c r="P64" s="108">
        <f>'Supply Buckets'!G21/1000</f>
        <v>2.2677475199999999</v>
      </c>
      <c r="Q64" s="108">
        <f>'Supply Buckets'!H21/10000*'Supply Buckets'!G21</f>
        <v>1.29230767273728</v>
      </c>
      <c r="R64" s="108">
        <f>'Supply Buckets'!I21/1000</f>
        <v>1.8130627199999998</v>
      </c>
      <c r="S64" s="108">
        <f>'Supply Buckets'!J21/10000*'Supply Buckets'!I21</f>
        <v>1.4038707816604798</v>
      </c>
      <c r="T64" s="108">
        <f>'Supply Buckets'!K21/1000</f>
        <v>2.02496535</v>
      </c>
      <c r="U64" s="108">
        <f>'Supply Buckets'!L21/10000*'Supply Buckets'!K21</f>
        <v>2.8187618920267501</v>
      </c>
      <c r="V64" s="108">
        <f>'Supply Buckets'!M21/1000</f>
        <v>2.5663258300000003</v>
      </c>
      <c r="W64" s="113">
        <f>'Supply Buckets'!N21/10000*'Supply Buckets'!M21</f>
        <v>4.9715069284826399</v>
      </c>
    </row>
    <row r="65" spans="2:23" x14ac:dyDescent="0.3">
      <c r="B65" s="107">
        <v>45275</v>
      </c>
      <c r="C65" s="108">
        <f>'Summary Stats'!H22</f>
        <v>5.1835500000000003</v>
      </c>
      <c r="D65" s="108">
        <f>'Summary Stats'!P22</f>
        <v>3.9003299999999999</v>
      </c>
      <c r="E65" s="108">
        <f>'Summary Stats'!E22</f>
        <v>75.529690000000002</v>
      </c>
      <c r="F65" s="112">
        <f>'Summary Stats'!D22</f>
        <v>0.16658999999999999</v>
      </c>
      <c r="G65" s="111">
        <v>0</v>
      </c>
      <c r="H65" s="112">
        <v>0.15</v>
      </c>
      <c r="I65" s="112">
        <v>0.2</v>
      </c>
      <c r="K65" s="107">
        <v>45275</v>
      </c>
      <c r="L65" s="108">
        <f>'Supply Buckets'!C22/1000</f>
        <v>10.501826450000001</v>
      </c>
      <c r="M65" s="108">
        <f>'Supply Buckets'!D22/10000*'Supply Buckets'!C22</f>
        <v>0.59266007387929998</v>
      </c>
      <c r="N65" s="108">
        <f>'Supply Buckets'!E22/1000</f>
        <v>6.1203911900000003</v>
      </c>
      <c r="O65" s="108">
        <f>'Supply Buckets'!F22/10000*'Supply Buckets'!E22</f>
        <v>2.05766327729562</v>
      </c>
      <c r="P65" s="108">
        <f>'Supply Buckets'!G22/1000</f>
        <v>2.2488197400000001</v>
      </c>
      <c r="Q65" s="108">
        <f>'Supply Buckets'!H22/10000*'Supply Buckets'!G22</f>
        <v>1.2732569997708598</v>
      </c>
      <c r="R65" s="108">
        <f>'Supply Buckets'!I22/1000</f>
        <v>1.84792329</v>
      </c>
      <c r="S65" s="108">
        <f>'Supply Buckets'!J22/10000*'Supply Buckets'!I22</f>
        <v>1.4117043660858899</v>
      </c>
      <c r="T65" s="108">
        <f>'Supply Buckets'!K22/1000</f>
        <v>2.0412862399999998</v>
      </c>
      <c r="U65" s="108">
        <f>'Supply Buckets'!L22/10000*'Supply Buckets'!K22</f>
        <v>2.8187223522214397</v>
      </c>
      <c r="V65" s="108">
        <f>'Supply Buckets'!M22/1000</f>
        <v>2.5869654099999999</v>
      </c>
      <c r="W65" s="113">
        <f>'Supply Buckets'!N22/10000*'Supply Buckets'!M22</f>
        <v>4.9848495181831005</v>
      </c>
    </row>
    <row r="66" spans="2:23" x14ac:dyDescent="0.3">
      <c r="B66" s="107">
        <v>45306</v>
      </c>
      <c r="C66" s="108">
        <f>'Summary Stats'!H23</f>
        <v>5.218</v>
      </c>
      <c r="D66" s="108">
        <f>'Summary Stats'!P23</f>
        <v>3.9399700000000002</v>
      </c>
      <c r="E66" s="108">
        <f>'Summary Stats'!E23</f>
        <v>75.778099999999995</v>
      </c>
      <c r="F66" s="112">
        <f>'Summary Stats'!D23</f>
        <v>0.16728000000000001</v>
      </c>
      <c r="G66" s="111">
        <v>0</v>
      </c>
      <c r="H66" s="112">
        <v>0.15</v>
      </c>
      <c r="I66" s="112">
        <v>0.2</v>
      </c>
      <c r="K66" s="107">
        <v>45306</v>
      </c>
      <c r="L66" s="108">
        <f>'Supply Buckets'!C23/1000</f>
        <v>10.49988499</v>
      </c>
      <c r="M66" s="108">
        <f>'Supply Buckets'!D23/10000*'Supply Buckets'!C23</f>
        <v>0.59970093120385004</v>
      </c>
      <c r="N66" s="108">
        <f>'Supply Buckets'!E23/1000</f>
        <v>6.1094919699999997</v>
      </c>
      <c r="O66" s="108">
        <f>'Supply Buckets'!F23/10000*'Supply Buckets'!E23</f>
        <v>2.0608782692882799</v>
      </c>
      <c r="P66" s="108">
        <f>'Supply Buckets'!G23/1000</f>
        <v>2.2196048900000003</v>
      </c>
      <c r="Q66" s="108">
        <f>'Supply Buckets'!H23/10000*'Supply Buckets'!G23</f>
        <v>1.26936318172743</v>
      </c>
      <c r="R66" s="108">
        <f>'Supply Buckets'!I23/1000</f>
        <v>1.8491726100000001</v>
      </c>
      <c r="S66" s="108">
        <f>'Supply Buckets'!J23/10000*'Supply Buckets'!I23</f>
        <v>1.4217419087163301</v>
      </c>
      <c r="T66" s="108">
        <f>'Supply Buckets'!K23/1000</f>
        <v>2.0576080299999999</v>
      </c>
      <c r="U66" s="108">
        <f>'Supply Buckets'!L23/10000*'Supply Buckets'!K23</f>
        <v>2.8439805516893397</v>
      </c>
      <c r="V66" s="108">
        <f>'Supply Buckets'!M23/1000</f>
        <v>2.6076067699999999</v>
      </c>
      <c r="W66" s="113">
        <f>'Supply Buckets'!N23/10000*'Supply Buckets'!M23</f>
        <v>5.0284984648409194</v>
      </c>
    </row>
    <row r="67" spans="2:23" x14ac:dyDescent="0.3">
      <c r="B67" s="107">
        <v>45337</v>
      </c>
      <c r="C67" s="108">
        <f>'Summary Stats'!H24</f>
        <v>5.17</v>
      </c>
      <c r="D67" s="108">
        <f>'Summary Stats'!P24</f>
        <v>3.9186899999999998</v>
      </c>
      <c r="E67" s="108">
        <f>'Summary Stats'!E24</f>
        <v>75.345249999999993</v>
      </c>
      <c r="F67" s="112">
        <f>'Summary Stats'!D24</f>
        <v>0.17554</v>
      </c>
      <c r="G67" s="111">
        <v>0</v>
      </c>
      <c r="H67" s="112">
        <v>0.15</v>
      </c>
      <c r="I67" s="112">
        <v>0.2</v>
      </c>
      <c r="K67" s="107">
        <v>45337</v>
      </c>
      <c r="L67" s="108">
        <f>'Supply Buckets'!C24/1000</f>
        <v>10.80279307</v>
      </c>
      <c r="M67" s="108">
        <f>'Supply Buckets'!D24/10000*'Supply Buckets'!C24</f>
        <v>0.61274522572347001</v>
      </c>
      <c r="N67" s="108">
        <f>'Supply Buckets'!E24/1000</f>
        <v>6.1161508700000002</v>
      </c>
      <c r="O67" s="108">
        <f>'Supply Buckets'!F24/10000*'Supply Buckets'!E24</f>
        <v>2.0701458172706402</v>
      </c>
      <c r="P67" s="108">
        <f>'Supply Buckets'!G24/1000</f>
        <v>2.27150688</v>
      </c>
      <c r="Q67" s="108">
        <f>'Supply Buckets'!H24/10000*'Supply Buckets'!G24</f>
        <v>1.3028772871891199</v>
      </c>
      <c r="R67" s="108">
        <f>'Supply Buckets'!I24/1000</f>
        <v>1.73357809</v>
      </c>
      <c r="S67" s="108">
        <f>'Supply Buckets'!J24/10000*'Supply Buckets'!I24</f>
        <v>1.33898971304465</v>
      </c>
      <c r="T67" s="108">
        <f>'Supply Buckets'!K24/1000</f>
        <v>2.1500151500000002</v>
      </c>
      <c r="U67" s="108">
        <f>'Supply Buckets'!L24/10000*'Supply Buckets'!K24</f>
        <v>2.9675820609541503</v>
      </c>
      <c r="V67" s="108">
        <f>'Supply Buckets'!M24/1000</f>
        <v>2.5705227399999999</v>
      </c>
      <c r="W67" s="113">
        <f>'Supply Buckets'!N24/10000*'Supply Buckets'!M24</f>
        <v>4.9659183362465393</v>
      </c>
    </row>
    <row r="68" spans="2:23" x14ac:dyDescent="0.3">
      <c r="B68" s="107">
        <v>45366</v>
      </c>
      <c r="C68" s="108">
        <f>'Summary Stats'!H25</f>
        <v>5.1595800000000001</v>
      </c>
      <c r="D68" s="108">
        <f>'Summary Stats'!P25</f>
        <v>3.9260000000000002</v>
      </c>
      <c r="E68" s="108">
        <f>'Summary Stats'!E25</f>
        <v>75.114189999999994</v>
      </c>
      <c r="F68" s="112">
        <f>'Summary Stats'!D25</f>
        <v>0.17698</v>
      </c>
      <c r="G68" s="111">
        <v>0</v>
      </c>
      <c r="H68" s="112">
        <v>0.15</v>
      </c>
      <c r="I68" s="112">
        <v>0.2</v>
      </c>
      <c r="K68" s="107">
        <v>45366</v>
      </c>
      <c r="L68" s="108">
        <f>'Supply Buckets'!C25/1000</f>
        <v>10.898333109999999</v>
      </c>
      <c r="M68" s="108">
        <f>'Supply Buckets'!D25/10000*'Supply Buckets'!C25</f>
        <v>0.61076438415062007</v>
      </c>
      <c r="N68" s="108">
        <f>'Supply Buckets'!E25/1000</f>
        <v>6.1186854899999998</v>
      </c>
      <c r="O68" s="108">
        <f>'Supply Buckets'!F25/10000*'Supply Buckets'!E25</f>
        <v>2.06255381050959</v>
      </c>
      <c r="P68" s="108">
        <f>'Supply Buckets'!G25/1000</f>
        <v>2.2604071299999999</v>
      </c>
      <c r="Q68" s="108">
        <f>'Supply Buckets'!H25/10000*'Supply Buckets'!G25</f>
        <v>1.2970125695654799</v>
      </c>
      <c r="R68" s="108">
        <f>'Supply Buckets'!I25/1000</f>
        <v>1.78239116</v>
      </c>
      <c r="S68" s="108">
        <f>'Supply Buckets'!J25/10000*'Supply Buckets'!I25</f>
        <v>1.36521003226388</v>
      </c>
      <c r="T68" s="108">
        <f>'Supply Buckets'!K25/1000</f>
        <v>2.1664223599999999</v>
      </c>
      <c r="U68" s="108">
        <f>'Supply Buckets'!L25/10000*'Supply Buckets'!K25</f>
        <v>2.9825331608132402</v>
      </c>
      <c r="V68" s="108">
        <f>'Supply Buckets'!M25/1000</f>
        <v>2.5911103099999999</v>
      </c>
      <c r="W68" s="113">
        <f>'Supply Buckets'!N25/10000*'Supply Buckets'!M25</f>
        <v>5.0025893066489404</v>
      </c>
    </row>
    <row r="69" spans="2:23" x14ac:dyDescent="0.3">
      <c r="B69" s="107">
        <v>45397</v>
      </c>
      <c r="C69" s="108">
        <f>'Summary Stats'!H26</f>
        <v>5.2230400000000001</v>
      </c>
      <c r="D69" s="108">
        <f>'Summary Stats'!P26</f>
        <v>3.9863200000000001</v>
      </c>
      <c r="E69" s="108">
        <f>'Summary Stats'!E26</f>
        <v>75.789159999999995</v>
      </c>
      <c r="F69" s="112">
        <f>'Summary Stats'!D26</f>
        <v>0.17163999999999999</v>
      </c>
      <c r="G69" s="111">
        <v>0</v>
      </c>
      <c r="H69" s="112">
        <v>0.15</v>
      </c>
      <c r="I69" s="112">
        <v>0.2</v>
      </c>
      <c r="K69" s="107">
        <v>45397</v>
      </c>
      <c r="L69" s="108">
        <f>'Supply Buckets'!C26/1000</f>
        <v>10.70089825</v>
      </c>
      <c r="M69" s="108">
        <f>'Supply Buckets'!D26/10000*'Supply Buckets'!C26</f>
        <v>0.61167404486824994</v>
      </c>
      <c r="N69" s="108">
        <f>'Supply Buckets'!E26/1000</f>
        <v>6.1227131799999999</v>
      </c>
      <c r="O69" s="108">
        <f>'Supply Buckets'!F26/10000*'Supply Buckets'!E26</f>
        <v>2.0676647317387196</v>
      </c>
      <c r="P69" s="108">
        <f>'Supply Buckets'!G26/1000</f>
        <v>2.2187493100000002</v>
      </c>
      <c r="Q69" s="108">
        <f>'Supply Buckets'!H26/10000*'Supply Buckets'!G26</f>
        <v>1.2756610407872602</v>
      </c>
      <c r="R69" s="108">
        <f>'Supply Buckets'!I26/1000</f>
        <v>1.81775234</v>
      </c>
      <c r="S69" s="108">
        <f>'Supply Buckets'!J26/10000*'Supply Buckets'!I26</f>
        <v>1.3898207196218799</v>
      </c>
      <c r="T69" s="108">
        <f>'Supply Buckets'!K26/1000</f>
        <v>2.1828755099999997</v>
      </c>
      <c r="U69" s="108">
        <f>'Supply Buckets'!L26/10000*'Supply Buckets'!K26</f>
        <v>3.0080308301616299</v>
      </c>
      <c r="V69" s="108">
        <f>'Supply Buckets'!M26/1000</f>
        <v>2.6120084100000001</v>
      </c>
      <c r="W69" s="113">
        <f>'Supply Buckets'!N26/10000*'Supply Buckets'!M26</f>
        <v>5.0468625736085695</v>
      </c>
    </row>
    <row r="70" spans="2:23" x14ac:dyDescent="0.3">
      <c r="B70" s="107">
        <v>45427</v>
      </c>
      <c r="C70" s="108">
        <f>'Summary Stats'!H27</f>
        <v>5.2293900000000004</v>
      </c>
      <c r="D70" s="108">
        <f>'Summary Stats'!P27</f>
        <v>3.9997199999999999</v>
      </c>
      <c r="E70" s="108">
        <f>'Summary Stats'!E27</f>
        <v>75.750050000000002</v>
      </c>
      <c r="F70" s="112">
        <f>'Summary Stats'!D27</f>
        <v>0.17505000000000001</v>
      </c>
      <c r="G70" s="111">
        <v>0</v>
      </c>
      <c r="H70" s="112">
        <v>0.15</v>
      </c>
      <c r="I70" s="112">
        <v>0.2</v>
      </c>
      <c r="K70" s="107">
        <v>45427</v>
      </c>
      <c r="L70" s="108">
        <f>'Supply Buckets'!C27/1000</f>
        <v>10.84252845</v>
      </c>
      <c r="M70" s="108">
        <f>'Supply Buckets'!D27/10000*'Supply Buckets'!C27</f>
        <v>0.62747880645840004</v>
      </c>
      <c r="N70" s="108">
        <f>'Supply Buckets'!E27/1000</f>
        <v>6.1294675300000003</v>
      </c>
      <c r="O70" s="108">
        <f>'Supply Buckets'!F27/10000*'Supply Buckets'!E27</f>
        <v>2.08035353861706</v>
      </c>
      <c r="P70" s="108">
        <f>'Supply Buckets'!G27/1000</f>
        <v>2.2801521299999998</v>
      </c>
      <c r="Q70" s="108">
        <f>'Supply Buckets'!H27/10000*'Supply Buckets'!G27</f>
        <v>1.3259517864854702</v>
      </c>
      <c r="R70" s="108">
        <f>'Supply Buckets'!I27/1000</f>
        <v>1.7275115000000001</v>
      </c>
      <c r="S70" s="108">
        <f>'Supply Buckets'!J27/10000*'Supply Buckets'!I27</f>
        <v>1.3303151458739999</v>
      </c>
      <c r="T70" s="108">
        <f>'Supply Buckets'!K27/1000</f>
        <v>2.2456240200000002</v>
      </c>
      <c r="U70" s="108">
        <f>'Supply Buckets'!L27/10000*'Supply Buckets'!K27</f>
        <v>3.0998908359442803</v>
      </c>
      <c r="V70" s="108">
        <f>'Supply Buckets'!M27/1000</f>
        <v>2.5969432800000001</v>
      </c>
      <c r="W70" s="113">
        <f>'Supply Buckets'!N27/10000*'Supply Buckets'!M27</f>
        <v>5.0394593278548001</v>
      </c>
    </row>
    <row r="71" spans="2:23" x14ac:dyDescent="0.3">
      <c r="B71" s="107">
        <v>45458</v>
      </c>
      <c r="C71" s="108">
        <f>'Summary Stats'!H28</f>
        <v>5.2039</v>
      </c>
      <c r="D71" s="108">
        <f>'Summary Stats'!P28</f>
        <v>3.99701</v>
      </c>
      <c r="E71" s="108">
        <f>'Summary Stats'!E28</f>
        <v>75.934529999999995</v>
      </c>
      <c r="F71" s="112">
        <f>'Summary Stats'!D28</f>
        <v>0.17065</v>
      </c>
      <c r="G71" s="111">
        <v>0</v>
      </c>
      <c r="H71" s="112">
        <v>0.15</v>
      </c>
      <c r="I71" s="112">
        <v>0.2</v>
      </c>
      <c r="K71" s="107">
        <v>45458</v>
      </c>
      <c r="L71" s="108">
        <f>'Supply Buckets'!C28/1000</f>
        <v>10.760307409999999</v>
      </c>
      <c r="M71" s="108">
        <f>'Supply Buckets'!D28/10000*'Supply Buckets'!C28</f>
        <v>0.60736555175745</v>
      </c>
      <c r="N71" s="108">
        <f>'Supply Buckets'!E28/1000</f>
        <v>6.14117698</v>
      </c>
      <c r="O71" s="108">
        <f>'Supply Buckets'!F28/10000*'Supply Buckets'!E28</f>
        <v>2.0574662412554403</v>
      </c>
      <c r="P71" s="108">
        <f>'Supply Buckets'!G28/1000</f>
        <v>2.27747367</v>
      </c>
      <c r="Q71" s="108">
        <f>'Supply Buckets'!H28/10000*'Supply Buckets'!G28</f>
        <v>1.3019223784028398</v>
      </c>
      <c r="R71" s="108">
        <f>'Supply Buckets'!I28/1000</f>
        <v>1.7622769</v>
      </c>
      <c r="S71" s="108">
        <f>'Supply Buckets'!J28/10000*'Supply Buckets'!I28</f>
        <v>1.3359451100751001</v>
      </c>
      <c r="T71" s="108">
        <f>'Supply Buckets'!K28/1000</f>
        <v>2.26198875</v>
      </c>
      <c r="U71" s="108">
        <f>'Supply Buckets'!L28/10000*'Supply Buckets'!K28</f>
        <v>3.0887365901700004</v>
      </c>
      <c r="V71" s="108">
        <f>'Supply Buckets'!M28/1000</f>
        <v>2.61746956</v>
      </c>
      <c r="W71" s="113">
        <f>'Supply Buckets'!N28/10000*'Supply Buckets'!M28</f>
        <v>5.0453950618125996</v>
      </c>
    </row>
    <row r="72" spans="2:23" x14ac:dyDescent="0.3">
      <c r="B72" s="107">
        <v>45488</v>
      </c>
      <c r="C72" s="108">
        <f>'Summary Stats'!H29</f>
        <v>5.2199</v>
      </c>
      <c r="D72" s="108">
        <f>'Summary Stats'!P29</f>
        <v>4.0162500000000003</v>
      </c>
      <c r="E72" s="108">
        <f>'Summary Stats'!E29</f>
        <v>75.837339999999998</v>
      </c>
      <c r="F72" s="112">
        <f>'Summary Stats'!D29</f>
        <v>0.17510000000000001</v>
      </c>
      <c r="G72" s="111">
        <v>0</v>
      </c>
      <c r="H72" s="112">
        <v>0.15</v>
      </c>
      <c r="I72" s="112">
        <v>0.2</v>
      </c>
      <c r="K72" s="107">
        <v>45488</v>
      </c>
      <c r="L72" s="108">
        <f>'Supply Buckets'!C29/1000</f>
        <v>10.85737226</v>
      </c>
      <c r="M72" s="108">
        <f>'Supply Buckets'!D29/10000*'Supply Buckets'!C29</f>
        <v>0.61602558728787993</v>
      </c>
      <c r="N72" s="108">
        <f>'Supply Buckets'!E29/1000</f>
        <v>6.15001351</v>
      </c>
      <c r="O72" s="108">
        <f>'Supply Buckets'!F29/10000*'Supply Buckets'!E29</f>
        <v>2.06690269045431</v>
      </c>
      <c r="P72" s="108">
        <f>'Supply Buckets'!G29/1000</f>
        <v>2.2828741699999999</v>
      </c>
      <c r="Q72" s="108">
        <f>'Supply Buckets'!H29/10000*'Supply Buckets'!G29</f>
        <v>1.3160541302633002</v>
      </c>
      <c r="R72" s="108">
        <f>'Supply Buckets'!I29/1000</f>
        <v>1.7665399399999999</v>
      </c>
      <c r="S72" s="108">
        <f>'Supply Buckets'!J29/10000*'Supply Buckets'!I29</f>
        <v>1.3496064829810199</v>
      </c>
      <c r="T72" s="108">
        <f>'Supply Buckets'!K29/1000</f>
        <v>2.2792618099999999</v>
      </c>
      <c r="U72" s="108">
        <f>'Supply Buckets'!L29/10000*'Supply Buckets'!K29</f>
        <v>3.1155115717799502</v>
      </c>
      <c r="V72" s="108">
        <f>'Supply Buckets'!M29/1000</f>
        <v>2.6412326699999999</v>
      </c>
      <c r="W72" s="113">
        <f>'Supply Buckets'!N29/10000*'Supply Buckets'!M29</f>
        <v>5.0957698087210499</v>
      </c>
    </row>
    <row r="73" spans="2:23" x14ac:dyDescent="0.3">
      <c r="B73" s="107">
        <v>45519</v>
      </c>
      <c r="C73" s="108">
        <f>'Summary Stats'!H30</f>
        <v>5.2051499999999997</v>
      </c>
      <c r="D73" s="108">
        <f>'Summary Stats'!P30</f>
        <v>4.0132599999999998</v>
      </c>
      <c r="E73" s="108">
        <f>'Summary Stats'!E30</f>
        <v>75.760940000000005</v>
      </c>
      <c r="F73" s="112">
        <f>'Summary Stats'!D30</f>
        <v>0.17904</v>
      </c>
      <c r="G73" s="111">
        <v>0</v>
      </c>
      <c r="H73" s="112">
        <v>0.15</v>
      </c>
      <c r="I73" s="112">
        <v>0.2</v>
      </c>
      <c r="K73" s="107">
        <v>45519</v>
      </c>
      <c r="L73" s="108">
        <f>'Supply Buckets'!C30/1000</f>
        <v>11.032650299999998</v>
      </c>
      <c r="M73" s="108">
        <f>'Supply Buckets'!D30/10000*'Supply Buckets'!C30</f>
        <v>0.6193619551916999</v>
      </c>
      <c r="N73" s="108">
        <f>'Supply Buckets'!E30/1000</f>
        <v>6.1709977299999998</v>
      </c>
      <c r="O73" s="108">
        <f>'Supply Buckets'!F30/10000*'Supply Buckets'!E30</f>
        <v>2.0791140421984102</v>
      </c>
      <c r="P73" s="108">
        <f>'Supply Buckets'!G30/1000</f>
        <v>2.3204671699999997</v>
      </c>
      <c r="Q73" s="108">
        <f>'Supply Buckets'!H30/10000*'Supply Buckets'!G30</f>
        <v>1.34984823932938</v>
      </c>
      <c r="R73" s="108">
        <f>'Supply Buckets'!I30/1000</f>
        <v>1.6692489499999998</v>
      </c>
      <c r="S73" s="108">
        <f>'Supply Buckets'!J30/10000*'Supply Buckets'!I30</f>
        <v>1.2892360802877501</v>
      </c>
      <c r="T73" s="108">
        <f>'Supply Buckets'!K30/1000</f>
        <v>2.3422537699999997</v>
      </c>
      <c r="U73" s="108">
        <f>'Supply Buckets'!L30/10000*'Supply Buckets'!K30</f>
        <v>3.1939745351464097</v>
      </c>
      <c r="V73" s="108">
        <f>'Supply Buckets'!M30/1000</f>
        <v>2.6352731399999998</v>
      </c>
      <c r="W73" s="113">
        <f>'Supply Buckets'!N30/10000*'Supply Buckets'!M30</f>
        <v>5.0908206518519998</v>
      </c>
    </row>
    <row r="74" spans="2:23" x14ac:dyDescent="0.3">
      <c r="B74" s="107">
        <v>45550</v>
      </c>
      <c r="C74" s="108">
        <f>'Summary Stats'!H31</f>
        <v>5.2271900000000002</v>
      </c>
      <c r="D74" s="108">
        <f>'Summary Stats'!P31</f>
        <v>4.0438099999999997</v>
      </c>
      <c r="E74" s="108">
        <f>'Summary Stats'!E31</f>
        <v>76.194519999999997</v>
      </c>
      <c r="F74" s="112">
        <f>'Summary Stats'!D31</f>
        <v>0.17224</v>
      </c>
      <c r="G74" s="111">
        <v>0</v>
      </c>
      <c r="H74" s="112">
        <v>0.15</v>
      </c>
      <c r="I74" s="112">
        <v>0.2</v>
      </c>
      <c r="K74" s="107">
        <v>45550</v>
      </c>
      <c r="L74" s="108">
        <f>'Supply Buckets'!C31/1000</f>
        <v>10.87246829</v>
      </c>
      <c r="M74" s="108">
        <f>'Supply Buckets'!D31/10000*'Supply Buckets'!C31</f>
        <v>0.61142412675643998</v>
      </c>
      <c r="N74" s="108">
        <f>'Supply Buckets'!E31/1000</f>
        <v>6.1621388999999995</v>
      </c>
      <c r="O74" s="108">
        <f>'Supply Buckets'!F31/10000*'Supply Buckets'!E31</f>
        <v>2.0563612101800999</v>
      </c>
      <c r="P74" s="108">
        <f>'Supply Buckets'!G31/1000</f>
        <v>2.3210868900000001</v>
      </c>
      <c r="Q74" s="108">
        <f>'Supply Buckets'!H31/10000*'Supply Buckets'!G31</f>
        <v>1.3394087218302899</v>
      </c>
      <c r="R74" s="108">
        <f>'Supply Buckets'!I31/1000</f>
        <v>1.71803762</v>
      </c>
      <c r="S74" s="108">
        <f>'Supply Buckets'!J31/10000*'Supply Buckets'!I31</f>
        <v>1.30651950495664</v>
      </c>
      <c r="T74" s="108">
        <f>'Supply Buckets'!K31/1000</f>
        <v>2.3586609199999997</v>
      </c>
      <c r="U74" s="108">
        <f>'Supply Buckets'!L31/10000*'Supply Buckets'!K31</f>
        <v>3.2023562897449196</v>
      </c>
      <c r="V74" s="108">
        <f>'Supply Buckets'!M31/1000</f>
        <v>2.6558450600000003</v>
      </c>
      <c r="W74" s="113">
        <f>'Supply Buckets'!N31/10000*'Supply Buckets'!M31</f>
        <v>5.1207375160310598</v>
      </c>
    </row>
    <row r="75" spans="2:23" x14ac:dyDescent="0.3">
      <c r="B75" s="107">
        <v>45580</v>
      </c>
      <c r="C75" s="108">
        <f>'Summary Stats'!H32</f>
        <v>5.2195900000000002</v>
      </c>
      <c r="D75" s="108">
        <f>'Summary Stats'!P32</f>
        <v>4.0495900000000002</v>
      </c>
      <c r="E75" s="108">
        <f>'Summary Stats'!E32</f>
        <v>75.813299999999998</v>
      </c>
      <c r="F75" s="112">
        <f>'Summary Stats'!D32</f>
        <v>0.17824000000000001</v>
      </c>
      <c r="G75" s="111">
        <v>0</v>
      </c>
      <c r="H75" s="112">
        <v>0.15</v>
      </c>
      <c r="I75" s="112">
        <v>0.2</v>
      </c>
      <c r="K75" s="107">
        <v>45580</v>
      </c>
      <c r="L75" s="108">
        <f>'Supply Buckets'!C32/1000</f>
        <v>11.036143729999999</v>
      </c>
      <c r="M75" s="108">
        <f>'Supply Buckets'!D32/10000*'Supply Buckets'!C32</f>
        <v>0.61608168758351989</v>
      </c>
      <c r="N75" s="108">
        <f>'Supply Buckets'!E32/1000</f>
        <v>6.1309387699999993</v>
      </c>
      <c r="O75" s="108">
        <f>'Supply Buckets'!F32/10000*'Supply Buckets'!E32</f>
        <v>2.0504250313000298</v>
      </c>
      <c r="P75" s="108">
        <f>'Supply Buckets'!G32/1000</f>
        <v>2.32172424</v>
      </c>
      <c r="Q75" s="108">
        <f>'Supply Buckets'!H32/10000*'Supply Buckets'!G32</f>
        <v>1.33469193557304</v>
      </c>
      <c r="R75" s="108">
        <f>'Supply Buckets'!I32/1000</f>
        <v>1.7528312500000001</v>
      </c>
      <c r="S75" s="108">
        <f>'Supply Buckets'!J32/10000*'Supply Buckets'!I32</f>
        <v>1.33049181880625</v>
      </c>
      <c r="T75" s="108">
        <f>'Supply Buckets'!K32/1000</f>
        <v>2.3750749300000003</v>
      </c>
      <c r="U75" s="108">
        <f>'Supply Buckets'!L32/10000*'Supply Buckets'!K32</f>
        <v>3.2278123325674803</v>
      </c>
      <c r="V75" s="108">
        <f>'Supply Buckets'!M32/1000</f>
        <v>2.6764405999999998</v>
      </c>
      <c r="W75" s="113">
        <f>'Supply Buckets'!N32/10000*'Supply Buckets'!M32</f>
        <v>5.1644437231164</v>
      </c>
    </row>
    <row r="76" spans="2:23" x14ac:dyDescent="0.3">
      <c r="B76" s="107">
        <v>45611</v>
      </c>
      <c r="C76" s="108">
        <f>'Summary Stats'!H33</f>
        <v>5.1874900000000004</v>
      </c>
      <c r="D76" s="108">
        <f>'Summary Stats'!P33</f>
        <v>4.0306899999999999</v>
      </c>
      <c r="E76" s="108">
        <f>'Summary Stats'!E33</f>
        <v>75.590280000000007</v>
      </c>
      <c r="F76" s="112">
        <f>'Summary Stats'!D33</f>
        <v>0.18348999999999999</v>
      </c>
      <c r="G76" s="111">
        <v>0</v>
      </c>
      <c r="H76" s="112">
        <v>0.15</v>
      </c>
      <c r="I76" s="112">
        <v>0.2</v>
      </c>
      <c r="K76" s="107">
        <v>45611</v>
      </c>
      <c r="L76" s="108">
        <f>'Supply Buckets'!C33/1000</f>
        <v>11.227322340000001</v>
      </c>
      <c r="M76" s="108">
        <f>'Supply Buckets'!D33/10000*'Supply Buckets'!C33</f>
        <v>0.62093828933604001</v>
      </c>
      <c r="N76" s="108">
        <f>'Supply Buckets'!E33/1000</f>
        <v>6.1542354400000008</v>
      </c>
      <c r="O76" s="108">
        <f>'Supply Buckets'!F33/10000*'Supply Buckets'!E33</f>
        <v>2.04792646466248</v>
      </c>
      <c r="P76" s="108">
        <f>'Supply Buckets'!G33/1000</f>
        <v>2.37749524</v>
      </c>
      <c r="Q76" s="108">
        <f>'Supply Buckets'!H33/10000*'Supply Buckets'!G33</f>
        <v>1.3712750620605203</v>
      </c>
      <c r="R76" s="108">
        <f>'Supply Buckets'!I33/1000</f>
        <v>1.6693447400000001</v>
      </c>
      <c r="S76" s="108">
        <f>'Supply Buckets'!J33/10000*'Supply Buckets'!I33</f>
        <v>1.2732609828849399</v>
      </c>
      <c r="T76" s="108">
        <f>'Supply Buckets'!K33/1000</f>
        <v>2.4378856899999999</v>
      </c>
      <c r="U76" s="108">
        <f>'Supply Buckets'!L33/10000*'Supply Buckets'!K33</f>
        <v>3.30113613705762</v>
      </c>
      <c r="V76" s="108">
        <f>'Supply Buckets'!M33/1000</f>
        <v>2.6638175099999999</v>
      </c>
      <c r="W76" s="113">
        <f>'Supply Buckets'!N33/10000*'Supply Buckets'!M33</f>
        <v>5.1479232355053597</v>
      </c>
    </row>
    <row r="77" spans="2:23" x14ac:dyDescent="0.3">
      <c r="B77" s="107">
        <v>45641</v>
      </c>
      <c r="C77" s="108">
        <f>'Summary Stats'!H34</f>
        <v>5.1798799999999998</v>
      </c>
      <c r="D77" s="108">
        <f>'Summary Stats'!P34</f>
        <v>4.0389299999999997</v>
      </c>
      <c r="E77" s="108">
        <f>'Summary Stats'!E34</f>
        <v>75.685239999999993</v>
      </c>
      <c r="F77" s="112">
        <f>'Summary Stats'!D34</f>
        <v>0.18015999999999999</v>
      </c>
      <c r="G77" s="111">
        <v>0</v>
      </c>
      <c r="H77" s="112">
        <v>0.15</v>
      </c>
      <c r="I77" s="112">
        <v>0.2</v>
      </c>
      <c r="K77" s="107">
        <v>45641</v>
      </c>
      <c r="L77" s="108">
        <f>'Supply Buckets'!C34/1000</f>
        <v>11.17548418</v>
      </c>
      <c r="M77" s="108">
        <f>'Supply Buckets'!D34/10000*'Supply Buckets'!C34</f>
        <v>0.60426960509678007</v>
      </c>
      <c r="N77" s="108">
        <f>'Supply Buckets'!E34/1000</f>
        <v>6.1671175999999992</v>
      </c>
      <c r="O77" s="108">
        <f>'Supply Buckets'!F34/10000*'Supply Buckets'!E34</f>
        <v>2.0395644642015998</v>
      </c>
      <c r="P77" s="108">
        <f>'Supply Buckets'!G34/1000</f>
        <v>2.3780095299999999</v>
      </c>
      <c r="Q77" s="108">
        <f>'Supply Buckets'!H34/10000*'Supply Buckets'!G34</f>
        <v>1.3597910314350699</v>
      </c>
      <c r="R77" s="108">
        <f>'Supply Buckets'!I34/1000</f>
        <v>1.70410135</v>
      </c>
      <c r="S77" s="108">
        <f>'Supply Buckets'!J34/10000*'Supply Buckets'!I34</f>
        <v>1.2833314610633999</v>
      </c>
      <c r="T77" s="108">
        <f>'Supply Buckets'!K34/1000</f>
        <v>2.4542558600000004</v>
      </c>
      <c r="U77" s="108">
        <f>'Supply Buckets'!L34/10000*'Supply Buckets'!K34</f>
        <v>3.3074828182407203</v>
      </c>
      <c r="V77" s="108">
        <f>'Supply Buckets'!M34/1000</f>
        <v>2.6843715499999998</v>
      </c>
      <c r="W77" s="113">
        <f>'Supply Buckets'!N34/10000*'Supply Buckets'!M34</f>
        <v>5.1650422492998</v>
      </c>
    </row>
    <row r="78" spans="2:23" x14ac:dyDescent="0.3">
      <c r="B78" s="107">
        <v>45672</v>
      </c>
      <c r="C78" s="108">
        <f>'Summary Stats'!H35</f>
        <v>5.22363</v>
      </c>
      <c r="D78" s="108">
        <f>'Summary Stats'!P35</f>
        <v>4.0765099999999999</v>
      </c>
      <c r="E78" s="108">
        <f>'Summary Stats'!E35</f>
        <v>76.046760000000006</v>
      </c>
      <c r="F78" s="112">
        <f>'Summary Stats'!D35</f>
        <v>0.18057999999999999</v>
      </c>
      <c r="G78" s="111">
        <v>0</v>
      </c>
      <c r="H78" s="112">
        <v>0.15</v>
      </c>
      <c r="I78" s="112">
        <v>0.2</v>
      </c>
      <c r="K78" s="107">
        <v>45672</v>
      </c>
      <c r="L78" s="108">
        <f>'Supply Buckets'!C35/1000</f>
        <v>11.128290080000001</v>
      </c>
      <c r="M78" s="108">
        <f>'Supply Buckets'!D35/10000*'Supply Buckets'!C35</f>
        <v>0.60605780604688009</v>
      </c>
      <c r="N78" s="108">
        <f>'Supply Buckets'!E35/1000</f>
        <v>6.1510709600000002</v>
      </c>
      <c r="O78" s="108">
        <f>'Supply Buckets'!F35/10000*'Supply Buckets'!E35</f>
        <v>2.0399411731743999</v>
      </c>
      <c r="P78" s="108">
        <f>'Supply Buckets'!G35/1000</f>
        <v>2.3885175599999999</v>
      </c>
      <c r="Q78" s="108">
        <f>'Supply Buckets'!H35/10000*'Supply Buckets'!G35</f>
        <v>1.3760345203862399</v>
      </c>
      <c r="R78" s="108">
        <f>'Supply Buckets'!I35/1000</f>
        <v>1.7072333200000001</v>
      </c>
      <c r="S78" s="108">
        <f>'Supply Buckets'!J35/10000*'Supply Buckets'!I35</f>
        <v>1.2972583105352</v>
      </c>
      <c r="T78" s="108">
        <f>'Supply Buckets'!K35/1000</f>
        <v>2.4715887300000001</v>
      </c>
      <c r="U78" s="108">
        <f>'Supply Buckets'!L35/10000*'Supply Buckets'!K35</f>
        <v>3.33436598069094</v>
      </c>
      <c r="V78" s="108">
        <f>'Supply Buckets'!M35/1000</f>
        <v>2.70946402</v>
      </c>
      <c r="W78" s="113">
        <f>'Supply Buckets'!N35/10000*'Supply Buckets'!M35</f>
        <v>5.2183166144951798</v>
      </c>
    </row>
    <row r="79" spans="2:23" x14ac:dyDescent="0.3">
      <c r="B79" s="107">
        <v>45703</v>
      </c>
      <c r="C79" s="108">
        <f>'Summary Stats'!H36</f>
        <v>5.1543599999999996</v>
      </c>
      <c r="D79" s="108">
        <f>'Summary Stats'!P36</f>
        <v>4.0272899999999998</v>
      </c>
      <c r="E79" s="108">
        <f>'Summary Stats'!E36</f>
        <v>75.504670000000004</v>
      </c>
      <c r="F79" s="112">
        <f>'Summary Stats'!D36</f>
        <v>0.19031000000000001</v>
      </c>
      <c r="G79" s="111">
        <v>0</v>
      </c>
      <c r="H79" s="112">
        <v>0.15</v>
      </c>
      <c r="I79" s="112">
        <v>0.2</v>
      </c>
      <c r="K79" s="107">
        <v>45703</v>
      </c>
      <c r="L79" s="108">
        <f>'Supply Buckets'!C36/1000</f>
        <v>11.467932319999999</v>
      </c>
      <c r="M79" s="108">
        <f>'Supply Buckets'!D36/10000*'Supply Buckets'!C36</f>
        <v>0.61273162385760005</v>
      </c>
      <c r="N79" s="108">
        <f>'Supply Buckets'!E36/1000</f>
        <v>6.1832712000000001</v>
      </c>
      <c r="O79" s="108">
        <f>'Supply Buckets'!F36/10000*'Supply Buckets'!E36</f>
        <v>2.0439421278720005</v>
      </c>
      <c r="P79" s="108">
        <f>'Supply Buckets'!G36/1000</f>
        <v>2.4385904799999998</v>
      </c>
      <c r="Q79" s="108">
        <f>'Supply Buckets'!H36/10000*'Supply Buckets'!G36</f>
        <v>1.4061205338537599</v>
      </c>
      <c r="R79" s="108">
        <f>'Supply Buckets'!I36/1000</f>
        <v>1.6146275000000001</v>
      </c>
      <c r="S79" s="108">
        <f>'Supply Buckets'!J36/10000*'Supply Buckets'!I36</f>
        <v>1.2195168483575001</v>
      </c>
      <c r="T79" s="108">
        <f>'Supply Buckets'!K36/1000</f>
        <v>2.5658162099999999</v>
      </c>
      <c r="U79" s="108">
        <f>'Supply Buckets'!L36/10000*'Supply Buckets'!K36</f>
        <v>3.45693187718163</v>
      </c>
      <c r="V79" s="108">
        <f>'Supply Buckets'!M36/1000</f>
        <v>2.6771441599999997</v>
      </c>
      <c r="W79" s="113">
        <f>'Supply Buckets'!N36/10000*'Supply Buckets'!M36</f>
        <v>5.1503996979185596</v>
      </c>
    </row>
    <row r="80" spans="2:23" x14ac:dyDescent="0.3">
      <c r="B80" s="107">
        <v>45731</v>
      </c>
      <c r="C80" s="108">
        <f>'Summary Stats'!H37</f>
        <v>5.14961</v>
      </c>
      <c r="D80" s="108">
        <f>'Summary Stats'!P37</f>
        <v>4.0355299999999996</v>
      </c>
      <c r="E80" s="108">
        <f>'Summary Stats'!E37</f>
        <v>75.156930000000003</v>
      </c>
      <c r="F80" s="112">
        <f>'Summary Stats'!D37</f>
        <v>0.19267999999999999</v>
      </c>
      <c r="G80" s="111">
        <v>0</v>
      </c>
      <c r="H80" s="112">
        <v>0.15</v>
      </c>
      <c r="I80" s="112">
        <v>0.2</v>
      </c>
      <c r="K80" s="107">
        <v>45731</v>
      </c>
      <c r="L80" s="108">
        <f>'Supply Buckets'!C37/1000</f>
        <v>11.604774219999999</v>
      </c>
      <c r="M80" s="108">
        <f>'Supply Buckets'!D37/10000*'Supply Buckets'!C37</f>
        <v>0.61468168088496</v>
      </c>
      <c r="N80" s="108">
        <f>'Supply Buckets'!E37/1000</f>
        <v>6.1821575000000006</v>
      </c>
      <c r="O80" s="108">
        <f>'Supply Buckets'!F37/10000*'Supply Buckets'!E37</f>
        <v>2.0430855927575</v>
      </c>
      <c r="P80" s="108">
        <f>'Supply Buckets'!G37/1000</f>
        <v>2.4397778400000001</v>
      </c>
      <c r="Q80" s="108">
        <f>'Supply Buckets'!H37/10000*'Supply Buckets'!G37</f>
        <v>1.3998737710346401</v>
      </c>
      <c r="R80" s="108">
        <f>'Supply Buckets'!I37/1000</f>
        <v>1.66380868</v>
      </c>
      <c r="S80" s="108">
        <f>'Supply Buckets'!J37/10000*'Supply Buckets'!I37</f>
        <v>1.2628158138418801</v>
      </c>
      <c r="T80" s="108">
        <f>'Supply Buckets'!K37/1000</f>
        <v>2.5825016199999999</v>
      </c>
      <c r="U80" s="108">
        <f>'Supply Buckets'!L37/10000*'Supply Buckets'!K37</f>
        <v>3.4799183504483802</v>
      </c>
      <c r="V80" s="108">
        <f>'Supply Buckets'!M37/1000</f>
        <v>2.6978128099999998</v>
      </c>
      <c r="W80" s="113">
        <f>'Supply Buckets'!N37/10000*'Supply Buckets'!M37</f>
        <v>5.1915522678003594</v>
      </c>
    </row>
    <row r="81" spans="2:23" x14ac:dyDescent="0.3">
      <c r="B81" s="107">
        <v>45762</v>
      </c>
      <c r="C81" s="108">
        <f>'Summary Stats'!H38</f>
        <v>5.2307699999999997</v>
      </c>
      <c r="D81" s="108">
        <f>'Summary Stats'!P38</f>
        <v>4.1010600000000004</v>
      </c>
      <c r="E81" s="108">
        <f>'Summary Stats'!E38</f>
        <v>76.05556</v>
      </c>
      <c r="F81" s="112">
        <f>'Summary Stats'!D38</f>
        <v>0.18459999999999999</v>
      </c>
      <c r="G81" s="111">
        <v>0</v>
      </c>
      <c r="H81" s="112">
        <v>0.15</v>
      </c>
      <c r="I81" s="112">
        <v>0.2</v>
      </c>
      <c r="K81" s="107">
        <v>45762</v>
      </c>
      <c r="L81" s="108">
        <f>'Supply Buckets'!C38/1000</f>
        <v>11.30823889</v>
      </c>
      <c r="M81" s="108">
        <f>'Supply Buckets'!D38/10000*'Supply Buckets'!C38</f>
        <v>0.61352850097695</v>
      </c>
      <c r="N81" s="108">
        <f>'Supply Buckets'!E38/1000</f>
        <v>6.1784780899999996</v>
      </c>
      <c r="O81" s="108">
        <f>'Supply Buckets'!F38/10000*'Supply Buckets'!E38</f>
        <v>2.0426913552472601</v>
      </c>
      <c r="P81" s="108">
        <f>'Supply Buckets'!G38/1000</f>
        <v>2.4496555</v>
      </c>
      <c r="Q81" s="108">
        <f>'Supply Buckets'!H38/10000*'Supply Buckets'!G38</f>
        <v>1.4014724081050001</v>
      </c>
      <c r="R81" s="108">
        <f>'Supply Buckets'!I38/1000</f>
        <v>1.69713761</v>
      </c>
      <c r="S81" s="108">
        <f>'Supply Buckets'!J38/10000*'Supply Buckets'!I38</f>
        <v>1.2904355531395999</v>
      </c>
      <c r="T81" s="108">
        <f>'Supply Buckets'!K38/1000</f>
        <v>2.6004120200000003</v>
      </c>
      <c r="U81" s="108">
        <f>'Supply Buckets'!L38/10000*'Supply Buckets'!K38</f>
        <v>3.5077321795462804</v>
      </c>
      <c r="V81" s="108">
        <f>'Supply Buckets'!M38/1000</f>
        <v>2.7227490699999999</v>
      </c>
      <c r="W81" s="113">
        <f>'Supply Buckets'!N38/10000*'Supply Buckets'!M38</f>
        <v>5.2445674268812095</v>
      </c>
    </row>
    <row r="82" spans="2:23" x14ac:dyDescent="0.3">
      <c r="B82" s="107">
        <v>45792</v>
      </c>
      <c r="C82" s="108">
        <f>'Summary Stats'!H39</f>
        <v>5.2444199999999999</v>
      </c>
      <c r="D82" s="108">
        <f>'Summary Stats'!P39</f>
        <v>4.1026499999999997</v>
      </c>
      <c r="E82" s="108">
        <f>'Summary Stats'!E39</f>
        <v>76.0505</v>
      </c>
      <c r="F82" s="112">
        <f>'Summary Stats'!D39</f>
        <v>0.18748999999999999</v>
      </c>
      <c r="G82" s="111">
        <v>0</v>
      </c>
      <c r="H82" s="112">
        <v>0.15</v>
      </c>
      <c r="I82" s="112">
        <v>0.2</v>
      </c>
      <c r="K82" s="107">
        <v>45792</v>
      </c>
      <c r="L82" s="108">
        <f>'Supply Buckets'!C39/1000</f>
        <v>11.443931730000001</v>
      </c>
      <c r="M82" s="108">
        <f>'Supply Buckets'!D39/10000*'Supply Buckets'!C39</f>
        <v>0.62680702871555993</v>
      </c>
      <c r="N82" s="108">
        <f>'Supply Buckets'!E39/1000</f>
        <v>6.2602048299999993</v>
      </c>
      <c r="O82" s="108">
        <f>'Supply Buckets'!F39/10000*'Supply Buckets'!E39</f>
        <v>2.08490487678803</v>
      </c>
      <c r="P82" s="108">
        <f>'Supply Buckets'!G39/1000</f>
        <v>2.4602383199999998</v>
      </c>
      <c r="Q82" s="108">
        <f>'Supply Buckets'!H39/10000*'Supply Buckets'!G39</f>
        <v>1.4243057705975999</v>
      </c>
      <c r="R82" s="108">
        <f>'Supply Buckets'!I39/1000</f>
        <v>1.62902122</v>
      </c>
      <c r="S82" s="108">
        <f>'Supply Buckets'!J39/10000*'Supply Buckets'!I39</f>
        <v>1.2553042038773601</v>
      </c>
      <c r="T82" s="108">
        <f>'Supply Buckets'!K39/1000</f>
        <v>2.66561644</v>
      </c>
      <c r="U82" s="108">
        <f>'Supply Buckets'!L39/10000*'Supply Buckets'!K39</f>
        <v>3.6065763777035595</v>
      </c>
      <c r="V82" s="108">
        <f>'Supply Buckets'!M39/1000</f>
        <v>2.7140329900000002</v>
      </c>
      <c r="W82" s="113">
        <f>'Supply Buckets'!N39/10000*'Supply Buckets'!M39</f>
        <v>5.2527828733738406</v>
      </c>
    </row>
    <row r="83" spans="2:23" x14ac:dyDescent="0.3">
      <c r="B83" s="107">
        <v>45823</v>
      </c>
      <c r="C83" s="108">
        <f>'Summary Stats'!H40</f>
        <v>5.2179099999999998</v>
      </c>
      <c r="D83" s="108">
        <f>'Summary Stats'!P40</f>
        <v>4.0875199999999996</v>
      </c>
      <c r="E83" s="108">
        <f>'Summary Stats'!E40</f>
        <v>76.284450000000007</v>
      </c>
      <c r="F83" s="112">
        <f>'Summary Stats'!D40</f>
        <v>0.18196999999999999</v>
      </c>
      <c r="G83" s="111">
        <v>0</v>
      </c>
      <c r="H83" s="112">
        <v>0.15</v>
      </c>
      <c r="I83" s="112">
        <v>0.2</v>
      </c>
      <c r="K83" s="107">
        <v>45823</v>
      </c>
      <c r="L83" s="108">
        <f>'Supply Buckets'!C40/1000</f>
        <v>11.33275667</v>
      </c>
      <c r="M83" s="108">
        <f>'Supply Buckets'!D40/10000*'Supply Buckets'!C40</f>
        <v>0.60722043513527002</v>
      </c>
      <c r="N83" s="108">
        <f>'Supply Buckets'!E40/1000</f>
        <v>6.2848082600000001</v>
      </c>
      <c r="O83" s="108">
        <f>'Supply Buckets'!F40/10000*'Supply Buckets'!E40</f>
        <v>2.0644526716695797</v>
      </c>
      <c r="P83" s="108">
        <f>'Supply Buckets'!G40/1000</f>
        <v>2.4673868200000002</v>
      </c>
      <c r="Q83" s="108">
        <f>'Supply Buckets'!H40/10000*'Supply Buckets'!G40</f>
        <v>1.4021098321727401</v>
      </c>
      <c r="R83" s="108">
        <f>'Supply Buckets'!I40/1000</f>
        <v>1.6645482199999999</v>
      </c>
      <c r="S83" s="108">
        <f>'Supply Buckets'!J40/10000*'Supply Buckets'!I40</f>
        <v>1.2578541470520599</v>
      </c>
      <c r="T83" s="108">
        <f>'Supply Buckets'!K40/1000</f>
        <v>2.6844326999999999</v>
      </c>
      <c r="U83" s="108">
        <f>'Supply Buckets'!L40/10000*'Supply Buckets'!K40</f>
        <v>3.5900931821624997</v>
      </c>
      <c r="V83" s="108">
        <f>'Supply Buckets'!M40/1000</f>
        <v>2.7350089299999998</v>
      </c>
      <c r="W83" s="113">
        <f>'Supply Buckets'!N40/10000*'Supply Buckets'!M40</f>
        <v>5.2547644521822097</v>
      </c>
    </row>
    <row r="84" spans="2:23" x14ac:dyDescent="0.3">
      <c r="B84" s="107">
        <v>45853</v>
      </c>
      <c r="C84" s="108">
        <f>'Summary Stats'!H41</f>
        <v>5.2283499999999998</v>
      </c>
      <c r="D84" s="108">
        <f>'Summary Stats'!P41</f>
        <v>4.0948200000000003</v>
      </c>
      <c r="E84" s="108">
        <f>'Summary Stats'!E41</f>
        <v>76.05744</v>
      </c>
      <c r="F84" s="112">
        <f>'Summary Stats'!D41</f>
        <v>0.18692</v>
      </c>
      <c r="G84" s="111">
        <v>0</v>
      </c>
      <c r="H84" s="112">
        <v>0.15</v>
      </c>
      <c r="I84" s="112">
        <v>0.2</v>
      </c>
      <c r="K84" s="107">
        <v>45853</v>
      </c>
      <c r="L84" s="108">
        <f>'Supply Buckets'!C41/1000</f>
        <v>11.479974159999999</v>
      </c>
      <c r="M84" s="108">
        <f>'Supply Buckets'!D41/10000*'Supply Buckets'!C41</f>
        <v>0.61765704973047997</v>
      </c>
      <c r="N84" s="108">
        <f>'Supply Buckets'!E41/1000</f>
        <v>6.2875807999999997</v>
      </c>
      <c r="O84" s="108">
        <f>'Supply Buckets'!F41/10000*'Supply Buckets'!E41</f>
        <v>2.0811200814111999</v>
      </c>
      <c r="P84" s="108">
        <f>'Supply Buckets'!G41/1000</f>
        <v>2.4703906299999998</v>
      </c>
      <c r="Q84" s="108">
        <f>'Supply Buckets'!H41/10000*'Supply Buckets'!G41</f>
        <v>1.4116824919978299</v>
      </c>
      <c r="R84" s="108">
        <f>'Supply Buckets'!I41/1000</f>
        <v>1.67224719</v>
      </c>
      <c r="S84" s="108">
        <f>'Supply Buckets'!J41/10000*'Supply Buckets'!I41</f>
        <v>1.2769246097896201</v>
      </c>
      <c r="T84" s="108">
        <f>'Supply Buckets'!K41/1000</f>
        <v>2.7024389500000003</v>
      </c>
      <c r="U84" s="108">
        <f>'Supply Buckets'!L41/10000*'Supply Buckets'!K41</f>
        <v>3.6180495882105506</v>
      </c>
      <c r="V84" s="108">
        <f>'Supply Buckets'!M41/1000</f>
        <v>2.75875279</v>
      </c>
      <c r="W84" s="113">
        <f>'Supply Buckets'!N41/10000*'Supply Buckets'!M41</f>
        <v>5.3052664516069301</v>
      </c>
    </row>
    <row r="85" spans="2:23" x14ac:dyDescent="0.3">
      <c r="B85" s="107">
        <v>45884</v>
      </c>
      <c r="C85" s="108">
        <f>'Summary Stats'!H42</f>
        <v>5.2142200000000001</v>
      </c>
      <c r="D85" s="108">
        <f>'Summary Stats'!P42</f>
        <v>4.0769000000000002</v>
      </c>
      <c r="E85" s="108">
        <f>'Summary Stats'!E42</f>
        <v>75.955609999999993</v>
      </c>
      <c r="F85" s="112">
        <f>'Summary Stats'!D42</f>
        <v>0.19137000000000001</v>
      </c>
      <c r="G85" s="111">
        <v>0</v>
      </c>
      <c r="H85" s="112">
        <v>0.15</v>
      </c>
      <c r="I85" s="112">
        <v>0.2</v>
      </c>
      <c r="K85" s="107">
        <v>45884</v>
      </c>
      <c r="L85" s="108">
        <f>'Supply Buckets'!C42/1000</f>
        <v>11.67673357</v>
      </c>
      <c r="M85" s="108">
        <f>'Supply Buckets'!D42/10000*'Supply Buckets'!C42</f>
        <v>0.62664358376762008</v>
      </c>
      <c r="N85" s="108">
        <f>'Supply Buckets'!E42/1000</f>
        <v>6.3533649699999994</v>
      </c>
      <c r="O85" s="108">
        <f>'Supply Buckets'!F42/10000*'Supply Buckets'!E42</f>
        <v>2.1033577136981401</v>
      </c>
      <c r="P85" s="108">
        <f>'Supply Buckets'!G42/1000</f>
        <v>2.46754608</v>
      </c>
      <c r="Q85" s="108">
        <f>'Supply Buckets'!H42/10000*'Supply Buckets'!G42</f>
        <v>1.42318927973904</v>
      </c>
      <c r="R85" s="108">
        <f>'Supply Buckets'!I42/1000</f>
        <v>1.5993466599999999</v>
      </c>
      <c r="S85" s="108">
        <f>'Supply Buckets'!J42/10000*'Supply Buckets'!I42</f>
        <v>1.2334769193650799</v>
      </c>
      <c r="T85" s="108">
        <f>'Supply Buckets'!K42/1000</f>
        <v>2.7672480400000001</v>
      </c>
      <c r="U85" s="108">
        <f>'Supply Buckets'!L42/10000*'Supply Buckets'!K42</f>
        <v>3.6985819713502401</v>
      </c>
      <c r="V85" s="108">
        <f>'Supply Buckets'!M42/1000</f>
        <v>2.7579527499999998</v>
      </c>
      <c r="W85" s="113">
        <f>'Supply Buckets'!N42/10000*'Supply Buckets'!M42</f>
        <v>5.3175700859365005</v>
      </c>
    </row>
    <row r="86" spans="2:23" x14ac:dyDescent="0.3">
      <c r="B86" s="107">
        <v>45915</v>
      </c>
      <c r="C86" s="108">
        <f>'Summary Stats'!H43</f>
        <v>5.2345800000000002</v>
      </c>
      <c r="D86" s="108">
        <f>'Summary Stats'!P43</f>
        <v>4.0977399999999999</v>
      </c>
      <c r="E86" s="108">
        <f>'Summary Stats'!E43</f>
        <v>76.456389999999999</v>
      </c>
      <c r="F86" s="112">
        <f>'Summary Stats'!D43</f>
        <v>0.18342</v>
      </c>
      <c r="G86" s="111">
        <v>0</v>
      </c>
      <c r="H86" s="112">
        <v>0.15</v>
      </c>
      <c r="I86" s="112">
        <v>0.2</v>
      </c>
      <c r="K86" s="107">
        <v>45915</v>
      </c>
      <c r="L86" s="108">
        <f>'Supply Buckets'!C43/1000</f>
        <v>11.479514289999999</v>
      </c>
      <c r="M86" s="108">
        <f>'Supply Buckets'!D43/10000*'Supply Buckets'!C43</f>
        <v>0.60960812685615995</v>
      </c>
      <c r="N86" s="108">
        <f>'Supply Buckets'!E43/1000</f>
        <v>6.3469481299999995</v>
      </c>
      <c r="O86" s="108">
        <f>'Supply Buckets'!F43/10000*'Supply Buckets'!E43</f>
        <v>2.0828081513926699</v>
      </c>
      <c r="P86" s="108">
        <f>'Supply Buckets'!G43/1000</f>
        <v>2.4725118299999997</v>
      </c>
      <c r="Q86" s="108">
        <f>'Supply Buckets'!H43/10000*'Supply Buckets'!G43</f>
        <v>1.4070619772400601</v>
      </c>
      <c r="R86" s="108">
        <f>'Supply Buckets'!I43/1000</f>
        <v>1.6494208299999999</v>
      </c>
      <c r="S86" s="108">
        <f>'Supply Buckets'!J43/10000*'Supply Buckets'!I43</f>
        <v>1.25886766703094</v>
      </c>
      <c r="T86" s="108">
        <f>'Supply Buckets'!K43/1000</f>
        <v>2.7852734999999997</v>
      </c>
      <c r="U86" s="108">
        <f>'Supply Buckets'!L43/10000*'Supply Buckets'!K43</f>
        <v>3.7050655089989997</v>
      </c>
      <c r="V86" s="108">
        <f>'Supply Buckets'!M43/1000</f>
        <v>2.77845465</v>
      </c>
      <c r="W86" s="113">
        <f>'Supply Buckets'!N43/10000*'Supply Buckets'!M43</f>
        <v>5.3380337564916012</v>
      </c>
    </row>
    <row r="87" spans="2:23" x14ac:dyDescent="0.3">
      <c r="B87" s="107">
        <v>45945</v>
      </c>
      <c r="C87" s="108">
        <f>'Summary Stats'!H44</f>
        <v>5.2344499999999998</v>
      </c>
      <c r="D87" s="108">
        <f>'Summary Stats'!P44</f>
        <v>4.1005399999999996</v>
      </c>
      <c r="E87" s="108">
        <f>'Summary Stats'!E44</f>
        <v>76.113</v>
      </c>
      <c r="F87" s="112">
        <f>'Summary Stats'!D44</f>
        <v>0.18837000000000001</v>
      </c>
      <c r="G87" s="111">
        <v>0</v>
      </c>
      <c r="H87" s="112">
        <v>0.15</v>
      </c>
      <c r="I87" s="112">
        <v>0.2</v>
      </c>
      <c r="K87" s="107">
        <v>45945</v>
      </c>
      <c r="L87" s="108">
        <f>'Supply Buckets'!C44/1000</f>
        <v>11.63423068</v>
      </c>
      <c r="M87" s="108">
        <f>'Supply Buckets'!D44/10000*'Supply Buckets'!C44</f>
        <v>0.61906904871348001</v>
      </c>
      <c r="N87" s="108">
        <f>'Supply Buckets'!E44/1000</f>
        <v>6.3199811499999994</v>
      </c>
      <c r="O87" s="108">
        <f>'Supply Buckets'!F44/10000*'Supply Buckets'!E44</f>
        <v>2.0826929081521497</v>
      </c>
      <c r="P87" s="108">
        <f>'Supply Buckets'!G44/1000</f>
        <v>2.4773313899999998</v>
      </c>
      <c r="Q87" s="108">
        <f>'Supply Buckets'!H44/10000*'Supply Buckets'!G44</f>
        <v>1.40498876986182</v>
      </c>
      <c r="R87" s="108">
        <f>'Supply Buckets'!I44/1000</f>
        <v>1.6851223399999999</v>
      </c>
      <c r="S87" s="108">
        <f>'Supply Buckets'!J44/10000*'Supply Buckets'!I44</f>
        <v>1.2869464674037401</v>
      </c>
      <c r="T87" s="108">
        <f>'Supply Buckets'!K44/1000</f>
        <v>2.8032462700000003</v>
      </c>
      <c r="U87" s="108">
        <f>'Supply Buckets'!L44/10000*'Supply Buckets'!K44</f>
        <v>3.7329597149231204</v>
      </c>
      <c r="V87" s="108">
        <f>'Supply Buckets'!M44/1000</f>
        <v>2.7995731999999998</v>
      </c>
      <c r="W87" s="113">
        <f>'Supply Buckets'!N44/10000*'Supply Buckets'!M44</f>
        <v>5.3829605579227993</v>
      </c>
    </row>
    <row r="88" spans="2:23" x14ac:dyDescent="0.3">
      <c r="B88" s="107">
        <v>45976</v>
      </c>
      <c r="C88" s="108">
        <f>'Summary Stats'!H45</f>
        <v>5.2054799999999997</v>
      </c>
      <c r="D88" s="108">
        <f>'Summary Stats'!P45</f>
        <v>4.0763400000000001</v>
      </c>
      <c r="E88" s="108">
        <f>'Summary Stats'!E45</f>
        <v>75.876159999999999</v>
      </c>
      <c r="F88" s="112">
        <f>'Summary Stats'!D45</f>
        <v>0.19245000000000001</v>
      </c>
      <c r="G88" s="111">
        <v>0</v>
      </c>
      <c r="H88" s="112">
        <v>0.15</v>
      </c>
      <c r="I88" s="112">
        <v>0.2</v>
      </c>
      <c r="K88" s="107">
        <v>45976</v>
      </c>
      <c r="L88" s="108">
        <f>'Supply Buckets'!C45/1000</f>
        <v>11.86091034</v>
      </c>
      <c r="M88" s="108">
        <f>'Supply Buckets'!D45/10000*'Supply Buckets'!C45</f>
        <v>0.63258979207356003</v>
      </c>
      <c r="N88" s="108">
        <f>'Supply Buckets'!E45/1000</f>
        <v>6.3490427900000004</v>
      </c>
      <c r="O88" s="108">
        <f>'Supply Buckets'!F45/10000*'Supply Buckets'!E45</f>
        <v>2.0938063784145702</v>
      </c>
      <c r="P88" s="108">
        <f>'Supply Buckets'!G45/1000</f>
        <v>2.4675744800000001</v>
      </c>
      <c r="Q88" s="108">
        <f>'Supply Buckets'!H45/10000*'Supply Buckets'!G45</f>
        <v>1.4066951189625598</v>
      </c>
      <c r="R88" s="108">
        <f>'Supply Buckets'!I45/1000</f>
        <v>1.6280486599999999</v>
      </c>
      <c r="S88" s="108">
        <f>'Supply Buckets'!J45/10000*'Supply Buckets'!I45</f>
        <v>1.2421848470934</v>
      </c>
      <c r="T88" s="108">
        <f>'Supply Buckets'!K45/1000</f>
        <v>2.8678325100000004</v>
      </c>
      <c r="U88" s="108">
        <f>'Supply Buckets'!L45/10000*'Supply Buckets'!K45</f>
        <v>3.81222122687304</v>
      </c>
      <c r="V88" s="108">
        <f>'Supply Buckets'!M45/1000</f>
        <v>2.7859696399999998</v>
      </c>
      <c r="W88" s="113">
        <f>'Supply Buckets'!N45/10000*'Supply Buckets'!M45</f>
        <v>5.36670804049976</v>
      </c>
    </row>
    <row r="89" spans="2:23" x14ac:dyDescent="0.3">
      <c r="B89" s="107">
        <v>46006</v>
      </c>
      <c r="C89" s="108">
        <f>'Summary Stats'!H46</f>
        <v>5.1952499999999997</v>
      </c>
      <c r="D89" s="108">
        <f>'Summary Stats'!P46</f>
        <v>4.0734399999999997</v>
      </c>
      <c r="E89" s="108">
        <f>'Summary Stats'!E46</f>
        <v>75.996359999999996</v>
      </c>
      <c r="F89" s="112">
        <f>'Summary Stats'!D46</f>
        <v>0.18869</v>
      </c>
      <c r="G89" s="111">
        <v>0</v>
      </c>
      <c r="H89" s="112">
        <v>0.15</v>
      </c>
      <c r="I89" s="112">
        <v>0.2</v>
      </c>
      <c r="K89" s="107">
        <v>46006</v>
      </c>
      <c r="L89" s="108">
        <f>'Supply Buckets'!C46/1000</f>
        <v>11.808533659999998</v>
      </c>
      <c r="M89" s="108">
        <f>'Supply Buckets'!D46/10000*'Supply Buckets'!C46</f>
        <v>0.61815312003367984</v>
      </c>
      <c r="N89" s="108">
        <f>'Supply Buckets'!E46/1000</f>
        <v>6.3539678799999999</v>
      </c>
      <c r="O89" s="108">
        <f>'Supply Buckets'!F46/10000*'Supply Buckets'!E46</f>
        <v>2.0840696948006001</v>
      </c>
      <c r="P89" s="108">
        <f>'Supply Buckets'!G46/1000</f>
        <v>2.4742045099999999</v>
      </c>
      <c r="Q89" s="108">
        <f>'Supply Buckets'!H46/10000*'Supply Buckets'!G46</f>
        <v>1.3914505549473299</v>
      </c>
      <c r="R89" s="108">
        <f>'Supply Buckets'!I46/1000</f>
        <v>1.66277947</v>
      </c>
      <c r="S89" s="108">
        <f>'Supply Buckets'!J46/10000*'Supply Buckets'!I46</f>
        <v>1.2583665612039499</v>
      </c>
      <c r="T89" s="108">
        <f>'Supply Buckets'!K46/1000</f>
        <v>2.8864645799999997</v>
      </c>
      <c r="U89" s="108">
        <f>'Supply Buckets'!L46/10000*'Supply Buckets'!K46</f>
        <v>3.8104392108454794</v>
      </c>
      <c r="V89" s="108">
        <f>'Supply Buckets'!M46/1000</f>
        <v>2.8064998599999997</v>
      </c>
      <c r="W89" s="113">
        <f>'Supply Buckets'!N46/10000*'Supply Buckets'!M46</f>
        <v>5.3803072036076793</v>
      </c>
    </row>
    <row r="90" spans="2:23" x14ac:dyDescent="0.3">
      <c r="B90" s="107">
        <v>46037</v>
      </c>
      <c r="C90" s="108">
        <f>'Summary Stats'!H47</f>
        <v>5.2428800000000004</v>
      </c>
      <c r="D90" s="108">
        <f>'Summary Stats'!P47</f>
        <v>4.10541</v>
      </c>
      <c r="E90" s="108">
        <f>'Summary Stats'!E47</f>
        <v>76.373710000000003</v>
      </c>
      <c r="F90" s="112">
        <f>'Summary Stats'!D47</f>
        <v>0.18837999999999999</v>
      </c>
      <c r="G90" s="111">
        <v>0</v>
      </c>
      <c r="H90" s="112">
        <v>0.15</v>
      </c>
      <c r="I90" s="112">
        <v>0.2</v>
      </c>
      <c r="K90" s="107">
        <v>46037</v>
      </c>
      <c r="L90" s="108">
        <f>'Supply Buckets'!C47/1000</f>
        <v>11.775790069999999</v>
      </c>
      <c r="M90" s="108">
        <f>'Supply Buckets'!D47/10000*'Supply Buckets'!C47</f>
        <v>0.62768493810120995</v>
      </c>
      <c r="N90" s="108">
        <f>'Supply Buckets'!E47/1000</f>
        <v>6.3184552800000002</v>
      </c>
      <c r="O90" s="108">
        <f>'Supply Buckets'!F47/10000*'Supply Buckets'!E47</f>
        <v>2.08552621581432</v>
      </c>
      <c r="P90" s="108">
        <f>'Supply Buckets'!G47/1000</f>
        <v>2.4770242199999997</v>
      </c>
      <c r="Q90" s="108">
        <f>'Supply Buckets'!H47/10000*'Supply Buckets'!G47</f>
        <v>1.4002394983480198</v>
      </c>
      <c r="R90" s="108">
        <f>'Supply Buckets'!I47/1000</f>
        <v>1.67477041</v>
      </c>
      <c r="S90" s="108">
        <f>'Supply Buckets'!J47/10000*'Supply Buckets'!I47</f>
        <v>1.2813132480378802</v>
      </c>
      <c r="T90" s="108">
        <f>'Supply Buckets'!K47/1000</f>
        <v>2.90441569</v>
      </c>
      <c r="U90" s="108">
        <f>'Supply Buckets'!L47/10000*'Supply Buckets'!K47</f>
        <v>3.83827537122139</v>
      </c>
      <c r="V90" s="108">
        <f>'Supply Buckets'!M47/1000</f>
        <v>2.8340320800000001</v>
      </c>
      <c r="W90" s="113">
        <f>'Supply Buckets'!N47/10000*'Supply Buckets'!M47</f>
        <v>5.43887881972248</v>
      </c>
    </row>
    <row r="91" spans="2:23" x14ac:dyDescent="0.3">
      <c r="B91" s="107">
        <v>46068</v>
      </c>
      <c r="C91" s="108">
        <f>'Summary Stats'!H48</f>
        <v>5.1738099999999996</v>
      </c>
      <c r="D91" s="108">
        <f>'Summary Stats'!P48</f>
        <v>4.0493399999999999</v>
      </c>
      <c r="E91" s="108">
        <f>'Summary Stats'!E48</f>
        <v>75.835679999999996</v>
      </c>
      <c r="F91" s="112">
        <f>'Summary Stats'!D48</f>
        <v>0.19742999999999999</v>
      </c>
      <c r="G91" s="111">
        <v>0</v>
      </c>
      <c r="H91" s="112">
        <v>0.15</v>
      </c>
      <c r="I91" s="112">
        <v>0.2</v>
      </c>
      <c r="K91" s="107">
        <v>46068</v>
      </c>
      <c r="L91" s="108">
        <f>'Supply Buckets'!C48/1000</f>
        <v>12.15146818</v>
      </c>
      <c r="M91" s="108">
        <f>'Supply Buckets'!D48/10000*'Supply Buckets'!C48</f>
        <v>0.64095349209046004</v>
      </c>
      <c r="N91" s="108">
        <f>'Supply Buckets'!E48/1000</f>
        <v>6.3771999299999997</v>
      </c>
      <c r="O91" s="108">
        <f>'Supply Buckets'!F48/10000*'Supply Buckets'!E48</f>
        <v>2.1024799133219099</v>
      </c>
      <c r="P91" s="108">
        <f>'Supply Buckets'!G48/1000</f>
        <v>2.44570701</v>
      </c>
      <c r="Q91" s="108">
        <f>'Supply Buckets'!H48/10000*'Supply Buckets'!G48</f>
        <v>1.39351983157182</v>
      </c>
      <c r="R91" s="108">
        <f>'Supply Buckets'!I48/1000</f>
        <v>1.63168896</v>
      </c>
      <c r="S91" s="108">
        <f>'Supply Buckets'!J48/10000*'Supply Buckets'!I48</f>
        <v>1.24143627974784</v>
      </c>
      <c r="T91" s="108">
        <f>'Supply Buckets'!K48/1000</f>
        <v>2.96838566</v>
      </c>
      <c r="U91" s="108">
        <f>'Supply Buckets'!L48/10000*'Supply Buckets'!K48</f>
        <v>3.9247965512663399</v>
      </c>
      <c r="V91" s="108">
        <f>'Supply Buckets'!M48/1000</f>
        <v>2.8065890599999999</v>
      </c>
      <c r="W91" s="113">
        <f>'Supply Buckets'!N48/10000*'Supply Buckets'!M48</f>
        <v>5.3806325702555799</v>
      </c>
    </row>
    <row r="92" spans="2:23" x14ac:dyDescent="0.3">
      <c r="B92" s="107">
        <v>46096</v>
      </c>
      <c r="C92" s="108">
        <f>'Summary Stats'!H49</f>
        <v>5.1692099999999996</v>
      </c>
      <c r="D92" s="108">
        <f>'Summary Stats'!P49</f>
        <v>4.0494700000000003</v>
      </c>
      <c r="E92" s="108">
        <f>'Summary Stats'!E49</f>
        <v>75.518219999999999</v>
      </c>
      <c r="F92" s="112">
        <f>'Summary Stats'!D49</f>
        <v>0.19946</v>
      </c>
      <c r="G92" s="111">
        <v>0</v>
      </c>
      <c r="H92" s="112">
        <v>0.15</v>
      </c>
      <c r="I92" s="112">
        <v>0.2</v>
      </c>
      <c r="K92" s="107">
        <v>46096</v>
      </c>
      <c r="L92" s="108">
        <f>'Supply Buckets'!C49/1000</f>
        <v>12.302413909999999</v>
      </c>
      <c r="M92" s="108">
        <f>'Supply Buckets'!D49/10000*'Supply Buckets'!C49</f>
        <v>0.64719308856336999</v>
      </c>
      <c r="N92" s="108">
        <f>'Supply Buckets'!E49/1000</f>
        <v>6.3560468800000001</v>
      </c>
      <c r="O92" s="108">
        <f>'Supply Buckets'!F49/10000*'Supply Buckets'!E49</f>
        <v>2.0998789879799999</v>
      </c>
      <c r="P92" s="108">
        <f>'Supply Buckets'!G49/1000</f>
        <v>2.4522759000000001</v>
      </c>
      <c r="Q92" s="108">
        <f>'Supply Buckets'!H49/10000*'Supply Buckets'!G49</f>
        <v>1.3842901273428001</v>
      </c>
      <c r="R92" s="108">
        <f>'Supply Buckets'!I49/1000</f>
        <v>1.6823545999999998</v>
      </c>
      <c r="S92" s="108">
        <f>'Supply Buckets'!J49/10000*'Supply Buckets'!I49</f>
        <v>1.2859750326939998</v>
      </c>
      <c r="T92" s="108">
        <f>'Supply Buckets'!K49/1000</f>
        <v>2.9870584899999999</v>
      </c>
      <c r="U92" s="108">
        <f>'Supply Buckets'!L49/10000*'Supply Buckets'!K49</f>
        <v>3.9507522612192698</v>
      </c>
      <c r="V92" s="108">
        <f>'Supply Buckets'!M49/1000</f>
        <v>2.8271068500000003</v>
      </c>
      <c r="W92" s="113">
        <f>'Supply Buckets'!N49/10000*'Supply Buckets'!M49</f>
        <v>5.4196090651595998</v>
      </c>
    </row>
    <row r="93" spans="2:23" x14ac:dyDescent="0.3">
      <c r="B93" s="107">
        <v>46127</v>
      </c>
      <c r="C93" s="108">
        <f>'Summary Stats'!H50</f>
        <v>5.2511999999999999</v>
      </c>
      <c r="D93" s="108">
        <f>'Summary Stats'!P50</f>
        <v>4.10947</v>
      </c>
      <c r="E93" s="108">
        <f>'Summary Stats'!E50</f>
        <v>76.381240000000005</v>
      </c>
      <c r="F93" s="112">
        <f>'Summary Stats'!D50</f>
        <v>0.19191</v>
      </c>
      <c r="G93" s="111">
        <v>0</v>
      </c>
      <c r="H93" s="112">
        <v>0.15</v>
      </c>
      <c r="I93" s="112">
        <v>0.2</v>
      </c>
      <c r="K93" s="107">
        <v>46127</v>
      </c>
      <c r="L93" s="108">
        <f>'Supply Buckets'!C50/1000</f>
        <v>12.067236339999999</v>
      </c>
      <c r="M93" s="108">
        <f>'Supply Buckets'!D50/10000*'Supply Buckets'!C50</f>
        <v>0.65913658336348002</v>
      </c>
      <c r="N93" s="108">
        <f>'Supply Buckets'!E50/1000</f>
        <v>6.2800298199999993</v>
      </c>
      <c r="O93" s="108">
        <f>'Supply Buckets'!F50/10000*'Supply Buckets'!E50</f>
        <v>2.0892026403386796</v>
      </c>
      <c r="P93" s="108">
        <f>'Supply Buckets'!G50/1000</f>
        <v>2.4599164099999999</v>
      </c>
      <c r="Q93" s="108">
        <f>'Supply Buckets'!H50/10000*'Supply Buckets'!G50</f>
        <v>1.3858554074837499</v>
      </c>
      <c r="R93" s="108">
        <f>'Supply Buckets'!I50/1000</f>
        <v>1.72442611</v>
      </c>
      <c r="S93" s="108">
        <f>'Supply Buckets'!J50/10000*'Supply Buckets'!I50</f>
        <v>1.3209172979644401</v>
      </c>
      <c r="T93" s="108">
        <f>'Supply Buckets'!K50/1000</f>
        <v>3.0062085499999998</v>
      </c>
      <c r="U93" s="108">
        <f>'Supply Buckets'!L50/10000*'Supply Buckets'!K50</f>
        <v>3.9804546044669</v>
      </c>
      <c r="V93" s="108">
        <f>'Supply Buckets'!M50/1000</f>
        <v>2.8519383700000001</v>
      </c>
      <c r="W93" s="113">
        <f>'Supply Buckets'!N50/10000*'Supply Buckets'!M50</f>
        <v>5.4724676087198301</v>
      </c>
    </row>
    <row r="94" spans="2:23" x14ac:dyDescent="0.3">
      <c r="B94" s="107">
        <v>46157</v>
      </c>
      <c r="C94" s="108">
        <f>'Summary Stats'!H51</f>
        <v>5.2563000000000004</v>
      </c>
      <c r="D94" s="108">
        <f>'Summary Stats'!P51</f>
        <v>4.1081000000000003</v>
      </c>
      <c r="E94" s="108">
        <f>'Summary Stats'!E51</f>
        <v>76.263559999999998</v>
      </c>
      <c r="F94" s="112">
        <f>'Summary Stats'!D51</f>
        <v>0.19525999999999999</v>
      </c>
      <c r="G94" s="111">
        <v>0</v>
      </c>
      <c r="H94" s="112">
        <v>0.15</v>
      </c>
      <c r="I94" s="112">
        <v>0.2</v>
      </c>
      <c r="K94" s="107">
        <v>46157</v>
      </c>
      <c r="L94" s="108">
        <f>'Supply Buckets'!C51/1000</f>
        <v>12.271181889999999</v>
      </c>
      <c r="M94" s="108">
        <f>'Supply Buckets'!D51/10000*'Supply Buckets'!C51</f>
        <v>0.6801793409808099</v>
      </c>
      <c r="N94" s="108">
        <f>'Supply Buckets'!E51/1000</f>
        <v>6.3225607300000002</v>
      </c>
      <c r="O94" s="108">
        <f>'Supply Buckets'!F51/10000*'Supply Buckets'!E51</f>
        <v>2.1272382027299601</v>
      </c>
      <c r="P94" s="108">
        <f>'Supply Buckets'!G51/1000</f>
        <v>2.43118393</v>
      </c>
      <c r="Q94" s="108">
        <f>'Supply Buckets'!H51/10000*'Supply Buckets'!G51</f>
        <v>1.3840146629346799</v>
      </c>
      <c r="R94" s="108">
        <f>'Supply Buckets'!I51/1000</f>
        <v>1.6729234100000001</v>
      </c>
      <c r="S94" s="108">
        <f>'Supply Buckets'!J51/10000*'Supply Buckets'!I51</f>
        <v>1.2933404341178201</v>
      </c>
      <c r="T94" s="108">
        <f>'Supply Buckets'!K51/1000</f>
        <v>3.0724637699999997</v>
      </c>
      <c r="U94" s="108">
        <f>'Supply Buckets'!L51/10000*'Supply Buckets'!K51</f>
        <v>4.0838727561274499</v>
      </c>
      <c r="V94" s="108">
        <f>'Supply Buckets'!M51/1000</f>
        <v>2.8390297900000001</v>
      </c>
      <c r="W94" s="113">
        <f>'Supply Buckets'!N51/10000*'Supply Buckets'!M51</f>
        <v>5.4692858463327703</v>
      </c>
    </row>
    <row r="95" spans="2:23" x14ac:dyDescent="0.3">
      <c r="B95" s="107">
        <v>46188</v>
      </c>
      <c r="C95" s="108">
        <f>'Summary Stats'!H52</f>
        <v>5.2252700000000001</v>
      </c>
      <c r="D95" s="108">
        <f>'Summary Stats'!P52</f>
        <v>4.0891400000000004</v>
      </c>
      <c r="E95" s="108">
        <f>'Summary Stats'!E52</f>
        <v>76.453410000000005</v>
      </c>
      <c r="F95" s="112">
        <f>'Summary Stats'!D52</f>
        <v>0.19045000000000001</v>
      </c>
      <c r="G95" s="111">
        <v>0</v>
      </c>
      <c r="H95" s="112">
        <v>0.15</v>
      </c>
      <c r="I95" s="112">
        <v>0.2</v>
      </c>
      <c r="K95" s="107">
        <v>46188</v>
      </c>
      <c r="L95" s="108">
        <f>'Supply Buckets'!C52/1000</f>
        <v>12.181639870000001</v>
      </c>
      <c r="M95" s="108">
        <f>'Supply Buckets'!D52/10000*'Supply Buckets'!C52</f>
        <v>0.66176758593775009</v>
      </c>
      <c r="N95" s="108">
        <f>'Supply Buckets'!E52/1000</f>
        <v>6.3251332599999994</v>
      </c>
      <c r="O95" s="108">
        <f>'Supply Buckets'!F52/10000*'Supply Buckets'!E52</f>
        <v>2.0968386018893401</v>
      </c>
      <c r="P95" s="108">
        <f>'Supply Buckets'!G52/1000</f>
        <v>2.4393157700000003</v>
      </c>
      <c r="Q95" s="108">
        <f>'Supply Buckets'!H52/10000*'Supply Buckets'!G52</f>
        <v>1.3648215664727001</v>
      </c>
      <c r="R95" s="108">
        <f>'Supply Buckets'!I52/1000</f>
        <v>1.70772937</v>
      </c>
      <c r="S95" s="108">
        <f>'Supply Buckets'!J52/10000*'Supply Buckets'!I52</f>
        <v>1.29434615232158</v>
      </c>
      <c r="T95" s="108">
        <f>'Supply Buckets'!K52/1000</f>
        <v>3.0917034999999999</v>
      </c>
      <c r="U95" s="108">
        <f>'Supply Buckets'!L52/10000*'Supply Buckets'!K52</f>
        <v>4.0604022240270004</v>
      </c>
      <c r="V95" s="108">
        <f>'Supply Buckets'!M52/1000</f>
        <v>2.85957017</v>
      </c>
      <c r="W95" s="113">
        <f>'Supply Buckets'!N52/10000*'Supply Buckets'!M52</f>
        <v>5.4687649546253096</v>
      </c>
    </row>
    <row r="96" spans="2:23" x14ac:dyDescent="0.3">
      <c r="B96" s="107">
        <v>46218</v>
      </c>
      <c r="C96" s="108">
        <f>'Summary Stats'!H53</f>
        <v>5.2368499999999996</v>
      </c>
      <c r="D96" s="108">
        <f>'Summary Stats'!P53</f>
        <v>4.0975700000000002</v>
      </c>
      <c r="E96" s="108">
        <f>'Summary Stats'!E53</f>
        <v>76.200900000000004</v>
      </c>
      <c r="F96" s="112">
        <f>'Summary Stats'!D53</f>
        <v>0.1953</v>
      </c>
      <c r="G96" s="111">
        <v>0</v>
      </c>
      <c r="H96" s="112">
        <v>0.15</v>
      </c>
      <c r="I96" s="112">
        <v>0.2</v>
      </c>
      <c r="K96" s="107">
        <v>46218</v>
      </c>
      <c r="L96" s="108">
        <f>'Supply Buckets'!C53/1000</f>
        <v>12.345210160000001</v>
      </c>
      <c r="M96" s="108">
        <f>'Supply Buckets'!D53/10000*'Supply Buckets'!C53</f>
        <v>0.67986306872136004</v>
      </c>
      <c r="N96" s="108">
        <f>'Supply Buckets'!E53/1000</f>
        <v>6.3196661499999998</v>
      </c>
      <c r="O96" s="108">
        <f>'Supply Buckets'!F53/10000*'Supply Buckets'!E53</f>
        <v>2.1159000630138003</v>
      </c>
      <c r="P96" s="108">
        <f>'Supply Buckets'!G53/1000</f>
        <v>2.4354751500000003</v>
      </c>
      <c r="Q96" s="108">
        <f>'Supply Buckets'!H53/10000*'Supply Buckets'!G53</f>
        <v>1.3702762545948</v>
      </c>
      <c r="R96" s="108">
        <f>'Supply Buckets'!I53/1000</f>
        <v>1.7171459400000002</v>
      </c>
      <c r="S96" s="108">
        <f>'Supply Buckets'!J53/10000*'Supply Buckets'!I53</f>
        <v>1.3143532997082601</v>
      </c>
      <c r="T96" s="108">
        <f>'Supply Buckets'!K53/1000</f>
        <v>3.1103721000000002</v>
      </c>
      <c r="U96" s="108">
        <f>'Supply Buckets'!L53/10000*'Supply Buckets'!K53</f>
        <v>4.0893306147540001</v>
      </c>
      <c r="V96" s="108">
        <f>'Supply Buckets'!M53/1000</f>
        <v>2.88266475</v>
      </c>
      <c r="W96" s="113">
        <f>'Supply Buckets'!N53/10000*'Supply Buckets'!M53</f>
        <v>5.5179219151664993</v>
      </c>
    </row>
    <row r="97" spans="2:23" x14ac:dyDescent="0.3">
      <c r="B97" s="107">
        <v>46249</v>
      </c>
      <c r="C97" s="108">
        <f>'Summary Stats'!H54</f>
        <v>5.2160000000000002</v>
      </c>
      <c r="D97" s="108">
        <f>'Summary Stats'!P54</f>
        <v>4.0763400000000001</v>
      </c>
      <c r="E97" s="108">
        <f>'Summary Stats'!E54</f>
        <v>76.021339999999995</v>
      </c>
      <c r="F97" s="112">
        <f>'Summary Stats'!D54</f>
        <v>0.2</v>
      </c>
      <c r="G97" s="111">
        <v>0</v>
      </c>
      <c r="H97" s="112">
        <v>0.15</v>
      </c>
      <c r="I97" s="112">
        <v>0.2</v>
      </c>
      <c r="K97" s="107">
        <v>46249</v>
      </c>
      <c r="L97" s="108">
        <f>'Supply Buckets'!C54/1000</f>
        <v>12.59320546</v>
      </c>
      <c r="M97" s="108">
        <f>'Supply Buckets'!D54/10000*'Supply Buckets'!C54</f>
        <v>0.68699713745937996</v>
      </c>
      <c r="N97" s="108">
        <f>'Supply Buckets'!E54/1000</f>
        <v>6.3521664700000002</v>
      </c>
      <c r="O97" s="108">
        <f>'Supply Buckets'!F54/10000*'Supply Buckets'!E54</f>
        <v>2.13230159281607</v>
      </c>
      <c r="P97" s="108">
        <f>'Supply Buckets'!G54/1000</f>
        <v>2.4155992500000001</v>
      </c>
      <c r="Q97" s="108">
        <f>'Supply Buckets'!H54/10000*'Supply Buckets'!G54</f>
        <v>1.3792636909634999</v>
      </c>
      <c r="R97" s="108">
        <f>'Supply Buckets'!I54/1000</f>
        <v>1.6482940799999999</v>
      </c>
      <c r="S97" s="108">
        <f>'Supply Buckets'!J54/10000*'Supply Buckets'!I54</f>
        <v>1.26758265146016</v>
      </c>
      <c r="T97" s="108">
        <f>'Supply Buckets'!K54/1000</f>
        <v>3.1734618599999997</v>
      </c>
      <c r="U97" s="108">
        <f>'Supply Buckets'!L54/10000*'Supply Buckets'!K54</f>
        <v>4.1683865815760397</v>
      </c>
      <c r="V97" s="108">
        <f>'Supply Buckets'!M54/1000</f>
        <v>2.8823650600000001</v>
      </c>
      <c r="W97" s="113">
        <f>'Supply Buckets'!N54/10000*'Supply Buckets'!M54</f>
        <v>5.5258137625416595</v>
      </c>
    </row>
    <row r="98" spans="2:23" x14ac:dyDescent="0.3">
      <c r="B98" s="107">
        <v>46280</v>
      </c>
      <c r="C98" s="108">
        <f>'Summary Stats'!H55</f>
        <v>5.2359499999999999</v>
      </c>
      <c r="D98" s="108">
        <f>'Summary Stats'!P55</f>
        <v>4.09504</v>
      </c>
      <c r="E98" s="108">
        <f>'Summary Stats'!E55</f>
        <v>76.509609999999995</v>
      </c>
      <c r="F98" s="112">
        <f>'Summary Stats'!D55</f>
        <v>0.19236</v>
      </c>
      <c r="G98" s="111">
        <v>0</v>
      </c>
      <c r="H98" s="112">
        <v>0.15</v>
      </c>
      <c r="I98" s="112">
        <v>0.2</v>
      </c>
      <c r="K98" s="107">
        <v>46280</v>
      </c>
      <c r="L98" s="108">
        <f>'Supply Buckets'!C55/1000</f>
        <v>12.39640966</v>
      </c>
      <c r="M98" s="108">
        <f>'Supply Buckets'!D55/10000*'Supply Buckets'!C55</f>
        <v>0.6694557072786399</v>
      </c>
      <c r="N98" s="108">
        <f>'Supply Buckets'!E55/1000</f>
        <v>6.3373578300000002</v>
      </c>
      <c r="O98" s="108">
        <f>'Supply Buckets'!F55/10000*'Supply Buckets'!E55</f>
        <v>2.11331237821227</v>
      </c>
      <c r="P98" s="108">
        <f>'Supply Buckets'!G55/1000</f>
        <v>2.4240244299999998</v>
      </c>
      <c r="Q98" s="108">
        <f>'Supply Buckets'!H55/10000*'Supply Buckets'!G55</f>
        <v>1.3610436609808301</v>
      </c>
      <c r="R98" s="108">
        <f>'Supply Buckets'!I55/1000</f>
        <v>1.69967548</v>
      </c>
      <c r="S98" s="108">
        <f>'Supply Buckets'!J55/10000*'Supply Buckets'!I55</f>
        <v>1.2983820991720001</v>
      </c>
      <c r="T98" s="108">
        <f>'Supply Buckets'!K55/1000</f>
        <v>3.1928559399999998</v>
      </c>
      <c r="U98" s="108">
        <f>'Supply Buckets'!L55/10000*'Supply Buckets'!K55</f>
        <v>4.1722964281544002</v>
      </c>
      <c r="V98" s="108">
        <f>'Supply Buckets'!M55/1000</f>
        <v>2.90295265</v>
      </c>
      <c r="W98" s="113">
        <f>'Supply Buckets'!N55/10000*'Supply Buckets'!M55</f>
        <v>5.54528691994095</v>
      </c>
    </row>
    <row r="99" spans="2:23" x14ac:dyDescent="0.3">
      <c r="B99" s="107">
        <v>46310</v>
      </c>
      <c r="C99" s="108">
        <f>'Summary Stats'!H56</f>
        <v>5.2363400000000002</v>
      </c>
      <c r="D99" s="108">
        <f>'Summary Stats'!P56</f>
        <v>4.0971099999999998</v>
      </c>
      <c r="E99" s="108">
        <f>'Summary Stats'!E56</f>
        <v>76.155330000000006</v>
      </c>
      <c r="F99" s="112">
        <f>'Summary Stats'!D56</f>
        <v>0.19742000000000001</v>
      </c>
      <c r="G99" s="111">
        <v>0</v>
      </c>
      <c r="H99" s="112">
        <v>0.15</v>
      </c>
      <c r="I99" s="112">
        <v>0.2</v>
      </c>
      <c r="K99" s="107">
        <v>46310</v>
      </c>
      <c r="L99" s="108">
        <f>'Supply Buckets'!C56/1000</f>
        <v>12.56346428</v>
      </c>
      <c r="M99" s="108">
        <f>'Supply Buckets'!D56/10000*'Supply Buckets'!C56</f>
        <v>0.68352783761767999</v>
      </c>
      <c r="N99" s="108">
        <f>'Supply Buckets'!E56/1000</f>
        <v>6.3005845699999998</v>
      </c>
      <c r="O99" s="108">
        <f>'Supply Buckets'!F56/10000*'Supply Buckets'!E56</f>
        <v>2.1084213199202302</v>
      </c>
      <c r="P99" s="108">
        <f>'Supply Buckets'!G56/1000</f>
        <v>2.4305946899999999</v>
      </c>
      <c r="Q99" s="108">
        <f>'Supply Buckets'!H56/10000*'Supply Buckets'!G56</f>
        <v>1.3599396044072101</v>
      </c>
      <c r="R99" s="108">
        <f>'Supply Buckets'!I56/1000</f>
        <v>1.73569869</v>
      </c>
      <c r="S99" s="108">
        <f>'Supply Buckets'!J56/10000*'Supply Buckets'!I56</f>
        <v>1.3285836194657401</v>
      </c>
      <c r="T99" s="108">
        <f>'Supply Buckets'!K56/1000</f>
        <v>3.2115820800000003</v>
      </c>
      <c r="U99" s="108">
        <f>'Supply Buckets'!L56/10000*'Supply Buckets'!K56</f>
        <v>4.2013081759219206</v>
      </c>
      <c r="V99" s="108">
        <f>'Supply Buckets'!M56/1000</f>
        <v>2.9242462599999999</v>
      </c>
      <c r="W99" s="113">
        <f>'Supply Buckets'!N56/10000*'Supply Buckets'!M56</f>
        <v>5.5906207878081595</v>
      </c>
    </row>
    <row r="100" spans="2:23" x14ac:dyDescent="0.3">
      <c r="B100" s="107">
        <v>46341</v>
      </c>
      <c r="C100" s="108">
        <f>'Summary Stats'!H57</f>
        <v>5.2057000000000002</v>
      </c>
      <c r="D100" s="108">
        <f>'Summary Stats'!P57</f>
        <v>4.0705499999999999</v>
      </c>
      <c r="E100" s="108">
        <f>'Summary Stats'!E57</f>
        <v>75.898939999999996</v>
      </c>
      <c r="F100" s="112">
        <f>'Summary Stats'!D57</f>
        <v>0.2014</v>
      </c>
      <c r="G100" s="111">
        <v>0</v>
      </c>
      <c r="H100" s="112">
        <v>0.15</v>
      </c>
      <c r="I100" s="112">
        <v>0.2</v>
      </c>
      <c r="K100" s="107">
        <v>46341</v>
      </c>
      <c r="L100" s="108">
        <f>'Supply Buckets'!C57/1000</f>
        <v>12.79065583</v>
      </c>
      <c r="M100" s="108">
        <f>'Supply Buckets'!D57/10000*'Supply Buckets'!C57</f>
        <v>0.68829077152396001</v>
      </c>
      <c r="N100" s="108">
        <f>'Supply Buckets'!E57/1000</f>
        <v>6.3465337600000007</v>
      </c>
      <c r="O100" s="108">
        <f>'Supply Buckets'!F57/10000*'Supply Buckets'!E57</f>
        <v>2.1279610370592001</v>
      </c>
      <c r="P100" s="108">
        <f>'Supply Buckets'!G57/1000</f>
        <v>2.39490538</v>
      </c>
      <c r="Q100" s="108">
        <f>'Supply Buckets'!H57/10000*'Supply Buckets'!G57</f>
        <v>1.3495219969138601</v>
      </c>
      <c r="R100" s="108">
        <f>'Supply Buckets'!I57/1000</f>
        <v>1.6930752199999999</v>
      </c>
      <c r="S100" s="108">
        <f>'Supply Buckets'!J57/10000*'Supply Buckets'!I57</f>
        <v>1.2916927983689401</v>
      </c>
      <c r="T100" s="108">
        <f>'Supply Buckets'!K57/1000</f>
        <v>3.27659726</v>
      </c>
      <c r="U100" s="108">
        <f>'Supply Buckets'!L57/10000*'Supply Buckets'!K57</f>
        <v>4.2783284041189802</v>
      </c>
      <c r="V100" s="108">
        <f>'Supply Buckets'!M57/1000</f>
        <v>2.91070604</v>
      </c>
      <c r="W100" s="113">
        <f>'Supply Buckets'!N57/10000*'Supply Buckets'!M57</f>
        <v>5.5754603303260399</v>
      </c>
    </row>
    <row r="101" spans="2:23" x14ac:dyDescent="0.3">
      <c r="B101" s="107">
        <v>46371</v>
      </c>
      <c r="C101" s="108">
        <f>'Summary Stats'!H58</f>
        <v>5.1928400000000003</v>
      </c>
      <c r="D101" s="108">
        <f>'Summary Stats'!P58</f>
        <v>4.0661300000000002</v>
      </c>
      <c r="E101" s="108">
        <f>'Summary Stats'!E58</f>
        <v>75.978250000000003</v>
      </c>
      <c r="F101" s="112">
        <f>'Summary Stats'!D58</f>
        <v>0.19788</v>
      </c>
      <c r="G101" s="111">
        <v>0</v>
      </c>
      <c r="H101" s="112">
        <v>0.15</v>
      </c>
      <c r="I101" s="112">
        <v>0.2</v>
      </c>
      <c r="K101" s="107">
        <v>46371</v>
      </c>
      <c r="L101" s="108">
        <f>'Supply Buckets'!C58/1000</f>
        <v>12.7359192</v>
      </c>
      <c r="M101" s="108">
        <f>'Supply Buckets'!D58/10000*'Supply Buckets'!C58</f>
        <v>0.67308059380079999</v>
      </c>
      <c r="N101" s="108">
        <f>'Supply Buckets'!E58/1000</f>
        <v>6.3550200100000005</v>
      </c>
      <c r="O101" s="108">
        <f>'Supply Buckets'!F58/10000*'Supply Buckets'!E58</f>
        <v>2.1171304311914301</v>
      </c>
      <c r="P101" s="108">
        <f>'Supply Buckets'!G58/1000</f>
        <v>2.4009802900000001</v>
      </c>
      <c r="Q101" s="108">
        <f>'Supply Buckets'!H58/10000*'Supply Buckets'!G58</f>
        <v>1.3352403618156701</v>
      </c>
      <c r="R101" s="108">
        <f>'Supply Buckets'!I58/1000</f>
        <v>1.72797774</v>
      </c>
      <c r="S101" s="108">
        <f>'Supply Buckets'!J58/10000*'Supply Buckets'!I58</f>
        <v>1.3068816606061799</v>
      </c>
      <c r="T101" s="108">
        <f>'Supply Buckets'!K58/1000</f>
        <v>3.29509885</v>
      </c>
      <c r="U101" s="108">
        <f>'Supply Buckets'!L58/10000*'Supply Buckets'!K58</f>
        <v>4.2719737403675495</v>
      </c>
      <c r="V101" s="108">
        <f>'Supply Buckets'!M58/1000</f>
        <v>2.9313208199999998</v>
      </c>
      <c r="W101" s="113">
        <f>'Supply Buckets'!N58/10000*'Supply Buckets'!M58</f>
        <v>5.5866753727219196</v>
      </c>
    </row>
    <row r="102" spans="2:23" x14ac:dyDescent="0.3">
      <c r="B102" s="107">
        <v>46402</v>
      </c>
      <c r="C102" s="108">
        <f>'Summary Stats'!H59</f>
        <v>5.2395399999999999</v>
      </c>
      <c r="D102" s="108">
        <f>'Summary Stats'!P59</f>
        <v>4.0970800000000001</v>
      </c>
      <c r="E102" s="108">
        <f>'Summary Stats'!E59</f>
        <v>76.311040000000006</v>
      </c>
      <c r="F102" s="112">
        <f>'Summary Stats'!D59</f>
        <v>0.1971</v>
      </c>
      <c r="G102" s="111">
        <v>0</v>
      </c>
      <c r="H102" s="112">
        <v>0.15</v>
      </c>
      <c r="I102" s="112">
        <v>0.2</v>
      </c>
      <c r="K102" s="107">
        <v>46402</v>
      </c>
      <c r="L102" s="108">
        <f>'Supply Buckets'!C59/1000</f>
        <v>12.69142503</v>
      </c>
      <c r="M102" s="108">
        <f>'Supply Buckets'!D59/10000*'Supply Buckets'!C59</f>
        <v>0.68588268289628995</v>
      </c>
      <c r="N102" s="108">
        <f>'Supply Buckets'!E59/1000</f>
        <v>6.3391162000000003</v>
      </c>
      <c r="O102" s="108">
        <f>'Supply Buckets'!F59/10000*'Supply Buckets'!E59</f>
        <v>2.1249604978668</v>
      </c>
      <c r="P102" s="108">
        <f>'Supply Buckets'!G59/1000</f>
        <v>2.39618617</v>
      </c>
      <c r="Q102" s="108">
        <f>'Supply Buckets'!H59/10000*'Supply Buckets'!G59</f>
        <v>1.3403666388437498</v>
      </c>
      <c r="R102" s="108">
        <f>'Supply Buckets'!I59/1000</f>
        <v>1.7393845300000002</v>
      </c>
      <c r="S102" s="108">
        <f>'Supply Buckets'!J59/10000*'Supply Buckets'!I59</f>
        <v>1.3287349756968299</v>
      </c>
      <c r="T102" s="108">
        <f>'Supply Buckets'!K59/1000</f>
        <v>3.31447409</v>
      </c>
      <c r="U102" s="108">
        <f>'Supply Buckets'!L59/10000*'Supply Buckets'!K59</f>
        <v>4.3019619845818795</v>
      </c>
      <c r="V102" s="108">
        <f>'Supply Buckets'!M59/1000</f>
        <v>2.95741911</v>
      </c>
      <c r="W102" s="113">
        <f>'Supply Buckets'!N59/10000*'Supply Buckets'!M59</f>
        <v>5.64224107095486</v>
      </c>
    </row>
    <row r="103" spans="2:23" x14ac:dyDescent="0.3">
      <c r="B103" s="107">
        <v>46433</v>
      </c>
      <c r="C103" s="108">
        <f>'Summary Stats'!H60</f>
        <v>5.1674600000000002</v>
      </c>
      <c r="D103" s="108">
        <f>'Summary Stats'!P60</f>
        <v>4.03782</v>
      </c>
      <c r="E103" s="108">
        <f>'Summary Stats'!E60</f>
        <v>75.761619999999994</v>
      </c>
      <c r="F103" s="112">
        <f>'Summary Stats'!D60</f>
        <v>0.20480000000000001</v>
      </c>
      <c r="G103" s="111">
        <v>0</v>
      </c>
      <c r="H103" s="112">
        <v>0.15</v>
      </c>
      <c r="I103" s="112">
        <v>0.2</v>
      </c>
      <c r="K103" s="107">
        <v>46433</v>
      </c>
      <c r="L103" s="108">
        <f>'Supply Buckets'!C60/1000</f>
        <v>13.07232153</v>
      </c>
      <c r="M103" s="108">
        <f>'Supply Buckets'!D60/10000*'Supply Buckets'!C60</f>
        <v>0.67919860973420998</v>
      </c>
      <c r="N103" s="108">
        <f>'Supply Buckets'!E60/1000</f>
        <v>6.3872139100000007</v>
      </c>
      <c r="O103" s="108">
        <f>'Supply Buckets'!F60/10000*'Supply Buckets'!E60</f>
        <v>2.1435042776986299</v>
      </c>
      <c r="P103" s="108">
        <f>'Supply Buckets'!G60/1000</f>
        <v>2.3703843</v>
      </c>
      <c r="Q103" s="108">
        <f>'Supply Buckets'!H60/10000*'Supply Buckets'!G60</f>
        <v>1.3327296096006001</v>
      </c>
      <c r="R103" s="108">
        <f>'Supply Buckets'!I60/1000</f>
        <v>1.6961894500000001</v>
      </c>
      <c r="S103" s="108">
        <f>'Supply Buckets'!J60/10000*'Supply Buckets'!I60</f>
        <v>1.2903930859820001</v>
      </c>
      <c r="T103" s="108">
        <f>'Supply Buckets'!K60/1000</f>
        <v>3.3886546600000003</v>
      </c>
      <c r="U103" s="108">
        <f>'Supply Buckets'!L60/10000*'Supply Buckets'!K60</f>
        <v>4.3897377969665197</v>
      </c>
      <c r="V103" s="108">
        <f>'Supply Buckets'!M60/1000</f>
        <v>2.9305018500000002</v>
      </c>
      <c r="W103" s="113">
        <f>'Supply Buckets'!N60/10000*'Supply Buckets'!M60</f>
        <v>5.5868552519324997</v>
      </c>
    </row>
    <row r="104" spans="2:23" x14ac:dyDescent="0.3">
      <c r="B104" s="107">
        <v>46461</v>
      </c>
      <c r="C104" s="108">
        <f>'Summary Stats'!H61</f>
        <v>5.1596399999999996</v>
      </c>
      <c r="D104" s="108">
        <f>'Summary Stats'!P61</f>
        <v>4.0361200000000004</v>
      </c>
      <c r="E104" s="108">
        <f>'Summary Stats'!E61</f>
        <v>75.402370000000005</v>
      </c>
      <c r="F104" s="112">
        <f>'Summary Stats'!D61</f>
        <v>0.20682</v>
      </c>
      <c r="G104" s="111">
        <v>0</v>
      </c>
      <c r="H104" s="112">
        <v>0.15</v>
      </c>
      <c r="I104" s="112">
        <v>0.2</v>
      </c>
      <c r="K104" s="107">
        <v>46461</v>
      </c>
      <c r="L104" s="108">
        <f>'Supply Buckets'!C61/1000</f>
        <v>13.21580468</v>
      </c>
      <c r="M104" s="108">
        <f>'Supply Buckets'!D61/10000*'Supply Buckets'!C61</f>
        <v>0.68550378875160001</v>
      </c>
      <c r="N104" s="108">
        <f>'Supply Buckets'!E61/1000</f>
        <v>6.3826555000000003</v>
      </c>
      <c r="O104" s="108">
        <f>'Supply Buckets'!F61/10000*'Supply Buckets'!E61</f>
        <v>2.1391533734805002</v>
      </c>
      <c r="P104" s="108">
        <f>'Supply Buckets'!G61/1000</f>
        <v>2.37465832</v>
      </c>
      <c r="Q104" s="108">
        <f>'Supply Buckets'!H61/10000*'Supply Buckets'!G61</f>
        <v>1.3281772689341602</v>
      </c>
      <c r="R104" s="108">
        <f>'Supply Buckets'!I61/1000</f>
        <v>1.7465170299999999</v>
      </c>
      <c r="S104" s="108">
        <f>'Supply Buckets'!J61/10000*'Supply Buckets'!I61</f>
        <v>1.3296845430350499</v>
      </c>
      <c r="T104" s="108">
        <f>'Supply Buckets'!K61/1000</f>
        <v>3.4068031200000002</v>
      </c>
      <c r="U104" s="108">
        <f>'Supply Buckets'!L61/10000*'Supply Buckets'!K61</f>
        <v>4.4119837873591203</v>
      </c>
      <c r="V104" s="108">
        <f>'Supply Buckets'!M61/1000</f>
        <v>2.9511080999999999</v>
      </c>
      <c r="W104" s="113">
        <f>'Supply Buckets'!N61/10000*'Supply Buckets'!M61</f>
        <v>5.6244077367902996</v>
      </c>
    </row>
    <row r="105" spans="2:23" x14ac:dyDescent="0.3">
      <c r="B105" s="107">
        <v>46492</v>
      </c>
      <c r="C105" s="108">
        <f>'Summary Stats'!H62</f>
        <v>5.2337400000000001</v>
      </c>
      <c r="D105" s="108">
        <f>'Summary Stats'!P62</f>
        <v>4.0955700000000004</v>
      </c>
      <c r="E105" s="108">
        <f>'Summary Stats'!E62</f>
        <v>76.107280000000003</v>
      </c>
      <c r="F105" s="112">
        <f>'Summary Stats'!D62</f>
        <v>0.20008000000000001</v>
      </c>
      <c r="G105" s="111">
        <v>0</v>
      </c>
      <c r="H105" s="112">
        <v>0.15</v>
      </c>
      <c r="I105" s="112">
        <v>0.2</v>
      </c>
      <c r="K105" s="107">
        <v>46492</v>
      </c>
      <c r="L105" s="108">
        <f>'Supply Buckets'!C62/1000</f>
        <v>12.976391420000001</v>
      </c>
      <c r="M105" s="108">
        <f>'Supply Buckets'!D62/10000*'Supply Buckets'!C62</f>
        <v>0.69495064249810001</v>
      </c>
      <c r="N105" s="108">
        <f>'Supply Buckets'!E62/1000</f>
        <v>6.3304910400000001</v>
      </c>
      <c r="O105" s="108">
        <f>'Supply Buckets'!F62/10000*'Supply Buckets'!E62</f>
        <v>2.1339895381108795</v>
      </c>
      <c r="P105" s="108">
        <f>'Supply Buckets'!G62/1000</f>
        <v>2.36679387</v>
      </c>
      <c r="Q105" s="108">
        <f>'Supply Buckets'!H62/10000*'Supply Buckets'!G62</f>
        <v>1.3243111084320598</v>
      </c>
      <c r="R105" s="108">
        <f>'Supply Buckets'!I62/1000</f>
        <v>1.78254599</v>
      </c>
      <c r="S105" s="108">
        <f>'Supply Buckets'!J62/10000*'Supply Buckets'!I62</f>
        <v>1.3612608532693902</v>
      </c>
      <c r="T105" s="108">
        <f>'Supply Buckets'!K62/1000</f>
        <v>3.4252116299999997</v>
      </c>
      <c r="U105" s="108">
        <f>'Supply Buckets'!L62/10000*'Supply Buckets'!K62</f>
        <v>4.4404854596715602</v>
      </c>
      <c r="V105" s="108">
        <f>'Supply Buckets'!M62/1000</f>
        <v>2.9723684600000002</v>
      </c>
      <c r="W105" s="113">
        <f>'Supply Buckets'!N62/10000*'Supply Buckets'!M62</f>
        <v>5.6696977216592801</v>
      </c>
    </row>
    <row r="106" spans="2:23" x14ac:dyDescent="0.3">
      <c r="B106" s="107">
        <v>46522</v>
      </c>
      <c r="C106" s="108">
        <f>'Summary Stats'!H63</f>
        <v>5.2332900000000002</v>
      </c>
      <c r="D106" s="108">
        <f>'Summary Stats'!P63</f>
        <v>4.0911999999999997</v>
      </c>
      <c r="E106" s="108">
        <f>'Summary Stats'!E63</f>
        <v>75.92492</v>
      </c>
      <c r="F106" s="112">
        <f>'Summary Stats'!D63</f>
        <v>0.20333000000000001</v>
      </c>
      <c r="G106" s="111">
        <v>0</v>
      </c>
      <c r="H106" s="112">
        <v>0.15</v>
      </c>
      <c r="I106" s="112">
        <v>0.2</v>
      </c>
      <c r="K106" s="107">
        <v>46522</v>
      </c>
      <c r="L106" s="108">
        <f>'Supply Buckets'!C63/1000</f>
        <v>13.1668029</v>
      </c>
      <c r="M106" s="108">
        <f>'Supply Buckets'!D63/10000*'Supply Buckets'!C63</f>
        <v>0.70358127976439999</v>
      </c>
      <c r="N106" s="108">
        <f>'Supply Buckets'!E63/1000</f>
        <v>6.38708103</v>
      </c>
      <c r="O106" s="108">
        <f>'Supply Buckets'!F63/10000*'Supply Buckets'!E63</f>
        <v>2.1746733490943999</v>
      </c>
      <c r="P106" s="108">
        <f>'Supply Buckets'!G63/1000</f>
        <v>2.3466025899999998</v>
      </c>
      <c r="Q106" s="108">
        <f>'Supply Buckets'!H63/10000*'Supply Buckets'!G63</f>
        <v>1.32594075367173</v>
      </c>
      <c r="R106" s="108">
        <f>'Supply Buckets'!I63/1000</f>
        <v>1.7507891500000001</v>
      </c>
      <c r="S106" s="108">
        <f>'Supply Buckets'!J63/10000*'Supply Buckets'!I63</f>
        <v>1.3467928028483502</v>
      </c>
      <c r="T106" s="108">
        <f>'Supply Buckets'!K63/1000</f>
        <v>3.4707810000000001</v>
      </c>
      <c r="U106" s="108">
        <f>'Supply Buckets'!L63/10000*'Supply Buckets'!K63</f>
        <v>4.5251730307710005</v>
      </c>
      <c r="V106" s="108">
        <f>'Supply Buckets'!M63/1000</f>
        <v>2.9570180599999998</v>
      </c>
      <c r="W106" s="113">
        <f>'Supply Buckets'!N63/10000*'Supply Buckets'!M63</f>
        <v>5.6650788554924807</v>
      </c>
    </row>
    <row r="107" spans="2:23" x14ac:dyDescent="0.3">
      <c r="B107" s="107">
        <v>46553</v>
      </c>
      <c r="C107" s="108">
        <f>'Summary Stats'!H64</f>
        <v>5.1981599999999997</v>
      </c>
      <c r="D107" s="108">
        <f>'Summary Stats'!P64</f>
        <v>4.0698699999999999</v>
      </c>
      <c r="E107" s="108">
        <f>'Summary Stats'!E64</f>
        <v>76.060580000000002</v>
      </c>
      <c r="F107" s="112">
        <f>'Summary Stats'!D64</f>
        <v>0.19903999999999999</v>
      </c>
      <c r="G107" s="111">
        <v>0</v>
      </c>
      <c r="H107" s="112">
        <v>0.15</v>
      </c>
      <c r="I107" s="112">
        <v>0.2</v>
      </c>
      <c r="K107" s="107">
        <v>46553</v>
      </c>
      <c r="L107" s="108">
        <f>'Supply Buckets'!C64/1000</f>
        <v>13.056198609999999</v>
      </c>
      <c r="M107" s="108">
        <f>'Supply Buckets'!D64/10000*'Supply Buckets'!C64</f>
        <v>0.6779300566256401</v>
      </c>
      <c r="N107" s="108">
        <f>'Supply Buckets'!E64/1000</f>
        <v>6.4190713199999996</v>
      </c>
      <c r="O107" s="108">
        <f>'Supply Buckets'!F64/10000*'Supply Buckets'!E64</f>
        <v>2.14751314824864</v>
      </c>
      <c r="P107" s="108">
        <f>'Supply Buckets'!G64/1000</f>
        <v>2.3463218399999999</v>
      </c>
      <c r="Q107" s="108">
        <f>'Supply Buckets'!H64/10000*'Supply Buckets'!G64</f>
        <v>1.3049913589022402</v>
      </c>
      <c r="R107" s="108">
        <f>'Supply Buckets'!I64/1000</f>
        <v>1.7857414599999999</v>
      </c>
      <c r="S107" s="108">
        <f>'Supply Buckets'!J64/10000*'Supply Buckets'!I64</f>
        <v>1.3469454969658798</v>
      </c>
      <c r="T107" s="108">
        <f>'Supply Buckets'!K64/1000</f>
        <v>3.4894449000000001</v>
      </c>
      <c r="U107" s="108">
        <f>'Supply Buckets'!L64/10000*'Supply Buckets'!K64</f>
        <v>4.492625414301</v>
      </c>
      <c r="V107" s="108">
        <f>'Supply Buckets'!M64/1000</f>
        <v>2.97762591</v>
      </c>
      <c r="W107" s="113">
        <f>'Supply Buckets'!N64/10000*'Supply Buckets'!M64</f>
        <v>5.6631586287326403</v>
      </c>
    </row>
    <row r="108" spans="2:23" x14ac:dyDescent="0.3">
      <c r="B108" s="107">
        <v>46583</v>
      </c>
      <c r="C108" s="108">
        <f>'Summary Stats'!H65</f>
        <v>5.2080099999999998</v>
      </c>
      <c r="D108" s="108">
        <f>'Summary Stats'!P65</f>
        <v>4.0762</v>
      </c>
      <c r="E108" s="108">
        <f>'Summary Stats'!E65</f>
        <v>75.791550000000001</v>
      </c>
      <c r="F108" s="112">
        <f>'Summary Stats'!D65</f>
        <v>0.20412</v>
      </c>
      <c r="G108" s="111">
        <v>0</v>
      </c>
      <c r="H108" s="112">
        <v>0.15</v>
      </c>
      <c r="I108" s="112">
        <v>0.2</v>
      </c>
      <c r="K108" s="107">
        <v>46583</v>
      </c>
      <c r="L108" s="108">
        <f>'Supply Buckets'!C65/1000</f>
        <v>13.20798104</v>
      </c>
      <c r="M108" s="108">
        <f>'Supply Buckets'!D65/10000*'Supply Buckets'!C65</f>
        <v>0.68891508306535998</v>
      </c>
      <c r="N108" s="108">
        <f>'Supply Buckets'!E65/1000</f>
        <v>6.4293635199999999</v>
      </c>
      <c r="O108" s="108">
        <f>'Supply Buckets'!F65/10000*'Supply Buckets'!E65</f>
        <v>2.1689457834720001</v>
      </c>
      <c r="P108" s="108">
        <f>'Supply Buckets'!G65/1000</f>
        <v>2.3432794399999999</v>
      </c>
      <c r="Q108" s="108">
        <f>'Supply Buckets'!H65/10000*'Supply Buckets'!G65</f>
        <v>1.31188030792512</v>
      </c>
      <c r="R108" s="108">
        <f>'Supply Buckets'!I65/1000</f>
        <v>1.7945837899999999</v>
      </c>
      <c r="S108" s="108">
        <f>'Supply Buckets'!J65/10000*'Supply Buckets'!I65</f>
        <v>1.36643737313317</v>
      </c>
      <c r="T108" s="108">
        <f>'Supply Buckets'!K65/1000</f>
        <v>3.5078468200000001</v>
      </c>
      <c r="U108" s="108">
        <f>'Supply Buckets'!L65/10000*'Supply Buckets'!K65</f>
        <v>4.5210848661101801</v>
      </c>
      <c r="V108" s="108">
        <f>'Supply Buckets'!M65/1000</f>
        <v>3.0020845700000001</v>
      </c>
      <c r="W108" s="113">
        <f>'Supply Buckets'!N65/10000*'Supply Buckets'!M65</f>
        <v>5.7152605293214798</v>
      </c>
    </row>
    <row r="109" spans="2:23" x14ac:dyDescent="0.3">
      <c r="B109" s="107">
        <v>46614</v>
      </c>
      <c r="C109" s="108">
        <f>'Summary Stats'!H66</f>
        <v>5.1929699999999999</v>
      </c>
      <c r="D109" s="108">
        <f>'Summary Stats'!P66</f>
        <v>4.05694</v>
      </c>
      <c r="E109" s="108">
        <f>'Summary Stats'!E66</f>
        <v>75.629660000000001</v>
      </c>
      <c r="F109" s="112">
        <f>'Summary Stats'!D66</f>
        <v>0.20832000000000001</v>
      </c>
      <c r="G109" s="111">
        <v>0</v>
      </c>
      <c r="H109" s="112">
        <v>0.15</v>
      </c>
      <c r="I109" s="112">
        <v>0.2</v>
      </c>
      <c r="K109" s="107">
        <v>46614</v>
      </c>
      <c r="L109" s="108">
        <f>'Supply Buckets'!C66/1000</f>
        <v>13.440981519999999</v>
      </c>
      <c r="M109" s="108">
        <f>'Supply Buckets'!D66/10000*'Supply Buckets'!C66</f>
        <v>0.69075892227584001</v>
      </c>
      <c r="N109" s="108">
        <f>'Supply Buckets'!E66/1000</f>
        <v>6.4644764699999993</v>
      </c>
      <c r="O109" s="108">
        <f>'Supply Buckets'!F66/10000*'Supply Buckets'!E66</f>
        <v>2.18690653189512</v>
      </c>
      <c r="P109" s="108">
        <f>'Supply Buckets'!G66/1000</f>
        <v>2.33031605</v>
      </c>
      <c r="Q109" s="108">
        <f>'Supply Buckets'!H66/10000*'Supply Buckets'!G66</f>
        <v>1.3204782503646</v>
      </c>
      <c r="R109" s="108">
        <f>'Supply Buckets'!I66/1000</f>
        <v>1.73517812</v>
      </c>
      <c r="S109" s="108">
        <f>'Supply Buckets'!J66/10000*'Supply Buckets'!I66</f>
        <v>1.3303367721103199</v>
      </c>
      <c r="T109" s="108">
        <f>'Supply Buckets'!K66/1000</f>
        <v>3.5743476900000002</v>
      </c>
      <c r="U109" s="108">
        <f>'Supply Buckets'!L66/10000*'Supply Buckets'!K66</f>
        <v>4.6033237543018206</v>
      </c>
      <c r="V109" s="108">
        <f>'Supply Buckets'!M66/1000</f>
        <v>3.0010301300000002</v>
      </c>
      <c r="W109" s="113">
        <f>'Supply Buckets'!N66/10000*'Supply Buckets'!M66</f>
        <v>5.7308121516999506</v>
      </c>
    </row>
    <row r="110" spans="2:23" x14ac:dyDescent="0.3">
      <c r="B110" s="107">
        <v>46645</v>
      </c>
      <c r="C110" s="108">
        <f>'Summary Stats'!H67</f>
        <v>5.2044100000000002</v>
      </c>
      <c r="D110" s="108">
        <f>'Summary Stats'!P67</f>
        <v>4.0716799999999997</v>
      </c>
      <c r="E110" s="108">
        <f>'Summary Stats'!E67</f>
        <v>76.03707</v>
      </c>
      <c r="F110" s="112">
        <f>'Summary Stats'!D67</f>
        <v>0.20168</v>
      </c>
      <c r="G110" s="111">
        <v>0</v>
      </c>
      <c r="H110" s="112">
        <v>0.15</v>
      </c>
      <c r="I110" s="112">
        <v>0.2</v>
      </c>
      <c r="K110" s="107">
        <v>46645</v>
      </c>
      <c r="L110" s="108">
        <f>'Supply Buckets'!C67/1000</f>
        <v>13.22526204</v>
      </c>
      <c r="M110" s="108">
        <f>'Supply Buckets'!D67/10000*'Supply Buckets'!C67</f>
        <v>0.66905278134155988</v>
      </c>
      <c r="N110" s="108">
        <f>'Supply Buckets'!E67/1000</f>
        <v>6.4753360000000004</v>
      </c>
      <c r="O110" s="108">
        <f>'Supply Buckets'!F67/10000*'Supply Buckets'!E67</f>
        <v>2.166718654296</v>
      </c>
      <c r="P110" s="108">
        <f>'Supply Buckets'!G67/1000</f>
        <v>2.3307754200000002</v>
      </c>
      <c r="Q110" s="108">
        <f>'Supply Buckets'!H67/10000*'Supply Buckets'!G67</f>
        <v>1.3055978361655201</v>
      </c>
      <c r="R110" s="108">
        <f>'Supply Buckets'!I67/1000</f>
        <v>1.7855928400000001</v>
      </c>
      <c r="S110" s="108">
        <f>'Supply Buckets'!J67/10000*'Supply Buckets'!I67</f>
        <v>1.3546060818020402</v>
      </c>
      <c r="T110" s="108">
        <f>'Supply Buckets'!K67/1000</f>
        <v>3.5924925700000001</v>
      </c>
      <c r="U110" s="108">
        <f>'Supply Buckets'!L67/10000*'Supply Buckets'!K67</f>
        <v>4.5976576211157196</v>
      </c>
      <c r="V110" s="108">
        <f>'Supply Buckets'!M67/1000</f>
        <v>3.0216934599999998</v>
      </c>
      <c r="W110" s="113">
        <f>'Supply Buckets'!N67/10000*'Supply Buckets'!M67</f>
        <v>5.743973358435519</v>
      </c>
    </row>
    <row r="111" spans="2:23" x14ac:dyDescent="0.3">
      <c r="B111" s="107">
        <v>46675</v>
      </c>
      <c r="C111" s="108">
        <f>'Summary Stats'!H68</f>
        <v>5.1939299999999999</v>
      </c>
      <c r="D111" s="108">
        <f>'Summary Stats'!P68</f>
        <v>4.0654300000000001</v>
      </c>
      <c r="E111" s="108">
        <f>'Summary Stats'!E68</f>
        <v>75.52901</v>
      </c>
      <c r="F111" s="112">
        <f>'Summary Stats'!D68</f>
        <v>0.20830000000000001</v>
      </c>
      <c r="G111" s="111">
        <v>0</v>
      </c>
      <c r="H111" s="112">
        <v>0.15</v>
      </c>
      <c r="I111" s="112">
        <v>0.2</v>
      </c>
      <c r="K111" s="107">
        <v>46675</v>
      </c>
      <c r="L111" s="108">
        <f>'Supply Buckets'!C68/1000</f>
        <v>13.426461339999999</v>
      </c>
      <c r="M111" s="108">
        <f>'Supply Buckets'!D68/10000*'Supply Buckets'!C68</f>
        <v>0.67811685643803987</v>
      </c>
      <c r="N111" s="108">
        <f>'Supply Buckets'!E68/1000</f>
        <v>6.4653368799999997</v>
      </c>
      <c r="O111" s="108">
        <f>'Supply Buckets'!F68/10000*'Supply Buckets'!E68</f>
        <v>2.1633857694274399</v>
      </c>
      <c r="P111" s="108">
        <f>'Supply Buckets'!G68/1000</f>
        <v>2.3326994000000001</v>
      </c>
      <c r="Q111" s="108">
        <f>'Supply Buckets'!H68/10000*'Supply Buckets'!G68</f>
        <v>1.3041445862573999</v>
      </c>
      <c r="R111" s="108">
        <f>'Supply Buckets'!I68/1000</f>
        <v>1.82099137</v>
      </c>
      <c r="S111" s="108">
        <f>'Supply Buckets'!J68/10000*'Supply Buckets'!I68</f>
        <v>1.38432128145674</v>
      </c>
      <c r="T111" s="108">
        <f>'Supply Buckets'!K68/1000</f>
        <v>3.6111171800000004</v>
      </c>
      <c r="U111" s="108">
        <f>'Supply Buckets'!L68/10000*'Supply Buckets'!K68</f>
        <v>4.6264513863834198</v>
      </c>
      <c r="V111" s="108">
        <f>'Supply Buckets'!M68/1000</f>
        <v>3.0426038100000001</v>
      </c>
      <c r="W111" s="113">
        <f>'Supply Buckets'!N68/10000*'Supply Buckets'!M68</f>
        <v>5.7885233224868999</v>
      </c>
    </row>
    <row r="112" spans="2:23" x14ac:dyDescent="0.3">
      <c r="B112" s="107">
        <v>46706</v>
      </c>
      <c r="C112" s="108">
        <f>'Summary Stats'!H69</f>
        <v>5.1657000000000002</v>
      </c>
      <c r="D112" s="108">
        <f>'Summary Stats'!P69</f>
        <v>4.0343799999999996</v>
      </c>
      <c r="E112" s="108">
        <f>'Summary Stats'!E69</f>
        <v>75.229150000000004</v>
      </c>
      <c r="F112" s="112">
        <f>'Summary Stats'!D69</f>
        <v>0.21401000000000001</v>
      </c>
      <c r="G112" s="111">
        <v>0</v>
      </c>
      <c r="H112" s="112">
        <v>0.15</v>
      </c>
      <c r="I112" s="112">
        <v>0.2</v>
      </c>
      <c r="K112" s="107">
        <v>46706</v>
      </c>
      <c r="L112" s="108">
        <f>'Supply Buckets'!C69/1000</f>
        <v>13.67546213</v>
      </c>
      <c r="M112" s="108">
        <f>'Supply Buckets'!D69/10000*'Supply Buckets'!C69</f>
        <v>0.67385839645575007</v>
      </c>
      <c r="N112" s="108">
        <f>'Supply Buckets'!E69/1000</f>
        <v>6.5131220399999998</v>
      </c>
      <c r="O112" s="108">
        <f>'Supply Buckets'!F69/10000*'Supply Buckets'!E69</f>
        <v>2.18353067703204</v>
      </c>
      <c r="P112" s="108">
        <f>'Supply Buckets'!G69/1000</f>
        <v>2.3389807199999999</v>
      </c>
      <c r="Q112" s="108">
        <f>'Supply Buckets'!H69/10000*'Supply Buckets'!G69</f>
        <v>1.3117845910819199</v>
      </c>
      <c r="R112" s="108">
        <f>'Supply Buckets'!I69/1000</f>
        <v>1.7708733700000001</v>
      </c>
      <c r="S112" s="108">
        <f>'Supply Buckets'!J69/10000*'Supply Buckets'!I69</f>
        <v>1.3533545555550999</v>
      </c>
      <c r="T112" s="108">
        <f>'Supply Buckets'!K69/1000</f>
        <v>3.6751750299999997</v>
      </c>
      <c r="U112" s="108">
        <f>'Supply Buckets'!L69/10000*'Supply Buckets'!K69</f>
        <v>4.7067047815452501</v>
      </c>
      <c r="V112" s="108">
        <f>'Supply Buckets'!M69/1000</f>
        <v>3.0359554499999999</v>
      </c>
      <c r="W112" s="113">
        <f>'Supply Buckets'!N69/10000*'Supply Buckets'!M69</f>
        <v>5.7893727420011993</v>
      </c>
    </row>
    <row r="113" spans="2:23" x14ac:dyDescent="0.3">
      <c r="B113" s="107">
        <v>46736</v>
      </c>
      <c r="C113" s="108">
        <f>'Summary Stats'!H70</f>
        <v>5.1417999999999999</v>
      </c>
      <c r="D113" s="108">
        <f>'Summary Stats'!P70</f>
        <v>4.0212000000000003</v>
      </c>
      <c r="E113" s="108">
        <f>'Summary Stats'!E70</f>
        <v>75.258669999999995</v>
      </c>
      <c r="F113" s="112">
        <f>'Summary Stats'!D70</f>
        <v>0.21157999999999999</v>
      </c>
      <c r="G113" s="111">
        <v>0</v>
      </c>
      <c r="H113" s="112">
        <v>0.15</v>
      </c>
      <c r="I113" s="112">
        <v>0.2</v>
      </c>
      <c r="K113" s="107">
        <v>46736</v>
      </c>
      <c r="L113" s="108">
        <f>'Supply Buckets'!C70/1000</f>
        <v>13.609835139999999</v>
      </c>
      <c r="M113" s="108">
        <f>'Supply Buckets'!D70/10000*'Supply Buckets'!C70</f>
        <v>0.65161168683291992</v>
      </c>
      <c r="N113" s="108">
        <f>'Supply Buckets'!E70/1000</f>
        <v>6.5466270599999996</v>
      </c>
      <c r="O113" s="108">
        <f>'Supply Buckets'!F70/10000*'Supply Buckets'!E70</f>
        <v>2.17100555889132</v>
      </c>
      <c r="P113" s="108">
        <f>'Supply Buckets'!G70/1000</f>
        <v>2.3384629799999996</v>
      </c>
      <c r="Q113" s="108">
        <f>'Supply Buckets'!H70/10000*'Supply Buckets'!G70</f>
        <v>1.3010249250898198</v>
      </c>
      <c r="R113" s="108">
        <f>'Supply Buckets'!I70/1000</f>
        <v>1.80591108</v>
      </c>
      <c r="S113" s="108">
        <f>'Supply Buckets'!J70/10000*'Supply Buckets'!I70</f>
        <v>1.3581986346018</v>
      </c>
      <c r="T113" s="108">
        <f>'Supply Buckets'!K70/1000</f>
        <v>3.6935707400000002</v>
      </c>
      <c r="U113" s="108">
        <f>'Supply Buckets'!L70/10000*'Supply Buckets'!K70</f>
        <v>4.6879649353350201</v>
      </c>
      <c r="V113" s="108">
        <f>'Supply Buckets'!M70/1000</f>
        <v>3.0566344000000001</v>
      </c>
      <c r="W113" s="113">
        <f>'Supply Buckets'!N70/10000*'Supply Buckets'!M70</f>
        <v>5.7960268288927992</v>
      </c>
    </row>
    <row r="114" spans="2:23" x14ac:dyDescent="0.3">
      <c r="B114" s="107">
        <v>46767</v>
      </c>
      <c r="C114" s="108">
        <f>'Summary Stats'!H71</f>
        <v>5.1873399999999998</v>
      </c>
      <c r="D114" s="108">
        <f>'Summary Stats'!P71</f>
        <v>4.0516300000000003</v>
      </c>
      <c r="E114" s="108">
        <f>'Summary Stats'!E71</f>
        <v>75.558589999999995</v>
      </c>
      <c r="F114" s="112">
        <f>'Summary Stats'!D71</f>
        <v>0.21189</v>
      </c>
      <c r="G114" s="111">
        <v>0</v>
      </c>
      <c r="H114" s="112">
        <v>0.15</v>
      </c>
      <c r="I114" s="112">
        <v>0.2</v>
      </c>
      <c r="K114" s="107">
        <v>46767</v>
      </c>
      <c r="L114" s="108">
        <f>'Supply Buckets'!C71/1000</f>
        <v>13.529508889999999</v>
      </c>
      <c r="M114" s="108">
        <f>'Supply Buckets'!D71/10000*'Supply Buckets'!C71</f>
        <v>0.66232357820105991</v>
      </c>
      <c r="N114" s="108">
        <f>'Supply Buckets'!E71/1000</f>
        <v>6.5576629999999998</v>
      </c>
      <c r="O114" s="108">
        <f>'Supply Buckets'!F71/10000*'Supply Buckets'!E71</f>
        <v>2.1773933071939999</v>
      </c>
      <c r="P114" s="108">
        <f>'Supply Buckets'!G71/1000</f>
        <v>2.33495608</v>
      </c>
      <c r="Q114" s="108">
        <f>'Supply Buckets'!H71/10000*'Supply Buckets'!G71</f>
        <v>1.3076851477357598</v>
      </c>
      <c r="R114" s="108">
        <f>'Supply Buckets'!I71/1000</f>
        <v>1.8212677399999999</v>
      </c>
      <c r="S114" s="108">
        <f>'Supply Buckets'!J71/10000*'Supply Buckets'!I71</f>
        <v>1.38334937572022</v>
      </c>
      <c r="T114" s="108">
        <f>'Supply Buckets'!K71/1000</f>
        <v>3.7118433899999999</v>
      </c>
      <c r="U114" s="108">
        <f>'Supply Buckets'!L71/10000*'Supply Buckets'!K71</f>
        <v>4.7161828389360299</v>
      </c>
      <c r="V114" s="108">
        <f>'Supply Buckets'!M71/1000</f>
        <v>3.0839099600000002</v>
      </c>
      <c r="W114" s="113">
        <f>'Supply Buckets'!N71/10000*'Supply Buckets'!M71</f>
        <v>5.8541492701484801</v>
      </c>
    </row>
    <row r="115" spans="2:23" x14ac:dyDescent="0.3">
      <c r="B115" s="107">
        <v>46798</v>
      </c>
      <c r="C115" s="108">
        <f>'Summary Stats'!H72</f>
        <v>5.1048999999999998</v>
      </c>
      <c r="D115" s="108">
        <f>'Summary Stats'!P72</f>
        <v>3.9854400000000001</v>
      </c>
      <c r="E115" s="108">
        <f>'Summary Stats'!E72</f>
        <v>74.751869999999997</v>
      </c>
      <c r="F115" s="112">
        <f>'Summary Stats'!D72</f>
        <v>0.22331999999999999</v>
      </c>
      <c r="G115" s="111">
        <v>0</v>
      </c>
      <c r="H115" s="112">
        <v>0.15</v>
      </c>
      <c r="I115" s="112">
        <v>0.2</v>
      </c>
      <c r="K115" s="107">
        <v>46798</v>
      </c>
      <c r="L115" s="108">
        <f>'Supply Buckets'!C72/1000</f>
        <v>14.01598843</v>
      </c>
      <c r="M115" s="108">
        <f>'Supply Buckets'!D72/10000*'Supply Buckets'!C72</f>
        <v>0.65290678903469002</v>
      </c>
      <c r="N115" s="108">
        <f>'Supply Buckets'!E72/1000</f>
        <v>6.5915970699999997</v>
      </c>
      <c r="O115" s="108">
        <f>'Supply Buckets'!F72/10000*'Supply Buckets'!E72</f>
        <v>2.1973550244639899</v>
      </c>
      <c r="P115" s="108">
        <f>'Supply Buckets'!G72/1000</f>
        <v>2.3415697799999999</v>
      </c>
      <c r="Q115" s="108">
        <f>'Supply Buckets'!H72/10000*'Supply Buckets'!G72</f>
        <v>1.3128666611108399</v>
      </c>
      <c r="R115" s="108">
        <f>'Supply Buckets'!I72/1000</f>
        <v>1.7670647500000001</v>
      </c>
      <c r="S115" s="108">
        <f>'Supply Buckets'!J72/10000*'Supply Buckets'!I72</f>
        <v>1.34265290540975</v>
      </c>
      <c r="T115" s="108">
        <f>'Supply Buckets'!K72/1000</f>
        <v>3.78359208</v>
      </c>
      <c r="U115" s="108">
        <f>'Supply Buckets'!L72/10000*'Supply Buckets'!K72</f>
        <v>4.8056575921624791</v>
      </c>
      <c r="V115" s="108">
        <f>'Supply Buckets'!M72/1000</f>
        <v>3.0534077800000001</v>
      </c>
      <c r="W115" s="113">
        <f>'Supply Buckets'!N72/10000*'Supply Buckets'!M72</f>
        <v>5.7961649058705804</v>
      </c>
    </row>
    <row r="116" spans="2:23" x14ac:dyDescent="0.3">
      <c r="B116" s="107">
        <v>46827</v>
      </c>
      <c r="C116" s="108">
        <f>'Summary Stats'!H73</f>
        <v>5.0801699999999999</v>
      </c>
      <c r="D116" s="108">
        <f>'Summary Stats'!P73</f>
        <v>3.9695100000000001</v>
      </c>
      <c r="E116" s="108">
        <f>'Summary Stats'!E73</f>
        <v>74.256730000000005</v>
      </c>
      <c r="F116" s="112">
        <f>'Summary Stats'!D73</f>
        <v>0.22719</v>
      </c>
      <c r="G116" s="111">
        <v>0</v>
      </c>
      <c r="H116" s="112">
        <v>0.15</v>
      </c>
      <c r="I116" s="112">
        <v>0.2</v>
      </c>
      <c r="K116" s="107">
        <v>46827</v>
      </c>
      <c r="L116" s="108">
        <f>'Supply Buckets'!C73/1000</f>
        <v>14.202749560000001</v>
      </c>
      <c r="M116" s="108">
        <f>'Supply Buckets'!D73/10000*'Supply Buckets'!C73</f>
        <v>0.65105403983039989</v>
      </c>
      <c r="N116" s="108">
        <f>'Supply Buckets'!E73/1000</f>
        <v>6.6057745500000005</v>
      </c>
      <c r="O116" s="108">
        <f>'Supply Buckets'!F73/10000*'Supply Buckets'!E73</f>
        <v>2.1865906453445998</v>
      </c>
      <c r="P116" s="108">
        <f>'Supply Buckets'!G73/1000</f>
        <v>2.3423626100000003</v>
      </c>
      <c r="Q116" s="108">
        <f>'Supply Buckets'!H73/10000*'Supply Buckets'!G73</f>
        <v>1.3129832526841803</v>
      </c>
      <c r="R116" s="108">
        <f>'Supply Buckets'!I73/1000</f>
        <v>1.8182971299999999</v>
      </c>
      <c r="S116" s="108">
        <f>'Supply Buckets'!J73/10000*'Supply Buckets'!I73</f>
        <v>1.3772746160098901</v>
      </c>
      <c r="T116" s="108">
        <f>'Supply Buckets'!K73/1000</f>
        <v>3.80249975</v>
      </c>
      <c r="U116" s="108">
        <f>'Supply Buckets'!L73/10000*'Supply Buckets'!K73</f>
        <v>4.8202388080875007</v>
      </c>
      <c r="V116" s="108">
        <f>'Supply Buckets'!M73/1000</f>
        <v>3.0741592199999999</v>
      </c>
      <c r="W116" s="113">
        <f>'Supply Buckets'!N73/10000*'Supply Buckets'!M73</f>
        <v>5.8301122191378001</v>
      </c>
    </row>
    <row r="117" spans="2:23" x14ac:dyDescent="0.3">
      <c r="B117" s="107">
        <v>46858</v>
      </c>
      <c r="C117" s="108">
        <f>'Summary Stats'!H74</f>
        <v>5.1659800000000002</v>
      </c>
      <c r="D117" s="108">
        <f>'Summary Stats'!P74</f>
        <v>4.0304000000000002</v>
      </c>
      <c r="E117" s="108">
        <f>'Summary Stats'!E74</f>
        <v>75.168369999999996</v>
      </c>
      <c r="F117" s="112">
        <f>'Summary Stats'!D74</f>
        <v>0.22081000000000001</v>
      </c>
      <c r="G117" s="111">
        <v>0</v>
      </c>
      <c r="H117" s="112">
        <v>0.15</v>
      </c>
      <c r="I117" s="112">
        <v>0.2</v>
      </c>
      <c r="K117" s="107">
        <v>46858</v>
      </c>
      <c r="L117" s="108">
        <f>'Supply Buckets'!C74/1000</f>
        <v>13.828787759999999</v>
      </c>
      <c r="M117" s="108">
        <f>'Supply Buckets'!D74/10000*'Supply Buckets'!C74</f>
        <v>0.65999272463376002</v>
      </c>
      <c r="N117" s="108">
        <f>'Supply Buckets'!E74/1000</f>
        <v>6.6025822700000001</v>
      </c>
      <c r="O117" s="108">
        <f>'Supply Buckets'!F74/10000*'Supply Buckets'!E74</f>
        <v>2.1842926768904802</v>
      </c>
      <c r="P117" s="108">
        <f>'Supply Buckets'!G74/1000</f>
        <v>2.34385091</v>
      </c>
      <c r="Q117" s="108">
        <f>'Supply Buckets'!H74/10000*'Supply Buckets'!G74</f>
        <v>1.3117478810360499</v>
      </c>
      <c r="R117" s="108">
        <f>'Supply Buckets'!I74/1000</f>
        <v>1.8639290900000001</v>
      </c>
      <c r="S117" s="108">
        <f>'Supply Buckets'!J74/10000*'Supply Buckets'!I74</f>
        <v>1.41088434931369</v>
      </c>
      <c r="T117" s="108">
        <f>'Supply Buckets'!K74/1000</f>
        <v>3.8222184600000002</v>
      </c>
      <c r="U117" s="108">
        <f>'Supply Buckets'!L74/10000*'Supply Buckets'!K74</f>
        <v>4.8506857143429594</v>
      </c>
      <c r="V117" s="108">
        <f>'Supply Buckets'!M74/1000</f>
        <v>3.1010688700000002</v>
      </c>
      <c r="W117" s="113">
        <f>'Supply Buckets'!N74/10000*'Supply Buckets'!M74</f>
        <v>5.8874753828299697</v>
      </c>
    </row>
    <row r="118" spans="2:23" x14ac:dyDescent="0.3">
      <c r="B118" s="107">
        <v>46888</v>
      </c>
      <c r="C118" s="108">
        <f>'Summary Stats'!H75</f>
        <v>5.15733</v>
      </c>
      <c r="D118" s="108">
        <f>'Summary Stats'!P75</f>
        <v>4.0176299999999996</v>
      </c>
      <c r="E118" s="108">
        <f>'Summary Stats'!E75</f>
        <v>74.901809999999998</v>
      </c>
      <c r="F118" s="112">
        <f>'Summary Stats'!D75</f>
        <v>0.22628999999999999</v>
      </c>
      <c r="G118" s="111">
        <v>0</v>
      </c>
      <c r="H118" s="112">
        <v>0.15</v>
      </c>
      <c r="I118" s="112">
        <v>0.2</v>
      </c>
      <c r="K118" s="107">
        <v>46888</v>
      </c>
      <c r="L118" s="108">
        <f>'Supply Buckets'!C75/1000</f>
        <v>14.10990657</v>
      </c>
      <c r="M118" s="108">
        <f>'Supply Buckets'!D75/10000*'Supply Buckets'!C75</f>
        <v>0.67496149068251998</v>
      </c>
      <c r="N118" s="108">
        <f>'Supply Buckets'!E75/1000</f>
        <v>6.5978587100000006</v>
      </c>
      <c r="O118" s="108">
        <f>'Supply Buckets'!F75/10000*'Supply Buckets'!E75</f>
        <v>2.2049318044361899</v>
      </c>
      <c r="P118" s="108">
        <f>'Supply Buckets'!G75/1000</f>
        <v>2.3584514199999997</v>
      </c>
      <c r="Q118" s="108">
        <f>'Supply Buckets'!H75/10000*'Supply Buckets'!G75</f>
        <v>1.3344306810473598</v>
      </c>
      <c r="R118" s="108">
        <f>'Supply Buckets'!I75/1000</f>
        <v>1.82851695</v>
      </c>
      <c r="S118" s="108">
        <f>'Supply Buckets'!J75/10000*'Supply Buckets'!I75</f>
        <v>1.3968443254778999</v>
      </c>
      <c r="T118" s="108">
        <f>'Supply Buckets'!K75/1000</f>
        <v>3.8692958699999997</v>
      </c>
      <c r="U118" s="108">
        <f>'Supply Buckets'!L75/10000*'Supply Buckets'!K75</f>
        <v>4.9349231683732198</v>
      </c>
      <c r="V118" s="108">
        <f>'Supply Buckets'!M75/1000</f>
        <v>3.0831608999999998</v>
      </c>
      <c r="W118" s="113">
        <f>'Supply Buckets'!N75/10000*'Supply Buckets'!M75</f>
        <v>5.8785488110767004</v>
      </c>
    </row>
    <row r="119" spans="2:23" x14ac:dyDescent="0.3">
      <c r="B119" s="107">
        <v>46919</v>
      </c>
      <c r="C119" s="108">
        <f>'Summary Stats'!H76</f>
        <v>5.1264099999999999</v>
      </c>
      <c r="D119" s="108">
        <f>'Summary Stats'!P76</f>
        <v>3.9989699999999999</v>
      </c>
      <c r="E119" s="108">
        <f>'Summary Stats'!E76</f>
        <v>75.025059999999996</v>
      </c>
      <c r="F119" s="112">
        <f>'Summary Stats'!D76</f>
        <v>0.22273999999999999</v>
      </c>
      <c r="G119" s="111">
        <v>0</v>
      </c>
      <c r="H119" s="112">
        <v>0.15</v>
      </c>
      <c r="I119" s="112">
        <v>0.2</v>
      </c>
      <c r="K119" s="107">
        <v>46919</v>
      </c>
      <c r="L119" s="108">
        <f>'Supply Buckets'!C76/1000</f>
        <v>13.99920425</v>
      </c>
      <c r="M119" s="108">
        <f>'Supply Buckets'!D76/10000*'Supply Buckets'!C76</f>
        <v>0.64680523396275003</v>
      </c>
      <c r="N119" s="108">
        <f>'Supply Buckets'!E76/1000</f>
        <v>6.6277179800000008</v>
      </c>
      <c r="O119" s="108">
        <f>'Supply Buckets'!F76/10000*'Supply Buckets'!E76</f>
        <v>2.1838264466920201</v>
      </c>
      <c r="P119" s="108">
        <f>'Supply Buckets'!G76/1000</f>
        <v>2.35746944</v>
      </c>
      <c r="Q119" s="108">
        <f>'Supply Buckets'!H76/10000*'Supply Buckets'!G76</f>
        <v>1.31351360535424</v>
      </c>
      <c r="R119" s="108">
        <f>'Supply Buckets'!I76/1000</f>
        <v>1.86417074</v>
      </c>
      <c r="S119" s="108">
        <f>'Supply Buckets'!J76/10000*'Supply Buckets'!I76</f>
        <v>1.40144814308794</v>
      </c>
      <c r="T119" s="108">
        <f>'Supply Buckets'!K76/1000</f>
        <v>3.8882063199999997</v>
      </c>
      <c r="U119" s="108">
        <f>'Supply Buckets'!L76/10000*'Supply Buckets'!K76</f>
        <v>4.89875891898064</v>
      </c>
      <c r="V119" s="108">
        <f>'Supply Buckets'!M76/1000</f>
        <v>3.1041778099999999</v>
      </c>
      <c r="W119" s="113">
        <f>'Supply Buckets'!N76/10000*'Supply Buckets'!M76</f>
        <v>5.8786112279549405</v>
      </c>
    </row>
    <row r="120" spans="2:23" x14ac:dyDescent="0.3">
      <c r="B120" s="107">
        <v>46949</v>
      </c>
      <c r="C120" s="108">
        <f>'Summary Stats'!H77</f>
        <v>5.1257799999999998</v>
      </c>
      <c r="D120" s="108">
        <f>'Summary Stats'!P77</f>
        <v>3.9957500000000001</v>
      </c>
      <c r="E120" s="108">
        <f>'Summary Stats'!E77</f>
        <v>74.655990000000003</v>
      </c>
      <c r="F120" s="112">
        <f>'Summary Stats'!D77</f>
        <v>0.22906000000000001</v>
      </c>
      <c r="G120" s="111">
        <v>0</v>
      </c>
      <c r="H120" s="112">
        <v>0.15</v>
      </c>
      <c r="I120" s="112">
        <v>0.2</v>
      </c>
      <c r="K120" s="107">
        <v>46949</v>
      </c>
      <c r="L120" s="108">
        <f>'Supply Buckets'!C77/1000</f>
        <v>14.20699581</v>
      </c>
      <c r="M120" s="108">
        <f>'Supply Buckets'!D77/10000*'Supply Buckets'!C77</f>
        <v>0.65906253562589989</v>
      </c>
      <c r="N120" s="108">
        <f>'Supply Buckets'!E77/1000</f>
        <v>6.6322929299999993</v>
      </c>
      <c r="O120" s="108">
        <f>'Supply Buckets'!F77/10000*'Supply Buckets'!E77</f>
        <v>2.1937038418197297</v>
      </c>
      <c r="P120" s="108">
        <f>'Supply Buckets'!G77/1000</f>
        <v>2.3572655100000004</v>
      </c>
      <c r="Q120" s="108">
        <f>'Supply Buckets'!H77/10000*'Supply Buckets'!G77</f>
        <v>1.3221006484696201</v>
      </c>
      <c r="R120" s="108">
        <f>'Supply Buckets'!I77/1000</f>
        <v>1.8744257099999999</v>
      </c>
      <c r="S120" s="108">
        <f>'Supply Buckets'!J77/10000*'Supply Buckets'!I77</f>
        <v>1.42253728540749</v>
      </c>
      <c r="T120" s="108">
        <f>'Supply Buckets'!K77/1000</f>
        <v>3.9067567199999997</v>
      </c>
      <c r="U120" s="108">
        <f>'Supply Buckets'!L77/10000*'Supply Buckets'!K77</f>
        <v>4.9273656590462398</v>
      </c>
      <c r="V120" s="108">
        <f>'Supply Buckets'!M77/1000</f>
        <v>3.1295627599999998</v>
      </c>
      <c r="W120" s="113">
        <f>'Supply Buckets'!N77/10000*'Supply Buckets'!M77</f>
        <v>5.9327183832575194</v>
      </c>
    </row>
    <row r="121" spans="2:23" x14ac:dyDescent="0.3">
      <c r="B121" s="107">
        <v>46980</v>
      </c>
      <c r="C121" s="108">
        <f>'Summary Stats'!H78</f>
        <v>5.09199</v>
      </c>
      <c r="D121" s="108">
        <f>'Summary Stats'!P78</f>
        <v>3.9643899999999999</v>
      </c>
      <c r="E121" s="108">
        <f>'Summary Stats'!E78</f>
        <v>74.323400000000007</v>
      </c>
      <c r="F121" s="112">
        <f>'Summary Stats'!D78</f>
        <v>0.23572000000000001</v>
      </c>
      <c r="G121" s="111">
        <v>0</v>
      </c>
      <c r="H121" s="112">
        <v>0.15</v>
      </c>
      <c r="I121" s="112">
        <v>0.2</v>
      </c>
      <c r="K121" s="107">
        <v>46980</v>
      </c>
      <c r="L121" s="108">
        <f>'Supply Buckets'!C78/1000</f>
        <v>14.54839832</v>
      </c>
      <c r="M121" s="108">
        <f>'Supply Buckets'!D78/10000*'Supply Buckets'!C78</f>
        <v>0.66726228894680006</v>
      </c>
      <c r="N121" s="108">
        <f>'Supply Buckets'!E78/1000</f>
        <v>6.62165917</v>
      </c>
      <c r="O121" s="108">
        <f>'Supply Buckets'!F78/10000*'Supply Buckets'!E78</f>
        <v>2.2107468604512199</v>
      </c>
      <c r="P121" s="108">
        <f>'Supply Buckets'!G78/1000</f>
        <v>2.3615386199999997</v>
      </c>
      <c r="Q121" s="108">
        <f>'Supply Buckets'!H78/10000*'Supply Buckets'!G78</f>
        <v>1.33472037417642</v>
      </c>
      <c r="R121" s="108">
        <f>'Supply Buckets'!I78/1000</f>
        <v>1.8047689900000001</v>
      </c>
      <c r="S121" s="108">
        <f>'Supply Buckets'!J78/10000*'Supply Buckets'!I78</f>
        <v>1.3746781015310801</v>
      </c>
      <c r="T121" s="108">
        <f>'Supply Buckets'!K78/1000</f>
        <v>3.9798878499999999</v>
      </c>
      <c r="U121" s="108">
        <f>'Supply Buckets'!L78/10000*'Supply Buckets'!K78</f>
        <v>5.0048243881226506</v>
      </c>
      <c r="V121" s="108">
        <f>'Supply Buckets'!M78/1000</f>
        <v>3.1212653399999999</v>
      </c>
      <c r="W121" s="113">
        <f>'Supply Buckets'!N78/10000*'Supply Buckets'!M78</f>
        <v>5.9249263253282995</v>
      </c>
    </row>
    <row r="122" spans="2:23" x14ac:dyDescent="0.3">
      <c r="B122" s="107">
        <v>47011</v>
      </c>
      <c r="C122" s="108">
        <f>'Summary Stats'!H79</f>
        <v>5.1161300000000001</v>
      </c>
      <c r="D122" s="108">
        <f>'Summary Stats'!P79</f>
        <v>3.9875099999999999</v>
      </c>
      <c r="E122" s="108">
        <f>'Summary Stats'!E79</f>
        <v>74.766540000000006</v>
      </c>
      <c r="F122" s="112">
        <f>'Summary Stats'!D79</f>
        <v>0.22914000000000001</v>
      </c>
      <c r="G122" s="111">
        <v>0</v>
      </c>
      <c r="H122" s="112">
        <v>0.15</v>
      </c>
      <c r="I122" s="112">
        <v>0.2</v>
      </c>
      <c r="K122" s="107">
        <v>47011</v>
      </c>
      <c r="L122" s="108">
        <f>'Supply Buckets'!C79/1000</f>
        <v>14.302749889999999</v>
      </c>
      <c r="M122" s="108">
        <f>'Supply Buckets'!D79/10000*'Supply Buckets'!C79</f>
        <v>0.65562375220770996</v>
      </c>
      <c r="N122" s="108">
        <f>'Supply Buckets'!E79/1000</f>
        <v>6.6334300000000006</v>
      </c>
      <c r="O122" s="108">
        <f>'Supply Buckets'!F79/10000*'Supply Buckets'!E79</f>
        <v>2.1826704406300004</v>
      </c>
      <c r="P122" s="108">
        <f>'Supply Buckets'!G79/1000</f>
        <v>2.3603339599999997</v>
      </c>
      <c r="Q122" s="108">
        <f>'Supply Buckets'!H79/10000*'Supply Buckets'!G79</f>
        <v>1.3240458571997198</v>
      </c>
      <c r="R122" s="108">
        <f>'Supply Buckets'!I79/1000</f>
        <v>1.8539799100000001</v>
      </c>
      <c r="S122" s="108">
        <f>'Supply Buckets'!J79/10000*'Supply Buckets'!I79</f>
        <v>1.4016217898193699</v>
      </c>
      <c r="T122" s="108">
        <f>'Supply Buckets'!K79/1000</f>
        <v>3.9988720500000001</v>
      </c>
      <c r="U122" s="108">
        <f>'Supply Buckets'!L79/10000*'Supply Buckets'!K79</f>
        <v>5.0067597580981502</v>
      </c>
      <c r="V122" s="108">
        <f>'Supply Buckets'!M79/1000</f>
        <v>3.1420707299999999</v>
      </c>
      <c r="W122" s="113">
        <f>'Supply Buckets'!N79/10000*'Supply Buckets'!M79</f>
        <v>5.9500105165010693</v>
      </c>
    </row>
    <row r="123" spans="2:23" x14ac:dyDescent="0.3">
      <c r="B123" s="107">
        <v>47041</v>
      </c>
      <c r="C123" s="108">
        <f>'Summary Stats'!H80</f>
        <v>5.10677</v>
      </c>
      <c r="D123" s="108">
        <f>'Summary Stats'!P80</f>
        <v>3.9809100000000002</v>
      </c>
      <c r="E123" s="108">
        <f>'Summary Stats'!E80</f>
        <v>74.336209999999994</v>
      </c>
      <c r="F123" s="112">
        <f>'Summary Stats'!D80</f>
        <v>0.23497000000000001</v>
      </c>
      <c r="G123" s="111">
        <v>0</v>
      </c>
      <c r="H123" s="112">
        <v>0.15</v>
      </c>
      <c r="I123" s="112">
        <v>0.2</v>
      </c>
      <c r="K123" s="107">
        <v>47041</v>
      </c>
      <c r="L123" s="108">
        <f>'Supply Buckets'!C80/1000</f>
        <v>14.4892194</v>
      </c>
      <c r="M123" s="108">
        <f>'Supply Buckets'!D80/10000*'Supply Buckets'!C80</f>
        <v>0.66335993179020003</v>
      </c>
      <c r="N123" s="108">
        <f>'Supply Buckets'!E80/1000</f>
        <v>6.6209497400000004</v>
      </c>
      <c r="O123" s="108">
        <f>'Supply Buckets'!F80/10000*'Supply Buckets'!E80</f>
        <v>2.1761274138950197</v>
      </c>
      <c r="P123" s="108">
        <f>'Supply Buckets'!G80/1000</f>
        <v>2.36067596</v>
      </c>
      <c r="Q123" s="108">
        <f>'Supply Buckets'!H80/10000*'Supply Buckets'!G80</f>
        <v>1.3219785375999999</v>
      </c>
      <c r="R123" s="108">
        <f>'Supply Buckets'!I80/1000</f>
        <v>1.89021829</v>
      </c>
      <c r="S123" s="108">
        <f>'Supply Buckets'!J80/10000*'Supply Buckets'!I80</f>
        <v>1.4256215365009</v>
      </c>
      <c r="T123" s="108">
        <f>'Supply Buckets'!K80/1000</f>
        <v>4.0177509100000002</v>
      </c>
      <c r="U123" s="108">
        <f>'Supply Buckets'!L80/10000*'Supply Buckets'!K80</f>
        <v>5.0358610438467304</v>
      </c>
      <c r="V123" s="108">
        <f>'Supply Buckets'!M80/1000</f>
        <v>3.1634807199999999</v>
      </c>
      <c r="W123" s="113">
        <f>'Supply Buckets'!N80/10000*'Supply Buckets'!M80</f>
        <v>5.9956469407136801</v>
      </c>
    </row>
    <row r="124" spans="2:23" x14ac:dyDescent="0.3">
      <c r="B124" s="107">
        <v>47072</v>
      </c>
      <c r="C124" s="108">
        <f>'Summary Stats'!H81</f>
        <v>5.0697400000000004</v>
      </c>
      <c r="D124" s="108">
        <f>'Summary Stats'!P81</f>
        <v>3.9492600000000002</v>
      </c>
      <c r="E124" s="108">
        <f>'Summary Stats'!E81</f>
        <v>74.013580000000005</v>
      </c>
      <c r="F124" s="112">
        <f>'Summary Stats'!D81</f>
        <v>0.24024000000000001</v>
      </c>
      <c r="G124" s="111">
        <v>0</v>
      </c>
      <c r="H124" s="112">
        <v>0.15</v>
      </c>
      <c r="I124" s="112">
        <v>0.2</v>
      </c>
      <c r="K124" s="107">
        <v>47072</v>
      </c>
      <c r="L124" s="108">
        <f>'Supply Buckets'!C81/1000</f>
        <v>14.794673169999999</v>
      </c>
      <c r="M124" s="108">
        <f>'Supply Buckets'!D81/10000*'Supply Buckets'!C81</f>
        <v>0.66787593091330999</v>
      </c>
      <c r="N124" s="108">
        <f>'Supply Buckets'!E81/1000</f>
        <v>6.5917905799999996</v>
      </c>
      <c r="O124" s="108">
        <f>'Supply Buckets'!F81/10000*'Supply Buckets'!E81</f>
        <v>2.1820145177915999</v>
      </c>
      <c r="P124" s="108">
        <f>'Supply Buckets'!G81/1000</f>
        <v>2.3792583199999999</v>
      </c>
      <c r="Q124" s="108">
        <f>'Supply Buckets'!H81/10000*'Supply Buckets'!G81</f>
        <v>1.3351350818179197</v>
      </c>
      <c r="R124" s="108">
        <f>'Supply Buckets'!I81/1000</f>
        <v>1.83192997</v>
      </c>
      <c r="S124" s="108">
        <f>'Supply Buckets'!J81/10000*'Supply Buckets'!I81</f>
        <v>1.38355595019265</v>
      </c>
      <c r="T124" s="108">
        <f>'Supply Buckets'!K81/1000</f>
        <v>4.0943239</v>
      </c>
      <c r="U124" s="108">
        <f>'Supply Buckets'!L81/10000*'Supply Buckets'!K81</f>
        <v>5.1156898457700999</v>
      </c>
      <c r="V124" s="108">
        <f>'Supply Buckets'!M81/1000</f>
        <v>3.1405931499999999</v>
      </c>
      <c r="W124" s="113">
        <f>'Supply Buckets'!N81/10000*'Supply Buckets'!M81</f>
        <v>5.9609934065780505</v>
      </c>
    </row>
    <row r="125" spans="2:23" x14ac:dyDescent="0.3">
      <c r="B125" s="107">
        <v>47102</v>
      </c>
      <c r="C125" s="108">
        <f>'Summary Stats'!H82</f>
        <v>5.0581899999999997</v>
      </c>
      <c r="D125" s="108">
        <f>'Summary Stats'!P82</f>
        <v>3.94523</v>
      </c>
      <c r="E125" s="108">
        <f>'Summary Stats'!E82</f>
        <v>74.028459999999995</v>
      </c>
      <c r="F125" s="112">
        <f>'Summary Stats'!D82</f>
        <v>0.23782</v>
      </c>
      <c r="G125" s="111">
        <v>0</v>
      </c>
      <c r="H125" s="112">
        <v>0.15</v>
      </c>
      <c r="I125" s="112">
        <v>0.2</v>
      </c>
      <c r="K125" s="107">
        <v>47102</v>
      </c>
      <c r="L125" s="108">
        <f>'Supply Buckets'!C82/1000</f>
        <v>14.735151999999999</v>
      </c>
      <c r="M125" s="108">
        <f>'Supply Buckets'!D82/10000*'Supply Buckets'!C82</f>
        <v>0.65569952884799998</v>
      </c>
      <c r="N125" s="108">
        <f>'Supply Buckets'!E82/1000</f>
        <v>6.6160952499999999</v>
      </c>
      <c r="O125" s="108">
        <f>'Supply Buckets'!F82/10000*'Supply Buckets'!E82</f>
        <v>2.1652031798007503</v>
      </c>
      <c r="P125" s="108">
        <f>'Supply Buckets'!G82/1000</f>
        <v>2.3794924900000001</v>
      </c>
      <c r="Q125" s="108">
        <f>'Supply Buckets'!H82/10000*'Supply Buckets'!G82</f>
        <v>1.3244873867387399</v>
      </c>
      <c r="R125" s="108">
        <f>'Supply Buckets'!I82/1000</f>
        <v>1.86719912</v>
      </c>
      <c r="S125" s="108">
        <f>'Supply Buckets'!J82/10000*'Supply Buckets'!I82</f>
        <v>1.39843691372488</v>
      </c>
      <c r="T125" s="108">
        <f>'Supply Buckets'!K82/1000</f>
        <v>4.1129393700000003</v>
      </c>
      <c r="U125" s="108">
        <f>'Supply Buckets'!L82/10000*'Supply Buckets'!K82</f>
        <v>5.1035613819613497</v>
      </c>
      <c r="V125" s="108">
        <f>'Supply Buckets'!M82/1000</f>
        <v>3.1614116800000001</v>
      </c>
      <c r="W125" s="113">
        <f>'Supply Buckets'!N82/10000*'Supply Buckets'!M82</f>
        <v>5.9800504600076803</v>
      </c>
    </row>
    <row r="126" spans="2:23" x14ac:dyDescent="0.3">
      <c r="B126" s="107">
        <v>47133</v>
      </c>
      <c r="C126" s="108">
        <f>'Summary Stats'!H83</f>
        <v>5.10025</v>
      </c>
      <c r="D126" s="108">
        <f>'Summary Stats'!P83</f>
        <v>3.9700799999999998</v>
      </c>
      <c r="E126" s="108">
        <f>'Summary Stats'!E83</f>
        <v>74.34863</v>
      </c>
      <c r="F126" s="112">
        <f>'Summary Stats'!D83</f>
        <v>0.23752000000000001</v>
      </c>
      <c r="G126" s="111">
        <v>0</v>
      </c>
      <c r="H126" s="112">
        <v>0.15</v>
      </c>
      <c r="I126" s="112">
        <v>0.2</v>
      </c>
      <c r="K126" s="107">
        <v>47133</v>
      </c>
      <c r="L126" s="108">
        <f>'Supply Buckets'!C83/1000</f>
        <v>14.649340500000001</v>
      </c>
      <c r="M126" s="108">
        <f>'Supply Buckets'!D83/10000*'Supply Buckets'!C83</f>
        <v>0.654737624307</v>
      </c>
      <c r="N126" s="108">
        <f>'Supply Buckets'!E83/1000</f>
        <v>6.6275074299999996</v>
      </c>
      <c r="O126" s="108">
        <f>'Supply Buckets'!F83/10000*'Supply Buckets'!E83</f>
        <v>2.1713835143057598</v>
      </c>
      <c r="P126" s="108">
        <f>'Supply Buckets'!G83/1000</f>
        <v>2.3762751099999999</v>
      </c>
      <c r="Q126" s="108">
        <f>'Supply Buckets'!H83/10000*'Supply Buckets'!G83</f>
        <v>1.3316598190937801</v>
      </c>
      <c r="R126" s="108">
        <f>'Supply Buckets'!I83/1000</f>
        <v>1.8862549</v>
      </c>
      <c r="S126" s="108">
        <f>'Supply Buckets'!J83/10000*'Supply Buckets'!I83</f>
        <v>1.426876381654</v>
      </c>
      <c r="T126" s="108">
        <f>'Supply Buckets'!K83/1000</f>
        <v>4.1318611700000005</v>
      </c>
      <c r="U126" s="108">
        <f>'Supply Buckets'!L83/10000*'Supply Buckets'!K83</f>
        <v>5.1326847144585699</v>
      </c>
      <c r="V126" s="108">
        <f>'Supply Buckets'!M83/1000</f>
        <v>3.1910512799999999</v>
      </c>
      <c r="W126" s="113">
        <f>'Supply Buckets'!N83/10000*'Supply Buckets'!M83</f>
        <v>6.0432480156280812</v>
      </c>
    </row>
    <row r="127" spans="2:23" x14ac:dyDescent="0.3">
      <c r="B127" s="107">
        <v>47164</v>
      </c>
      <c r="C127" s="108">
        <f>'Summary Stats'!H84</f>
        <v>5.02562</v>
      </c>
      <c r="D127" s="108">
        <f>'Summary Stats'!P84</f>
        <v>3.9075799999999998</v>
      </c>
      <c r="E127" s="108">
        <f>'Summary Stats'!E84</f>
        <v>73.736810000000006</v>
      </c>
      <c r="F127" s="112">
        <f>'Summary Stats'!D84</f>
        <v>0.24682999999999999</v>
      </c>
      <c r="G127" s="111">
        <v>0</v>
      </c>
      <c r="H127" s="112">
        <v>0.15</v>
      </c>
      <c r="I127" s="112">
        <v>0.2</v>
      </c>
      <c r="K127" s="107">
        <v>47164</v>
      </c>
      <c r="L127" s="108">
        <f>'Supply Buckets'!C84/1000</f>
        <v>15.145011670000001</v>
      </c>
      <c r="M127" s="108">
        <f>'Supply Buckets'!D84/10000*'Supply Buckets'!C84</f>
        <v>0.66491144734800989</v>
      </c>
      <c r="N127" s="108">
        <f>'Supply Buckets'!E84/1000</f>
        <v>6.6008170499999999</v>
      </c>
      <c r="O127" s="108">
        <f>'Supply Buckets'!F84/10000*'Supply Buckets'!E84</f>
        <v>2.17123975634175</v>
      </c>
      <c r="P127" s="108">
        <f>'Supply Buckets'!G84/1000</f>
        <v>2.4163460799999998</v>
      </c>
      <c r="Q127" s="108">
        <f>'Supply Buckets'!H84/10000*'Supply Buckets'!G84</f>
        <v>1.3542484095742398</v>
      </c>
      <c r="R127" s="108">
        <f>'Supply Buckets'!I84/1000</f>
        <v>1.8153562700000001</v>
      </c>
      <c r="S127" s="108">
        <f>'Supply Buckets'!J84/10000*'Supply Buckets'!I84</f>
        <v>1.3792278182701201</v>
      </c>
      <c r="T127" s="108">
        <f>'Supply Buckets'!K84/1000</f>
        <v>4.2057709299999999</v>
      </c>
      <c r="U127" s="108">
        <f>'Supply Buckets'!L84/10000*'Supply Buckets'!K84</f>
        <v>5.2101006165421406</v>
      </c>
      <c r="V127" s="108">
        <f>'Supply Buckets'!M84/1000</f>
        <v>3.1590998399999997</v>
      </c>
      <c r="W127" s="113">
        <f>'Supply Buckets'!N84/10000*'Supply Buckets'!M84</f>
        <v>5.9768873741865596</v>
      </c>
    </row>
    <row r="128" spans="2:23" x14ac:dyDescent="0.3">
      <c r="B128" s="107">
        <v>47192</v>
      </c>
      <c r="C128" s="108">
        <f>'Summary Stats'!H85</f>
        <v>5.0131300000000003</v>
      </c>
      <c r="D128" s="108">
        <f>'Summary Stats'!P85</f>
        <v>3.9029600000000002</v>
      </c>
      <c r="E128" s="108">
        <f>'Summary Stats'!E85</f>
        <v>73.288420000000002</v>
      </c>
      <c r="F128" s="112">
        <f>'Summary Stats'!D85</f>
        <v>0.24981</v>
      </c>
      <c r="G128" s="111">
        <v>0</v>
      </c>
      <c r="H128" s="112">
        <v>0.15</v>
      </c>
      <c r="I128" s="112">
        <v>0.2</v>
      </c>
      <c r="K128" s="107">
        <v>47192</v>
      </c>
      <c r="L128" s="108">
        <f>'Supply Buckets'!C85/1000</f>
        <v>15.329839980000001</v>
      </c>
      <c r="M128" s="108">
        <f>'Supply Buckets'!D85/10000*'Supply Buckets'!C85</f>
        <v>0.67248942024264002</v>
      </c>
      <c r="N128" s="108">
        <f>'Supply Buckets'!E85/1000</f>
        <v>6.6030674400000002</v>
      </c>
      <c r="O128" s="108">
        <f>'Supply Buckets'!F85/10000*'Supply Buckets'!E85</f>
        <v>2.1645185221691996</v>
      </c>
      <c r="P128" s="108">
        <f>'Supply Buckets'!G85/1000</f>
        <v>2.4152121499999999</v>
      </c>
      <c r="Q128" s="108">
        <f>'Supply Buckets'!H85/10000*'Supply Buckets'!G85</f>
        <v>1.3528931618832498</v>
      </c>
      <c r="R128" s="108">
        <f>'Supply Buckets'!I85/1000</f>
        <v>1.86460567</v>
      </c>
      <c r="S128" s="108">
        <f>'Supply Buckets'!J85/10000*'Supply Buckets'!I85</f>
        <v>1.41171346341937</v>
      </c>
      <c r="T128" s="108">
        <f>'Supply Buckets'!K85/1000</f>
        <v>4.2235339999999999</v>
      </c>
      <c r="U128" s="108">
        <f>'Supply Buckets'!L85/10000*'Supply Buckets'!K85</f>
        <v>5.2310833769039995</v>
      </c>
      <c r="V128" s="108">
        <f>'Supply Buckets'!M85/1000</f>
        <v>3.1799057899999998</v>
      </c>
      <c r="W128" s="113">
        <f>'Supply Buckets'!N85/10000*'Supply Buckets'!M85</f>
        <v>6.01952668150631</v>
      </c>
    </row>
    <row r="129" spans="2:23" x14ac:dyDescent="0.3">
      <c r="B129" s="107">
        <v>47223</v>
      </c>
      <c r="C129" s="108">
        <f>'Summary Stats'!H86</f>
        <v>5.0892400000000002</v>
      </c>
      <c r="D129" s="108">
        <f>'Summary Stats'!P86</f>
        <v>3.9572699999999998</v>
      </c>
      <c r="E129" s="108">
        <f>'Summary Stats'!E86</f>
        <v>74.069509999999994</v>
      </c>
      <c r="F129" s="112">
        <f>'Summary Stats'!D86</f>
        <v>0.24393999999999999</v>
      </c>
      <c r="G129" s="111">
        <v>0</v>
      </c>
      <c r="H129" s="112">
        <v>0.15</v>
      </c>
      <c r="I129" s="112">
        <v>0.2</v>
      </c>
      <c r="K129" s="107">
        <v>47223</v>
      </c>
      <c r="L129" s="108">
        <f>'Supply Buckets'!C86/1000</f>
        <v>14.993794889999998</v>
      </c>
      <c r="M129" s="108">
        <f>'Supply Buckets'!D86/10000*'Supply Buckets'!C86</f>
        <v>0.67978867272281995</v>
      </c>
      <c r="N129" s="108">
        <f>'Supply Buckets'!E86/1000</f>
        <v>6.5821898299999999</v>
      </c>
      <c r="O129" s="108">
        <f>'Supply Buckets'!F86/10000*'Supply Buckets'!E86</f>
        <v>2.1571876551757301</v>
      </c>
      <c r="P129" s="108">
        <f>'Supply Buckets'!G86/1000</f>
        <v>2.4151033000000002</v>
      </c>
      <c r="Q129" s="108">
        <f>'Supply Buckets'!H86/10000*'Supply Buckets'!G86</f>
        <v>1.3525858484749003</v>
      </c>
      <c r="R129" s="108">
        <f>'Supply Buckets'!I86/1000</f>
        <v>1.91144622</v>
      </c>
      <c r="S129" s="108">
        <f>'Supply Buckets'!J86/10000*'Supply Buckets'!I86</f>
        <v>1.44625373054616</v>
      </c>
      <c r="T129" s="108">
        <f>'Supply Buckets'!K86/1000</f>
        <v>4.2419082599999998</v>
      </c>
      <c r="U129" s="108">
        <f>'Supply Buckets'!L86/10000*'Supply Buckets'!K86</f>
        <v>5.2593766171518599</v>
      </c>
      <c r="V129" s="108">
        <f>'Supply Buckets'!M86/1000</f>
        <v>3.2075234799999999</v>
      </c>
      <c r="W129" s="113">
        <f>'Supply Buckets'!N86/10000*'Supply Buckets'!M86</f>
        <v>6.0784430309618394</v>
      </c>
    </row>
    <row r="130" spans="2:23" x14ac:dyDescent="0.3">
      <c r="B130" s="107">
        <v>47253</v>
      </c>
      <c r="C130" s="108">
        <f>'Summary Stats'!H87</f>
        <v>5.0943800000000001</v>
      </c>
      <c r="D130" s="108">
        <f>'Summary Stats'!P87</f>
        <v>3.9531100000000001</v>
      </c>
      <c r="E130" s="108">
        <f>'Summary Stats'!E87</f>
        <v>73.897919999999999</v>
      </c>
      <c r="F130" s="112">
        <f>'Summary Stats'!D87</f>
        <v>0.24748999999999999</v>
      </c>
      <c r="G130" s="111">
        <v>0</v>
      </c>
      <c r="H130" s="112">
        <v>0.15</v>
      </c>
      <c r="I130" s="112">
        <v>0.2</v>
      </c>
      <c r="K130" s="107">
        <v>47253</v>
      </c>
      <c r="L130" s="108">
        <f>'Supply Buckets'!C87/1000</f>
        <v>15.26777169</v>
      </c>
      <c r="M130" s="108">
        <f>'Supply Buckets'!D87/10000*'Supply Buckets'!C87</f>
        <v>0.70579854968532008</v>
      </c>
      <c r="N130" s="108">
        <f>'Supply Buckets'!E87/1000</f>
        <v>6.56058845</v>
      </c>
      <c r="O130" s="108">
        <f>'Supply Buckets'!F87/10000*'Supply Buckets'!E87</f>
        <v>2.1806936766608502</v>
      </c>
      <c r="P130" s="108">
        <f>'Supply Buckets'!G87/1000</f>
        <v>2.41870758</v>
      </c>
      <c r="Q130" s="108">
        <f>'Supply Buckets'!H87/10000*'Supply Buckets'!G87</f>
        <v>1.3659409187291998</v>
      </c>
      <c r="R130" s="108">
        <f>'Supply Buckets'!I87/1000</f>
        <v>1.90202811</v>
      </c>
      <c r="S130" s="108">
        <f>'Supply Buckets'!J87/10000*'Supply Buckets'!I87</f>
        <v>1.4575716913957499</v>
      </c>
      <c r="T130" s="108">
        <f>'Supply Buckets'!K87/1000</f>
        <v>4.2829834199999999</v>
      </c>
      <c r="U130" s="108">
        <f>'Supply Buckets'!L87/10000*'Supply Buckets'!K87</f>
        <v>5.3494677064970997</v>
      </c>
      <c r="V130" s="108">
        <f>'Supply Buckets'!M87/1000</f>
        <v>3.1851285800000002</v>
      </c>
      <c r="W130" s="113">
        <f>'Supply Buckets'!N87/10000*'Supply Buckets'!M87</f>
        <v>6.0664245596252204</v>
      </c>
    </row>
    <row r="131" spans="2:23" x14ac:dyDescent="0.3">
      <c r="B131" s="107">
        <v>47284</v>
      </c>
      <c r="C131" s="108">
        <f>'Summary Stats'!H88</f>
        <v>5.05342</v>
      </c>
      <c r="D131" s="108">
        <f>'Summary Stats'!P88</f>
        <v>3.92822</v>
      </c>
      <c r="E131" s="108">
        <f>'Summary Stats'!E88</f>
        <v>73.966279999999998</v>
      </c>
      <c r="F131" s="112">
        <f>'Summary Stats'!D88</f>
        <v>0.24376</v>
      </c>
      <c r="G131" s="111">
        <v>0</v>
      </c>
      <c r="H131" s="112">
        <v>0.15</v>
      </c>
      <c r="I131" s="112">
        <v>0.2</v>
      </c>
      <c r="K131" s="107">
        <v>47284</v>
      </c>
      <c r="L131" s="108">
        <f>'Supply Buckets'!C88/1000</f>
        <v>15.16808528</v>
      </c>
      <c r="M131" s="108">
        <f>'Supply Buckets'!D88/10000*'Supply Buckets'!C88</f>
        <v>0.67596572050319992</v>
      </c>
      <c r="N131" s="108">
        <f>'Supply Buckets'!E88/1000</f>
        <v>6.5815019599999998</v>
      </c>
      <c r="O131" s="108">
        <f>'Supply Buckets'!F88/10000*'Supply Buckets'!E88</f>
        <v>2.1492289540497596</v>
      </c>
      <c r="P131" s="108">
        <f>'Supply Buckets'!G88/1000</f>
        <v>2.4173588100000001</v>
      </c>
      <c r="Q131" s="108">
        <f>'Supply Buckets'!H88/10000*'Supply Buckets'!G88</f>
        <v>1.3428186453669</v>
      </c>
      <c r="R131" s="108">
        <f>'Supply Buckets'!I88/1000</f>
        <v>1.9372659400000001</v>
      </c>
      <c r="S131" s="108">
        <f>'Supply Buckets'!J88/10000*'Supply Buckets'!I88</f>
        <v>1.45637454118192</v>
      </c>
      <c r="T131" s="108">
        <f>'Supply Buckets'!K88/1000</f>
        <v>4.3011623600000002</v>
      </c>
      <c r="U131" s="108">
        <f>'Supply Buckets'!L88/10000*'Supply Buckets'!K88</f>
        <v>5.29941483097004</v>
      </c>
      <c r="V131" s="108">
        <f>'Supply Buckets'!M88/1000</f>
        <v>3.2059012</v>
      </c>
      <c r="W131" s="113">
        <f>'Supply Buckets'!N88/10000*'Supply Buckets'!M88</f>
        <v>6.0614006047412001</v>
      </c>
    </row>
    <row r="132" spans="2:23" x14ac:dyDescent="0.3">
      <c r="B132" s="107">
        <v>47314</v>
      </c>
      <c r="C132" s="108">
        <f>'Summary Stats'!H89</f>
        <v>5.0584499999999997</v>
      </c>
      <c r="D132" s="108">
        <f>'Summary Stats'!P89</f>
        <v>3.9298099999999998</v>
      </c>
      <c r="E132" s="108">
        <f>'Summary Stats'!E89</f>
        <v>73.648840000000007</v>
      </c>
      <c r="F132" s="112">
        <f>'Summary Stats'!D89</f>
        <v>0.24870999999999999</v>
      </c>
      <c r="G132" s="111">
        <v>0</v>
      </c>
      <c r="H132" s="112">
        <v>0.15</v>
      </c>
      <c r="I132" s="112">
        <v>0.2</v>
      </c>
      <c r="K132" s="107">
        <v>47314</v>
      </c>
      <c r="L132" s="108">
        <f>'Supply Buckets'!C89/1000</f>
        <v>15.367143319999998</v>
      </c>
      <c r="M132" s="108">
        <f>'Supply Buckets'!D89/10000*'Supply Buckets'!C89</f>
        <v>0.68867852788579997</v>
      </c>
      <c r="N132" s="108">
        <f>'Supply Buckets'!E89/1000</f>
        <v>6.5759750299999995</v>
      </c>
      <c r="O132" s="108">
        <f>'Supply Buckets'!F89/10000*'Supply Buckets'!E89</f>
        <v>2.1656000968795999</v>
      </c>
      <c r="P132" s="108">
        <f>'Supply Buckets'!G89/1000</f>
        <v>2.4208914399999997</v>
      </c>
      <c r="Q132" s="108">
        <f>'Supply Buckets'!H89/10000*'Supply Buckets'!G89</f>
        <v>1.35383269909976</v>
      </c>
      <c r="R132" s="108">
        <f>'Supply Buckets'!I89/1000</f>
        <v>1.9440496900000002</v>
      </c>
      <c r="S132" s="108">
        <f>'Supply Buckets'!J89/10000*'Supply Buckets'!I89</f>
        <v>1.4752868203993701</v>
      </c>
      <c r="T132" s="108">
        <f>'Supply Buckets'!K89/1000</f>
        <v>4.3195740200000001</v>
      </c>
      <c r="U132" s="108">
        <f>'Supply Buckets'!L89/10000*'Supply Buckets'!K89</f>
        <v>5.3277237201018197</v>
      </c>
      <c r="V132" s="108">
        <f>'Supply Buckets'!M89/1000</f>
        <v>3.2317250399999997</v>
      </c>
      <c r="W132" s="113">
        <f>'Supply Buckets'!N89/10000*'Supply Buckets'!M89</f>
        <v>6.1164759210803998</v>
      </c>
    </row>
    <row r="133" spans="2:23" x14ac:dyDescent="0.3">
      <c r="B133" s="107">
        <v>47345</v>
      </c>
      <c r="C133" s="108">
        <f>'Summary Stats'!H90</f>
        <v>5.0407299999999999</v>
      </c>
      <c r="D133" s="108">
        <f>'Summary Stats'!P90</f>
        <v>3.9051800000000001</v>
      </c>
      <c r="E133" s="108">
        <f>'Summary Stats'!E90</f>
        <v>73.484560000000002</v>
      </c>
      <c r="F133" s="112">
        <f>'Summary Stats'!D90</f>
        <v>0.25324999999999998</v>
      </c>
      <c r="G133" s="111">
        <v>0</v>
      </c>
      <c r="H133" s="112">
        <v>0.15</v>
      </c>
      <c r="I133" s="112">
        <v>0.2</v>
      </c>
      <c r="K133" s="107">
        <v>47345</v>
      </c>
      <c r="L133" s="108">
        <f>'Supply Buckets'!C90/1000</f>
        <v>15.66617574</v>
      </c>
      <c r="M133" s="108">
        <f>'Supply Buckets'!D90/10000*'Supply Buckets'!C90</f>
        <v>0.69755214099924001</v>
      </c>
      <c r="N133" s="108">
        <f>'Supply Buckets'!E90/1000</f>
        <v>6.5640540700000001</v>
      </c>
      <c r="O133" s="108">
        <f>'Supply Buckets'!F90/10000*'Supply Buckets'!E90</f>
        <v>2.1793512839429101</v>
      </c>
      <c r="P133" s="108">
        <f>'Supply Buckets'!G90/1000</f>
        <v>2.4251209899999999</v>
      </c>
      <c r="Q133" s="108">
        <f>'Supply Buckets'!H90/10000*'Supply Buckets'!G90</f>
        <v>1.3651854845056499</v>
      </c>
      <c r="R133" s="108">
        <f>'Supply Buckets'!I90/1000</f>
        <v>1.93080275</v>
      </c>
      <c r="S133" s="108">
        <f>'Supply Buckets'!J90/10000*'Supply Buckets'!I90</f>
        <v>1.4762840594390001</v>
      </c>
      <c r="T133" s="108">
        <f>'Supply Buckets'!K90/1000</f>
        <v>4.3635815599999992</v>
      </c>
      <c r="U133" s="108">
        <f>'Supply Buckets'!L90/10000*'Supply Buckets'!K90</f>
        <v>5.4019961545778798</v>
      </c>
      <c r="V133" s="108">
        <f>'Supply Buckets'!M90/1000</f>
        <v>3.2172114700000001</v>
      </c>
      <c r="W133" s="113">
        <f>'Supply Buckets'!N90/10000*'Supply Buckets'!M90</f>
        <v>6.1022522901454401</v>
      </c>
    </row>
    <row r="134" spans="2:23" x14ac:dyDescent="0.3">
      <c r="B134" s="107">
        <v>47376</v>
      </c>
      <c r="C134" s="108">
        <f>'Summary Stats'!H91</f>
        <v>5.0512699999999997</v>
      </c>
      <c r="D134" s="108">
        <f>'Summary Stats'!P91</f>
        <v>3.9194800000000001</v>
      </c>
      <c r="E134" s="108">
        <f>'Summary Stats'!E91</f>
        <v>73.831620000000001</v>
      </c>
      <c r="F134" s="112">
        <f>'Summary Stats'!D91</f>
        <v>0.24682000000000001</v>
      </c>
      <c r="G134" s="111">
        <v>0</v>
      </c>
      <c r="H134" s="112">
        <v>0.15</v>
      </c>
      <c r="I134" s="112">
        <v>0.2</v>
      </c>
      <c r="K134" s="107">
        <v>47376</v>
      </c>
      <c r="L134" s="108">
        <f>'Supply Buckets'!C91/1000</f>
        <v>15.44332339</v>
      </c>
      <c r="M134" s="108">
        <f>'Supply Buckets'!D91/10000*'Supply Buckets'!C91</f>
        <v>0.68611597157091997</v>
      </c>
      <c r="N134" s="108">
        <f>'Supply Buckets'!E91/1000</f>
        <v>6.5640923100000004</v>
      </c>
      <c r="O134" s="108">
        <f>'Supply Buckets'!F91/10000*'Supply Buckets'!E91</f>
        <v>2.1426969604763699</v>
      </c>
      <c r="P134" s="108">
        <f>'Supply Buckets'!G91/1000</f>
        <v>2.4239411899999999</v>
      </c>
      <c r="Q134" s="108">
        <f>'Supply Buckets'!H91/10000*'Supply Buckets'!G91</f>
        <v>1.3531918326705901</v>
      </c>
      <c r="R134" s="108">
        <f>'Supply Buckets'!I91/1000</f>
        <v>1.9800110799999999</v>
      </c>
      <c r="S134" s="108">
        <f>'Supply Buckets'!J91/10000*'Supply Buckets'!I91</f>
        <v>1.49740713938296</v>
      </c>
      <c r="T134" s="108">
        <f>'Supply Buckets'!K91/1000</f>
        <v>4.3813003900000007</v>
      </c>
      <c r="U134" s="108">
        <f>'Supply Buckets'!L91/10000*'Supply Buckets'!K91</f>
        <v>5.39026129421232</v>
      </c>
      <c r="V134" s="108">
        <f>'Supply Buckets'!M91/1000</f>
        <v>3.2380158200000002</v>
      </c>
      <c r="W134" s="113">
        <f>'Supply Buckets'!N91/10000*'Supply Buckets'!M91</f>
        <v>6.120131607176341</v>
      </c>
    </row>
    <row r="135" spans="2:23" x14ac:dyDescent="0.3">
      <c r="B135" s="107">
        <v>47406</v>
      </c>
      <c r="C135" s="108">
        <f>'Summary Stats'!H92</f>
        <v>5.0332299999999996</v>
      </c>
      <c r="D135" s="108">
        <f>'Summary Stats'!P92</f>
        <v>3.9072399999999998</v>
      </c>
      <c r="E135" s="108">
        <f>'Summary Stats'!E92</f>
        <v>73.273740000000004</v>
      </c>
      <c r="F135" s="112">
        <f>'Summary Stats'!D92</f>
        <v>0.25307000000000002</v>
      </c>
      <c r="G135" s="111">
        <v>0</v>
      </c>
      <c r="H135" s="112">
        <v>0.15</v>
      </c>
      <c r="I135" s="112">
        <v>0.2</v>
      </c>
      <c r="K135" s="107">
        <v>47406</v>
      </c>
      <c r="L135" s="108">
        <f>'Supply Buckets'!C92/1000</f>
        <v>15.692769029999999</v>
      </c>
      <c r="M135" s="108">
        <f>'Supply Buckets'!D92/10000*'Supply Buckets'!C92</f>
        <v>0.68577400661099996</v>
      </c>
      <c r="N135" s="108">
        <f>'Supply Buckets'!E92/1000</f>
        <v>6.54759884</v>
      </c>
      <c r="O135" s="108">
        <f>'Supply Buckets'!F92/10000*'Supply Buckets'!E92</f>
        <v>2.1419421989245597</v>
      </c>
      <c r="P135" s="108">
        <f>'Supply Buckets'!G92/1000</f>
        <v>2.4227297299999999</v>
      </c>
      <c r="Q135" s="108">
        <f>'Supply Buckets'!H92/10000*'Supply Buckets'!G92</f>
        <v>1.34765552596115</v>
      </c>
      <c r="R135" s="108">
        <f>'Supply Buckets'!I92/1000</f>
        <v>2.01648373</v>
      </c>
      <c r="S135" s="108">
        <f>'Supply Buckets'!J92/10000*'Supply Buckets'!I92</f>
        <v>1.5237680294768801</v>
      </c>
      <c r="T135" s="108">
        <f>'Supply Buckets'!K92/1000</f>
        <v>4.39948754</v>
      </c>
      <c r="U135" s="108">
        <f>'Supply Buckets'!L92/10000*'Supply Buckets'!K92</f>
        <v>5.4181976788620796</v>
      </c>
      <c r="V135" s="108">
        <f>'Supply Buckets'!M92/1000</f>
        <v>3.25956409</v>
      </c>
      <c r="W135" s="113">
        <f>'Supply Buckets'!N92/10000*'Supply Buckets'!M92</f>
        <v>6.1660684955916496</v>
      </c>
    </row>
    <row r="136" spans="2:23" x14ac:dyDescent="0.3">
      <c r="B136" s="107">
        <v>47437</v>
      </c>
      <c r="C136" s="108">
        <f>'Summary Stats'!H93</f>
        <v>5.0043100000000003</v>
      </c>
      <c r="D136" s="108">
        <f>'Summary Stats'!P93</f>
        <v>3.8745400000000001</v>
      </c>
      <c r="E136" s="108">
        <f>'Summary Stats'!E93</f>
        <v>72.948700000000002</v>
      </c>
      <c r="F136" s="112">
        <f>'Summary Stats'!D93</f>
        <v>0.25795000000000001</v>
      </c>
      <c r="G136" s="111">
        <v>0</v>
      </c>
      <c r="H136" s="112">
        <v>0.15</v>
      </c>
      <c r="I136" s="112">
        <v>0.2</v>
      </c>
      <c r="K136" s="107">
        <v>47437</v>
      </c>
      <c r="L136" s="108">
        <f>'Supply Buckets'!C93/1000</f>
        <v>16.037979459999999</v>
      </c>
      <c r="M136" s="108">
        <f>'Supply Buckets'!D93/10000*'Supply Buckets'!C93</f>
        <v>0.69588792876940009</v>
      </c>
      <c r="N136" s="108">
        <f>'Supply Buckets'!E93/1000</f>
        <v>6.5439720000000001</v>
      </c>
      <c r="O136" s="108">
        <f>'Supply Buckets'!F93/10000*'Supply Buckets'!E93</f>
        <v>2.1579402067200002</v>
      </c>
      <c r="P136" s="108">
        <f>'Supply Buckets'!G93/1000</f>
        <v>2.4227421800000002</v>
      </c>
      <c r="Q136" s="108">
        <f>'Supply Buckets'!H93/10000*'Supply Buckets'!G93</f>
        <v>1.3538767850275999</v>
      </c>
      <c r="R136" s="108">
        <f>'Supply Buckets'!I93/1000</f>
        <v>2.0150933000000002</v>
      </c>
      <c r="S136" s="108">
        <f>'Supply Buckets'!J93/10000*'Supply Buckets'!I93</f>
        <v>1.5350940457534001</v>
      </c>
      <c r="T136" s="108">
        <f>'Supply Buckets'!K93/1000</f>
        <v>4.43723343</v>
      </c>
      <c r="U136" s="108">
        <f>'Supply Buckets'!L93/10000*'Supply Buckets'!K93</f>
        <v>5.4860800447828204</v>
      </c>
      <c r="V136" s="108">
        <f>'Supply Buckets'!M93/1000</f>
        <v>3.2382185399999996</v>
      </c>
      <c r="W136" s="113">
        <f>'Supply Buckets'!N93/10000*'Supply Buckets'!M93</f>
        <v>6.1336943150707794</v>
      </c>
    </row>
    <row r="137" spans="2:23" x14ac:dyDescent="0.3">
      <c r="B137" s="107">
        <v>47467</v>
      </c>
      <c r="C137" s="108">
        <f>'Summary Stats'!H94</f>
        <v>4.9801500000000001</v>
      </c>
      <c r="D137" s="108">
        <f>'Summary Stats'!P94</f>
        <v>3.8622100000000001</v>
      </c>
      <c r="E137" s="108">
        <f>'Summary Stats'!E94</f>
        <v>72.907740000000004</v>
      </c>
      <c r="F137" s="112">
        <f>'Summary Stats'!D94</f>
        <v>0.25546999999999997</v>
      </c>
      <c r="G137" s="111">
        <v>0</v>
      </c>
      <c r="H137" s="112">
        <v>0.15</v>
      </c>
      <c r="I137" s="112">
        <v>0.2</v>
      </c>
      <c r="K137" s="107">
        <v>47467</v>
      </c>
      <c r="L137" s="108">
        <f>'Supply Buckets'!C94/1000</f>
        <v>15.99090453</v>
      </c>
      <c r="M137" s="108">
        <f>'Supply Buckets'!D94/10000*'Supply Buckets'!C94</f>
        <v>0.68070082403304</v>
      </c>
      <c r="N137" s="108">
        <f>'Supply Buckets'!E94/1000</f>
        <v>6.5665956999999997</v>
      </c>
      <c r="O137" s="108">
        <f>'Supply Buckets'!F94/10000*'Supply Buckets'!E94</f>
        <v>2.1375319658812</v>
      </c>
      <c r="P137" s="108">
        <f>'Supply Buckets'!G94/1000</f>
        <v>2.4208005300000002</v>
      </c>
      <c r="Q137" s="108">
        <f>'Supply Buckets'!H94/10000*'Supply Buckets'!G94</f>
        <v>1.3403125254424499</v>
      </c>
      <c r="R137" s="108">
        <f>'Supply Buckets'!I94/1000</f>
        <v>2.0503552699999998</v>
      </c>
      <c r="S137" s="108">
        <f>'Supply Buckets'!J94/10000*'Supply Buckets'!I94</f>
        <v>1.5384061633442401</v>
      </c>
      <c r="T137" s="108">
        <f>'Supply Buckets'!K94/1000</f>
        <v>4.4549263099999994</v>
      </c>
      <c r="U137" s="108">
        <f>'Supply Buckets'!L94/10000*'Supply Buckets'!K94</f>
        <v>5.4574317423182297</v>
      </c>
      <c r="V137" s="108">
        <f>'Supply Buckets'!M94/1000</f>
        <v>3.2590352499999997</v>
      </c>
      <c r="W137" s="113">
        <f>'Supply Buckets'!N94/10000*'Supply Buckets'!M94</f>
        <v>6.1479516437632498</v>
      </c>
    </row>
    <row r="138" spans="2:23" x14ac:dyDescent="0.3">
      <c r="B138" s="107">
        <v>47498</v>
      </c>
      <c r="C138" s="108">
        <f>'Summary Stats'!H95</f>
        <v>5.0171999999999999</v>
      </c>
      <c r="D138" s="108">
        <f>'Summary Stats'!P95</f>
        <v>3.8874300000000002</v>
      </c>
      <c r="E138" s="108">
        <f>'Summary Stats'!E95</f>
        <v>73.126189999999994</v>
      </c>
      <c r="F138" s="112">
        <f>'Summary Stats'!D95</f>
        <v>0.25472</v>
      </c>
      <c r="G138" s="111">
        <v>0</v>
      </c>
      <c r="H138" s="112">
        <v>0.15</v>
      </c>
      <c r="I138" s="112">
        <v>0.2</v>
      </c>
      <c r="K138" s="107">
        <v>47498</v>
      </c>
      <c r="L138" s="108">
        <f>'Supply Buckets'!C95/1000</f>
        <v>15.93981602</v>
      </c>
      <c r="M138" s="108">
        <f>'Supply Buckets'!D95/10000*'Supply Buckets'!C95</f>
        <v>0.68439194063472009</v>
      </c>
      <c r="N138" s="108">
        <f>'Supply Buckets'!E95/1000</f>
        <v>6.5468576999999994</v>
      </c>
      <c r="O138" s="108">
        <f>'Supply Buckets'!F95/10000*'Supply Buckets'!E95</f>
        <v>2.1394803620714997</v>
      </c>
      <c r="P138" s="108">
        <f>'Supply Buckets'!G95/1000</f>
        <v>2.4212281500000001</v>
      </c>
      <c r="Q138" s="108">
        <f>'Supply Buckets'!H95/10000*'Supply Buckets'!G95</f>
        <v>1.3493238144853499</v>
      </c>
      <c r="R138" s="108">
        <f>'Supply Buckets'!I95/1000</f>
        <v>2.0617093100000004</v>
      </c>
      <c r="S138" s="108">
        <f>'Supply Buckets'!J95/10000*'Supply Buckets'!I95</f>
        <v>1.56045623400625</v>
      </c>
      <c r="T138" s="108">
        <f>'Supply Buckets'!K95/1000</f>
        <v>4.4733151600000003</v>
      </c>
      <c r="U138" s="108">
        <f>'Supply Buckets'!L95/10000*'Supply Buckets'!K95</f>
        <v>5.4856308540231602</v>
      </c>
      <c r="V138" s="108">
        <f>'Supply Buckets'!M95/1000</f>
        <v>3.28569442</v>
      </c>
      <c r="W138" s="113">
        <f>'Supply Buckets'!N95/10000*'Supply Buckets'!M95</f>
        <v>6.2047743423108193</v>
      </c>
    </row>
    <row r="139" spans="2:23" x14ac:dyDescent="0.3">
      <c r="B139" s="107">
        <v>47529</v>
      </c>
      <c r="C139" s="108">
        <f>'Summary Stats'!H96</f>
        <v>4.9304899999999998</v>
      </c>
      <c r="D139" s="108">
        <f>'Summary Stats'!P96</f>
        <v>3.8156699999999999</v>
      </c>
      <c r="E139" s="108">
        <f>'Summary Stats'!E96</f>
        <v>72.316869999999994</v>
      </c>
      <c r="F139" s="112">
        <f>'Summary Stats'!D96</f>
        <v>0.26526</v>
      </c>
      <c r="G139" s="111">
        <v>0</v>
      </c>
      <c r="H139" s="112">
        <v>0.15</v>
      </c>
      <c r="I139" s="112">
        <v>0.2</v>
      </c>
      <c r="K139" s="107">
        <v>47529</v>
      </c>
      <c r="L139" s="108">
        <f>'Supply Buckets'!C96/1000</f>
        <v>16.548020260000001</v>
      </c>
      <c r="M139" s="108">
        <f>'Supply Buckets'!D96/10000*'Supply Buckets'!C96</f>
        <v>0.69835955101252001</v>
      </c>
      <c r="N139" s="108">
        <f>'Supply Buckets'!E96/1000</f>
        <v>6.5312588699999994</v>
      </c>
      <c r="O139" s="108">
        <f>'Supply Buckets'!F96/10000*'Supply Buckets'!E96</f>
        <v>2.1428995039881298</v>
      </c>
      <c r="P139" s="108">
        <f>'Supply Buckets'!G96/1000</f>
        <v>2.4313272000000001</v>
      </c>
      <c r="Q139" s="108">
        <f>'Supply Buckets'!H96/10000*'Supply Buckets'!G96</f>
        <v>1.3602108646944</v>
      </c>
      <c r="R139" s="108">
        <f>'Supply Buckets'!I96/1000</f>
        <v>2.0519587499999998</v>
      </c>
      <c r="S139" s="108">
        <f>'Supply Buckets'!J96/10000*'Supply Buckets'!I96</f>
        <v>1.5508929947962498</v>
      </c>
      <c r="T139" s="108">
        <f>'Supply Buckets'!K96/1000</f>
        <v>4.50864156</v>
      </c>
      <c r="U139" s="108">
        <f>'Supply Buckets'!L96/10000*'Supply Buckets'!K96</f>
        <v>5.54104833897504</v>
      </c>
      <c r="V139" s="108">
        <f>'Supply Buckets'!M96/1000</f>
        <v>3.2483381499999999</v>
      </c>
      <c r="W139" s="113">
        <f>'Supply Buckets'!N96/10000*'Supply Buckets'!M96</f>
        <v>6.1208468243831495</v>
      </c>
    </row>
    <row r="140" spans="2:23" x14ac:dyDescent="0.3">
      <c r="B140" s="107">
        <v>47557</v>
      </c>
      <c r="C140" s="108">
        <f>'Summary Stats'!H97</f>
        <v>4.9070799999999997</v>
      </c>
      <c r="D140" s="108">
        <f>'Summary Stats'!P97</f>
        <v>3.8023099999999999</v>
      </c>
      <c r="E140" s="108">
        <f>'Summary Stats'!E97</f>
        <v>71.765259999999998</v>
      </c>
      <c r="F140" s="112">
        <f>'Summary Stats'!D97</f>
        <v>0.26889000000000002</v>
      </c>
      <c r="G140" s="111">
        <v>0</v>
      </c>
      <c r="H140" s="112">
        <v>0.15</v>
      </c>
      <c r="I140" s="112">
        <v>0.2</v>
      </c>
      <c r="K140" s="107">
        <v>47557</v>
      </c>
      <c r="L140" s="108">
        <f>'Supply Buckets'!C97/1000</f>
        <v>16.791911689999999</v>
      </c>
      <c r="M140" s="108">
        <f>'Supply Buckets'!D97/10000*'Supply Buckets'!C97</f>
        <v>0.69584002852191007</v>
      </c>
      <c r="N140" s="108">
        <f>'Supply Buckets'!E97/1000</f>
        <v>6.5376829500000007</v>
      </c>
      <c r="O140" s="108">
        <f>'Supply Buckets'!F97/10000*'Supply Buckets'!E97</f>
        <v>2.1375935057467501</v>
      </c>
      <c r="P140" s="108">
        <f>'Supply Buckets'!G97/1000</f>
        <v>2.4291180399999996</v>
      </c>
      <c r="Q140" s="108">
        <f>'Supply Buckets'!H97/10000*'Supply Buckets'!G97</f>
        <v>1.35344141481896</v>
      </c>
      <c r="R140" s="108">
        <f>'Supply Buckets'!I97/1000</f>
        <v>2.1012521</v>
      </c>
      <c r="S140" s="108">
        <f>'Supply Buckets'!J97/10000*'Supply Buckets'!I97</f>
        <v>1.5881977797514002</v>
      </c>
      <c r="T140" s="108">
        <f>'Supply Buckets'!K97/1000</f>
        <v>4.5266901299999995</v>
      </c>
      <c r="U140" s="108">
        <f>'Supply Buckets'!L97/10000*'Supply Buckets'!K97</f>
        <v>5.5622112374486701</v>
      </c>
      <c r="V140" s="108">
        <f>'Supply Buckets'!M97/1000</f>
        <v>3.2691431999999998</v>
      </c>
      <c r="W140" s="113">
        <f>'Supply Buckets'!N97/10000*'Supply Buckets'!M97</f>
        <v>6.1593044362536</v>
      </c>
    </row>
    <row r="141" spans="2:23" x14ac:dyDescent="0.3">
      <c r="B141" s="107">
        <v>47588</v>
      </c>
      <c r="C141" s="108">
        <f>'Summary Stats'!H98</f>
        <v>4.98278</v>
      </c>
      <c r="D141" s="108">
        <f>'Summary Stats'!P98</f>
        <v>3.8601399999999999</v>
      </c>
      <c r="E141" s="108">
        <f>'Summary Stats'!E98</f>
        <v>72.523690000000002</v>
      </c>
      <c r="F141" s="112">
        <f>'Summary Stats'!D98</f>
        <v>0.26158999999999999</v>
      </c>
      <c r="G141" s="111">
        <v>0</v>
      </c>
      <c r="H141" s="112">
        <v>0.15</v>
      </c>
      <c r="I141" s="112">
        <v>0.2</v>
      </c>
      <c r="K141" s="107">
        <v>47588</v>
      </c>
      <c r="L141" s="108">
        <f>'Supply Buckets'!C98/1000</f>
        <v>16.422137900000003</v>
      </c>
      <c r="M141" s="108">
        <f>'Supply Buckets'!D98/10000*'Supply Buckets'!C98</f>
        <v>0.69941885316100005</v>
      </c>
      <c r="N141" s="108">
        <f>'Supply Buckets'!E98/1000</f>
        <v>6.5007679200000004</v>
      </c>
      <c r="O141" s="108">
        <f>'Supply Buckets'!F98/10000*'Supply Buckets'!E98</f>
        <v>2.1358403016518404</v>
      </c>
      <c r="P141" s="108">
        <f>'Supply Buckets'!G98/1000</f>
        <v>2.42837171</v>
      </c>
      <c r="Q141" s="108">
        <f>'Supply Buckets'!H98/10000*'Supply Buckets'!G98</f>
        <v>1.3533874065323299</v>
      </c>
      <c r="R141" s="108">
        <f>'Supply Buckets'!I98/1000</f>
        <v>2.1397106699999999</v>
      </c>
      <c r="S141" s="108">
        <f>'Supply Buckets'!J98/10000*'Supply Buckets'!I98</f>
        <v>1.6154644381646399</v>
      </c>
      <c r="T141" s="108">
        <f>'Supply Buckets'!K98/1000</f>
        <v>4.5459861099999994</v>
      </c>
      <c r="U141" s="108">
        <f>'Supply Buckets'!L98/10000*'Supply Buckets'!K98</f>
        <v>5.5918311284804894</v>
      </c>
      <c r="V141" s="108">
        <f>'Supply Buckets'!M98/1000</f>
        <v>3.2918109100000001</v>
      </c>
      <c r="W141" s="113">
        <f>'Supply Buckets'!N98/10000*'Supply Buckets'!M98</f>
        <v>6.2076081351834302</v>
      </c>
    </row>
    <row r="142" spans="2:23" x14ac:dyDescent="0.3">
      <c r="B142" s="107">
        <v>47618</v>
      </c>
      <c r="C142" s="108">
        <f>'Summary Stats'!H99</f>
        <v>4.98088</v>
      </c>
      <c r="D142" s="108">
        <f>'Summary Stats'!P99</f>
        <v>3.8492799999999998</v>
      </c>
      <c r="E142" s="108">
        <f>'Summary Stats'!E99</f>
        <v>72.261920000000003</v>
      </c>
      <c r="F142" s="112">
        <f>'Summary Stats'!D99</f>
        <v>0.26700000000000002</v>
      </c>
      <c r="G142" s="111">
        <v>0</v>
      </c>
      <c r="H142" s="112">
        <v>0.15</v>
      </c>
      <c r="I142" s="112">
        <v>0.2</v>
      </c>
      <c r="K142" s="107">
        <v>47618</v>
      </c>
      <c r="L142" s="108">
        <f>'Supply Buckets'!C99/1000</f>
        <v>16.74772377</v>
      </c>
      <c r="M142" s="108">
        <f>'Supply Buckets'!D99/10000*'Supply Buckets'!C99</f>
        <v>0.72917914522202998</v>
      </c>
      <c r="N142" s="108">
        <f>'Supply Buckets'!E99/1000</f>
        <v>6.4964924000000002</v>
      </c>
      <c r="O142" s="108">
        <f>'Supply Buckets'!F99/10000*'Supply Buckets'!E99</f>
        <v>2.1599343036748002</v>
      </c>
      <c r="P142" s="108">
        <f>'Supply Buckets'!G99/1000</f>
        <v>2.44192374</v>
      </c>
      <c r="Q142" s="108">
        <f>'Supply Buckets'!H99/10000*'Supply Buckets'!G99</f>
        <v>1.37363338414854</v>
      </c>
      <c r="R142" s="108">
        <f>'Supply Buckets'!I99/1000</f>
        <v>2.1759439699999996</v>
      </c>
      <c r="S142" s="108">
        <f>'Supply Buckets'!J99/10000*'Supply Buckets'!I99</f>
        <v>1.6764951986779597</v>
      </c>
      <c r="T142" s="108">
        <f>'Supply Buckets'!K99/1000</f>
        <v>4.5385320899999995</v>
      </c>
      <c r="U142" s="108">
        <f>'Supply Buckets'!L99/10000*'Supply Buckets'!K99</f>
        <v>5.6648187519864894</v>
      </c>
      <c r="V142" s="108">
        <f>'Supply Buckets'!M99/1000</f>
        <v>3.25465157</v>
      </c>
      <c r="W142" s="113">
        <f>'Supply Buckets'!N99/10000*'Supply Buckets'!M99</f>
        <v>6.1553988375813402</v>
      </c>
    </row>
    <row r="143" spans="2:23" x14ac:dyDescent="0.3">
      <c r="B143" s="107">
        <v>47649</v>
      </c>
      <c r="C143" s="108">
        <f>'Summary Stats'!H100</f>
        <v>4.9390200000000002</v>
      </c>
      <c r="D143" s="108">
        <f>'Summary Stats'!P100</f>
        <v>3.8226599999999999</v>
      </c>
      <c r="E143" s="108">
        <f>'Summary Stats'!E100</f>
        <v>72.31944</v>
      </c>
      <c r="F143" s="112">
        <f>'Summary Stats'!D100</f>
        <v>0.26340000000000002</v>
      </c>
      <c r="G143" s="111">
        <v>0</v>
      </c>
      <c r="H143" s="112">
        <v>0.15</v>
      </c>
      <c r="I143" s="112">
        <v>0.2</v>
      </c>
      <c r="K143" s="107">
        <v>47649</v>
      </c>
      <c r="L143" s="108">
        <f>'Supply Buckets'!C100/1000</f>
        <v>16.64596809</v>
      </c>
      <c r="M143" s="108">
        <f>'Supply Buckets'!D100/10000*'Supply Buckets'!C100</f>
        <v>0.69545190083210995</v>
      </c>
      <c r="N143" s="108">
        <f>'Supply Buckets'!E100/1000</f>
        <v>6.5151011900000002</v>
      </c>
      <c r="O143" s="108">
        <f>'Supply Buckets'!F100/10000*'Supply Buckets'!E100</f>
        <v>2.1301058189693101</v>
      </c>
      <c r="P143" s="108">
        <f>'Supply Buckets'!G100/1000</f>
        <v>2.4419397300000001</v>
      </c>
      <c r="Q143" s="108">
        <f>'Supply Buckets'!H100/10000*'Supply Buckets'!G100</f>
        <v>1.3509030360935701</v>
      </c>
      <c r="R143" s="108">
        <f>'Supply Buckets'!I100/1000</f>
        <v>2.2113035799999996</v>
      </c>
      <c r="S143" s="108">
        <f>'Supply Buckets'!J100/10000*'Supply Buckets'!I100</f>
        <v>1.67117720145994</v>
      </c>
      <c r="T143" s="108">
        <f>'Supply Buckets'!K100/1000</f>
        <v>4.5572960800000004</v>
      </c>
      <c r="U143" s="108">
        <f>'Supply Buckets'!L100/10000*'Supply Buckets'!K100</f>
        <v>5.6085868116226401</v>
      </c>
      <c r="V143" s="108">
        <f>'Supply Buckets'!M100/1000</f>
        <v>3.2754755200000001</v>
      </c>
      <c r="W143" s="113">
        <f>'Supply Buckets'!N100/10000*'Supply Buckets'!M100</f>
        <v>6.1499345720864005</v>
      </c>
    </row>
    <row r="144" spans="2:23" x14ac:dyDescent="0.3">
      <c r="B144" s="107">
        <v>47679</v>
      </c>
      <c r="C144" s="108">
        <f>'Summary Stats'!H101</f>
        <v>4.9375</v>
      </c>
      <c r="D144" s="108">
        <f>'Summary Stats'!P101</f>
        <v>3.81982</v>
      </c>
      <c r="E144" s="108">
        <f>'Summary Stats'!E101</f>
        <v>71.891239999999996</v>
      </c>
      <c r="F144" s="112">
        <f>'Summary Stats'!D101</f>
        <v>0.26934999999999998</v>
      </c>
      <c r="G144" s="111">
        <v>0</v>
      </c>
      <c r="H144" s="112">
        <v>0.15</v>
      </c>
      <c r="I144" s="112">
        <v>0.2</v>
      </c>
      <c r="K144" s="107">
        <v>47679</v>
      </c>
      <c r="L144" s="108">
        <f>'Supply Buckets'!C101/1000</f>
        <v>16.902485649999999</v>
      </c>
      <c r="M144" s="108">
        <f>'Supply Buckets'!D101/10000*'Supply Buckets'!C101</f>
        <v>0.71223694031969986</v>
      </c>
      <c r="N144" s="108">
        <f>'Supply Buckets'!E101/1000</f>
        <v>6.5123022800000001</v>
      </c>
      <c r="O144" s="108">
        <f>'Supply Buckets'!F101/10000*'Supply Buckets'!E101</f>
        <v>2.1475228490619198</v>
      </c>
      <c r="P144" s="108">
        <f>'Supply Buckets'!G101/1000</f>
        <v>2.4399556599999999</v>
      </c>
      <c r="Q144" s="108">
        <f>'Supply Buckets'!H101/10000*'Supply Buckets'!G101</f>
        <v>1.35886498607852</v>
      </c>
      <c r="R144" s="108">
        <f>'Supply Buckets'!I101/1000</f>
        <v>2.2208518900000001</v>
      </c>
      <c r="S144" s="108">
        <f>'Supply Buckets'!J101/10000*'Supply Buckets'!I101</f>
        <v>1.6915940135384298</v>
      </c>
      <c r="T144" s="108">
        <f>'Supply Buckets'!K101/1000</f>
        <v>4.5756681600000002</v>
      </c>
      <c r="U144" s="108">
        <f>'Supply Buckets'!L101/10000*'Supply Buckets'!K101</f>
        <v>5.6367290009587201</v>
      </c>
      <c r="V144" s="108">
        <f>'Supply Buckets'!M101/1000</f>
        <v>3.30110722</v>
      </c>
      <c r="W144" s="113">
        <f>'Supply Buckets'!N101/10000*'Supply Buckets'!M101</f>
        <v>6.2045399565282597</v>
      </c>
    </row>
    <row r="145" spans="2:23" x14ac:dyDescent="0.3">
      <c r="B145" s="107">
        <v>47710</v>
      </c>
      <c r="C145" s="108">
        <f>'Summary Stats'!H102</f>
        <v>4.9083399999999999</v>
      </c>
      <c r="D145" s="108">
        <f>'Summary Stats'!P102</f>
        <v>3.79053</v>
      </c>
      <c r="E145" s="108">
        <f>'Summary Stats'!E102</f>
        <v>71.52122</v>
      </c>
      <c r="F145" s="112">
        <f>'Summary Stats'!D102</f>
        <v>0.27628999999999998</v>
      </c>
      <c r="G145" s="111">
        <v>0</v>
      </c>
      <c r="H145" s="112">
        <v>0.15</v>
      </c>
      <c r="I145" s="112">
        <v>0.2</v>
      </c>
      <c r="K145" s="107">
        <v>47710</v>
      </c>
      <c r="L145" s="108">
        <f>'Supply Buckets'!C102/1000</f>
        <v>17.291401799999999</v>
      </c>
      <c r="M145" s="108">
        <f>'Supply Buckets'!D102/10000*'Supply Buckets'!C102</f>
        <v>0.72364516533000001</v>
      </c>
      <c r="N145" s="108">
        <f>'Supply Buckets'!E102/1000</f>
        <v>6.49989244</v>
      </c>
      <c r="O145" s="108">
        <f>'Supply Buckets'!F102/10000*'Supply Buckets'!E102</f>
        <v>2.1584452821205597</v>
      </c>
      <c r="P145" s="108">
        <f>'Supply Buckets'!G102/1000</f>
        <v>2.4399048899999998</v>
      </c>
      <c r="Q145" s="108">
        <f>'Supply Buckets'!H102/10000*'Supply Buckets'!G102</f>
        <v>1.3685402128961099</v>
      </c>
      <c r="R145" s="108">
        <f>'Supply Buckets'!I102/1000</f>
        <v>2.27631798</v>
      </c>
      <c r="S145" s="108">
        <f>'Supply Buckets'!J102/10000*'Supply Buckets'!I102</f>
        <v>1.7623048932541798</v>
      </c>
      <c r="T145" s="108">
        <f>'Supply Buckets'!K102/1000</f>
        <v>4.5677980399999996</v>
      </c>
      <c r="U145" s="108">
        <f>'Supply Buckets'!L102/10000*'Supply Buckets'!K102</f>
        <v>5.6943495028071602</v>
      </c>
      <c r="V145" s="108">
        <f>'Supply Buckets'!M102/1000</f>
        <v>3.2557843899999996</v>
      </c>
      <c r="W145" s="113">
        <f>'Supply Buckets'!N102/10000*'Supply Buckets'!M102</f>
        <v>6.12525042742016</v>
      </c>
    </row>
    <row r="146" spans="2:23" x14ac:dyDescent="0.3">
      <c r="B146" s="107">
        <v>47741</v>
      </c>
      <c r="C146" s="108">
        <f>'Summary Stats'!H103</f>
        <v>4.9172000000000002</v>
      </c>
      <c r="D146" s="108">
        <f>'Summary Stats'!P103</f>
        <v>3.8023500000000001</v>
      </c>
      <c r="E146" s="108">
        <f>'Summary Stats'!E103</f>
        <v>71.901629999999997</v>
      </c>
      <c r="F146" s="112">
        <f>'Summary Stats'!D103</f>
        <v>0.26963999999999999</v>
      </c>
      <c r="G146" s="111">
        <v>0</v>
      </c>
      <c r="H146" s="112">
        <v>0.15</v>
      </c>
      <c r="I146" s="112">
        <v>0.2</v>
      </c>
      <c r="K146" s="107">
        <v>47741</v>
      </c>
      <c r="L146" s="108">
        <f>'Supply Buckets'!C103/1000</f>
        <v>17.030100090000001</v>
      </c>
      <c r="M146" s="108">
        <f>'Supply Buckets'!D103/10000*'Supply Buckets'!C103</f>
        <v>0.69765508028694001</v>
      </c>
      <c r="N146" s="108">
        <f>'Supply Buckets'!E103/1000</f>
        <v>6.5033113</v>
      </c>
      <c r="O146" s="108">
        <f>'Supply Buckets'!F103/10000*'Supply Buckets'!E103</f>
        <v>2.1321756428180003</v>
      </c>
      <c r="P146" s="108">
        <f>'Supply Buckets'!G103/1000</f>
        <v>2.4386783699999999</v>
      </c>
      <c r="Q146" s="108">
        <f>'Supply Buckets'!H103/10000*'Supply Buckets'!G103</f>
        <v>1.3569001544949599</v>
      </c>
      <c r="R146" s="108">
        <f>'Supply Buckets'!I103/1000</f>
        <v>2.3271454600000001</v>
      </c>
      <c r="S146" s="108">
        <f>'Supply Buckets'!J103/10000*'Supply Buckets'!I103</f>
        <v>1.7758074661986403</v>
      </c>
      <c r="T146" s="108">
        <f>'Supply Buckets'!K103/1000</f>
        <v>4.5861840899999997</v>
      </c>
      <c r="U146" s="108">
        <f>'Supply Buckets'!L103/10000*'Supply Buckets'!K103</f>
        <v>5.6758063955749192</v>
      </c>
      <c r="V146" s="108">
        <f>'Supply Buckets'!M103/1000</f>
        <v>3.276643</v>
      </c>
      <c r="W146" s="113">
        <f>'Supply Buckets'!N103/10000*'Supply Buckets'!M103</f>
        <v>6.1432796614100003</v>
      </c>
    </row>
    <row r="147" spans="2:23" x14ac:dyDescent="0.3">
      <c r="B147" s="107">
        <v>47771</v>
      </c>
      <c r="C147" s="108">
        <f>'Summary Stats'!H104</f>
        <v>4.9017799999999996</v>
      </c>
      <c r="D147" s="108">
        <f>'Summary Stats'!P104</f>
        <v>3.7911600000000001</v>
      </c>
      <c r="E147" s="108">
        <f>'Summary Stats'!E104</f>
        <v>71.367400000000004</v>
      </c>
      <c r="F147" s="112">
        <f>'Summary Stats'!D104</f>
        <v>0.27556999999999998</v>
      </c>
      <c r="G147" s="111">
        <v>0</v>
      </c>
      <c r="H147" s="112">
        <v>0.15</v>
      </c>
      <c r="I147" s="112">
        <v>0.2</v>
      </c>
      <c r="K147" s="107">
        <v>47771</v>
      </c>
      <c r="L147" s="108">
        <f>'Supply Buckets'!C104/1000</f>
        <v>17.290783399999999</v>
      </c>
      <c r="M147" s="108">
        <f>'Supply Buckets'!D104/10000*'Supply Buckets'!C104</f>
        <v>0.6999136212485999</v>
      </c>
      <c r="N147" s="108">
        <f>'Supply Buckets'!E104/1000</f>
        <v>6.4861642799999997</v>
      </c>
      <c r="O147" s="108">
        <f>'Supply Buckets'!F104/10000*'Supply Buckets'!E104</f>
        <v>2.1320021988359996</v>
      </c>
      <c r="P147" s="108">
        <f>'Supply Buckets'!G104/1000</f>
        <v>2.4379611899999998</v>
      </c>
      <c r="Q147" s="108">
        <f>'Supply Buckets'!H104/10000*'Supply Buckets'!G104</f>
        <v>1.3517690271357301</v>
      </c>
      <c r="R147" s="108">
        <f>'Supply Buckets'!I104/1000</f>
        <v>2.36523818</v>
      </c>
      <c r="S147" s="108">
        <f>'Supply Buckets'!J104/10000*'Supply Buckets'!I104</f>
        <v>1.8047382275326798</v>
      </c>
      <c r="T147" s="108">
        <f>'Supply Buckets'!K104/1000</f>
        <v>4.6046495699999994</v>
      </c>
      <c r="U147" s="108">
        <f>'Supply Buckets'!L104/10000*'Supply Buckets'!K104</f>
        <v>5.70406491063234</v>
      </c>
      <c r="V147" s="108">
        <f>'Supply Buckets'!M104/1000</f>
        <v>3.2991164500000001</v>
      </c>
      <c r="W147" s="113">
        <f>'Supply Buckets'!N104/10000*'Supply Buckets'!M104</f>
        <v>6.1911351265357997</v>
      </c>
    </row>
    <row r="148" spans="2:23" x14ac:dyDescent="0.3">
      <c r="B148" s="107">
        <v>47802</v>
      </c>
      <c r="C148" s="108">
        <f>'Summary Stats'!H105</f>
        <v>4.8684799999999999</v>
      </c>
      <c r="D148" s="108">
        <f>'Summary Stats'!P105</f>
        <v>3.7587899999999999</v>
      </c>
      <c r="E148" s="108">
        <f>'Summary Stats'!E105</f>
        <v>70.970039999999997</v>
      </c>
      <c r="F148" s="112">
        <f>'Summary Stats'!D105</f>
        <v>0.28217999999999999</v>
      </c>
      <c r="G148" s="111">
        <v>0</v>
      </c>
      <c r="H148" s="112">
        <v>0.15</v>
      </c>
      <c r="I148" s="112">
        <v>0.2</v>
      </c>
      <c r="K148" s="107">
        <v>47802</v>
      </c>
      <c r="L148" s="108">
        <f>'Supply Buckets'!C105/1000</f>
        <v>17.66003413</v>
      </c>
      <c r="M148" s="108">
        <f>'Supply Buckets'!D105/10000*'Supply Buckets'!C105</f>
        <v>0.71627332427867008</v>
      </c>
      <c r="N148" s="108">
        <f>'Supply Buckets'!E105/1000</f>
        <v>6.4840933299999994</v>
      </c>
      <c r="O148" s="108">
        <f>'Supply Buckets'!F105/10000*'Supply Buckets'!E105</f>
        <v>2.1374683980478397</v>
      </c>
      <c r="P148" s="108">
        <f>'Supply Buckets'!G105/1000</f>
        <v>2.4491166500000001</v>
      </c>
      <c r="Q148" s="108">
        <f>'Supply Buckets'!H105/10000*'Supply Buckets'!G105</f>
        <v>1.3700064646102001</v>
      </c>
      <c r="R148" s="108">
        <f>'Supply Buckets'!I105/1000</f>
        <v>2.4302900900000002</v>
      </c>
      <c r="S148" s="108">
        <f>'Supply Buckets'!J105/10000*'Supply Buckets'!I105</f>
        <v>1.87057727024237</v>
      </c>
      <c r="T148" s="108">
        <f>'Supply Buckets'!K105/1000</f>
        <v>4.58401572</v>
      </c>
      <c r="U148" s="108">
        <f>'Supply Buckets'!L105/10000*'Supply Buckets'!K105</f>
        <v>5.7429740784247194</v>
      </c>
      <c r="V148" s="108">
        <f>'Supply Buckets'!M105/1000</f>
        <v>3.24906527</v>
      </c>
      <c r="W148" s="113">
        <f>'Supply Buckets'!N105/10000*'Supply Buckets'!M105</f>
        <v>6.1062705249811104</v>
      </c>
    </row>
    <row r="149" spans="2:23" x14ac:dyDescent="0.3">
      <c r="B149" s="107">
        <v>47832</v>
      </c>
      <c r="C149" s="108">
        <f>'Summary Stats'!H106</f>
        <v>4.8436700000000004</v>
      </c>
      <c r="D149" s="108">
        <f>'Summary Stats'!P106</f>
        <v>3.74499</v>
      </c>
      <c r="E149" s="108">
        <f>'Summary Stats'!E106</f>
        <v>70.927499999999995</v>
      </c>
      <c r="F149" s="112">
        <f>'Summary Stats'!D106</f>
        <v>0.27982000000000001</v>
      </c>
      <c r="G149" s="111">
        <v>0</v>
      </c>
      <c r="H149" s="112">
        <v>0.15</v>
      </c>
      <c r="I149" s="112">
        <v>0.2</v>
      </c>
      <c r="K149" s="107">
        <v>47832</v>
      </c>
      <c r="L149" s="108">
        <f>'Supply Buckets'!C106/1000</f>
        <v>17.614861819999998</v>
      </c>
      <c r="M149" s="108">
        <f>'Supply Buckets'!D106/10000*'Supply Buckets'!C106</f>
        <v>0.69177085339503996</v>
      </c>
      <c r="N149" s="108">
        <f>'Supply Buckets'!E106/1000</f>
        <v>6.5041335799999995</v>
      </c>
      <c r="O149" s="108">
        <f>'Supply Buckets'!F106/10000*'Supply Buckets'!E106</f>
        <v>2.1278338048305803</v>
      </c>
      <c r="P149" s="108">
        <f>'Supply Buckets'!G106/1000</f>
        <v>2.4490336400000001</v>
      </c>
      <c r="Q149" s="108">
        <f>'Supply Buckets'!H106/10000*'Supply Buckets'!G106</f>
        <v>1.35218739268684</v>
      </c>
      <c r="R149" s="108">
        <f>'Supply Buckets'!I106/1000</f>
        <v>2.4656803699999998</v>
      </c>
      <c r="S149" s="108">
        <f>'Supply Buckets'!J106/10000*'Supply Buckets'!I106</f>
        <v>1.87642221245592</v>
      </c>
      <c r="T149" s="108">
        <f>'Supply Buckets'!K106/1000</f>
        <v>4.6024474700000004</v>
      </c>
      <c r="U149" s="108">
        <f>'Supply Buckets'!L106/10000*'Supply Buckets'!K106</f>
        <v>5.7113151389471</v>
      </c>
      <c r="V149" s="108">
        <f>'Supply Buckets'!M106/1000</f>
        <v>3.2699312699999998</v>
      </c>
      <c r="W149" s="113">
        <f>'Supply Buckets'!N106/10000*'Supply Buckets'!M106</f>
        <v>6.1165568573734195</v>
      </c>
    </row>
    <row r="150" spans="2:23" x14ac:dyDescent="0.3">
      <c r="B150" s="107">
        <v>47863</v>
      </c>
      <c r="C150" s="108">
        <f>'Summary Stats'!H107</f>
        <v>4.8785499999999997</v>
      </c>
      <c r="D150" s="108">
        <f>'Summary Stats'!P107</f>
        <v>3.7686899999999999</v>
      </c>
      <c r="E150" s="108">
        <f>'Summary Stats'!E107</f>
        <v>71.116569999999996</v>
      </c>
      <c r="F150" s="112">
        <f>'Summary Stats'!D107</f>
        <v>0.27927999999999997</v>
      </c>
      <c r="G150" s="111">
        <v>0</v>
      </c>
      <c r="H150" s="112">
        <v>0.15</v>
      </c>
      <c r="I150" s="112">
        <v>0.2</v>
      </c>
      <c r="K150" s="107">
        <v>47863</v>
      </c>
      <c r="L150" s="108">
        <f>'Supply Buckets'!C107/1000</f>
        <v>17.547097919999999</v>
      </c>
      <c r="M150" s="108">
        <f>'Supply Buckets'!D107/10000*'Supply Buckets'!C107</f>
        <v>0.68853057528288009</v>
      </c>
      <c r="N150" s="108">
        <f>'Supply Buckets'!E107/1000</f>
        <v>6.5019252200000004</v>
      </c>
      <c r="O150" s="108">
        <f>'Supply Buckets'!F107/10000*'Supply Buckets'!E107</f>
        <v>2.13729335254274</v>
      </c>
      <c r="P150" s="108">
        <f>'Supply Buckets'!G107/1000</f>
        <v>2.4508655500000001</v>
      </c>
      <c r="Q150" s="108">
        <f>'Supply Buckets'!H107/10000*'Supply Buckets'!G107</f>
        <v>1.3625587025225001</v>
      </c>
      <c r="R150" s="108">
        <f>'Supply Buckets'!I107/1000</f>
        <v>2.4739735600000001</v>
      </c>
      <c r="S150" s="108">
        <f>'Supply Buckets'!J107/10000*'Supply Buckets'!I107</f>
        <v>1.8963724789732399</v>
      </c>
      <c r="T150" s="108">
        <f>'Supply Buckets'!K107/1000</f>
        <v>4.6209573099999997</v>
      </c>
      <c r="U150" s="108">
        <f>'Supply Buckets'!L107/10000*'Supply Buckets'!K107</f>
        <v>5.7395894136901795</v>
      </c>
      <c r="V150" s="108">
        <f>'Supply Buckets'!M107/1000</f>
        <v>3.2965885099999999</v>
      </c>
      <c r="W150" s="113">
        <f>'Supply Buckets'!N107/10000*'Supply Buckets'!M107</f>
        <v>6.1733169141893791</v>
      </c>
    </row>
    <row r="151" spans="2:23" x14ac:dyDescent="0.3">
      <c r="B151" s="107">
        <v>47894</v>
      </c>
      <c r="C151" s="108">
        <f>'Summary Stats'!H108</f>
        <v>4.7965600000000004</v>
      </c>
      <c r="D151" s="108">
        <f>'Summary Stats'!P108</f>
        <v>3.6995499999999999</v>
      </c>
      <c r="E151" s="108">
        <f>'Summary Stats'!E108</f>
        <v>70.356729999999999</v>
      </c>
      <c r="F151" s="112">
        <f>'Summary Stats'!D108</f>
        <v>0.29065000000000002</v>
      </c>
      <c r="G151" s="111">
        <v>0</v>
      </c>
      <c r="H151" s="112">
        <v>0.15</v>
      </c>
      <c r="I151" s="112">
        <v>0.2</v>
      </c>
      <c r="K151" s="107">
        <v>47894</v>
      </c>
      <c r="L151" s="108">
        <f>'Supply Buckets'!C108/1000</f>
        <v>18.15042283</v>
      </c>
      <c r="M151" s="108">
        <f>'Supply Buckets'!D108/10000*'Supply Buckets'!C108</f>
        <v>0.70697711965133003</v>
      </c>
      <c r="N151" s="108">
        <f>'Supply Buckets'!E108/1000</f>
        <v>6.5388279599999999</v>
      </c>
      <c r="O151" s="108">
        <f>'Supply Buckets'!F108/10000*'Supply Buckets'!E108</f>
        <v>2.1450952064177997</v>
      </c>
      <c r="P151" s="108">
        <f>'Supply Buckets'!G108/1000</f>
        <v>2.4461532299999997</v>
      </c>
      <c r="Q151" s="108">
        <f>'Supply Buckets'!H108/10000*'Supply Buckets'!G108</f>
        <v>1.37396268468609</v>
      </c>
      <c r="R151" s="108">
        <f>'Supply Buckets'!I108/1000</f>
        <v>2.5590095399999999</v>
      </c>
      <c r="S151" s="108">
        <f>'Supply Buckets'!J108/10000*'Supply Buckets'!I108</f>
        <v>1.9616445890205598</v>
      </c>
      <c r="T151" s="108">
        <f>'Supply Buckets'!K108/1000</f>
        <v>4.5854582600000002</v>
      </c>
      <c r="U151" s="108">
        <f>'Supply Buckets'!L108/10000*'Supply Buckets'!K108</f>
        <v>5.7627379845889202</v>
      </c>
      <c r="V151" s="108">
        <f>'Supply Buckets'!M108/1000</f>
        <v>3.2291532599999999</v>
      </c>
      <c r="W151" s="113">
        <f>'Supply Buckets'!N108/10000*'Supply Buckets'!M108</f>
        <v>6.04101273166998</v>
      </c>
    </row>
    <row r="152" spans="2:23" x14ac:dyDescent="0.3">
      <c r="B152" s="107">
        <v>47922</v>
      </c>
      <c r="C152" s="108">
        <f>'Summary Stats'!H109</f>
        <v>4.7717099999999997</v>
      </c>
      <c r="D152" s="108">
        <f>'Summary Stats'!P109</f>
        <v>3.6845300000000001</v>
      </c>
      <c r="E152" s="108">
        <f>'Summary Stats'!E109</f>
        <v>69.819329999999994</v>
      </c>
      <c r="F152" s="112">
        <f>'Summary Stats'!D109</f>
        <v>0.29410999999999998</v>
      </c>
      <c r="G152" s="111">
        <v>0</v>
      </c>
      <c r="H152" s="112">
        <v>0.15</v>
      </c>
      <c r="I152" s="112">
        <v>0.2</v>
      </c>
      <c r="K152" s="107">
        <v>47922</v>
      </c>
      <c r="L152" s="108">
        <f>'Supply Buckets'!C109/1000</f>
        <v>18.41445191</v>
      </c>
      <c r="M152" s="108">
        <f>'Supply Buckets'!D109/10000*'Supply Buckets'!C109</f>
        <v>0.69551384864069998</v>
      </c>
      <c r="N152" s="108">
        <f>'Supply Buckets'!E109/1000</f>
        <v>6.5344912800000001</v>
      </c>
      <c r="O152" s="108">
        <f>'Supply Buckets'!F109/10000*'Supply Buckets'!E109</f>
        <v>2.1467045408143202</v>
      </c>
      <c r="P152" s="108">
        <f>'Supply Buckets'!G109/1000</f>
        <v>2.44797412</v>
      </c>
      <c r="Q152" s="108">
        <f>'Supply Buckets'!H109/10000*'Supply Buckets'!G109</f>
        <v>1.36336981044456</v>
      </c>
      <c r="R152" s="108">
        <f>'Supply Buckets'!I109/1000</f>
        <v>2.6098469300000002</v>
      </c>
      <c r="S152" s="108">
        <f>'Supply Buckets'!J109/10000*'Supply Buckets'!I109</f>
        <v>2.0055916801440299</v>
      </c>
      <c r="T152" s="108">
        <f>'Supply Buckets'!K109/1000</f>
        <v>4.60364313</v>
      </c>
      <c r="U152" s="108">
        <f>'Supply Buckets'!L109/10000*'Supply Buckets'!K109</f>
        <v>5.7772867022759398</v>
      </c>
      <c r="V152" s="108">
        <f>'Supply Buckets'!M109/1000</f>
        <v>3.2500343599999999</v>
      </c>
      <c r="W152" s="113">
        <f>'Supply Buckets'!N109/10000*'Supply Buckets'!M109</f>
        <v>6.0774115015850798</v>
      </c>
    </row>
    <row r="153" spans="2:23" x14ac:dyDescent="0.3">
      <c r="B153" s="107">
        <v>47953</v>
      </c>
      <c r="C153" s="108">
        <f>'Summary Stats'!H110</f>
        <v>4.8485500000000004</v>
      </c>
      <c r="D153" s="108">
        <f>'Summary Stats'!P110</f>
        <v>3.7415699999999998</v>
      </c>
      <c r="E153" s="108">
        <f>'Summary Stats'!E110</f>
        <v>70.563429999999997</v>
      </c>
      <c r="F153" s="112">
        <f>'Summary Stats'!D110</f>
        <v>0.28716000000000003</v>
      </c>
      <c r="G153" s="111">
        <v>0</v>
      </c>
      <c r="H153" s="112">
        <v>0.15</v>
      </c>
      <c r="I153" s="112">
        <v>0.2</v>
      </c>
      <c r="K153" s="107">
        <v>47953</v>
      </c>
      <c r="L153" s="108">
        <f>'Supply Buckets'!C110/1000</f>
        <v>18.002770850000001</v>
      </c>
      <c r="M153" s="108">
        <f>'Supply Buckets'!D110/10000*'Supply Buckets'!C110</f>
        <v>0.70034379160669991</v>
      </c>
      <c r="N153" s="108">
        <f>'Supply Buckets'!E110/1000</f>
        <v>6.51515354</v>
      </c>
      <c r="O153" s="108">
        <f>'Supply Buckets'!F110/10000*'Supply Buckets'!E110</f>
        <v>2.1496749105230002</v>
      </c>
      <c r="P153" s="108">
        <f>'Supply Buckets'!G110/1000</f>
        <v>2.4490116099999999</v>
      </c>
      <c r="Q153" s="108">
        <f>'Supply Buckets'!H110/10000*'Supply Buckets'!G110</f>
        <v>1.3638398715393398</v>
      </c>
      <c r="R153" s="108">
        <f>'Supply Buckets'!I110/1000</f>
        <v>2.6536154199999999</v>
      </c>
      <c r="S153" s="108">
        <f>'Supply Buckets'!J110/10000*'Supply Buckets'!I110</f>
        <v>2.0392556851924399</v>
      </c>
      <c r="T153" s="108">
        <f>'Supply Buckets'!K110/1000</f>
        <v>4.6222286100000005</v>
      </c>
      <c r="U153" s="108">
        <f>'Supply Buckets'!L110/10000*'Supply Buckets'!K110</f>
        <v>5.8057363789046708</v>
      </c>
      <c r="V153" s="108">
        <f>'Supply Buckets'!M110/1000</f>
        <v>3.2757715899999997</v>
      </c>
      <c r="W153" s="113">
        <f>'Supply Buckets'!N110/10000*'Supply Buckets'!M110</f>
        <v>6.1322083829925091</v>
      </c>
    </row>
    <row r="154" spans="2:23" x14ac:dyDescent="0.3">
      <c r="B154" s="107">
        <v>47983</v>
      </c>
      <c r="C154" s="108">
        <f>'Summary Stats'!H111</f>
        <v>4.8451199999999996</v>
      </c>
      <c r="D154" s="108">
        <f>'Summary Stats'!P111</f>
        <v>3.7284600000000001</v>
      </c>
      <c r="E154" s="108">
        <f>'Summary Stats'!E111</f>
        <v>70.318799999999996</v>
      </c>
      <c r="F154" s="112">
        <f>'Summary Stats'!D111</f>
        <v>0.29271000000000003</v>
      </c>
      <c r="G154" s="111">
        <v>0</v>
      </c>
      <c r="H154" s="112">
        <v>0.15</v>
      </c>
      <c r="I154" s="112">
        <v>0.2</v>
      </c>
      <c r="K154" s="107">
        <v>47983</v>
      </c>
      <c r="L154" s="108">
        <f>'Supply Buckets'!C111/1000</f>
        <v>18.316730909999997</v>
      </c>
      <c r="M154" s="108">
        <f>'Supply Buckets'!D111/10000*'Supply Buckets'!C111</f>
        <v>0.7204886103448499</v>
      </c>
      <c r="N154" s="108">
        <f>'Supply Buckets'!E111/1000</f>
        <v>6.5235057200000002</v>
      </c>
      <c r="O154" s="108">
        <f>'Supply Buckets'!F111/10000*'Supply Buckets'!E111</f>
        <v>2.1713032143619597</v>
      </c>
      <c r="P154" s="108">
        <f>'Supply Buckets'!G111/1000</f>
        <v>2.4822012100000004</v>
      </c>
      <c r="Q154" s="108">
        <f>'Supply Buckets'!H111/10000*'Supply Buckets'!G111</f>
        <v>1.39467935826512</v>
      </c>
      <c r="R154" s="108">
        <f>'Supply Buckets'!I111/1000</f>
        <v>2.7059648300000001</v>
      </c>
      <c r="S154" s="108">
        <f>'Supply Buckets'!J111/10000*'Supply Buckets'!I111</f>
        <v>2.1122057912124199</v>
      </c>
      <c r="T154" s="108">
        <f>'Supply Buckets'!K111/1000</f>
        <v>4.6122824899999992</v>
      </c>
      <c r="U154" s="108">
        <f>'Supply Buckets'!L111/10000*'Supply Buckets'!K111</f>
        <v>5.8813566294059898</v>
      </c>
      <c r="V154" s="108">
        <f>'Supply Buckets'!M111/1000</f>
        <v>3.2190476700000001</v>
      </c>
      <c r="W154" s="113">
        <f>'Supply Buckets'!N111/10000*'Supply Buckets'!M111</f>
        <v>6.0634529150223901</v>
      </c>
    </row>
    <row r="155" spans="2:23" x14ac:dyDescent="0.3">
      <c r="B155" s="107">
        <v>48014</v>
      </c>
      <c r="C155" s="108">
        <f>'Summary Stats'!H112</f>
        <v>4.8027100000000003</v>
      </c>
      <c r="D155" s="108">
        <f>'Summary Stats'!P112</f>
        <v>3.7015099999999999</v>
      </c>
      <c r="E155" s="108">
        <f>'Summary Stats'!E112</f>
        <v>70.356660000000005</v>
      </c>
      <c r="F155" s="112">
        <f>'Summary Stats'!D112</f>
        <v>0.28931000000000001</v>
      </c>
      <c r="G155" s="111">
        <v>0</v>
      </c>
      <c r="H155" s="112">
        <v>0.15</v>
      </c>
      <c r="I155" s="112">
        <v>0.2</v>
      </c>
      <c r="K155" s="107">
        <v>48014</v>
      </c>
      <c r="L155" s="108">
        <f>'Supply Buckets'!C112/1000</f>
        <v>18.214889719999999</v>
      </c>
      <c r="M155" s="108">
        <f>'Supply Buckets'!D112/10000*'Supply Buckets'!C112</f>
        <v>0.68746636781223991</v>
      </c>
      <c r="N155" s="108">
        <f>'Supply Buckets'!E112/1000</f>
        <v>6.5402936699999996</v>
      </c>
      <c r="O155" s="108">
        <f>'Supply Buckets'!F112/10000*'Supply Buckets'!E112</f>
        <v>2.14010835440373</v>
      </c>
      <c r="P155" s="108">
        <f>'Supply Buckets'!G112/1000</f>
        <v>2.48346131</v>
      </c>
      <c r="Q155" s="108">
        <f>'Supply Buckets'!H112/10000*'Supply Buckets'!G112</f>
        <v>1.3727059210280901</v>
      </c>
      <c r="R155" s="108">
        <f>'Supply Buckets'!I112/1000</f>
        <v>2.7416712300000001</v>
      </c>
      <c r="S155" s="108">
        <f>'Supply Buckets'!J112/10000*'Supply Buckets'!I112</f>
        <v>2.0954483544040801</v>
      </c>
      <c r="T155" s="108">
        <f>'Supply Buckets'!K112/1000</f>
        <v>4.6307529299999999</v>
      </c>
      <c r="U155" s="108">
        <f>'Supply Buckets'!L112/10000*'Supply Buckets'!K112</f>
        <v>5.8227457802054392</v>
      </c>
      <c r="V155" s="108">
        <f>'Supply Buckets'!M112/1000</f>
        <v>3.2400241900000002</v>
      </c>
      <c r="W155" s="113">
        <f>'Supply Buckets'!N112/10000*'Supply Buckets'!M112</f>
        <v>6.0603226863306405</v>
      </c>
    </row>
    <row r="156" spans="2:23" x14ac:dyDescent="0.3">
      <c r="B156" s="107">
        <v>48044</v>
      </c>
      <c r="C156" s="108">
        <f>'Summary Stats'!H113</f>
        <v>4.8020500000000004</v>
      </c>
      <c r="D156" s="108">
        <f>'Summary Stats'!P113</f>
        <v>3.6983700000000002</v>
      </c>
      <c r="E156" s="108">
        <f>'Summary Stats'!E113</f>
        <v>69.951049999999995</v>
      </c>
      <c r="F156" s="112">
        <f>'Summary Stats'!D113</f>
        <v>0.29503000000000001</v>
      </c>
      <c r="G156" s="111">
        <v>0</v>
      </c>
      <c r="H156" s="112">
        <v>0.15</v>
      </c>
      <c r="I156" s="112">
        <v>0.2</v>
      </c>
      <c r="K156" s="107">
        <v>48044</v>
      </c>
      <c r="L156" s="108">
        <f>'Supply Buckets'!C113/1000</f>
        <v>18.47627134</v>
      </c>
      <c r="M156" s="108">
        <f>'Supply Buckets'!D113/10000*'Supply Buckets'!C113</f>
        <v>0.70370574652657991</v>
      </c>
      <c r="N156" s="108">
        <f>'Supply Buckets'!E113/1000</f>
        <v>6.5457740500000003</v>
      </c>
      <c r="O156" s="108">
        <f>'Supply Buckets'!F113/10000*'Supply Buckets'!E113</f>
        <v>2.1609105667081501</v>
      </c>
      <c r="P156" s="108">
        <f>'Supply Buckets'!G113/1000</f>
        <v>2.4788295800000002</v>
      </c>
      <c r="Q156" s="108">
        <f>'Supply Buckets'!H113/10000*'Supply Buckets'!G113</f>
        <v>1.3796173910448</v>
      </c>
      <c r="R156" s="108">
        <f>'Supply Buckets'!I113/1000</f>
        <v>2.7533077400000003</v>
      </c>
      <c r="S156" s="108">
        <f>'Supply Buckets'!J113/10000*'Supply Buckets'!I113</f>
        <v>2.1174340707547401</v>
      </c>
      <c r="T156" s="108">
        <f>'Supply Buckets'!K113/1000</f>
        <v>4.6496823599999999</v>
      </c>
      <c r="U156" s="108">
        <f>'Supply Buckets'!L113/10000*'Supply Buckets'!K113</f>
        <v>5.8516717468835999</v>
      </c>
      <c r="V156" s="108">
        <f>'Supply Buckets'!M113/1000</f>
        <v>3.2662505400000001</v>
      </c>
      <c r="W156" s="113">
        <f>'Supply Buckets'!N113/10000*'Supply Buckets'!M113</f>
        <v>6.1161423249145797</v>
      </c>
    </row>
    <row r="157" spans="2:23" x14ac:dyDescent="0.3">
      <c r="B157" s="107">
        <v>48075</v>
      </c>
      <c r="C157" s="108">
        <f>'Summary Stats'!H114</f>
        <v>4.7789700000000002</v>
      </c>
      <c r="D157" s="108">
        <f>'Summary Stats'!P114</f>
        <v>3.6741999999999999</v>
      </c>
      <c r="E157" s="108">
        <f>'Summary Stats'!E114</f>
        <v>69.574820000000003</v>
      </c>
      <c r="F157" s="112">
        <f>'Summary Stats'!D114</f>
        <v>0.30181999999999998</v>
      </c>
      <c r="G157" s="111">
        <v>0</v>
      </c>
      <c r="H157" s="112">
        <v>0.15</v>
      </c>
      <c r="I157" s="112">
        <v>0.2</v>
      </c>
      <c r="K157" s="107">
        <v>48075</v>
      </c>
      <c r="L157" s="108">
        <f>'Supply Buckets'!C114/1000</f>
        <v>18.86466076</v>
      </c>
      <c r="M157" s="108">
        <f>'Supply Buckets'!D114/10000*'Supply Buckets'!C114</f>
        <v>0.72189397330291993</v>
      </c>
      <c r="N157" s="108">
        <f>'Supply Buckets'!E114/1000</f>
        <v>6.5457701699999999</v>
      </c>
      <c r="O157" s="108">
        <f>'Supply Buckets'!F114/10000*'Supply Buckets'!E114</f>
        <v>2.1685874742403195</v>
      </c>
      <c r="P157" s="108">
        <f>'Supply Buckets'!G114/1000</f>
        <v>2.4839570199999996</v>
      </c>
      <c r="Q157" s="108">
        <f>'Supply Buckets'!H114/10000*'Supply Buckets'!G114</f>
        <v>1.39670667673282</v>
      </c>
      <c r="R157" s="108">
        <f>'Supply Buckets'!I114/1000</f>
        <v>2.8152478599999999</v>
      </c>
      <c r="S157" s="108">
        <f>'Supply Buckets'!J114/10000*'Supply Buckets'!I114</f>
        <v>2.1913354445146598</v>
      </c>
      <c r="T157" s="108">
        <f>'Supply Buckets'!K114/1000</f>
        <v>4.6374727700000005</v>
      </c>
      <c r="U157" s="108">
        <f>'Supply Buckets'!L114/10000*'Supply Buckets'!K114</f>
        <v>5.9025660667104614</v>
      </c>
      <c r="V157" s="108">
        <f>'Supply Buckets'!M114/1000</f>
        <v>3.2187913400000001</v>
      </c>
      <c r="W157" s="113">
        <f>'Supply Buckets'!N114/10000*'Supply Buckets'!M114</f>
        <v>6.0494576014314605</v>
      </c>
    </row>
    <row r="158" spans="2:23" x14ac:dyDescent="0.3">
      <c r="B158" s="107">
        <v>48106</v>
      </c>
      <c r="C158" s="108">
        <f>'Summary Stats'!H115</f>
        <v>4.7796399999999997</v>
      </c>
      <c r="D158" s="108">
        <f>'Summary Stats'!P115</f>
        <v>3.6798899999999999</v>
      </c>
      <c r="E158" s="108">
        <f>'Summary Stats'!E115</f>
        <v>69.923760000000001</v>
      </c>
      <c r="F158" s="112">
        <f>'Summary Stats'!D115</f>
        <v>0.29552</v>
      </c>
      <c r="G158" s="111">
        <v>0</v>
      </c>
      <c r="H158" s="112">
        <v>0.15</v>
      </c>
      <c r="I158" s="112">
        <v>0.2</v>
      </c>
      <c r="K158" s="107">
        <v>48106</v>
      </c>
      <c r="L158" s="108">
        <f>'Supply Buckets'!C115/1000</f>
        <v>18.600576089999997</v>
      </c>
      <c r="M158" s="108">
        <f>'Supply Buckets'!D115/10000*'Supply Buckets'!C115</f>
        <v>0.68764469747121004</v>
      </c>
      <c r="N158" s="108">
        <f>'Supply Buckets'!E115/1000</f>
        <v>6.5402787600000005</v>
      </c>
      <c r="O158" s="108">
        <f>'Supply Buckets'!F115/10000*'Supply Buckets'!E115</f>
        <v>2.1434390177360396</v>
      </c>
      <c r="P158" s="108">
        <f>'Supply Buckets'!G115/1000</f>
        <v>2.4864069</v>
      </c>
      <c r="Q158" s="108">
        <f>'Supply Buckets'!H115/10000*'Supply Buckets'!G115</f>
        <v>1.3801646876795999</v>
      </c>
      <c r="R158" s="108">
        <f>'Supply Buckets'!I115/1000</f>
        <v>2.8662661899999997</v>
      </c>
      <c r="S158" s="108">
        <f>'Supply Buckets'!J115/10000*'Supply Buckets'!I115</f>
        <v>2.1960156378642099</v>
      </c>
      <c r="T158" s="108">
        <f>'Supply Buckets'!K115/1000</f>
        <v>4.6559200199999999</v>
      </c>
      <c r="U158" s="108">
        <f>'Supply Buckets'!L115/10000*'Supply Buckets'!K115</f>
        <v>5.8799008662977386</v>
      </c>
      <c r="V158" s="108">
        <f>'Supply Buckets'!M115/1000</f>
        <v>3.2396745500000002</v>
      </c>
      <c r="W158" s="113">
        <f>'Supply Buckets'!N115/10000*'Supply Buckets'!M115</f>
        <v>6.061460240120951</v>
      </c>
    </row>
  </sheetData>
  <mergeCells count="3">
    <mergeCell ref="B42:I43"/>
    <mergeCell ref="K42:W43"/>
    <mergeCell ref="G44:I4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2C871-9CF3-40B7-8633-13CFD12FD4A6}">
  <sheetPr>
    <tabColor theme="4" tint="0.79998168889431442"/>
  </sheetPr>
  <dimension ref="A80:AO194"/>
  <sheetViews>
    <sheetView zoomScale="70" zoomScaleNormal="70" workbookViewId="0">
      <selection activeCell="O57" sqref="O57"/>
    </sheetView>
  </sheetViews>
  <sheetFormatPr defaultColWidth="9.109375" defaultRowHeight="14.4" x14ac:dyDescent="0.3"/>
  <cols>
    <col min="1" max="1" width="8.88671875" style="1" bestFit="1" customWidth="1"/>
    <col min="2" max="2" width="28.88671875" style="1" bestFit="1" customWidth="1"/>
    <col min="3" max="3" width="16.6640625" style="1" bestFit="1" customWidth="1"/>
    <col min="4" max="4" width="18.88671875" style="1" bestFit="1" customWidth="1"/>
    <col min="5" max="7" width="7.44140625" style="1" bestFit="1" customWidth="1"/>
    <col min="8" max="8" width="7.5546875" style="1" bestFit="1" customWidth="1"/>
    <col min="9" max="9" width="24.6640625" style="1" bestFit="1" customWidth="1"/>
    <col min="10" max="10" width="9.6640625" style="1" bestFit="1" customWidth="1"/>
    <col min="11" max="13" width="10.109375" style="1" bestFit="1" customWidth="1"/>
    <col min="14" max="14" width="17.88671875" style="1" bestFit="1" customWidth="1"/>
    <col min="15" max="15" width="10.5546875" style="1" bestFit="1" customWidth="1"/>
    <col min="16" max="16" width="7" style="1" bestFit="1" customWidth="1"/>
    <col min="17" max="17" width="15" style="1" bestFit="1" customWidth="1"/>
    <col min="18" max="18" width="8.33203125" style="1" bestFit="1" customWidth="1"/>
    <col min="19" max="19" width="7.44140625" style="1" bestFit="1" customWidth="1"/>
    <col min="20" max="20" width="27.109375" style="1" bestFit="1" customWidth="1"/>
    <col min="21" max="21" width="17" style="1" bestFit="1" customWidth="1"/>
    <col min="22" max="22" width="17.5546875" style="1" bestFit="1" customWidth="1"/>
    <col min="23" max="23" width="17" style="1" bestFit="1" customWidth="1"/>
    <col min="24" max="24" width="17.5546875" style="1" bestFit="1" customWidth="1"/>
    <col min="25" max="25" width="17" style="1" customWidth="1"/>
    <col min="26" max="26" width="17.5546875" style="1" bestFit="1" customWidth="1"/>
    <col min="27" max="28" width="17" style="1" customWidth="1"/>
    <col min="29" max="29" width="13.88671875" style="1" bestFit="1" customWidth="1"/>
    <col min="30" max="30" width="14.33203125" style="1" bestFit="1" customWidth="1"/>
    <col min="31" max="31" width="16.5546875" style="1" bestFit="1" customWidth="1"/>
    <col min="32" max="32" width="17" style="1" bestFit="1" customWidth="1"/>
    <col min="33" max="33" width="16.5546875" style="1" bestFit="1" customWidth="1"/>
    <col min="34" max="34" width="17" style="1" bestFit="1" customWidth="1"/>
    <col min="35" max="35" width="17.109375" style="1" bestFit="1" customWidth="1"/>
    <col min="36" max="36" width="18.109375" style="1" bestFit="1" customWidth="1"/>
    <col min="37" max="37" width="26.5546875" style="1" bestFit="1" customWidth="1"/>
    <col min="38" max="38" width="27.109375" style="1" bestFit="1" customWidth="1"/>
    <col min="39" max="42" width="27.109375" style="1" customWidth="1"/>
    <col min="43" max="43" width="14.44140625" style="1" bestFit="1" customWidth="1"/>
    <col min="44" max="16384" width="9.109375" style="1"/>
  </cols>
  <sheetData>
    <row r="80" spans="1:19" x14ac:dyDescent="0.3">
      <c r="A80" s="105" t="s">
        <v>31</v>
      </c>
      <c r="B80" s="105" t="s">
        <v>156</v>
      </c>
      <c r="C80" s="105" t="s">
        <v>157</v>
      </c>
      <c r="D80" s="105" t="s">
        <v>189</v>
      </c>
      <c r="E80" s="105" t="s">
        <v>190</v>
      </c>
      <c r="F80" s="105" t="s">
        <v>191</v>
      </c>
      <c r="G80" s="105" t="s">
        <v>192</v>
      </c>
      <c r="H80" s="105" t="s">
        <v>193</v>
      </c>
      <c r="I80" s="105" t="s">
        <v>194</v>
      </c>
      <c r="J80" s="105" t="s">
        <v>190</v>
      </c>
      <c r="K80" s="105" t="s">
        <v>191</v>
      </c>
      <c r="L80" s="105" t="s">
        <v>192</v>
      </c>
      <c r="M80" s="105" t="s">
        <v>193</v>
      </c>
      <c r="N80" s="105" t="s">
        <v>195</v>
      </c>
      <c r="O80" s="105" t="s">
        <v>196</v>
      </c>
      <c r="P80" s="105" t="s">
        <v>197</v>
      </c>
      <c r="Q80" s="114" t="s">
        <v>198</v>
      </c>
      <c r="R80" s="114" t="s">
        <v>199</v>
      </c>
      <c r="S80" s="114" t="s">
        <v>200</v>
      </c>
    </row>
    <row r="81" spans="1:41" x14ac:dyDescent="0.3">
      <c r="A81" s="107">
        <v>44666</v>
      </c>
      <c r="B81" s="115">
        <f>'Summary Stats'!$F2</f>
        <v>48.907710000000002</v>
      </c>
      <c r="C81" s="115">
        <f>'Summary Stats'!$G2</f>
        <v>1.33595</v>
      </c>
      <c r="D81" s="115">
        <f>'Summary Stats'!$O2</f>
        <v>0.90924000000000005</v>
      </c>
      <c r="E81" s="112">
        <f>'Summary Stats'!$I2/'Summary Stats'!$C2</f>
        <v>0.2669958417016135</v>
      </c>
      <c r="F81" s="112">
        <f>'Summary Stats'!$J2/'Summary Stats'!$C2</f>
        <v>0.50560264301510627</v>
      </c>
      <c r="G81" s="112">
        <f>'Summary Stats'!$K2/'Summary Stats'!$C2</f>
        <v>0.6499727847626765</v>
      </c>
      <c r="H81" s="116">
        <f>'Summary Stats'!$L2/'Summary Stats'!$C2</f>
        <v>0.8371880653668573</v>
      </c>
      <c r="I81" s="116">
        <f>'Summary Stats'!$M2/'Summary Stats'!$C2</f>
        <v>0.43332847959976084</v>
      </c>
      <c r="J81" s="115">
        <f>'Summary Stats'!$I2</f>
        <v>6119.5864899999997</v>
      </c>
      <c r="K81" s="115">
        <f>'Summary Stats'!$J2</f>
        <v>11588.49173</v>
      </c>
      <c r="L81" s="115">
        <f>'Summary Stats'!$K2</f>
        <v>14897.47798</v>
      </c>
      <c r="M81" s="115">
        <f>'Summary Stats'!$L2</f>
        <v>19188.481520000001</v>
      </c>
      <c r="N81" s="115">
        <f>'Summary Stats'!$M2</f>
        <v>9931.9565899999998</v>
      </c>
      <c r="O81" s="115">
        <f>'Summary Stats'!$C2/1000</f>
        <v>22.920156549999998</v>
      </c>
      <c r="P81" s="115">
        <f>'Summary Stats'!$C2*'Summary Stats'!$H2/10000</f>
        <v>11.868859267069249</v>
      </c>
      <c r="Q81" s="113">
        <f>'Net Issuance Summary'!F2</f>
        <v>3478.4</v>
      </c>
      <c r="R81" s="117">
        <f>'Summary Stats'!R2</f>
        <v>5713.2338799999998</v>
      </c>
      <c r="S81" s="117">
        <f>'Nonbill Summary Stats'!Q2</f>
        <v>5402.872229999999</v>
      </c>
      <c r="AO81" s="118"/>
    </row>
    <row r="82" spans="1:41" x14ac:dyDescent="0.3">
      <c r="A82" s="107">
        <v>44696</v>
      </c>
      <c r="B82" s="115">
        <f>'Summary Stats'!$F3</f>
        <v>48.74391</v>
      </c>
      <c r="C82" s="115">
        <f>'Summary Stats'!$G3</f>
        <v>1.35233</v>
      </c>
      <c r="D82" s="115">
        <f>'Summary Stats'!$O3</f>
        <v>1.0436099999999999</v>
      </c>
      <c r="E82" s="112">
        <f>'Summary Stats'!$I3/'Summary Stats'!$C3</f>
        <v>0.27656230700515216</v>
      </c>
      <c r="F82" s="112">
        <f>'Summary Stats'!$J3/'Summary Stats'!$C3</f>
        <v>0.50885075926163992</v>
      </c>
      <c r="G82" s="112">
        <f>'Summary Stats'!$K3/'Summary Stats'!$C3</f>
        <v>0.65184534521434123</v>
      </c>
      <c r="H82" s="116">
        <f>'Summary Stats'!$L3/'Summary Stats'!$C3</f>
        <v>0.83708653531945476</v>
      </c>
      <c r="I82" s="116">
        <f>'Summary Stats'!$M3/'Summary Stats'!$C3</f>
        <v>0.42705807671076534</v>
      </c>
      <c r="J82" s="115">
        <f>'Summary Stats'!$I3</f>
        <v>6439.6045999999997</v>
      </c>
      <c r="K82" s="115">
        <f>'Summary Stats'!$J3</f>
        <v>11848.3163</v>
      </c>
      <c r="L82" s="115">
        <f>'Summary Stats'!$K3</f>
        <v>15177.868340000001</v>
      </c>
      <c r="M82" s="115">
        <f>'Summary Stats'!$L3</f>
        <v>19491.109840000001</v>
      </c>
      <c r="N82" s="115">
        <f>'Summary Stats'!$M3</f>
        <v>9943.8176700000004</v>
      </c>
      <c r="O82" s="115">
        <f>'Summary Stats'!$C3/1000</f>
        <v>23.284462260000002</v>
      </c>
      <c r="P82" s="115">
        <f>'Summary Stats'!$C3*'Summary Stats'!$H3/10000</f>
        <v>12.03541255972236</v>
      </c>
      <c r="Q82" s="113">
        <f>'Net Issuance Summary'!F3</f>
        <v>3671.5</v>
      </c>
      <c r="R82" s="117">
        <f>'Summary Stats'!R3</f>
        <v>5715.2158500000014</v>
      </c>
      <c r="S82" s="117">
        <f>'Nonbill Summary Stats'!Q3</f>
        <v>5404.8541999999998</v>
      </c>
      <c r="AO82" s="118"/>
    </row>
    <row r="83" spans="1:41" x14ac:dyDescent="0.3">
      <c r="A83" s="107">
        <v>44727</v>
      </c>
      <c r="B83" s="115">
        <f>'Summary Stats'!$F4</f>
        <v>48.964669999999998</v>
      </c>
      <c r="C83" s="115">
        <f>'Summary Stats'!$G4</f>
        <v>1.38914</v>
      </c>
      <c r="D83" s="115">
        <f>'Summary Stats'!$O4</f>
        <v>1.1946300000000001</v>
      </c>
      <c r="E83" s="112">
        <f>'Summary Stats'!$I4/'Summary Stats'!$C4</f>
        <v>0.27083584339845423</v>
      </c>
      <c r="F83" s="112">
        <f>'Summary Stats'!$J4/'Summary Stats'!$C4</f>
        <v>0.50382793483383814</v>
      </c>
      <c r="G83" s="112">
        <f>'Summary Stats'!$K4/'Summary Stats'!$C4</f>
        <v>0.64833122416407851</v>
      </c>
      <c r="H83" s="116">
        <f>'Summary Stats'!$L4/'Summary Stats'!$C4</f>
        <v>0.83534121674395723</v>
      </c>
      <c r="I83" s="116">
        <f>'Summary Stats'!$M4/'Summary Stats'!$C4</f>
        <v>0.42997488551882057</v>
      </c>
      <c r="J83" s="115">
        <f>'Summary Stats'!$I4</f>
        <v>6304.5028199999997</v>
      </c>
      <c r="K83" s="115">
        <f>'Summary Stats'!$J4</f>
        <v>11728.08073</v>
      </c>
      <c r="L83" s="115">
        <f>'Summary Stats'!$K4</f>
        <v>15091.82086</v>
      </c>
      <c r="M83" s="115">
        <f>'Summary Stats'!$L4</f>
        <v>19445.029839999999</v>
      </c>
      <c r="N83" s="115">
        <f>'Summary Stats'!$M4</f>
        <v>10008.93325</v>
      </c>
      <c r="O83" s="115">
        <f>'Summary Stats'!$C4/1000</f>
        <v>23.277948520000002</v>
      </c>
      <c r="P83" s="115">
        <f>'Summary Stats'!$C4*'Summary Stats'!$H4/10000</f>
        <v>11.99631404773052</v>
      </c>
      <c r="Q83" s="113">
        <f>'Net Issuance Summary'!F4</f>
        <v>3499.4</v>
      </c>
      <c r="R83" s="117">
        <f>'Summary Stats'!R4</f>
        <v>5687.2151900000026</v>
      </c>
      <c r="S83" s="117">
        <f>'Nonbill Summary Stats'!Q4</f>
        <v>5376.8535300000003</v>
      </c>
      <c r="AO83" s="118"/>
    </row>
    <row r="84" spans="1:41" x14ac:dyDescent="0.3">
      <c r="A84" s="107">
        <v>44757</v>
      </c>
      <c r="B84" s="115">
        <f>'Summary Stats'!$F5</f>
        <v>48.564309999999999</v>
      </c>
      <c r="C84" s="115">
        <f>'Summary Stats'!$G5</f>
        <v>1.4022699999999999</v>
      </c>
      <c r="D84" s="115">
        <f>'Summary Stats'!$O5</f>
        <v>1.32114</v>
      </c>
      <c r="E84" s="112">
        <f>'Summary Stats'!$I5/'Summary Stats'!$C5</f>
        <v>0.27757546496808505</v>
      </c>
      <c r="F84" s="112">
        <f>'Summary Stats'!$J5/'Summary Stats'!$C5</f>
        <v>0.50827562747030175</v>
      </c>
      <c r="G84" s="112">
        <f>'Summary Stats'!$K5/'Summary Stats'!$C5</f>
        <v>0.65100757552855704</v>
      </c>
      <c r="H84" s="116">
        <f>'Summary Stats'!$L5/'Summary Stats'!$C5</f>
        <v>0.83598382696995832</v>
      </c>
      <c r="I84" s="116">
        <f>'Summary Stats'!$M5/'Summary Stats'!$C5</f>
        <v>0.42575032938781149</v>
      </c>
      <c r="J84" s="115">
        <f>'Summary Stats'!$I5</f>
        <v>6556.0227000000004</v>
      </c>
      <c r="K84" s="115">
        <f>'Summary Stats'!$J5</f>
        <v>12004.90307</v>
      </c>
      <c r="L84" s="115">
        <f>'Summary Stats'!$K5</f>
        <v>15376.072389999999</v>
      </c>
      <c r="M84" s="115">
        <f>'Summary Stats'!$L5</f>
        <v>19745.005010000001</v>
      </c>
      <c r="N84" s="115">
        <f>'Summary Stats'!$M5</f>
        <v>10055.74763</v>
      </c>
      <c r="O84" s="115">
        <f>'Summary Stats'!$C5/1000</f>
        <v>23.618883969999999</v>
      </c>
      <c r="P84" s="115">
        <f>'Summary Stats'!$C5*'Summary Stats'!$H5/10000</f>
        <v>12.129714051633201</v>
      </c>
      <c r="Q84" s="113">
        <f>'Net Issuance Summary'!F5</f>
        <v>3788.1</v>
      </c>
      <c r="R84" s="117">
        <f>'Summary Stats'!R5</f>
        <v>5659.2287899999974</v>
      </c>
      <c r="S84" s="117">
        <f>'Nonbill Summary Stats'!Q5</f>
        <v>5348.8671300000015</v>
      </c>
      <c r="AO84" s="118"/>
    </row>
    <row r="85" spans="1:41" x14ac:dyDescent="0.3">
      <c r="A85" s="107">
        <v>44788</v>
      </c>
      <c r="B85" s="115">
        <f>'Summary Stats'!$F6</f>
        <v>48.186030000000002</v>
      </c>
      <c r="C85" s="115">
        <f>'Summary Stats'!$G6</f>
        <v>1.40689</v>
      </c>
      <c r="D85" s="115">
        <f>'Summary Stats'!$O6</f>
        <v>1.37951</v>
      </c>
      <c r="E85" s="112">
        <f>'Summary Stats'!$I6/'Summary Stats'!$C6</f>
        <v>0.29014909135489741</v>
      </c>
      <c r="F85" s="112">
        <f>'Summary Stats'!$J6/'Summary Stats'!$C6</f>
        <v>0.51398104767533237</v>
      </c>
      <c r="G85" s="112">
        <f>'Summary Stats'!$K6/'Summary Stats'!$C6</f>
        <v>0.65499097988289789</v>
      </c>
      <c r="H85" s="116">
        <f>'Summary Stats'!$L6/'Summary Stats'!$C6</f>
        <v>0.83604058207666287</v>
      </c>
      <c r="I85" s="116">
        <f>'Summary Stats'!$M6/'Summary Stats'!$C6</f>
        <v>0.41797051080288344</v>
      </c>
      <c r="J85" s="115">
        <f>'Summary Stats'!$I6</f>
        <v>6975.5230300000003</v>
      </c>
      <c r="K85" s="115">
        <f>'Summary Stats'!$J6</f>
        <v>12356.704680000001</v>
      </c>
      <c r="L85" s="115">
        <f>'Summary Stats'!$K6</f>
        <v>15746.74814</v>
      </c>
      <c r="M85" s="115">
        <f>'Summary Stats'!$L6</f>
        <v>20099.392029999999</v>
      </c>
      <c r="N85" s="115">
        <f>'Summary Stats'!$M6</f>
        <v>10048.499239999999</v>
      </c>
      <c r="O85" s="115">
        <f>'Summary Stats'!$C6/1000</f>
        <v>24.04116793</v>
      </c>
      <c r="P85" s="115">
        <f>'Summary Stats'!$C6*'Summary Stats'!$H6/10000</f>
        <v>12.24178675112393</v>
      </c>
      <c r="Q85" s="113">
        <f>'Net Issuance Summary'!F6</f>
        <v>4082.8</v>
      </c>
      <c r="R85" s="117">
        <f>'Summary Stats'!R6</f>
        <v>5631.1993199999997</v>
      </c>
      <c r="S85" s="117">
        <f>'Nonbill Summary Stats'!Q6</f>
        <v>5320.837669999999</v>
      </c>
      <c r="AO85" s="118"/>
    </row>
    <row r="86" spans="1:41" x14ac:dyDescent="0.3">
      <c r="A86" s="107">
        <v>44819</v>
      </c>
      <c r="B86" s="115">
        <f>'Summary Stats'!$F7</f>
        <v>48.720100000000002</v>
      </c>
      <c r="C86" s="115">
        <f>'Summary Stats'!$G7</f>
        <v>1.4474499999999999</v>
      </c>
      <c r="D86" s="115">
        <f>'Summary Stats'!$O7</f>
        <v>1.4722299999999999</v>
      </c>
      <c r="E86" s="112">
        <f>'Summary Stats'!$I7/'Summary Stats'!$C7</f>
        <v>0.28000364878839618</v>
      </c>
      <c r="F86" s="112">
        <f>'Summary Stats'!$J7/'Summary Stats'!$C7</f>
        <v>0.50628310868231952</v>
      </c>
      <c r="G86" s="112">
        <f>'Summary Stats'!$K7/'Summary Stats'!$C7</f>
        <v>0.64917494755230309</v>
      </c>
      <c r="H86" s="116">
        <f>'Summary Stats'!$L7/'Summary Stats'!$C7</f>
        <v>0.83320599155222519</v>
      </c>
      <c r="I86" s="116">
        <f>'Summary Stats'!$M7/'Summary Stats'!$C7</f>
        <v>0.42318457782404051</v>
      </c>
      <c r="J86" s="115">
        <f>'Summary Stats'!$I7</f>
        <v>6679.8978100000004</v>
      </c>
      <c r="K86" s="115">
        <f>'Summary Stats'!$J7</f>
        <v>12078.12628</v>
      </c>
      <c r="L86" s="115">
        <f>'Summary Stats'!$K7</f>
        <v>15487.02072</v>
      </c>
      <c r="M86" s="115">
        <f>'Summary Stats'!$L7</f>
        <v>19877.35125</v>
      </c>
      <c r="N86" s="115">
        <f>'Summary Stats'!$M7</f>
        <v>10095.688920000001</v>
      </c>
      <c r="O86" s="115">
        <f>'Summary Stats'!$C7/1000</f>
        <v>23.856467009999999</v>
      </c>
      <c r="P86" s="115">
        <f>'Summary Stats'!$C7*'Summary Stats'!$H7/10000</f>
        <v>12.268307442227551</v>
      </c>
      <c r="Q86" s="113">
        <f>'Net Issuance Summary'!F7</f>
        <v>3761.7</v>
      </c>
      <c r="R86" s="117">
        <f>'Summary Stats'!R7</f>
        <v>5573.1823699999986</v>
      </c>
      <c r="S86" s="117">
        <f>'Nonbill Summary Stats'!Q7</f>
        <v>5279.1782900000017</v>
      </c>
      <c r="AO86" s="118"/>
    </row>
    <row r="87" spans="1:41" x14ac:dyDescent="0.3">
      <c r="A87" s="107">
        <v>44849</v>
      </c>
      <c r="B87" s="115">
        <f>'Summary Stats'!$F8</f>
        <v>48.571680000000001</v>
      </c>
      <c r="C87" s="115">
        <f>'Summary Stats'!$G8</f>
        <v>1.4618800000000001</v>
      </c>
      <c r="D87" s="115">
        <f>'Summary Stats'!$O8</f>
        <v>1.53762</v>
      </c>
      <c r="E87" s="112">
        <f>'Summary Stats'!$I8/'Summary Stats'!$C8</f>
        <v>0.27981885053759209</v>
      </c>
      <c r="F87" s="112">
        <f>'Summary Stats'!$J8/'Summary Stats'!$C8</f>
        <v>0.50711650595970192</v>
      </c>
      <c r="G87" s="112">
        <f>'Summary Stats'!$K8/'Summary Stats'!$C8</f>
        <v>0.64897764905106592</v>
      </c>
      <c r="H87" s="116">
        <f>'Summary Stats'!$L8/'Summary Stats'!$C8</f>
        <v>0.83276353749766319</v>
      </c>
      <c r="I87" s="116">
        <f>'Summary Stats'!$M8/'Summary Stats'!$C8</f>
        <v>0.42216821845246993</v>
      </c>
      <c r="J87" s="115">
        <f>'Summary Stats'!$I8</f>
        <v>6720.3144300000004</v>
      </c>
      <c r="K87" s="115">
        <f>'Summary Stats'!$J8</f>
        <v>12179.245129999999</v>
      </c>
      <c r="L87" s="115">
        <f>'Summary Stats'!$K8</f>
        <v>15586.276089999999</v>
      </c>
      <c r="M87" s="115">
        <f>'Summary Stats'!$L8</f>
        <v>20000.19944</v>
      </c>
      <c r="N87" s="115">
        <f>'Summary Stats'!$M8</f>
        <v>10139.07092</v>
      </c>
      <c r="O87" s="115">
        <f>'Summary Stats'!$C8/1000</f>
        <v>24.01666084</v>
      </c>
      <c r="P87" s="115">
        <f>'Summary Stats'!$C8*'Summary Stats'!$H8/10000</f>
        <v>12.359189818211561</v>
      </c>
      <c r="Q87" s="113">
        <f>'Net Issuance Summary'!F8</f>
        <v>3851.4</v>
      </c>
      <c r="R87" s="117">
        <f>'Summary Stats'!R8</f>
        <v>5515.1739999999991</v>
      </c>
      <c r="S87" s="117">
        <f>'Nonbill Summary Stats'!Q8</f>
        <v>5234.7969699999994</v>
      </c>
      <c r="AO87" s="118"/>
    </row>
    <row r="88" spans="1:41" x14ac:dyDescent="0.3">
      <c r="A88" s="107">
        <v>44880</v>
      </c>
      <c r="B88" s="115">
        <f>'Summary Stats'!$F9</f>
        <v>48.57826</v>
      </c>
      <c r="C88" s="115">
        <f>'Summary Stats'!$G9</f>
        <v>1.4724999999999999</v>
      </c>
      <c r="D88" s="115">
        <f>'Summary Stats'!$O9</f>
        <v>1.54491</v>
      </c>
      <c r="E88" s="112">
        <f>'Summary Stats'!$I9/'Summary Stats'!$C9</f>
        <v>0.28500554498432268</v>
      </c>
      <c r="F88" s="112">
        <f>'Summary Stats'!$J9/'Summary Stats'!$C9</f>
        <v>0.50821664761868002</v>
      </c>
      <c r="G88" s="112">
        <f>'Summary Stats'!$K9/'Summary Stats'!$C9</f>
        <v>0.65064044411084843</v>
      </c>
      <c r="H88" s="116">
        <f>'Summary Stats'!$L9/'Summary Stats'!$C9</f>
        <v>0.83187345681053859</v>
      </c>
      <c r="I88" s="116">
        <f>'Summary Stats'!$M9/'Summary Stats'!$C9</f>
        <v>0.41787125261766228</v>
      </c>
      <c r="J88" s="115">
        <f>'Summary Stats'!$I9</f>
        <v>6897.5340399999995</v>
      </c>
      <c r="K88" s="115">
        <f>'Summary Stats'!$J9</f>
        <v>12299.55588</v>
      </c>
      <c r="L88" s="115">
        <f>'Summary Stats'!$K9</f>
        <v>15746.41157</v>
      </c>
      <c r="M88" s="115">
        <f>'Summary Stats'!$L9</f>
        <v>20132.50474</v>
      </c>
      <c r="N88" s="115">
        <f>'Summary Stats'!$M9</f>
        <v>10113.07057</v>
      </c>
      <c r="O88" s="115">
        <f>'Summary Stats'!$C9/1000</f>
        <v>24.201402959999999</v>
      </c>
      <c r="P88" s="115">
        <f>'Summary Stats'!$C9*'Summary Stats'!$H9/10000</f>
        <v>12.42132166641408</v>
      </c>
      <c r="Q88" s="113">
        <f>'Net Issuance Summary'!F9</f>
        <v>3934.2</v>
      </c>
      <c r="R88" s="117">
        <f>'Summary Stats'!R9</f>
        <v>5457.1742599999998</v>
      </c>
      <c r="S88" s="117">
        <f>'Nonbill Summary Stats'!Q9</f>
        <v>5176.7972200000004</v>
      </c>
      <c r="AO88" s="118"/>
    </row>
    <row r="89" spans="1:41" x14ac:dyDescent="0.3">
      <c r="A89" s="107">
        <v>44910</v>
      </c>
      <c r="B89" s="115">
        <f>'Summary Stats'!$F10</f>
        <v>48.675109999999997</v>
      </c>
      <c r="C89" s="115">
        <f>'Summary Stats'!$G10</f>
        <v>1.4941500000000001</v>
      </c>
      <c r="D89" s="115">
        <f>'Summary Stats'!$O10</f>
        <v>1.56416</v>
      </c>
      <c r="E89" s="112">
        <f>'Summary Stats'!$I10/'Summary Stats'!$C10</f>
        <v>0.28139215502833326</v>
      </c>
      <c r="F89" s="112">
        <f>'Summary Stats'!$J10/'Summary Stats'!$C10</f>
        <v>0.50523018760982397</v>
      </c>
      <c r="G89" s="112">
        <f>'Summary Stats'!$K10/'Summary Stats'!$C10</f>
        <v>0.64902323004602491</v>
      </c>
      <c r="H89" s="116">
        <f>'Summary Stats'!$L10/'Summary Stats'!$C10</f>
        <v>0.83053700426673049</v>
      </c>
      <c r="I89" s="116">
        <f>'Summary Stats'!$M10/'Summary Stats'!$C10</f>
        <v>0.419672147453718</v>
      </c>
      <c r="J89" s="115">
        <f>'Summary Stats'!$I10</f>
        <v>6818.40949</v>
      </c>
      <c r="K89" s="115">
        <f>'Summary Stats'!$J10</f>
        <v>12242.22582</v>
      </c>
      <c r="L89" s="115">
        <f>'Summary Stats'!$K10</f>
        <v>15726.47308</v>
      </c>
      <c r="M89" s="115">
        <f>'Summary Stats'!$L10</f>
        <v>20124.730879999999</v>
      </c>
      <c r="N89" s="115">
        <f>'Summary Stats'!$M10</f>
        <v>10169.070110000001</v>
      </c>
      <c r="O89" s="115">
        <f>'Summary Stats'!$C10/1000</f>
        <v>24.230986430000002</v>
      </c>
      <c r="P89" s="115">
        <f>'Summary Stats'!$C10*'Summary Stats'!$H10/10000</f>
        <v>12.42875140756704</v>
      </c>
      <c r="Q89" s="113">
        <f>'Net Issuance Summary'!F10</f>
        <v>3831</v>
      </c>
      <c r="R89" s="117">
        <f>'Summary Stats'!R10</f>
        <v>5399.1888500000023</v>
      </c>
      <c r="S89" s="117">
        <f>'Nonbill Summary Stats'!Q10</f>
        <v>5125.346880000001</v>
      </c>
      <c r="AO89" s="118"/>
    </row>
    <row r="90" spans="1:41" x14ac:dyDescent="0.3">
      <c r="A90" s="107">
        <v>44941</v>
      </c>
      <c r="B90" s="115">
        <f>'Summary Stats'!$F11</f>
        <v>48.854030000000002</v>
      </c>
      <c r="C90" s="115">
        <f>'Summary Stats'!$G11</f>
        <v>1.50986</v>
      </c>
      <c r="D90" s="115">
        <f>'Summary Stats'!$O11</f>
        <v>1.57752</v>
      </c>
      <c r="E90" s="112">
        <f>'Summary Stats'!$I11/'Summary Stats'!$C11</f>
        <v>0.27913913984049721</v>
      </c>
      <c r="F90" s="112">
        <f>'Summary Stats'!$J11/'Summary Stats'!$C11</f>
        <v>0.50505055468460425</v>
      </c>
      <c r="G90" s="112">
        <f>'Summary Stats'!$K11/'Summary Stats'!$C11</f>
        <v>0.64905167828758414</v>
      </c>
      <c r="H90" s="116">
        <f>'Summary Stats'!$L11/'Summary Stats'!$C11</f>
        <v>0.82898695100813891</v>
      </c>
      <c r="I90" s="116">
        <f>'Summary Stats'!$M11/'Summary Stats'!$C11</f>
        <v>0.4192000231654856</v>
      </c>
      <c r="J90" s="115">
        <f>'Summary Stats'!$I11</f>
        <v>6763.4965899999997</v>
      </c>
      <c r="K90" s="115">
        <f>'Summary Stats'!$J11</f>
        <v>12237.29394</v>
      </c>
      <c r="L90" s="115">
        <f>'Summary Stats'!$K11</f>
        <v>15726.41807</v>
      </c>
      <c r="M90" s="115">
        <f>'Summary Stats'!$L11</f>
        <v>20086.220870000001</v>
      </c>
      <c r="N90" s="115">
        <f>'Summary Stats'!$M11</f>
        <v>10157.14933</v>
      </c>
      <c r="O90" s="115">
        <f>'Summary Stats'!$C11/1000</f>
        <v>24.22983962</v>
      </c>
      <c r="P90" s="115">
        <f>'Summary Stats'!$C11*'Summary Stats'!$H11/10000</f>
        <v>12.516965538814661</v>
      </c>
      <c r="Q90" s="113">
        <f>'Net Issuance Summary'!F11</f>
        <v>3835.5</v>
      </c>
      <c r="R90" s="117">
        <f>'Summary Stats'!R11</f>
        <v>5341.2121599999991</v>
      </c>
      <c r="S90" s="117">
        <f>'Nonbill Summary Stats'!Q11</f>
        <v>5071.9200200000014</v>
      </c>
      <c r="AO90" s="118"/>
    </row>
    <row r="91" spans="1:41" x14ac:dyDescent="0.3">
      <c r="A91" s="107">
        <v>44972</v>
      </c>
      <c r="B91" s="115">
        <f>'Summary Stats'!$F12</f>
        <v>48.659300000000002</v>
      </c>
      <c r="C91" s="115">
        <f>'Summary Stats'!$G12</f>
        <v>1.51651</v>
      </c>
      <c r="D91" s="115">
        <f>'Summary Stats'!$O12</f>
        <v>1.63659</v>
      </c>
      <c r="E91" s="112">
        <f>'Summary Stats'!$I12/'Summary Stats'!$C12</f>
        <v>0.28709792493747083</v>
      </c>
      <c r="F91" s="112">
        <f>'Summary Stats'!$J12/'Summary Stats'!$C12</f>
        <v>0.50903000790914243</v>
      </c>
      <c r="G91" s="112">
        <f>'Summary Stats'!$K12/'Summary Stats'!$C12</f>
        <v>0.65177063909046684</v>
      </c>
      <c r="H91" s="116">
        <f>'Summary Stats'!$L12/'Summary Stats'!$C12</f>
        <v>0.82840627141669443</v>
      </c>
      <c r="I91" s="116">
        <f>'Summary Stats'!$M12/'Summary Stats'!$C12</f>
        <v>0.41323798520322741</v>
      </c>
      <c r="J91" s="115">
        <f>'Summary Stats'!$I12</f>
        <v>7043.1704200000004</v>
      </c>
      <c r="K91" s="115">
        <f>'Summary Stats'!$J12</f>
        <v>12487.67331</v>
      </c>
      <c r="L91" s="115">
        <f>'Summary Stats'!$K12</f>
        <v>15989.4283</v>
      </c>
      <c r="M91" s="115">
        <f>'Summary Stats'!$L12</f>
        <v>20322.705389999999</v>
      </c>
      <c r="N91" s="115">
        <f>'Summary Stats'!$M12</f>
        <v>10137.67534</v>
      </c>
      <c r="O91" s="115">
        <f>'Summary Stats'!$C12/1000</f>
        <v>24.532293020000001</v>
      </c>
      <c r="P91" s="115">
        <f>'Summary Stats'!$C12*'Summary Stats'!$H12/10000</f>
        <v>12.57419851345214</v>
      </c>
      <c r="Q91" s="113">
        <f>'Net Issuance Summary'!F12</f>
        <v>4053.3</v>
      </c>
      <c r="R91" s="117">
        <f>'Summary Stats'!R12</f>
        <v>5283.2308200000007</v>
      </c>
      <c r="S91" s="117">
        <f>'Nonbill Summary Stats'!Q12</f>
        <v>5013.9386799999993</v>
      </c>
      <c r="AO91" s="118"/>
    </row>
    <row r="92" spans="1:41" x14ac:dyDescent="0.3">
      <c r="A92" s="107">
        <v>45000</v>
      </c>
      <c r="B92" s="115">
        <f>'Summary Stats'!$F13</f>
        <v>48.540779999999998</v>
      </c>
      <c r="C92" s="115">
        <f>'Summary Stats'!$G13</f>
        <v>1.5362800000000001</v>
      </c>
      <c r="D92" s="115">
        <f>'Summary Stats'!$O13</f>
        <v>1.70686</v>
      </c>
      <c r="E92" s="112">
        <f>'Summary Stats'!$I13/'Summary Stats'!$C13</f>
        <v>0.28796664277325829</v>
      </c>
      <c r="F92" s="112">
        <f>'Summary Stats'!$J13/'Summary Stats'!$C13</f>
        <v>0.50947464411192034</v>
      </c>
      <c r="G92" s="112">
        <f>'Summary Stats'!$K13/'Summary Stats'!$C13</f>
        <v>0.65233423734782181</v>
      </c>
      <c r="H92" s="116">
        <f>'Summary Stats'!$L13/'Summary Stats'!$C13</f>
        <v>0.82810479252342761</v>
      </c>
      <c r="I92" s="116">
        <f>'Summary Stats'!$M13/'Summary Stats'!$C13</f>
        <v>0.41207319202218612</v>
      </c>
      <c r="J92" s="115">
        <f>'Summary Stats'!$I13</f>
        <v>7114.78251</v>
      </c>
      <c r="K92" s="115">
        <f>'Summary Stats'!$J13</f>
        <v>12587.57352</v>
      </c>
      <c r="L92" s="115">
        <f>'Summary Stats'!$K13</f>
        <v>16117.200860000001</v>
      </c>
      <c r="M92" s="115">
        <f>'Summary Stats'!$L13</f>
        <v>20459.958269999999</v>
      </c>
      <c r="N92" s="115">
        <f>'Summary Stats'!$M13</f>
        <v>10181.079</v>
      </c>
      <c r="O92" s="115">
        <f>'Summary Stats'!$C13/1000</f>
        <v>24.706967590000001</v>
      </c>
      <c r="P92" s="115">
        <f>'Summary Stats'!$C13*'Summary Stats'!$H13/10000</f>
        <v>12.668892943253939</v>
      </c>
      <c r="Q92" s="113">
        <f>'Net Issuance Summary'!F13</f>
        <v>4111.5</v>
      </c>
      <c r="R92" s="117">
        <f>'Summary Stats'!R13</f>
        <v>5225.2657599999984</v>
      </c>
      <c r="S92" s="117">
        <f>'Nonbill Summary Stats'!Q13</f>
        <v>4960.0281899999991</v>
      </c>
      <c r="AO92" s="118"/>
    </row>
    <row r="93" spans="1:41" x14ac:dyDescent="0.3">
      <c r="A93" s="107">
        <v>45031</v>
      </c>
      <c r="B93" s="115">
        <f>'Summary Stats'!$F14</f>
        <v>49.037309999999998</v>
      </c>
      <c r="C93" s="115">
        <f>'Summary Stats'!$G14</f>
        <v>1.5687899999999999</v>
      </c>
      <c r="D93" s="115">
        <f>'Summary Stats'!$O14</f>
        <v>1.7897700000000001</v>
      </c>
      <c r="E93" s="112">
        <f>'Summary Stats'!$I14/'Summary Stats'!$C14</f>
        <v>0.27961647535724105</v>
      </c>
      <c r="F93" s="112">
        <f>'Summary Stats'!$J14/'Summary Stats'!$C14</f>
        <v>0.50422642127455874</v>
      </c>
      <c r="G93" s="112">
        <f>'Summary Stats'!$K14/'Summary Stats'!$C14</f>
        <v>0.64904359736410577</v>
      </c>
      <c r="H93" s="116">
        <f>'Summary Stats'!$L14/'Summary Stats'!$C14</f>
        <v>0.82537088946151571</v>
      </c>
      <c r="I93" s="116">
        <f>'Summary Stats'!$M14/'Summary Stats'!$C14</f>
        <v>0.41723266919935226</v>
      </c>
      <c r="J93" s="115">
        <f>'Summary Stats'!$I14</f>
        <v>6863.3960999999999</v>
      </c>
      <c r="K93" s="115">
        <f>'Summary Stats'!$J14</f>
        <v>12376.615680000001</v>
      </c>
      <c r="L93" s="115">
        <f>'Summary Stats'!$K14</f>
        <v>15931.26188</v>
      </c>
      <c r="M93" s="115">
        <f>'Summary Stats'!$L14</f>
        <v>20259.34751</v>
      </c>
      <c r="N93" s="115">
        <f>'Summary Stats'!$M14</f>
        <v>10241.288790000001</v>
      </c>
      <c r="O93" s="115">
        <f>'Summary Stats'!$C14/1000</f>
        <v>24.545750000000002</v>
      </c>
      <c r="P93" s="115">
        <f>'Summary Stats'!$C14*'Summary Stats'!$H14/10000</f>
        <v>12.77397648625</v>
      </c>
      <c r="Q93" s="113">
        <f>'Net Issuance Summary'!F14</f>
        <v>3951.2</v>
      </c>
      <c r="R93" s="117">
        <f>'Summary Stats'!R14</f>
        <v>5166.5760399999999</v>
      </c>
      <c r="S93" s="117">
        <f>'Nonbill Summary Stats'!Q14</f>
        <v>4901.3384799999994</v>
      </c>
      <c r="AO93" s="118"/>
    </row>
    <row r="94" spans="1:41" x14ac:dyDescent="0.3">
      <c r="A94" s="107">
        <v>45061</v>
      </c>
      <c r="B94" s="115">
        <f>'Summary Stats'!$F15</f>
        <v>49.090589999999999</v>
      </c>
      <c r="C94" s="115">
        <f>'Summary Stats'!$G15</f>
        <v>1.5841400000000001</v>
      </c>
      <c r="D94" s="115">
        <f>'Summary Stats'!$O15</f>
        <v>1.7934399999999999</v>
      </c>
      <c r="E94" s="112">
        <f>'Summary Stats'!$I15/'Summary Stats'!$C15</f>
        <v>0.28419692602968222</v>
      </c>
      <c r="F94" s="112">
        <f>'Summary Stats'!$J15/'Summary Stats'!$C15</f>
        <v>0.50554303012402624</v>
      </c>
      <c r="G94" s="112">
        <f>'Summary Stats'!$K15/'Summary Stats'!$C15</f>
        <v>0.6505408350391928</v>
      </c>
      <c r="H94" s="116">
        <f>'Summary Stats'!$L15/'Summary Stats'!$C15</f>
        <v>0.82445915592693686</v>
      </c>
      <c r="I94" s="116">
        <f>'Summary Stats'!$M15/'Summary Stats'!$C15</f>
        <v>0.41382957858695724</v>
      </c>
      <c r="J94" s="115">
        <f>'Summary Stats'!$I15</f>
        <v>7023.2315600000002</v>
      </c>
      <c r="K94" s="115">
        <f>'Summary Stats'!$J15</f>
        <v>12493.25886</v>
      </c>
      <c r="L94" s="115">
        <f>'Summary Stats'!$K15</f>
        <v>16076.52478</v>
      </c>
      <c r="M94" s="115">
        <f>'Summary Stats'!$L15</f>
        <v>20374.49048</v>
      </c>
      <c r="N94" s="115">
        <f>'Summary Stats'!$M15</f>
        <v>10226.78534</v>
      </c>
      <c r="O94" s="115">
        <f>'Summary Stats'!$C15/1000</f>
        <v>24.71255287</v>
      </c>
      <c r="P94" s="115">
        <f>'Summary Stats'!$C15*'Summary Stats'!$H15/10000</f>
        <v>12.888930799559979</v>
      </c>
      <c r="Q94" s="113">
        <f>'Net Issuance Summary'!F15</f>
        <v>4035.8</v>
      </c>
      <c r="R94" s="117">
        <f>'Summary Stats'!R15</f>
        <v>5107.851459999998</v>
      </c>
      <c r="S94" s="117">
        <f>'Nonbill Summary Stats'!Q15</f>
        <v>4842.6138800000008</v>
      </c>
      <c r="AO94" s="118"/>
    </row>
    <row r="95" spans="1:41" x14ac:dyDescent="0.3">
      <c r="A95" s="107">
        <v>45092</v>
      </c>
      <c r="B95" s="115">
        <f>'Summary Stats'!$F16</f>
        <v>49.211579999999998</v>
      </c>
      <c r="C95" s="115">
        <f>'Summary Stats'!$G16</f>
        <v>1.6092900000000001</v>
      </c>
      <c r="D95" s="115">
        <f>'Summary Stats'!$O16</f>
        <v>1.8117099999999999</v>
      </c>
      <c r="E95" s="112">
        <f>'Summary Stats'!$I16/'Summary Stats'!$C16</f>
        <v>0.27983798633225976</v>
      </c>
      <c r="F95" s="112">
        <f>'Summary Stats'!$J16/'Summary Stats'!$C16</f>
        <v>0.50242766116756155</v>
      </c>
      <c r="G95" s="112">
        <f>'Summary Stats'!$K16/'Summary Stats'!$C16</f>
        <v>0.64912936947536803</v>
      </c>
      <c r="H95" s="116">
        <f>'Summary Stats'!$L16/'Summary Stats'!$C16</f>
        <v>0.82295673265046876</v>
      </c>
      <c r="I95" s="116">
        <f>'Summary Stats'!$M16/'Summary Stats'!$C16</f>
        <v>0.41599372783795585</v>
      </c>
      <c r="J95" s="115">
        <f>'Summary Stats'!$I16</f>
        <v>6915.1819400000004</v>
      </c>
      <c r="K95" s="115">
        <f>'Summary Stats'!$J16</f>
        <v>12415.67928</v>
      </c>
      <c r="L95" s="115">
        <f>'Summary Stats'!$K16</f>
        <v>16040.88048</v>
      </c>
      <c r="M95" s="115">
        <f>'Summary Stats'!$L16</f>
        <v>20336.393960000001</v>
      </c>
      <c r="N95" s="115">
        <f>'Summary Stats'!$M16</f>
        <v>10279.77778</v>
      </c>
      <c r="O95" s="115">
        <f>'Summary Stats'!$C16/1000</f>
        <v>24.711376860000001</v>
      </c>
      <c r="P95" s="115">
        <f>'Summary Stats'!$C16*'Summary Stats'!$H16/10000</f>
        <v>12.825649395123479</v>
      </c>
      <c r="Q95" s="113">
        <f>'Net Issuance Summary'!F16</f>
        <v>3918.7</v>
      </c>
      <c r="R95" s="117">
        <f>'Summary Stats'!R16</f>
        <v>5049.1366899999994</v>
      </c>
      <c r="S95" s="117">
        <f>'Nonbill Summary Stats'!Q16</f>
        <v>4795.6211400000011</v>
      </c>
      <c r="AO95" s="118"/>
    </row>
    <row r="96" spans="1:41" x14ac:dyDescent="0.3">
      <c r="A96" s="107">
        <v>45122</v>
      </c>
      <c r="B96" s="115">
        <f>'Summary Stats'!$F17</f>
        <v>49.090719999999997</v>
      </c>
      <c r="C96" s="115">
        <f>'Summary Stats'!$G17</f>
        <v>1.61388</v>
      </c>
      <c r="D96" s="115">
        <f>'Summary Stats'!$O17</f>
        <v>1.8079799999999999</v>
      </c>
      <c r="E96" s="112">
        <f>'Summary Stats'!$I17/'Summary Stats'!$C17</f>
        <v>0.28205196072191624</v>
      </c>
      <c r="F96" s="112">
        <f>'Summary Stats'!$J17/'Summary Stats'!$C17</f>
        <v>0.50420389837178081</v>
      </c>
      <c r="G96" s="112">
        <f>'Summary Stats'!$K17/'Summary Stats'!$C17</f>
        <v>0.65059607291795185</v>
      </c>
      <c r="H96" s="116">
        <f>'Summary Stats'!$L17/'Summary Stats'!$C17</f>
        <v>0.82258430625728085</v>
      </c>
      <c r="I96" s="116">
        <f>'Summary Stats'!$M17/'Summary Stats'!$C17</f>
        <v>0.4144629397451528</v>
      </c>
      <c r="J96" s="115">
        <f>'Summary Stats'!$I17</f>
        <v>7013.96083</v>
      </c>
      <c r="K96" s="115">
        <f>'Summary Stats'!$J17</f>
        <v>12538.35068</v>
      </c>
      <c r="L96" s="115">
        <f>'Summary Stats'!$K17</f>
        <v>16178.77557</v>
      </c>
      <c r="M96" s="115">
        <f>'Summary Stats'!$L17</f>
        <v>20455.713510000001</v>
      </c>
      <c r="N96" s="115">
        <f>'Summary Stats'!$M17</f>
        <v>10306.70667</v>
      </c>
      <c r="O96" s="115">
        <f>'Summary Stats'!$C17/1000</f>
        <v>24.867619470000001</v>
      </c>
      <c r="P96" s="115">
        <f>'Summary Stats'!$C17*'Summary Stats'!$H17/10000</f>
        <v>12.934394914931099</v>
      </c>
      <c r="Q96" s="113">
        <f>'Net Issuance Summary'!F17</f>
        <v>4090.7</v>
      </c>
      <c r="R96" s="117">
        <f>'Summary Stats'!R17</f>
        <v>4990.4255000000012</v>
      </c>
      <c r="S96" s="117">
        <f>'Nonbill Summary Stats'!Q17</f>
        <v>4746.912049999999</v>
      </c>
      <c r="AO96" s="118"/>
    </row>
    <row r="97" spans="1:41" x14ac:dyDescent="0.3">
      <c r="A97" s="107">
        <v>45153</v>
      </c>
      <c r="B97" s="115">
        <f>'Summary Stats'!$F18</f>
        <v>49.050730000000001</v>
      </c>
      <c r="C97" s="115">
        <f>'Summary Stats'!$G18</f>
        <v>1.6191599999999999</v>
      </c>
      <c r="D97" s="115">
        <f>'Summary Stats'!$O18</f>
        <v>1.8060099999999999</v>
      </c>
      <c r="E97" s="112">
        <f>'Summary Stats'!$I18/'Summary Stats'!$C18</f>
        <v>0.28718600620685336</v>
      </c>
      <c r="F97" s="112">
        <f>'Summary Stats'!$J18/'Summary Stats'!$C18</f>
        <v>0.50633469491553462</v>
      </c>
      <c r="G97" s="112">
        <f>'Summary Stats'!$K18/'Summary Stats'!$C18</f>
        <v>0.65284052749908883</v>
      </c>
      <c r="H97" s="116">
        <f>'Summary Stats'!$L18/'Summary Stats'!$C18</f>
        <v>0.82148374122989676</v>
      </c>
      <c r="I97" s="116">
        <f>'Summary Stats'!$M18/'Summary Stats'!$C18</f>
        <v>0.40974576299642801</v>
      </c>
      <c r="J97" s="115">
        <f>'Summary Stats'!$I18</f>
        <v>7197.0753699999996</v>
      </c>
      <c r="K97" s="115">
        <f>'Summary Stats'!$J18</f>
        <v>12689.08959</v>
      </c>
      <c r="L97" s="115">
        <f>'Summary Stats'!$K18</f>
        <v>16360.624750000001</v>
      </c>
      <c r="M97" s="115">
        <f>'Summary Stats'!$L18</f>
        <v>20586.93764</v>
      </c>
      <c r="N97" s="115">
        <f>'Summary Stats'!$M18</f>
        <v>10268.50569</v>
      </c>
      <c r="O97" s="115">
        <f>'Summary Stats'!$C18/1000</f>
        <v>25.060675709999998</v>
      </c>
      <c r="P97" s="115">
        <f>'Summary Stats'!$C18*'Summary Stats'!$H18/10000</f>
        <v>13.035510955962179</v>
      </c>
      <c r="Q97" s="113">
        <f>'Net Issuance Summary'!F18</f>
        <v>4230.6000000000004</v>
      </c>
      <c r="R97" s="117">
        <f>'Summary Stats'!R18</f>
        <v>4931.7047500000008</v>
      </c>
      <c r="S97" s="117">
        <f>'Nonbill Summary Stats'!Q18</f>
        <v>4688.1913099999983</v>
      </c>
      <c r="AO97" s="118"/>
    </row>
    <row r="98" spans="1:41" x14ac:dyDescent="0.3">
      <c r="A98" s="107">
        <v>45184</v>
      </c>
      <c r="B98" s="115">
        <f>'Summary Stats'!$F19</f>
        <v>49.34939</v>
      </c>
      <c r="C98" s="115">
        <f>'Summary Stats'!$G19</f>
        <v>1.64822</v>
      </c>
      <c r="D98" s="115">
        <f>'Summary Stats'!$O19</f>
        <v>1.8281000000000001</v>
      </c>
      <c r="E98" s="112">
        <f>'Summary Stats'!$I19/'Summary Stats'!$C19</f>
        <v>0.28064726447496852</v>
      </c>
      <c r="F98" s="112">
        <f>'Summary Stats'!$J19/'Summary Stats'!$C19</f>
        <v>0.50168115960168458</v>
      </c>
      <c r="G98" s="112">
        <f>'Summary Stats'!$K19/'Summary Stats'!$C19</f>
        <v>0.64945704495222034</v>
      </c>
      <c r="H98" s="116">
        <f>'Summary Stats'!$L19/'Summary Stats'!$C19</f>
        <v>0.81941892372988812</v>
      </c>
      <c r="I98" s="116">
        <f>'Summary Stats'!$M19/'Summary Stats'!$C19</f>
        <v>0.41313787203053598</v>
      </c>
      <c r="J98" s="115">
        <f>'Summary Stats'!$I19</f>
        <v>7010.2194600000003</v>
      </c>
      <c r="K98" s="115">
        <f>'Summary Stats'!$J19</f>
        <v>12531.37113</v>
      </c>
      <c r="L98" s="115">
        <f>'Summary Stats'!$K19</f>
        <v>16222.62887</v>
      </c>
      <c r="M98" s="115">
        <f>'Summary Stats'!$L19</f>
        <v>20468.065119999999</v>
      </c>
      <c r="N98" s="115">
        <f>'Summary Stats'!$M19</f>
        <v>10319.669980000001</v>
      </c>
      <c r="O98" s="115">
        <f>'Summary Stats'!$C19/1000</f>
        <v>24.978755710000001</v>
      </c>
      <c r="P98" s="115">
        <f>'Summary Stats'!$C19*'Summary Stats'!$H19/10000</f>
        <v>13.032715749203922</v>
      </c>
      <c r="Q98" s="113">
        <f>'Net Issuance Summary'!F19</f>
        <v>4037.4</v>
      </c>
      <c r="R98" s="117">
        <f>'Summary Stats'!R19</f>
        <v>4872.9896200000003</v>
      </c>
      <c r="S98" s="117">
        <f>'Nonbill Summary Stats'!Q19</f>
        <v>4650.0747700000011</v>
      </c>
      <c r="AO98" s="118"/>
    </row>
    <row r="99" spans="1:41" x14ac:dyDescent="0.3">
      <c r="A99" s="107">
        <v>45214</v>
      </c>
      <c r="B99" s="115">
        <f>'Summary Stats'!$F20</f>
        <v>49.189109999999999</v>
      </c>
      <c r="C99" s="115">
        <f>'Summary Stats'!$G20</f>
        <v>1.65185</v>
      </c>
      <c r="D99" s="115">
        <f>'Summary Stats'!$O20</f>
        <v>1.82464</v>
      </c>
      <c r="E99" s="112">
        <f>'Summary Stats'!$I20/'Summary Stats'!$C20</f>
        <v>0.28209952246633163</v>
      </c>
      <c r="F99" s="112">
        <f>'Summary Stats'!$J20/'Summary Stats'!$C20</f>
        <v>0.50320159478117232</v>
      </c>
      <c r="G99" s="112">
        <f>'Summary Stats'!$K20/'Summary Stats'!$C20</f>
        <v>0.6497966909038333</v>
      </c>
      <c r="H99" s="116">
        <f>'Summary Stats'!$L20/'Summary Stats'!$C20</f>
        <v>0.81908656295003479</v>
      </c>
      <c r="I99" s="116">
        <f>'Summary Stats'!$M20/'Summary Stats'!$C20</f>
        <v>0.41225328923692373</v>
      </c>
      <c r="J99" s="115">
        <f>'Summary Stats'!$I20</f>
        <v>7091.1742000000004</v>
      </c>
      <c r="K99" s="115">
        <f>'Summary Stats'!$J20</f>
        <v>12649.04717</v>
      </c>
      <c r="L99" s="115">
        <f>'Summary Stats'!$K20</f>
        <v>16334.028109999999</v>
      </c>
      <c r="M99" s="115">
        <f>'Summary Stats'!$L20</f>
        <v>20589.490730000001</v>
      </c>
      <c r="N99" s="115">
        <f>'Summary Stats'!$M20</f>
        <v>10362.867200000001</v>
      </c>
      <c r="O99" s="115">
        <f>'Summary Stats'!$C20/1000</f>
        <v>25.13713649</v>
      </c>
      <c r="P99" s="115">
        <f>'Summary Stats'!$C20*'Summary Stats'!$H20/10000</f>
        <v>13.12296779028695</v>
      </c>
      <c r="Q99" s="113">
        <f>'Net Issuance Summary'!F20</f>
        <v>4159.8</v>
      </c>
      <c r="R99" s="117">
        <f>'Summary Stats'!R20</f>
        <v>4814.2780700000003</v>
      </c>
      <c r="S99" s="117">
        <f>'Nonbill Summary Stats'!Q20</f>
        <v>4598.920689999999</v>
      </c>
      <c r="AO99" s="118"/>
    </row>
    <row r="100" spans="1:41" x14ac:dyDescent="0.3">
      <c r="A100" s="107">
        <v>45245</v>
      </c>
      <c r="B100" s="115">
        <f>'Summary Stats'!$F21</f>
        <v>49.036430000000003</v>
      </c>
      <c r="C100" s="115">
        <f>'Summary Stats'!$G21</f>
        <v>1.6546000000000001</v>
      </c>
      <c r="D100" s="115">
        <f>'Summary Stats'!$O21</f>
        <v>1.8210599999999999</v>
      </c>
      <c r="E100" s="112">
        <f>'Summary Stats'!$I21/'Summary Stats'!$C21</f>
        <v>0.28898484654019918</v>
      </c>
      <c r="F100" s="112">
        <f>'Summary Stats'!$J21/'Summary Stats'!$C21</f>
        <v>0.50640623347461555</v>
      </c>
      <c r="G100" s="112">
        <f>'Summary Stats'!$K21/'Summary Stats'!$C21</f>
        <v>0.65302140275297216</v>
      </c>
      <c r="H100" s="116">
        <f>'Summary Stats'!$L21/'Summary Stats'!$C21</f>
        <v>0.81867036705842289</v>
      </c>
      <c r="I100" s="116">
        <f>'Summary Stats'!$M21/'Summary Stats'!$C21</f>
        <v>0.40746510459655833</v>
      </c>
      <c r="J100" s="115">
        <f>'Summary Stats'!$I21</f>
        <v>7317.1359400000001</v>
      </c>
      <c r="K100" s="115">
        <f>'Summary Stats'!$J21</f>
        <v>12822.27527</v>
      </c>
      <c r="L100" s="115">
        <f>'Summary Stats'!$K21</f>
        <v>16534.59146</v>
      </c>
      <c r="M100" s="115">
        <f>'Summary Stats'!$L21</f>
        <v>20728.845949999999</v>
      </c>
      <c r="N100" s="115">
        <f>'Summary Stats'!$M21</f>
        <v>10317.072319999999</v>
      </c>
      <c r="O100" s="115">
        <f>'Summary Stats'!$C21/1000</f>
        <v>25.320137119999998</v>
      </c>
      <c r="P100" s="115">
        <f>'Summary Stats'!$C21*'Summary Stats'!$H21/10000</f>
        <v>13.162166879089598</v>
      </c>
      <c r="Q100" s="113">
        <f>'Net Issuance Summary'!F21</f>
        <v>4303.3</v>
      </c>
      <c r="R100" s="117">
        <f>'Summary Stats'!R21</f>
        <v>4755.5700799999977</v>
      </c>
      <c r="S100" s="117">
        <f>'Nonbill Summary Stats'!Q21</f>
        <v>4540.2127099999998</v>
      </c>
      <c r="AO100" s="118"/>
    </row>
    <row r="101" spans="1:41" x14ac:dyDescent="0.3">
      <c r="A101" s="107">
        <v>45275</v>
      </c>
      <c r="B101" s="115">
        <f>'Summary Stats'!$F22</f>
        <v>49.118960000000001</v>
      </c>
      <c r="C101" s="115">
        <f>'Summary Stats'!$G22</f>
        <v>1.67387</v>
      </c>
      <c r="D101" s="115">
        <f>'Summary Stats'!$O22</f>
        <v>1.8338399999999999</v>
      </c>
      <c r="E101" s="112">
        <f>'Summary Stats'!$I22/'Summary Stats'!$C22</f>
        <v>0.28525900318808711</v>
      </c>
      <c r="F101" s="112">
        <f>'Summary Stats'!$J22/'Summary Stats'!$C22</f>
        <v>0.50352986391049415</v>
      </c>
      <c r="G101" s="112">
        <f>'Summary Stats'!$K22/'Summary Stats'!$C22</f>
        <v>0.6513382715058269</v>
      </c>
      <c r="H101" s="116">
        <f>'Summary Stats'!$L22/'Summary Stats'!$C22</f>
        <v>0.81740589096860505</v>
      </c>
      <c r="I101" s="116">
        <f>'Summary Stats'!$M22/'Summary Stats'!$C22</f>
        <v>0.40892508371902886</v>
      </c>
      <c r="J101" s="115">
        <f>'Summary Stats'!$I22</f>
        <v>7230.52052</v>
      </c>
      <c r="K101" s="115">
        <f>'Summary Stats'!$J22</f>
        <v>12763.078369999999</v>
      </c>
      <c r="L101" s="115">
        <f>'Summary Stats'!$K22</f>
        <v>16509.60946</v>
      </c>
      <c r="M101" s="115">
        <f>'Summary Stats'!$L22</f>
        <v>20718.96067</v>
      </c>
      <c r="N101" s="115">
        <f>'Summary Stats'!$M22</f>
        <v>10365.110919999999</v>
      </c>
      <c r="O101" s="115">
        <f>'Summary Stats'!$C22/1000</f>
        <v>25.347212319999997</v>
      </c>
      <c r="P101" s="115">
        <f>'Summary Stats'!$C22*'Summary Stats'!$H22/10000</f>
        <v>13.138854242133599</v>
      </c>
      <c r="Q101" s="113">
        <f>'Net Issuance Summary'!F22</f>
        <v>4222.7</v>
      </c>
      <c r="R101" s="117">
        <f>'Summary Stats'!R22</f>
        <v>4696.8661399999983</v>
      </c>
      <c r="S101" s="117">
        <f>'Nonbill Summary Stats'!Q22</f>
        <v>4495.8050800000019</v>
      </c>
      <c r="AO101" s="118"/>
    </row>
    <row r="102" spans="1:41" x14ac:dyDescent="0.3">
      <c r="A102" s="107">
        <v>45306</v>
      </c>
      <c r="B102" s="115">
        <f>'Summary Stats'!$F23</f>
        <v>49.281460000000003</v>
      </c>
      <c r="C102" s="115">
        <f>'Summary Stats'!$G23</f>
        <v>1.6854</v>
      </c>
      <c r="D102" s="115">
        <f>'Summary Stats'!$O23</f>
        <v>1.83897</v>
      </c>
      <c r="E102" s="112">
        <f>'Summary Stats'!$I23/'Summary Stats'!$C23</f>
        <v>0.28435194729116298</v>
      </c>
      <c r="F102" s="112">
        <f>'Summary Stats'!$J23/'Summary Stats'!$C23</f>
        <v>0.50303538449094121</v>
      </c>
      <c r="G102" s="112">
        <f>'Summary Stats'!$K23/'Summary Stats'!$C23</f>
        <v>0.65103637723660746</v>
      </c>
      <c r="H102" s="116">
        <f>'Summary Stats'!$L23/'Summary Stats'!$C23</f>
        <v>0.81591970853839035</v>
      </c>
      <c r="I102" s="116">
        <f>'Summary Stats'!$M23/'Summary Stats'!$C23</f>
        <v>0.40845059604359801</v>
      </c>
      <c r="J102" s="115">
        <f>'Summary Stats'!$I23</f>
        <v>7206.4363999999996</v>
      </c>
      <c r="K102" s="115">
        <f>'Summary Stats'!$J23</f>
        <v>12748.611500000001</v>
      </c>
      <c r="L102" s="115">
        <f>'Summary Stats'!$K23</f>
        <v>16499.455310000001</v>
      </c>
      <c r="M102" s="115">
        <f>'Summary Stats'!$L23</f>
        <v>20678.154460000002</v>
      </c>
      <c r="N102" s="115">
        <f>'Summary Stats'!$M23</f>
        <v>10351.514279999999</v>
      </c>
      <c r="O102" s="115">
        <f>'Summary Stats'!$C23/1000</f>
        <v>25.343369259999999</v>
      </c>
      <c r="P102" s="115">
        <f>'Summary Stats'!$C23*'Summary Stats'!$H23/10000</f>
        <v>13.224170079867999</v>
      </c>
      <c r="Q102" s="113">
        <f>'Net Issuance Summary'!F23</f>
        <v>4239.3</v>
      </c>
      <c r="R102" s="117">
        <f>'Summary Stats'!R23</f>
        <v>4638.1657999999989</v>
      </c>
      <c r="S102" s="117">
        <f>'Nonbill Summary Stats'!Q23</f>
        <v>4443.7756300000001</v>
      </c>
      <c r="AO102" s="118"/>
    </row>
    <row r="103" spans="1:41" x14ac:dyDescent="0.3">
      <c r="A103" s="107">
        <v>45337</v>
      </c>
      <c r="B103" s="115">
        <f>'Summary Stats'!$F24</f>
        <v>48.924250000000001</v>
      </c>
      <c r="C103" s="115">
        <f>'Summary Stats'!$G24</f>
        <v>1.6792499999999999</v>
      </c>
      <c r="D103" s="115">
        <f>'Summary Stats'!$O24</f>
        <v>1.8257699999999999</v>
      </c>
      <c r="E103" s="112">
        <f>'Summary Stats'!$I24/'Summary Stats'!$C24</f>
        <v>0.29392697142145796</v>
      </c>
      <c r="F103" s="112">
        <f>'Summary Stats'!$J24/'Summary Stats'!$C24</f>
        <v>0.5080230973166695</v>
      </c>
      <c r="G103" s="112">
        <f>'Summary Stats'!$K24/'Summary Stats'!$C24</f>
        <v>0.65545831706365898</v>
      </c>
      <c r="H103" s="116">
        <f>'Summary Stats'!$L24/'Summary Stats'!$C24</f>
        <v>0.81592444400968567</v>
      </c>
      <c r="I103" s="116">
        <f>'Summary Stats'!$M24/'Summary Stats'!$C24</f>
        <v>0.40084023778512035</v>
      </c>
      <c r="J103" s="115">
        <f>'Summary Stats'!$I24</f>
        <v>7537.6298500000003</v>
      </c>
      <c r="K103" s="115">
        <f>'Summary Stats'!$J24</f>
        <v>13028.03225</v>
      </c>
      <c r="L103" s="115">
        <f>'Summary Stats'!$K24</f>
        <v>16808.944589999999</v>
      </c>
      <c r="M103" s="115">
        <f>'Summary Stats'!$L24</f>
        <v>20924.028900000001</v>
      </c>
      <c r="N103" s="115">
        <f>'Summary Stats'!$M24</f>
        <v>10279.374250000001</v>
      </c>
      <c r="O103" s="115">
        <f>'Summary Stats'!$C24/1000</f>
        <v>25.644566790000002</v>
      </c>
      <c r="P103" s="115">
        <f>'Summary Stats'!$C24*'Summary Stats'!$H24/10000</f>
        <v>13.25824103043</v>
      </c>
      <c r="Q103" s="113">
        <f>'Net Issuance Summary'!F24</f>
        <v>4501.6000000000004</v>
      </c>
      <c r="R103" s="117">
        <f>'Summary Stats'!R24</f>
        <v>4579.4496800000024</v>
      </c>
      <c r="S103" s="117">
        <f>'Nonbill Summary Stats'!Q24</f>
        <v>4385.0595099999991</v>
      </c>
      <c r="AO103" s="118"/>
    </row>
    <row r="104" spans="1:41" x14ac:dyDescent="0.3">
      <c r="A104" s="107">
        <v>45366</v>
      </c>
      <c r="B104" s="115">
        <f>'Summary Stats'!$F25</f>
        <v>48.779679999999999</v>
      </c>
      <c r="C104" s="115">
        <f>'Summary Stats'!$G25</f>
        <v>1.68513</v>
      </c>
      <c r="D104" s="115">
        <f>'Summary Stats'!$O25</f>
        <v>1.8245800000000001</v>
      </c>
      <c r="E104" s="112">
        <f>'Summary Stats'!$I25/'Summary Stats'!$C25</f>
        <v>0.29473317244731145</v>
      </c>
      <c r="F104" s="112">
        <f>'Summary Stats'!$J25/'Summary Stats'!$C25</f>
        <v>0.50815116902340929</v>
      </c>
      <c r="G104" s="112">
        <f>'Summary Stats'!$K25/'Summary Stats'!$C25</f>
        <v>0.65507378442142461</v>
      </c>
      <c r="H104" s="116">
        <f>'Summary Stats'!$L25/'Summary Stats'!$C25</f>
        <v>0.81572342819531474</v>
      </c>
      <c r="I104" s="116">
        <f>'Summary Stats'!$M25/'Summary Stats'!$C25</f>
        <v>0.39947700580306977</v>
      </c>
      <c r="J104" s="115">
        <f>'Summary Stats'!$I25</f>
        <v>7609.2293399999999</v>
      </c>
      <c r="K104" s="115">
        <f>'Summary Stats'!$J25</f>
        <v>13119.11636</v>
      </c>
      <c r="L104" s="115">
        <f>'Summary Stats'!$K25</f>
        <v>16912.26888</v>
      </c>
      <c r="M104" s="115">
        <f>'Summary Stats'!$L25</f>
        <v>21059.816889999998</v>
      </c>
      <c r="N104" s="115">
        <f>'Summary Stats'!$M25</f>
        <v>10313.4375</v>
      </c>
      <c r="O104" s="115">
        <f>'Summary Stats'!$C25/1000</f>
        <v>25.81734956</v>
      </c>
      <c r="P104" s="115">
        <f>'Summary Stats'!$C25*'Summary Stats'!$H25/10000</f>
        <v>13.320668044278479</v>
      </c>
      <c r="Q104" s="113">
        <f>'Net Issuance Summary'!F25</f>
        <v>4569.2</v>
      </c>
      <c r="R104" s="117">
        <f>'Summary Stats'!R25</f>
        <v>4520.7383599999994</v>
      </c>
      <c r="S104" s="117">
        <f>'Nonbill Summary Stats'!Q25</f>
        <v>4350.8668100000004</v>
      </c>
      <c r="AO104" s="118"/>
    </row>
    <row r="105" spans="1:41" x14ac:dyDescent="0.3">
      <c r="A105" s="107">
        <v>45397</v>
      </c>
      <c r="B105" s="115">
        <f>'Summary Stats'!$F26</f>
        <v>49.20881</v>
      </c>
      <c r="C105" s="115">
        <f>'Summary Stats'!$G26</f>
        <v>1.70496</v>
      </c>
      <c r="D105" s="115">
        <f>'Summary Stats'!$O26</f>
        <v>1.8391</v>
      </c>
      <c r="E105" s="112">
        <f>'Summary Stats'!$I26/'Summary Stats'!$C26</f>
        <v>0.28713136653762567</v>
      </c>
      <c r="F105" s="112">
        <f>'Summary Stats'!$J26/'Summary Stats'!$C26</f>
        <v>0.50314785049355193</v>
      </c>
      <c r="G105" s="112">
        <f>'Summary Stats'!$K26/'Summary Stats'!$C26</f>
        <v>0.65188994422728253</v>
      </c>
      <c r="H105" s="116">
        <f>'Summary Stats'!$L26/'Summary Stats'!$C26</f>
        <v>0.81310136508178055</v>
      </c>
      <c r="I105" s="116">
        <f>'Summary Stats'!$M26/'Summary Stats'!$C26</f>
        <v>0.40291091891263486</v>
      </c>
      <c r="J105" s="115">
        <f>'Summary Stats'!$I26</f>
        <v>7366.3543499999996</v>
      </c>
      <c r="K105" s="115">
        <f>'Summary Stats'!$J26</f>
        <v>12908.256600000001</v>
      </c>
      <c r="L105" s="115">
        <f>'Summary Stats'!$K26</f>
        <v>16724.234570000001</v>
      </c>
      <c r="M105" s="115">
        <f>'Summary Stats'!$L26</f>
        <v>20860.113089999999</v>
      </c>
      <c r="N105" s="115">
        <f>'Summary Stats'!$M26</f>
        <v>10336.67842</v>
      </c>
      <c r="O105" s="115">
        <f>'Summary Stats'!$C26/1000</f>
        <v>25.654997009999999</v>
      </c>
      <c r="P105" s="115">
        <f>'Summary Stats'!$C26*'Summary Stats'!$H26/10000</f>
        <v>13.399707558311039</v>
      </c>
      <c r="Q105" s="113">
        <f>'Net Issuance Summary'!F26</f>
        <v>4403.3999999999996</v>
      </c>
      <c r="R105" s="117">
        <f>'Summary Stats'!R26</f>
        <v>4461.8869400000003</v>
      </c>
      <c r="S105" s="117">
        <f>'Nonbill Summary Stats'!Q26</f>
        <v>4292.0153899999996</v>
      </c>
      <c r="AO105" s="118"/>
    </row>
    <row r="106" spans="1:41" x14ac:dyDescent="0.3">
      <c r="A106" s="107">
        <v>45427</v>
      </c>
      <c r="B106" s="115">
        <f>'Summary Stats'!$F27</f>
        <v>49.179780000000001</v>
      </c>
      <c r="C106" s="115">
        <f>'Summary Stats'!$G27</f>
        <v>1.7072700000000001</v>
      </c>
      <c r="D106" s="115">
        <f>'Summary Stats'!$O27</f>
        <v>1.8283799999999999</v>
      </c>
      <c r="E106" s="112">
        <f>'Summary Stats'!$I27/'Summary Stats'!$C27</f>
        <v>0.29209450754226002</v>
      </c>
      <c r="F106" s="112">
        <f>'Summary Stats'!$J27/'Summary Stats'!$C27</f>
        <v>0.5047222255645194</v>
      </c>
      <c r="G106" s="112">
        <f>'Summary Stats'!$K27/'Summary Stats'!$C27</f>
        <v>0.65327510269844313</v>
      </c>
      <c r="H106" s="116">
        <f>'Summary Stats'!$L27/'Summary Stats'!$C27</f>
        <v>0.81246515613260284</v>
      </c>
      <c r="I106" s="116">
        <f>'Summary Stats'!$M27/'Summary Stats'!$C27</f>
        <v>0.39875921390807695</v>
      </c>
      <c r="J106" s="115">
        <f>'Summary Stats'!$I27</f>
        <v>7542.5306499999997</v>
      </c>
      <c r="K106" s="115">
        <f>'Summary Stats'!$J27</f>
        <v>13033.05183</v>
      </c>
      <c r="L106" s="115">
        <f>'Summary Stats'!$K27</f>
        <v>16869.017930000002</v>
      </c>
      <c r="M106" s="115">
        <f>'Summary Stats'!$L27</f>
        <v>20979.659609999999</v>
      </c>
      <c r="N106" s="115">
        <f>'Summary Stats'!$M27</f>
        <v>10296.850899999999</v>
      </c>
      <c r="O106" s="115">
        <f>'Summary Stats'!$C27/1000</f>
        <v>25.8222269</v>
      </c>
      <c r="P106" s="115">
        <f>'Summary Stats'!$C27*'Summary Stats'!$H27/10000</f>
        <v>13.503449512859103</v>
      </c>
      <c r="Q106" s="113">
        <f>'Net Issuance Summary'!F27</f>
        <v>4520.1000000000004</v>
      </c>
      <c r="R106" s="117">
        <f>'Summary Stats'!R27</f>
        <v>4403.0068900000006</v>
      </c>
      <c r="S106" s="117">
        <f>'Nonbill Summary Stats'!Q27</f>
        <v>4233.1353400000007</v>
      </c>
      <c r="AO106" s="118"/>
    </row>
    <row r="107" spans="1:41" x14ac:dyDescent="0.3">
      <c r="A107" s="107">
        <v>45458</v>
      </c>
      <c r="B107" s="115">
        <f>'Summary Stats'!$F28</f>
        <v>49.289969999999997</v>
      </c>
      <c r="C107" s="115">
        <f>'Summary Stats'!$G28</f>
        <v>1.7244900000000001</v>
      </c>
      <c r="D107" s="115">
        <f>'Summary Stats'!$O28</f>
        <v>1.83386</v>
      </c>
      <c r="E107" s="112">
        <f>'Summary Stats'!$I28/'Summary Stats'!$C28</f>
        <v>0.2877135846941572</v>
      </c>
      <c r="F107" s="112">
        <f>'Summary Stats'!$J28/'Summary Stats'!$C28</f>
        <v>0.50135588477946391</v>
      </c>
      <c r="G107" s="112">
        <f>'Summary Stats'!$K28/'Summary Stats'!$C28</f>
        <v>0.65084672724591019</v>
      </c>
      <c r="H107" s="116">
        <f>'Summary Stats'!$L28/'Summary Stats'!$C28</f>
        <v>0.81102527926044343</v>
      </c>
      <c r="I107" s="116">
        <f>'Summary Stats'!$M28/'Summary Stats'!$C28</f>
        <v>0.40018348237014634</v>
      </c>
      <c r="J107" s="115">
        <f>'Summary Stats'!$I28</f>
        <v>7428.9642199999998</v>
      </c>
      <c r="K107" s="115">
        <f>'Summary Stats'!$J28</f>
        <v>12945.356519999999</v>
      </c>
      <c r="L107" s="115">
        <f>'Summary Stats'!$K28</f>
        <v>16805.313709999999</v>
      </c>
      <c r="M107" s="115">
        <f>'Summary Stats'!$L28</f>
        <v>20941.234970000001</v>
      </c>
      <c r="N107" s="115">
        <f>'Summary Stats'!$M28</f>
        <v>10333.014950000001</v>
      </c>
      <c r="O107" s="115">
        <f>'Summary Stats'!$C28/1000</f>
        <v>25.82069327</v>
      </c>
      <c r="P107" s="115">
        <f>'Summary Stats'!$C28*'Summary Stats'!$H28/10000</f>
        <v>13.4368305707753</v>
      </c>
      <c r="Q107" s="113">
        <f>'Net Issuance Summary'!F28</f>
        <v>4406.2</v>
      </c>
      <c r="R107" s="117">
        <f>'Summary Stats'!R28</f>
        <v>4344.1321199999984</v>
      </c>
      <c r="S107" s="117">
        <f>'Nonbill Summary Stats'!Q28</f>
        <v>4198.643170000003</v>
      </c>
      <c r="AO107" s="118"/>
    </row>
    <row r="108" spans="1:41" x14ac:dyDescent="0.3">
      <c r="A108" s="107">
        <v>45488</v>
      </c>
      <c r="B108" s="115">
        <f>'Summary Stats'!$F29</f>
        <v>49.243989999999997</v>
      </c>
      <c r="C108" s="115">
        <f>'Summary Stats'!$G29</f>
        <v>1.72539</v>
      </c>
      <c r="D108" s="115">
        <f>'Summary Stats'!$O29</f>
        <v>1.8236000000000001</v>
      </c>
      <c r="E108" s="112">
        <f>'Summary Stats'!$I29/'Summary Stats'!$C29</f>
        <v>0.28855493506116048</v>
      </c>
      <c r="F108" s="112">
        <f>'Summary Stats'!$J29/'Summary Stats'!$C29</f>
        <v>0.50230569219976851</v>
      </c>
      <c r="G108" s="112">
        <f>'Summary Stats'!$K29/'Summary Stats'!$C29</f>
        <v>0.65087987182862261</v>
      </c>
      <c r="H108" s="116">
        <f>'Summary Stats'!$L29/'Summary Stats'!$C29</f>
        <v>0.81058479724961441</v>
      </c>
      <c r="I108" s="116">
        <f>'Summary Stats'!$M29/'Summary Stats'!$C29</f>
        <v>0.39941125593057675</v>
      </c>
      <c r="J108" s="115">
        <f>'Summary Stats'!$I29</f>
        <v>7495.8764899999996</v>
      </c>
      <c r="K108" s="115">
        <f>'Summary Stats'!$J29</f>
        <v>13048.54283</v>
      </c>
      <c r="L108" s="115">
        <f>'Summary Stats'!$K29</f>
        <v>16908.098030000001</v>
      </c>
      <c r="M108" s="115">
        <f>'Summary Stats'!$L29</f>
        <v>21056.799889999998</v>
      </c>
      <c r="N108" s="115">
        <f>'Summary Stats'!$M29</f>
        <v>10375.62377</v>
      </c>
      <c r="O108" s="115">
        <f>'Summary Stats'!$C29/1000</f>
        <v>25.977294369999999</v>
      </c>
      <c r="P108" s="115">
        <f>'Summary Stats'!$C29*'Summary Stats'!$H29/10000</f>
        <v>13.5598878881963</v>
      </c>
      <c r="Q108" s="113">
        <f>'Net Issuance Summary'!F29</f>
        <v>4548.6000000000004</v>
      </c>
      <c r="R108" s="117">
        <f>'Summary Stats'!R29</f>
        <v>4315.2601399999994</v>
      </c>
      <c r="S108" s="117">
        <f>'Nonbill Summary Stats'!Q29</f>
        <v>4169.7711900000031</v>
      </c>
      <c r="AO108" s="118"/>
    </row>
    <row r="109" spans="1:41" x14ac:dyDescent="0.3">
      <c r="A109" s="107">
        <v>45519</v>
      </c>
      <c r="B109" s="115">
        <f>'Summary Stats'!$F30</f>
        <v>49.132579999999997</v>
      </c>
      <c r="C109" s="115">
        <f>'Summary Stats'!$G30</f>
        <v>1.7263200000000001</v>
      </c>
      <c r="D109" s="115">
        <f>'Summary Stats'!$O30</f>
        <v>1.8131699999999999</v>
      </c>
      <c r="E109" s="112">
        <f>'Summary Stats'!$I30/'Summary Stats'!$C30</f>
        <v>0.29450885765904827</v>
      </c>
      <c r="F109" s="112">
        <f>'Summary Stats'!$J30/'Summary Stats'!$C30</f>
        <v>0.50508907624484989</v>
      </c>
      <c r="G109" s="112">
        <f>'Summary Stats'!$K30/'Summary Stats'!$C30</f>
        <v>0.65345026314896903</v>
      </c>
      <c r="H109" s="116">
        <f>'Summary Stats'!$L30/'Summary Stats'!$C30</f>
        <v>0.80980674679404663</v>
      </c>
      <c r="I109" s="116">
        <f>'Summary Stats'!$M30/'Summary Stats'!$C30</f>
        <v>0.39424105302129514</v>
      </c>
      <c r="J109" s="115">
        <f>'Summary Stats'!$I30</f>
        <v>7707.5592299999998</v>
      </c>
      <c r="K109" s="115">
        <f>'Summary Stats'!$J30</f>
        <v>13218.63119</v>
      </c>
      <c r="L109" s="115">
        <f>'Summary Stats'!$K30</f>
        <v>17101.375650000002</v>
      </c>
      <c r="M109" s="115">
        <f>'Summary Stats'!$L30</f>
        <v>21193.364150000001</v>
      </c>
      <c r="N109" s="115">
        <f>'Summary Stats'!$M30</f>
        <v>10317.639649999999</v>
      </c>
      <c r="O109" s="115">
        <f>'Summary Stats'!$C30/1000</f>
        <v>26.170891060000002</v>
      </c>
      <c r="P109" s="115">
        <f>'Summary Stats'!$C30*'Summary Stats'!$H30/10000</f>
        <v>13.6223413600959</v>
      </c>
      <c r="Q109" s="113">
        <f>'Net Issuance Summary'!F30</f>
        <v>4685.5</v>
      </c>
      <c r="R109" s="117">
        <f>'Summary Stats'!R30</f>
        <v>4286.3673400000007</v>
      </c>
      <c r="S109" s="117">
        <f>'Nonbill Summary Stats'!Q30</f>
        <v>4140.8783900000017</v>
      </c>
      <c r="AO109" s="118"/>
    </row>
    <row r="110" spans="1:41" x14ac:dyDescent="0.3">
      <c r="A110" s="107">
        <v>45550</v>
      </c>
      <c r="B110" s="115">
        <f>'Summary Stats'!$F31</f>
        <v>49.414569999999998</v>
      </c>
      <c r="C110" s="115">
        <f>'Summary Stats'!$G31</f>
        <v>1.7477499999999999</v>
      </c>
      <c r="D110" s="115">
        <f>'Summary Stats'!$O31</f>
        <v>1.8266199999999999</v>
      </c>
      <c r="E110" s="112">
        <f>'Summary Stats'!$I31/'Summary Stats'!$C31</f>
        <v>0.28802780797419808</v>
      </c>
      <c r="F110" s="112">
        <f>'Summary Stats'!$J31/'Summary Stats'!$C31</f>
        <v>0.50065025952364384</v>
      </c>
      <c r="G110" s="112">
        <f>'Summary Stats'!$K31/'Summary Stats'!$C31</f>
        <v>0.64939172106216103</v>
      </c>
      <c r="H110" s="116">
        <f>'Summary Stats'!$L31/'Summary Stats'!$C31</f>
        <v>0.80778671087597465</v>
      </c>
      <c r="I110" s="116">
        <f>'Summary Stats'!$M31/'Summary Stats'!$C31</f>
        <v>0.39684754911235065</v>
      </c>
      <c r="J110" s="115">
        <f>'Summary Stats'!$I31</f>
        <v>7514.1379100000004</v>
      </c>
      <c r="K110" s="115">
        <f>'Summary Stats'!$J31</f>
        <v>13061.08296</v>
      </c>
      <c r="L110" s="115">
        <f>'Summary Stats'!$K31</f>
        <v>16941.485560000001</v>
      </c>
      <c r="M110" s="115">
        <f>'Summary Stats'!$L31</f>
        <v>21073.7317</v>
      </c>
      <c r="N110" s="115">
        <f>'Summary Stats'!$M31</f>
        <v>10353.053180000001</v>
      </c>
      <c r="O110" s="115">
        <f>'Summary Stats'!$C31/1000</f>
        <v>26.088237669999998</v>
      </c>
      <c r="P110" s="115">
        <f>'Summary Stats'!$C31*'Summary Stats'!$H31/10000</f>
        <v>13.636817506624729</v>
      </c>
      <c r="Q110" s="113">
        <f>'Net Issuance Summary'!F31</f>
        <v>4493.3</v>
      </c>
      <c r="R110" s="117">
        <f>'Summary Stats'!R31</f>
        <v>4257.4772699999994</v>
      </c>
      <c r="S110" s="117">
        <f>'Nonbill Summary Stats'!Q31</f>
        <v>4111.9883200000004</v>
      </c>
      <c r="AO110" s="118"/>
    </row>
    <row r="111" spans="1:41" x14ac:dyDescent="0.3">
      <c r="A111" s="107">
        <v>45580</v>
      </c>
      <c r="B111" s="115">
        <f>'Summary Stats'!$F32</f>
        <v>49.171680000000002</v>
      </c>
      <c r="C111" s="115">
        <f>'Summary Stats'!$G32</f>
        <v>1.7430000000000001</v>
      </c>
      <c r="D111" s="115">
        <f>'Summary Stats'!$O32</f>
        <v>1.8129999999999999</v>
      </c>
      <c r="E111" s="112">
        <f>'Summary Stats'!$I32/'Summary Stats'!$C32</f>
        <v>0.29054164971840168</v>
      </c>
      <c r="F111" s="112">
        <f>'Summary Stats'!$J32/'Summary Stats'!$C32</f>
        <v>0.50301603837438824</v>
      </c>
      <c r="G111" s="112">
        <f>'Summary Stats'!$K32/'Summary Stats'!$C32</f>
        <v>0.6493683854624982</v>
      </c>
      <c r="H111" s="116">
        <f>'Summary Stats'!$L32/'Summary Stats'!$C32</f>
        <v>0.80787715227245205</v>
      </c>
      <c r="I111" s="116">
        <f>'Summary Stats'!$M32/'Summary Stats'!$C32</f>
        <v>0.39478897432764087</v>
      </c>
      <c r="J111" s="115">
        <f>'Summary Stats'!$I32</f>
        <v>7639.2561999999998</v>
      </c>
      <c r="K111" s="115">
        <f>'Summary Stats'!$J32</f>
        <v>13225.877920000001</v>
      </c>
      <c r="L111" s="115">
        <f>'Summary Stats'!$K32</f>
        <v>17073.942650000001</v>
      </c>
      <c r="M111" s="115">
        <f>'Summary Stats'!$L32</f>
        <v>21241.637989999999</v>
      </c>
      <c r="N111" s="115">
        <f>'Summary Stats'!$M32</f>
        <v>10380.24711</v>
      </c>
      <c r="O111" s="115">
        <f>'Summary Stats'!$C32/1000</f>
        <v>26.293153520000001</v>
      </c>
      <c r="P111" s="115">
        <f>'Summary Stats'!$C32*'Summary Stats'!$H32/10000</f>
        <v>13.72394811814568</v>
      </c>
      <c r="Q111" s="113">
        <f>'Net Issuance Summary'!F32</f>
        <v>4686.5</v>
      </c>
      <c r="R111" s="117">
        <f>'Summary Stats'!R32</f>
        <v>4228.5900299999994</v>
      </c>
      <c r="S111" s="117">
        <f>'Nonbill Summary Stats'!Q32</f>
        <v>4083.1010799999999</v>
      </c>
      <c r="AO111" s="118"/>
    </row>
    <row r="112" spans="1:41" x14ac:dyDescent="0.3">
      <c r="A112" s="107">
        <v>45611</v>
      </c>
      <c r="B112" s="115">
        <f>'Summary Stats'!$F33</f>
        <v>49.022379999999998</v>
      </c>
      <c r="C112" s="115">
        <f>'Summary Stats'!$G33</f>
        <v>1.7369399999999999</v>
      </c>
      <c r="D112" s="115">
        <f>'Summary Stats'!$O33</f>
        <v>1.79802</v>
      </c>
      <c r="E112" s="112">
        <f>'Summary Stats'!$I33/'Summary Stats'!$C33</f>
        <v>0.29647572502246683</v>
      </c>
      <c r="F112" s="112">
        <f>'Summary Stats'!$J33/'Summary Stats'!$C33</f>
        <v>0.50682244312619373</v>
      </c>
      <c r="G112" s="112">
        <f>'Summary Stats'!$K33/'Summary Stats'!$C33</f>
        <v>0.65136466723368081</v>
      </c>
      <c r="H112" s="116">
        <f>'Summary Stats'!$L33/'Summary Stats'!$C33</f>
        <v>0.80770132704097286</v>
      </c>
      <c r="I112" s="116">
        <f>'Summary Stats'!$M33/'Summary Stats'!$C33</f>
        <v>0.39016315511595279</v>
      </c>
      <c r="J112" s="115">
        <f>'Summary Stats'!$I33</f>
        <v>7865.5309200000002</v>
      </c>
      <c r="K112" s="115">
        <f>'Summary Stats'!$J33</f>
        <v>13446.050590000001</v>
      </c>
      <c r="L112" s="115">
        <f>'Summary Stats'!$K33</f>
        <v>17280.770390000001</v>
      </c>
      <c r="M112" s="115">
        <f>'Summary Stats'!$L33</f>
        <v>21428.39776</v>
      </c>
      <c r="N112" s="115">
        <f>'Summary Stats'!$M33</f>
        <v>10351.0679</v>
      </c>
      <c r="O112" s="115">
        <f>'Summary Stats'!$C33/1000</f>
        <v>26.530100969999999</v>
      </c>
      <c r="P112" s="115">
        <f>'Summary Stats'!$C33*'Summary Stats'!$H33/10000</f>
        <v>13.762463348086531</v>
      </c>
      <c r="Q112" s="113">
        <f>'Net Issuance Summary'!F33</f>
        <v>4867.8999999999996</v>
      </c>
      <c r="R112" s="117">
        <f>'Summary Stats'!R33</f>
        <v>4199.6952999999994</v>
      </c>
      <c r="S112" s="117">
        <f>'Nonbill Summary Stats'!Q33</f>
        <v>4054.2063499999999</v>
      </c>
      <c r="AO112" s="118"/>
    </row>
    <row r="113" spans="1:41" x14ac:dyDescent="0.3">
      <c r="A113" s="107">
        <v>45641</v>
      </c>
      <c r="B113" s="115">
        <f>'Summary Stats'!$F34</f>
        <v>49.083440000000003</v>
      </c>
      <c r="C113" s="115">
        <f>'Summary Stats'!$G34</f>
        <v>1.7481199999999999</v>
      </c>
      <c r="D113" s="115">
        <f>'Summary Stats'!$O34</f>
        <v>1.80138</v>
      </c>
      <c r="E113" s="112">
        <f>'Summary Stats'!$I34/'Summary Stats'!$C34</f>
        <v>0.2933239641350569</v>
      </c>
      <c r="F113" s="112">
        <f>'Summary Stats'!$J34/'Summary Stats'!$C34</f>
        <v>0.50491871559283175</v>
      </c>
      <c r="G113" s="112">
        <f>'Summary Stats'!$K34/'Summary Stats'!$C34</f>
        <v>0.64937623561433411</v>
      </c>
      <c r="H113" s="116">
        <f>'Summary Stats'!$L34/'Summary Stats'!$C34</f>
        <v>0.80655191002115578</v>
      </c>
      <c r="I113" s="116">
        <f>'Summary Stats'!$M34/'Summary Stats'!$C34</f>
        <v>0.39140350394949414</v>
      </c>
      <c r="J113" s="115">
        <f>'Summary Stats'!$I34</f>
        <v>7791.6642099999999</v>
      </c>
      <c r="K113" s="115">
        <f>'Summary Stats'!$J34</f>
        <v>13412.32755</v>
      </c>
      <c r="L113" s="115">
        <f>'Summary Stats'!$K34</f>
        <v>17249.601780000001</v>
      </c>
      <c r="M113" s="115">
        <f>'Summary Stats'!$L34</f>
        <v>21424.712670000001</v>
      </c>
      <c r="N113" s="115">
        <f>'Summary Stats'!$M34</f>
        <v>10396.98438</v>
      </c>
      <c r="O113" s="115">
        <f>'Summary Stats'!$C34/1000</f>
        <v>26.563340069999999</v>
      </c>
      <c r="P113" s="115">
        <f>'Summary Stats'!$C34*'Summary Stats'!$H34/10000</f>
        <v>13.759491396179158</v>
      </c>
      <c r="Q113" s="113">
        <f>'Net Issuance Summary'!F34</f>
        <v>4785.7</v>
      </c>
      <c r="R113" s="117">
        <f>'Summary Stats'!R34</f>
        <v>4170.8032999999996</v>
      </c>
      <c r="S113" s="117">
        <f>'Nonbill Summary Stats'!Q34</f>
        <v>4027.317779999998</v>
      </c>
      <c r="AO113" s="118"/>
    </row>
    <row r="114" spans="1:41" x14ac:dyDescent="0.3">
      <c r="A114" s="107">
        <v>45672</v>
      </c>
      <c r="B114" s="115">
        <f>'Summary Stats'!$F35</f>
        <v>49.334809999999997</v>
      </c>
      <c r="C114" s="115">
        <f>'Summary Stats'!$G35</f>
        <v>1.75404</v>
      </c>
      <c r="D114" s="115">
        <f>'Summary Stats'!$O35</f>
        <v>1.7984</v>
      </c>
      <c r="E114" s="112">
        <f>'Summary Stats'!$I35/'Summary Stats'!$C35</f>
        <v>0.29104497479716634</v>
      </c>
      <c r="F114" s="112">
        <f>'Summary Stats'!$J35/'Summary Stats'!$C35</f>
        <v>0.50427851127484424</v>
      </c>
      <c r="G114" s="112">
        <f>'Summary Stats'!$K35/'Summary Stats'!$C35</f>
        <v>0.64705938365193183</v>
      </c>
      <c r="H114" s="116">
        <f>'Summary Stats'!$L35/'Summary Stats'!$C35</f>
        <v>0.80490207029398486</v>
      </c>
      <c r="I114" s="116">
        <f>'Summary Stats'!$M35/'Summary Stats'!$C35</f>
        <v>0.39243900222718453</v>
      </c>
      <c r="J114" s="115">
        <f>'Summary Stats'!$I35</f>
        <v>7729.0382799999998</v>
      </c>
      <c r="K114" s="115">
        <f>'Summary Stats'!$J35</f>
        <v>13391.70319</v>
      </c>
      <c r="L114" s="115">
        <f>'Summary Stats'!$K35</f>
        <v>17183.415550000002</v>
      </c>
      <c r="M114" s="115">
        <f>'Summary Stats'!$L35</f>
        <v>21375.111929999999</v>
      </c>
      <c r="N114" s="115">
        <f>'Summary Stats'!$M35</f>
        <v>10421.67477</v>
      </c>
      <c r="O114" s="115">
        <f>'Summary Stats'!$C35/1000</f>
        <v>26.556164680000002</v>
      </c>
      <c r="P114" s="115">
        <f>'Summary Stats'!$C35*'Summary Stats'!$H35/10000</f>
        <v>13.871957850738841</v>
      </c>
      <c r="Q114" s="113">
        <f>'Net Issuance Summary'!F35</f>
        <v>4795.5</v>
      </c>
      <c r="R114" s="117">
        <f>'Summary Stats'!R35</f>
        <v>4141.9140400000033</v>
      </c>
      <c r="S114" s="117">
        <f>'Nonbill Summary Stats'!Q35</f>
        <v>3998.4285200000008</v>
      </c>
      <c r="AO114" s="118"/>
    </row>
    <row r="115" spans="1:41" x14ac:dyDescent="0.3">
      <c r="A115" s="107">
        <v>45703</v>
      </c>
      <c r="B115" s="115">
        <f>'Summary Stats'!$F36</f>
        <v>48.922739999999997</v>
      </c>
      <c r="C115" s="115">
        <f>'Summary Stats'!$G36</f>
        <v>1.7353099999999999</v>
      </c>
      <c r="D115" s="115">
        <f>'Summary Stats'!$O36</f>
        <v>1.7721100000000001</v>
      </c>
      <c r="E115" s="112">
        <f>'Summary Stats'!$I36/'Summary Stats'!$C36</f>
        <v>0.30145488389943348</v>
      </c>
      <c r="F115" s="112">
        <f>'Summary Stats'!$J36/'Summary Stats'!$C36</f>
        <v>0.51052314697855394</v>
      </c>
      <c r="G115" s="112">
        <f>'Summary Stats'!$K36/'Summary Stats'!$C36</f>
        <v>0.6510524295513137</v>
      </c>
      <c r="H115" s="116">
        <f>'Summary Stats'!$L36/'Summary Stats'!$C36</f>
        <v>0.8054371145501702</v>
      </c>
      <c r="I115" s="116">
        <f>'Summary Stats'!$M36/'Summary Stats'!$C36</f>
        <v>0.38552240414201033</v>
      </c>
      <c r="J115" s="115">
        <f>'Summary Stats'!$I36</f>
        <v>8123.4198699999997</v>
      </c>
      <c r="K115" s="115">
        <f>'Summary Stats'!$J36</f>
        <v>13757.262189999999</v>
      </c>
      <c r="L115" s="115">
        <f>'Summary Stats'!$K36</f>
        <v>17544.158429999999</v>
      </c>
      <c r="M115" s="115">
        <f>'Summary Stats'!$L36</f>
        <v>21704.421490000001</v>
      </c>
      <c r="N115" s="115">
        <f>'Summary Stats'!$M36</f>
        <v>10388.819439999999</v>
      </c>
      <c r="O115" s="115">
        <f>'Summary Stats'!$C36/1000</f>
        <v>26.94738186</v>
      </c>
      <c r="P115" s="115">
        <f>'Summary Stats'!$C36*'Summary Stats'!$H36/10000</f>
        <v>13.889650716390959</v>
      </c>
      <c r="Q115" s="113">
        <f>'Net Issuance Summary'!F36</f>
        <v>5128.3</v>
      </c>
      <c r="R115" s="117">
        <f>'Summary Stats'!R36</f>
        <v>4112.9461200000014</v>
      </c>
      <c r="S115" s="117">
        <f>'Nonbill Summary Stats'!Q36</f>
        <v>3969.4606000000022</v>
      </c>
      <c r="AO115" s="118"/>
    </row>
    <row r="116" spans="1:41" x14ac:dyDescent="0.3">
      <c r="A116" s="107">
        <v>45731</v>
      </c>
      <c r="B116" s="115">
        <f>'Summary Stats'!$F37</f>
        <v>48.717730000000003</v>
      </c>
      <c r="C116" s="115">
        <f>'Summary Stats'!$G37</f>
        <v>1.73356</v>
      </c>
      <c r="D116" s="115">
        <f>'Summary Stats'!$O37</f>
        <v>1.76319</v>
      </c>
      <c r="E116" s="112">
        <f>'Summary Stats'!$I37/'Summary Stats'!$C37</f>
        <v>0.30364766991883285</v>
      </c>
      <c r="F116" s="112">
        <f>'Summary Stats'!$J37/'Summary Stats'!$C37</f>
        <v>0.51275948621857237</v>
      </c>
      <c r="G116" s="112">
        <f>'Summary Stats'!$K37/'Summary Stats'!$C37</f>
        <v>0.65118382181697043</v>
      </c>
      <c r="H116" s="116">
        <f>'Summary Stats'!$L37/'Summary Stats'!$C37</f>
        <v>0.80566239930401073</v>
      </c>
      <c r="I116" s="116">
        <f>'Summary Stats'!$M37/'Summary Stats'!$C37</f>
        <v>0.38391357514476937</v>
      </c>
      <c r="J116" s="115">
        <f>'Summary Stats'!$I37</f>
        <v>8250.3600299999998</v>
      </c>
      <c r="K116" s="115">
        <f>'Summary Stats'!$J37</f>
        <v>13932.102199999999</v>
      </c>
      <c r="L116" s="115">
        <f>'Summary Stats'!$K37</f>
        <v>17693.20666</v>
      </c>
      <c r="M116" s="115">
        <f>'Summary Stats'!$L37</f>
        <v>21890.518240000001</v>
      </c>
      <c r="N116" s="115">
        <f>'Summary Stats'!$M37</f>
        <v>10431.25151</v>
      </c>
      <c r="O116" s="115">
        <f>'Summary Stats'!$C37/1000</f>
        <v>27.170832669999999</v>
      </c>
      <c r="P116" s="115">
        <f>'Summary Stats'!$C37*'Summary Stats'!$H37/10000</f>
        <v>13.991919162575869</v>
      </c>
      <c r="Q116" s="113">
        <f>'Net Issuance Summary'!F37</f>
        <v>5235.2</v>
      </c>
      <c r="R116" s="117">
        <f>'Summary Stats'!R37</f>
        <v>4083.9832700000011</v>
      </c>
      <c r="S116" s="117">
        <f>'Nonbill Summary Stats'!Q37</f>
        <v>3940.4977500000018</v>
      </c>
      <c r="AO116" s="118"/>
    </row>
    <row r="117" spans="1:41" x14ac:dyDescent="0.3">
      <c r="A117" s="107">
        <v>45762</v>
      </c>
      <c r="B117" s="115">
        <f>'Summary Stats'!$F38</f>
        <v>49.308579999999999</v>
      </c>
      <c r="C117" s="115">
        <f>'Summary Stats'!$G38</f>
        <v>1.7553300000000001</v>
      </c>
      <c r="D117" s="115">
        <f>'Summary Stats'!$O38</f>
        <v>1.77779</v>
      </c>
      <c r="E117" s="112">
        <f>'Summary Stats'!$I38/'Summary Stats'!$C38</f>
        <v>0.29448938954635417</v>
      </c>
      <c r="F117" s="112">
        <f>'Summary Stats'!$J38/'Summary Stats'!$C38</f>
        <v>0.50833540530652421</v>
      </c>
      <c r="G117" s="112">
        <f>'Summary Stats'!$K38/'Summary Stats'!$C38</f>
        <v>0.64493832951075813</v>
      </c>
      <c r="H117" s="116">
        <f>'Summary Stats'!$L38/'Summary Stats'!$C38</f>
        <v>0.80252898978307752</v>
      </c>
      <c r="I117" s="116">
        <f>'Summary Stats'!$M38/'Summary Stats'!$C38</f>
        <v>0.38943708293584639</v>
      </c>
      <c r="J117" s="115">
        <f>'Summary Stats'!$I38</f>
        <v>7938.4536399999997</v>
      </c>
      <c r="K117" s="115">
        <f>'Summary Stats'!$J38</f>
        <v>13703.03037</v>
      </c>
      <c r="L117" s="115">
        <f>'Summary Stats'!$K38</f>
        <v>17385.390479999998</v>
      </c>
      <c r="M117" s="115">
        <f>'Summary Stats'!$L38</f>
        <v>21633.51009</v>
      </c>
      <c r="N117" s="115">
        <f>'Summary Stats'!$M38</f>
        <v>10497.927390000001</v>
      </c>
      <c r="O117" s="115">
        <f>'Summary Stats'!$C38/1000</f>
        <v>26.956671180000001</v>
      </c>
      <c r="P117" s="115">
        <f>'Summary Stats'!$C38*'Summary Stats'!$H38/10000</f>
        <v>14.100414690820861</v>
      </c>
      <c r="Q117" s="113">
        <f>'Net Issuance Summary'!F38</f>
        <v>4976.1000000000004</v>
      </c>
      <c r="R117" s="117">
        <f>'Summary Stats'!R38</f>
        <v>4084.8950500000028</v>
      </c>
      <c r="S117" s="117">
        <f>'Nonbill Summary Stats'!Q38</f>
        <v>3941.4095300000008</v>
      </c>
      <c r="AO117" s="118"/>
    </row>
    <row r="118" spans="1:41" x14ac:dyDescent="0.3">
      <c r="A118" s="107">
        <v>45792</v>
      </c>
      <c r="B118" s="115">
        <f>'Summary Stats'!$F39</f>
        <v>49.312980000000003</v>
      </c>
      <c r="C118" s="115">
        <f>'Summary Stats'!$G39</f>
        <v>1.7520100000000001</v>
      </c>
      <c r="D118" s="115">
        <f>'Summary Stats'!$O39</f>
        <v>1.7742800000000001</v>
      </c>
      <c r="E118" s="112">
        <f>'Summary Stats'!$I39/'Summary Stats'!$C39</f>
        <v>0.29893326657188041</v>
      </c>
      <c r="F118" s="112">
        <f>'Summary Stats'!$J39/'Summary Stats'!$C39</f>
        <v>0.5110111360090196</v>
      </c>
      <c r="G118" s="112">
        <f>'Summary Stats'!$K39/'Summary Stats'!$C39</f>
        <v>0.64752125730807664</v>
      </c>
      <c r="H118" s="116">
        <f>'Summary Stats'!$L39/'Summary Stats'!$C39</f>
        <v>0.80202258094182155</v>
      </c>
      <c r="I118" s="116">
        <f>'Summary Stats'!$M39/'Summary Stats'!$C39</f>
        <v>0.38656969798503471</v>
      </c>
      <c r="J118" s="115">
        <f>'Summary Stats'!$I39</f>
        <v>8122.9272600000004</v>
      </c>
      <c r="K118" s="115">
        <f>'Summary Stats'!$J39</f>
        <v>13885.728859999999</v>
      </c>
      <c r="L118" s="115">
        <f>'Summary Stats'!$K39</f>
        <v>17595.124599999999</v>
      </c>
      <c r="M118" s="115">
        <f>'Summary Stats'!$L39</f>
        <v>21793.396100000002</v>
      </c>
      <c r="N118" s="115">
        <f>'Summary Stats'!$M39</f>
        <v>10504.276</v>
      </c>
      <c r="O118" s="115">
        <f>'Summary Stats'!$C39/1000</f>
        <v>27.173045519999999</v>
      </c>
      <c r="P118" s="115">
        <f>'Summary Stats'!$C39*'Summary Stats'!$H39/10000</f>
        <v>14.250686338599838</v>
      </c>
      <c r="Q118" s="113">
        <f>'Net Issuance Summary'!F39</f>
        <v>5094.7</v>
      </c>
      <c r="R118" s="117">
        <f>'Summary Stats'!R39</f>
        <v>4105.7880799999984</v>
      </c>
      <c r="S118" s="117">
        <f>'Nonbill Summary Stats'!Q39</f>
        <v>3962.302570000003</v>
      </c>
      <c r="AO118" s="118"/>
    </row>
    <row r="119" spans="1:41" x14ac:dyDescent="0.3">
      <c r="A119" s="107">
        <v>45823</v>
      </c>
      <c r="B119" s="115">
        <f>'Summary Stats'!$F40</f>
        <v>49.479120000000002</v>
      </c>
      <c r="C119" s="115">
        <f>'Summary Stats'!$G40</f>
        <v>1.7672000000000001</v>
      </c>
      <c r="D119" s="115">
        <f>'Summary Stats'!$O40</f>
        <v>1.78918</v>
      </c>
      <c r="E119" s="112">
        <f>'Summary Stats'!$I40/'Summary Stats'!$C40</f>
        <v>0.29425551516726894</v>
      </c>
      <c r="F119" s="112">
        <f>'Summary Stats'!$J40/'Summary Stats'!$C40</f>
        <v>0.50823124243153028</v>
      </c>
      <c r="G119" s="112">
        <f>'Summary Stats'!$K40/'Summary Stats'!$C40</f>
        <v>0.64474917431279355</v>
      </c>
      <c r="H119" s="116">
        <f>'Summary Stats'!$L40/'Summary Stats'!$C40</f>
        <v>0.80052805450451259</v>
      </c>
      <c r="I119" s="116">
        <f>'Summary Stats'!$M40/'Summary Stats'!$C40</f>
        <v>0.38908924616000157</v>
      </c>
      <c r="J119" s="115">
        <f>'Summary Stats'!$I40</f>
        <v>7994.6109100000003</v>
      </c>
      <c r="K119" s="115">
        <f>'Summary Stats'!$J40</f>
        <v>13808.104950000001</v>
      </c>
      <c r="L119" s="115">
        <f>'Summary Stats'!$K40</f>
        <v>17517.152669999999</v>
      </c>
      <c r="M119" s="115">
        <f>'Summary Stats'!$L40</f>
        <v>21749.499970000001</v>
      </c>
      <c r="N119" s="115">
        <f>'Summary Stats'!$M40</f>
        <v>10571.14301</v>
      </c>
      <c r="O119" s="115">
        <f>'Summary Stats'!$C40/1000</f>
        <v>27.168941610000001</v>
      </c>
      <c r="P119" s="115">
        <f>'Summary Stats'!$C40*'Summary Stats'!$H40/10000</f>
        <v>14.176509211623511</v>
      </c>
      <c r="Q119" s="113">
        <f>'Net Issuance Summary'!F40</f>
        <v>4943.8999999999996</v>
      </c>
      <c r="R119" s="117">
        <f>'Summary Stats'!R40</f>
        <v>4126.6870400000007</v>
      </c>
      <c r="S119" s="117">
        <f>'Nonbill Summary Stats'!Q40</f>
        <v>3983.2015200000019</v>
      </c>
      <c r="AO119" s="118"/>
    </row>
    <row r="120" spans="1:41" x14ac:dyDescent="0.3">
      <c r="A120" s="107">
        <v>45853</v>
      </c>
      <c r="B120" s="115">
        <f>'Summary Stats'!$F41</f>
        <v>49.362870000000001</v>
      </c>
      <c r="C120" s="115">
        <f>'Summary Stats'!$G41</f>
        <v>1.76291</v>
      </c>
      <c r="D120" s="115">
        <f>'Summary Stats'!$O41</f>
        <v>1.7836799999999999</v>
      </c>
      <c r="E120" s="112">
        <f>'Summary Stats'!$I41/'Summary Stats'!$C41</f>
        <v>0.29613938933618134</v>
      </c>
      <c r="F120" s="112">
        <f>'Summary Stats'!$J41/'Summary Stats'!$C41</f>
        <v>0.51049448538802145</v>
      </c>
      <c r="G120" s="112">
        <f>'Summary Stats'!$K41/'Summary Stats'!$C41</f>
        <v>0.64555104878357428</v>
      </c>
      <c r="H120" s="116">
        <f>'Summary Stats'!$L41/'Summary Stats'!$C41</f>
        <v>0.80047805970449393</v>
      </c>
      <c r="I120" s="116">
        <f>'Summary Stats'!$M41/'Summary Stats'!$C41</f>
        <v>0.38768111084660573</v>
      </c>
      <c r="J120" s="115">
        <f>'Summary Stats'!$I41</f>
        <v>8105.7451000000001</v>
      </c>
      <c r="K120" s="115">
        <f>'Summary Stats'!$J41</f>
        <v>13972.940860000001</v>
      </c>
      <c r="L120" s="115">
        <f>'Summary Stats'!$K41</f>
        <v>17669.62599</v>
      </c>
      <c r="M120" s="115">
        <f>'Summary Stats'!$L41</f>
        <v>21910.192780000001</v>
      </c>
      <c r="N120" s="115">
        <f>'Summary Stats'!$M41</f>
        <v>10611.368759999999</v>
      </c>
      <c r="O120" s="115">
        <f>'Summary Stats'!$C41/1000</f>
        <v>27.37138453</v>
      </c>
      <c r="P120" s="115">
        <f>'Summary Stats'!$C41*'Summary Stats'!$H41/10000</f>
        <v>14.310717830742549</v>
      </c>
      <c r="Q120" s="113">
        <f>'Net Issuance Summary'!F41</f>
        <v>5116.3</v>
      </c>
      <c r="R120" s="117">
        <f>'Summary Stats'!R41</f>
        <v>4147.5978399999995</v>
      </c>
      <c r="S120" s="117">
        <f>'Nonbill Summary Stats'!Q41</f>
        <v>4004.1123200000002</v>
      </c>
      <c r="AO120" s="118"/>
    </row>
    <row r="121" spans="1:41" x14ac:dyDescent="0.3">
      <c r="A121" s="107">
        <v>45884</v>
      </c>
      <c r="B121" s="115">
        <f>'Summary Stats'!$F42</f>
        <v>49.24962</v>
      </c>
      <c r="C121" s="115">
        <f>'Summary Stats'!$G42</f>
        <v>1.75495</v>
      </c>
      <c r="D121" s="115">
        <f>'Summary Stats'!$O42</f>
        <v>1.7765899999999999</v>
      </c>
      <c r="E121" s="112">
        <f>'Summary Stats'!$I42/'Summary Stats'!$C42</f>
        <v>0.30198473093160272</v>
      </c>
      <c r="F121" s="112">
        <f>'Summary Stats'!$J42/'Summary Stats'!$C42</f>
        <v>0.51410440540029156</v>
      </c>
      <c r="G121" s="112">
        <f>'Summary Stats'!$K42/'Summary Stats'!$C42</f>
        <v>0.64893544055354191</v>
      </c>
      <c r="H121" s="116">
        <f>'Summary Stats'!$L42/'Summary Stats'!$C42</f>
        <v>0.79997239987333113</v>
      </c>
      <c r="I121" s="116">
        <f>'Summary Stats'!$M42/'Summary Stats'!$C42</f>
        <v>0.38309074504961982</v>
      </c>
      <c r="J121" s="115">
        <f>'Summary Stats'!$I42</f>
        <v>8341.4802400000008</v>
      </c>
      <c r="K121" s="115">
        <f>'Summary Stats'!$J42</f>
        <v>14200.690629999999</v>
      </c>
      <c r="L121" s="115">
        <f>'Summary Stats'!$K42</f>
        <v>17925.019380000002</v>
      </c>
      <c r="M121" s="115">
        <f>'Summary Stats'!$L42</f>
        <v>22096.991279999998</v>
      </c>
      <c r="N121" s="115">
        <f>'Summary Stats'!$M42</f>
        <v>10581.806140000001</v>
      </c>
      <c r="O121" s="115">
        <f>'Summary Stats'!$C42/1000</f>
        <v>27.622192070000001</v>
      </c>
      <c r="P121" s="115">
        <f>'Summary Stats'!$C42*'Summary Stats'!$H42/10000</f>
        <v>14.402818633523539</v>
      </c>
      <c r="Q121" s="113">
        <f>'Net Issuance Summary'!F42</f>
        <v>5286.1</v>
      </c>
      <c r="R121" s="117">
        <f>'Summary Stats'!R42</f>
        <v>4168.4947500000017</v>
      </c>
      <c r="S121" s="117">
        <f>'Nonbill Summary Stats'!Q42</f>
        <v>4025.009240000003</v>
      </c>
      <c r="AO121" s="118"/>
    </row>
    <row r="122" spans="1:41" x14ac:dyDescent="0.3">
      <c r="A122" s="107">
        <v>45915</v>
      </c>
      <c r="B122" s="115">
        <f>'Summary Stats'!$F43</f>
        <v>49.593640000000001</v>
      </c>
      <c r="C122" s="115">
        <f>'Summary Stats'!$G43</f>
        <v>1.77563</v>
      </c>
      <c r="D122" s="115">
        <f>'Summary Stats'!$O43</f>
        <v>1.79715</v>
      </c>
      <c r="E122" s="112">
        <f>'Summary Stats'!$I43/'Summary Stats'!$C43</f>
        <v>0.29514071448307455</v>
      </c>
      <c r="F122" s="112">
        <f>'Summary Stats'!$J43/'Summary Stats'!$C43</f>
        <v>0.50964915058297044</v>
      </c>
      <c r="G122" s="112">
        <f>'Summary Stats'!$K43/'Summary Stats'!$C43</f>
        <v>0.64438792074849682</v>
      </c>
      <c r="H122" s="116">
        <f>'Summary Stats'!$L43/'Summary Stats'!$C43</f>
        <v>0.79777176368885727</v>
      </c>
      <c r="I122" s="116">
        <f>'Summary Stats'!$M43/'Summary Stats'!$C43</f>
        <v>0.3862881409512034</v>
      </c>
      <c r="J122" s="115">
        <f>'Summary Stats'!$I43</f>
        <v>8119.9477100000004</v>
      </c>
      <c r="K122" s="115">
        <f>'Summary Stats'!$J43</f>
        <v>14021.53024</v>
      </c>
      <c r="L122" s="115">
        <f>'Summary Stats'!$K43</f>
        <v>17728.479889999999</v>
      </c>
      <c r="M122" s="115">
        <f>'Summary Stats'!$L43</f>
        <v>21948.395079999998</v>
      </c>
      <c r="N122" s="115">
        <f>'Summary Stats'!$M43</f>
        <v>10627.60694</v>
      </c>
      <c r="O122" s="115">
        <f>'Summary Stats'!$C43/1000</f>
        <v>27.512123240000001</v>
      </c>
      <c r="P122" s="115">
        <f>'Summary Stats'!$C43*'Summary Stats'!$H43/10000</f>
        <v>14.401441006963921</v>
      </c>
      <c r="Q122" s="113">
        <f>'Net Issuance Summary'!F43</f>
        <v>5046.3999999999996</v>
      </c>
      <c r="R122" s="117">
        <f>'Summary Stats'!R43</f>
        <v>4189.3975600000012</v>
      </c>
      <c r="S122" s="117">
        <f>'Nonbill Summary Stats'!Q43</f>
        <v>4045.912049999999</v>
      </c>
      <c r="AO122" s="118"/>
    </row>
    <row r="123" spans="1:41" x14ac:dyDescent="0.3">
      <c r="A123" s="107">
        <v>45945</v>
      </c>
      <c r="B123" s="115">
        <f>'Summary Stats'!$F44</f>
        <v>49.392769999999999</v>
      </c>
      <c r="C123" s="115">
        <f>'Summary Stats'!$G44</f>
        <v>1.7709699999999999</v>
      </c>
      <c r="D123" s="115">
        <f>'Summary Stats'!$O44</f>
        <v>1.792</v>
      </c>
      <c r="E123" s="112">
        <f>'Summary Stats'!$I44/'Summary Stats'!$C44</f>
        <v>0.29733804715731471</v>
      </c>
      <c r="F123" s="112">
        <f>'Summary Stats'!$J44/'Summary Stats'!$C44</f>
        <v>0.51181705033579517</v>
      </c>
      <c r="G123" s="112">
        <f>'Summary Stats'!$K44/'Summary Stats'!$C44</f>
        <v>0.64418199920498953</v>
      </c>
      <c r="H123" s="116">
        <f>'Summary Stats'!$L44/'Summary Stats'!$C44</f>
        <v>0.79787433020797571</v>
      </c>
      <c r="I123" s="116">
        <f>'Summary Stats'!$M44/'Summary Stats'!$C44</f>
        <v>0.3848966943146358</v>
      </c>
      <c r="J123" s="115">
        <f>'Summary Stats'!$I44</f>
        <v>8242.0575499999995</v>
      </c>
      <c r="K123" s="115">
        <f>'Summary Stats'!$J44</f>
        <v>14187.30507</v>
      </c>
      <c r="L123" s="115">
        <f>'Summary Stats'!$K44</f>
        <v>17856.39329</v>
      </c>
      <c r="M123" s="115">
        <f>'Summary Stats'!$L44</f>
        <v>22116.665560000001</v>
      </c>
      <c r="N123" s="115">
        <f>'Summary Stats'!$M44</f>
        <v>10669.13816</v>
      </c>
      <c r="O123" s="115">
        <f>'Summary Stats'!$C44/1000</f>
        <v>27.719485039999999</v>
      </c>
      <c r="P123" s="115">
        <f>'Summary Stats'!$C44*'Summary Stats'!$H44/10000</f>
        <v>14.509625846762798</v>
      </c>
      <c r="Q123" s="113">
        <f>'Net Issuance Summary'!F44</f>
        <v>5221.5</v>
      </c>
      <c r="R123" s="117">
        <f>'Summary Stats'!R44</f>
        <v>4210.3093799999988</v>
      </c>
      <c r="S123" s="117">
        <f>'Nonbill Summary Stats'!Q44</f>
        <v>4066.82386</v>
      </c>
      <c r="AO123" s="118"/>
    </row>
    <row r="124" spans="1:41" x14ac:dyDescent="0.3">
      <c r="A124" s="107">
        <v>45976</v>
      </c>
      <c r="B124" s="115">
        <f>'Summary Stats'!$F45</f>
        <v>49.249949999999998</v>
      </c>
      <c r="C124" s="115">
        <f>'Summary Stats'!$G45</f>
        <v>1.76539</v>
      </c>
      <c r="D124" s="115">
        <f>'Summary Stats'!$O45</f>
        <v>1.7858000000000001</v>
      </c>
      <c r="E124" s="112">
        <f>'Summary Stats'!$I45/'Summary Stats'!$C45</f>
        <v>0.3030306826828234</v>
      </c>
      <c r="F124" s="112">
        <f>'Summary Stats'!$J45/'Summary Stats'!$C45</f>
        <v>0.51559478481424692</v>
      </c>
      <c r="G124" s="112">
        <f>'Summary Stats'!$K45/'Summary Stats'!$C45</f>
        <v>0.64766865300004761</v>
      </c>
      <c r="H124" s="116">
        <f>'Summary Stats'!$L45/'Summary Stats'!$C45</f>
        <v>0.79778512722744577</v>
      </c>
      <c r="I124" s="116">
        <f>'Summary Stats'!$M45/'Summary Stats'!$C45</f>
        <v>0.37976102581754029</v>
      </c>
      <c r="J124" s="115">
        <f>'Summary Stats'!$I45</f>
        <v>8472.5495300000002</v>
      </c>
      <c r="K124" s="115">
        <f>'Summary Stats'!$J45</f>
        <v>14415.709699999999</v>
      </c>
      <c r="L124" s="115">
        <f>'Summary Stats'!$K45</f>
        <v>18108.412960000001</v>
      </c>
      <c r="M124" s="115">
        <f>'Summary Stats'!$L45</f>
        <v>22305.576270000001</v>
      </c>
      <c r="N124" s="115">
        <f>'Summary Stats'!$M45</f>
        <v>10617.882229999999</v>
      </c>
      <c r="O124" s="115">
        <f>'Summary Stats'!$C45/1000</f>
        <v>27.95937842</v>
      </c>
      <c r="P124" s="115">
        <f>'Summary Stats'!$C45*'Summary Stats'!$H45/10000</f>
        <v>14.554198517774159</v>
      </c>
      <c r="Q124" s="113">
        <f>'Net Issuance Summary'!F45</f>
        <v>5380.8</v>
      </c>
      <c r="R124" s="117">
        <f>'Summary Stats'!R45</f>
        <v>4231.2247900000002</v>
      </c>
      <c r="S124" s="117">
        <f>'Nonbill Summary Stats'!Q45</f>
        <v>4087.7392699999982</v>
      </c>
      <c r="AO124" s="118"/>
    </row>
    <row r="125" spans="1:41" x14ac:dyDescent="0.3">
      <c r="A125" s="107">
        <v>46006</v>
      </c>
      <c r="B125" s="115">
        <f>'Summary Stats'!$F46</f>
        <v>49.347839999999998</v>
      </c>
      <c r="C125" s="115">
        <f>'Summary Stats'!$G46</f>
        <v>1.7776000000000001</v>
      </c>
      <c r="D125" s="115">
        <f>'Summary Stats'!$O46</f>
        <v>1.79735</v>
      </c>
      <c r="E125" s="112">
        <f>'Summary Stats'!$I46/'Summary Stats'!$C46</f>
        <v>0.29922485130728982</v>
      </c>
      <c r="F125" s="112">
        <f>'Summary Stats'!$J46/'Summary Stats'!$C46</f>
        <v>0.5130114525663293</v>
      </c>
      <c r="G125" s="112">
        <f>'Summary Stats'!$K46/'Summary Stats'!$C46</f>
        <v>0.64526932045455399</v>
      </c>
      <c r="H125" s="116">
        <f>'Summary Stats'!$L46/'Summary Stats'!$C46</f>
        <v>0.796625002595298</v>
      </c>
      <c r="I125" s="116">
        <f>'Summary Stats'!$M46/'Summary Stats'!$C46</f>
        <v>0.38091061452024805</v>
      </c>
      <c r="J125" s="115">
        <f>'Summary Stats'!$I46</f>
        <v>8376.0366799999993</v>
      </c>
      <c r="K125" s="115">
        <f>'Summary Stats'!$J46</f>
        <v>14360.44742</v>
      </c>
      <c r="L125" s="115">
        <f>'Summary Stats'!$K46</f>
        <v>18062.669170000001</v>
      </c>
      <c r="M125" s="115">
        <f>'Summary Stats'!$L46</f>
        <v>22299.485530000002</v>
      </c>
      <c r="N125" s="115">
        <f>'Summary Stats'!$M46</f>
        <v>10662.62132</v>
      </c>
      <c r="O125" s="115">
        <f>'Summary Stats'!$C46/1000</f>
        <v>27.992449970000003</v>
      </c>
      <c r="P125" s="115">
        <f>'Summary Stats'!$C46*'Summary Stats'!$H46/10000</f>
        <v>14.542777570664251</v>
      </c>
      <c r="Q125" s="113">
        <f>'Net Issuance Summary'!F46</f>
        <v>5281.8</v>
      </c>
      <c r="R125" s="117">
        <f>'Summary Stats'!R46</f>
        <v>4252.1461499999996</v>
      </c>
      <c r="S125" s="117">
        <f>'Nonbill Summary Stats'!Q46</f>
        <v>4108.6606400000019</v>
      </c>
      <c r="AO125" s="118"/>
    </row>
    <row r="126" spans="1:41" x14ac:dyDescent="0.3">
      <c r="A126" s="107">
        <v>46037</v>
      </c>
      <c r="B126" s="115">
        <f>'Summary Stats'!$F47</f>
        <v>49.616639999999997</v>
      </c>
      <c r="C126" s="115">
        <f>'Summary Stats'!$G47</f>
        <v>1.78576</v>
      </c>
      <c r="D126" s="115">
        <f>'Summary Stats'!$O47</f>
        <v>1.8035399999999999</v>
      </c>
      <c r="E126" s="112">
        <f>'Summary Stats'!$I47/'Summary Stats'!$C47</f>
        <v>0.29604639984878767</v>
      </c>
      <c r="F126" s="112">
        <f>'Summary Stats'!$J47/'Summary Stats'!$C47</f>
        <v>0.51170732757114701</v>
      </c>
      <c r="G126" s="112">
        <f>'Summary Stats'!$K47/'Summary Stats'!$C47</f>
        <v>0.64308845889094401</v>
      </c>
      <c r="H126" s="116">
        <f>'Summary Stats'!$L47/'Summary Stats'!$C47</f>
        <v>0.79494183273017038</v>
      </c>
      <c r="I126" s="116">
        <f>'Summary Stats'!$M47/'Summary Stats'!$C47</f>
        <v>0.38123266701567549</v>
      </c>
      <c r="J126" s="115">
        <f>'Summary Stats'!$I47</f>
        <v>8284.7068500000005</v>
      </c>
      <c r="K126" s="115">
        <f>'Summary Stats'!$J47</f>
        <v>14319.86744</v>
      </c>
      <c r="L126" s="115">
        <f>'Summary Stats'!$K47</f>
        <v>17996.501100000001</v>
      </c>
      <c r="M126" s="115">
        <f>'Summary Stats'!$L47</f>
        <v>22246.039980000001</v>
      </c>
      <c r="N126" s="115">
        <f>'Summary Stats'!$M47</f>
        <v>10668.600899999999</v>
      </c>
      <c r="O126" s="115">
        <f>'Summary Stats'!$C47/1000</f>
        <v>27.98448775</v>
      </c>
      <c r="P126" s="115">
        <f>'Summary Stats'!$C47*'Summary Stats'!$H47/10000</f>
        <v>14.671931113472002</v>
      </c>
      <c r="Q126" s="113">
        <f>'Net Issuance Summary'!F47</f>
        <v>5271.8</v>
      </c>
      <c r="R126" s="117">
        <f>'Summary Stats'!R47</f>
        <v>4273.0789299999997</v>
      </c>
      <c r="S126" s="117">
        <f>'Nonbill Summary Stats'!Q47</f>
        <v>4129.5934199999974</v>
      </c>
      <c r="AO126" s="118"/>
    </row>
    <row r="127" spans="1:41" x14ac:dyDescent="0.3">
      <c r="A127" s="107">
        <v>46068</v>
      </c>
      <c r="B127" s="115">
        <f>'Summary Stats'!$F48</f>
        <v>49.222569999999997</v>
      </c>
      <c r="C127" s="115">
        <f>'Summary Stats'!$G48</f>
        <v>1.7696400000000001</v>
      </c>
      <c r="D127" s="115">
        <f>'Summary Stats'!$O48</f>
        <v>1.7871600000000001</v>
      </c>
      <c r="E127" s="112">
        <f>'Summary Stats'!$I48/'Summary Stats'!$C48</f>
        <v>0.30530746852014451</v>
      </c>
      <c r="F127" s="112">
        <f>'Summary Stats'!$J48/'Summary Stats'!$C48</f>
        <v>0.51784179161194055</v>
      </c>
      <c r="G127" s="112">
        <f>'Summary Stats'!$K48/'Summary Stats'!$C48</f>
        <v>0.64923173601383477</v>
      </c>
      <c r="H127" s="116">
        <f>'Summary Stats'!$L48/'Summary Stats'!$C48</f>
        <v>0.79651996635161926</v>
      </c>
      <c r="I127" s="116">
        <f>'Summary Stats'!$M48/'Summary Stats'!$C48</f>
        <v>0.37503805639418669</v>
      </c>
      <c r="J127" s="115">
        <f>'Summary Stats'!$I48</f>
        <v>8664.9431100000002</v>
      </c>
      <c r="K127" s="115">
        <f>'Summary Stats'!$J48</f>
        <v>14696.88798</v>
      </c>
      <c r="L127" s="115">
        <f>'Summary Stats'!$K48</f>
        <v>18425.871090000001</v>
      </c>
      <c r="M127" s="115">
        <f>'Summary Stats'!$L48</f>
        <v>22606.06407</v>
      </c>
      <c r="N127" s="115">
        <f>'Summary Stats'!$M48</f>
        <v>10643.96963</v>
      </c>
      <c r="O127" s="115">
        <f>'Summary Stats'!$C48/1000</f>
        <v>28.381038799999999</v>
      </c>
      <c r="P127" s="115">
        <f>'Summary Stats'!$C48*'Summary Stats'!$H48/10000</f>
        <v>14.683810235382797</v>
      </c>
      <c r="Q127" s="113">
        <f>'Net Issuance Summary'!F48</f>
        <v>5603.2</v>
      </c>
      <c r="R127" s="117">
        <f>'Summary Stats'!R48</f>
        <v>4293.9419999999991</v>
      </c>
      <c r="S127" s="117">
        <f>'Nonbill Summary Stats'!Q48</f>
        <v>4150.456470000001</v>
      </c>
      <c r="AO127" s="118"/>
    </row>
    <row r="128" spans="1:41" x14ac:dyDescent="0.3">
      <c r="A128" s="107">
        <v>46096</v>
      </c>
      <c r="B128" s="115">
        <f>'Summary Stats'!$F49</f>
        <v>49.053550000000001</v>
      </c>
      <c r="C128" s="115">
        <f>'Summary Stats'!$G49</f>
        <v>1.7689299999999999</v>
      </c>
      <c r="D128" s="115">
        <f>'Summary Stats'!$O49</f>
        <v>1.7855300000000001</v>
      </c>
      <c r="E128" s="112">
        <f>'Summary Stats'!$I49/'Summary Stats'!$C49</f>
        <v>0.30651773640326246</v>
      </c>
      <c r="F128" s="112">
        <f>'Summary Stats'!$J49/'Summary Stats'!$C49</f>
        <v>0.5186103818586919</v>
      </c>
      <c r="G128" s="112">
        <f>'Summary Stats'!$K49/'Summary Stats'!$C49</f>
        <v>0.6487408297673104</v>
      </c>
      <c r="H128" s="116">
        <f>'Summary Stats'!$L49/'Summary Stats'!$C49</f>
        <v>0.79675907364460941</v>
      </c>
      <c r="I128" s="116">
        <f>'Summary Stats'!$M49/'Summary Stats'!$C49</f>
        <v>0.37289271544774039</v>
      </c>
      <c r="J128" s="115">
        <f>'Summary Stats'!$I49</f>
        <v>8768.6315500000001</v>
      </c>
      <c r="K128" s="115">
        <f>'Summary Stats'!$J49</f>
        <v>14836.02029</v>
      </c>
      <c r="L128" s="115">
        <f>'Summary Stats'!$K49</f>
        <v>18558.69541</v>
      </c>
      <c r="M128" s="115">
        <f>'Summary Stats'!$L49</f>
        <v>22793.0913</v>
      </c>
      <c r="N128" s="115">
        <f>'Summary Stats'!$M49</f>
        <v>10667.437610000001</v>
      </c>
      <c r="O128" s="115">
        <f>'Summary Stats'!$C49/1000</f>
        <v>28.607256639999999</v>
      </c>
      <c r="P128" s="115">
        <f>'Summary Stats'!$C49*'Summary Stats'!$H49/10000</f>
        <v>14.787691709605438</v>
      </c>
      <c r="Q128" s="113">
        <f>'Net Issuance Summary'!F49</f>
        <v>5706</v>
      </c>
      <c r="R128" s="117">
        <f>'Summary Stats'!R49</f>
        <v>4314.8107999999993</v>
      </c>
      <c r="S128" s="117">
        <f>'Nonbill Summary Stats'!Q49</f>
        <v>4171.3252800000009</v>
      </c>
      <c r="AO128" s="118"/>
    </row>
    <row r="129" spans="1:41" x14ac:dyDescent="0.3">
      <c r="A129" s="107">
        <v>46127</v>
      </c>
      <c r="B129" s="115">
        <f>'Summary Stats'!$F50</f>
        <v>49.636029999999998</v>
      </c>
      <c r="C129" s="115">
        <f>'Summary Stats'!$G50</f>
        <v>1.79261</v>
      </c>
      <c r="D129" s="115">
        <f>'Summary Stats'!$O50</f>
        <v>1.8070900000000001</v>
      </c>
      <c r="E129" s="112">
        <f>'Summary Stats'!$I50/'Summary Stats'!$C50</f>
        <v>0.29686672575652606</v>
      </c>
      <c r="F129" s="112">
        <f>'Summary Stats'!$J50/'Summary Stats'!$C50</f>
        <v>0.5136543412159561</v>
      </c>
      <c r="G129" s="112">
        <f>'Summary Stats'!$K50/'Summary Stats'!$C50</f>
        <v>0.64268879827905245</v>
      </c>
      <c r="H129" s="116">
        <f>'Summary Stats'!$L50/'Summary Stats'!$C50</f>
        <v>0.79365278790917104</v>
      </c>
      <c r="I129" s="116">
        <f>'Summary Stats'!$M50/'Summary Stats'!$C50</f>
        <v>0.3760307954183304</v>
      </c>
      <c r="J129" s="115">
        <f>'Summary Stats'!$I50</f>
        <v>8427.97379</v>
      </c>
      <c r="K129" s="115">
        <f>'Summary Stats'!$J50</f>
        <v>14582.521210000001</v>
      </c>
      <c r="L129" s="115">
        <f>'Summary Stats'!$K50</f>
        <v>18245.777910000001</v>
      </c>
      <c r="M129" s="115">
        <f>'Summary Stats'!$L50</f>
        <v>22531.608680000001</v>
      </c>
      <c r="N129" s="115">
        <f>'Summary Stats'!$M50</f>
        <v>10675.42238</v>
      </c>
      <c r="O129" s="115">
        <f>'Summary Stats'!$C50/1000</f>
        <v>28.389755600000001</v>
      </c>
      <c r="P129" s="115">
        <f>'Summary Stats'!$C50*'Summary Stats'!$H50/10000</f>
        <v>14.908028460672</v>
      </c>
      <c r="Q129" s="113">
        <f>'Net Issuance Summary'!F50</f>
        <v>5448.3</v>
      </c>
      <c r="R129" s="117">
        <f>'Summary Stats'!R50</f>
        <v>4335.6794799999989</v>
      </c>
      <c r="S129" s="117">
        <f>'Nonbill Summary Stats'!Q50</f>
        <v>4192.1939700000003</v>
      </c>
      <c r="AO129" s="118"/>
    </row>
    <row r="130" spans="1:41" x14ac:dyDescent="0.3">
      <c r="A130" s="107">
        <v>46157</v>
      </c>
      <c r="B130" s="115">
        <f>'Summary Stats'!$F51</f>
        <v>49.576259999999998</v>
      </c>
      <c r="C130" s="115">
        <f>'Summary Stats'!$G51</f>
        <v>1.79067</v>
      </c>
      <c r="D130" s="115">
        <f>'Summary Stats'!$O51</f>
        <v>1.8034300000000001</v>
      </c>
      <c r="E130" s="112">
        <f>'Summary Stats'!$I51/'Summary Stats'!$C51</f>
        <v>0.30131030563402456</v>
      </c>
      <c r="F130" s="112">
        <f>'Summary Stats'!$J51/'Summary Stats'!$C51</f>
        <v>0.5158443139278297</v>
      </c>
      <c r="G130" s="112">
        <f>'Summary Stats'!$K51/'Summary Stats'!$C51</f>
        <v>0.64622869053515419</v>
      </c>
      <c r="H130" s="116">
        <f>'Summary Stats'!$L51/'Summary Stats'!$C51</f>
        <v>0.79337192564843584</v>
      </c>
      <c r="I130" s="116">
        <f>'Summary Stats'!$M51/'Summary Stats'!$C51</f>
        <v>0.37102496716079841</v>
      </c>
      <c r="J130" s="115">
        <f>'Summary Stats'!$I51</f>
        <v>8620.2900399999999</v>
      </c>
      <c r="K130" s="115">
        <f>'Summary Stats'!$J51</f>
        <v>14757.96718</v>
      </c>
      <c r="L130" s="115">
        <f>'Summary Stats'!$K51</f>
        <v>18488.178599999999</v>
      </c>
      <c r="M130" s="115">
        <f>'Summary Stats'!$L51</f>
        <v>22697.84996</v>
      </c>
      <c r="N130" s="115">
        <f>'Summary Stats'!$M51</f>
        <v>10614.78074</v>
      </c>
      <c r="O130" s="115">
        <f>'Summary Stats'!$C51/1000</f>
        <v>28.609343519999999</v>
      </c>
      <c r="P130" s="115">
        <f>'Summary Stats'!$C51*'Summary Stats'!$H51/10000</f>
        <v>15.0379292344176</v>
      </c>
      <c r="Q130" s="113">
        <f>'Net Issuance Summary'!F51</f>
        <v>5586.2</v>
      </c>
      <c r="R130" s="117">
        <f>'Summary Stats'!R51</f>
        <v>4356.5206199999993</v>
      </c>
      <c r="S130" s="117">
        <f>'Nonbill Summary Stats'!Q51</f>
        <v>4213.0350999999973</v>
      </c>
      <c r="AO130" s="118"/>
    </row>
    <row r="131" spans="1:41" x14ac:dyDescent="0.3">
      <c r="A131" s="107">
        <v>46188</v>
      </c>
      <c r="B131" s="115">
        <f>'Summary Stats'!$F52</f>
        <v>49.722569999999997</v>
      </c>
      <c r="C131" s="115">
        <f>'Summary Stats'!$G52</f>
        <v>1.80511</v>
      </c>
      <c r="D131" s="115">
        <f>'Summary Stats'!$O52</f>
        <v>1.8164100000000001</v>
      </c>
      <c r="E131" s="112">
        <f>'Summary Stats'!$I52/'Summary Stats'!$C52</f>
        <v>0.29662835441318286</v>
      </c>
      <c r="F131" s="112">
        <f>'Summary Stats'!$J52/'Summary Stats'!$C52</f>
        <v>0.51216516313703553</v>
      </c>
      <c r="G131" s="112">
        <f>'Summary Stats'!$K52/'Summary Stats'!$C52</f>
        <v>0.64342615813315929</v>
      </c>
      <c r="H131" s="116">
        <f>'Summary Stats'!$L52/'Summary Stats'!$C52</f>
        <v>0.79195054913709184</v>
      </c>
      <c r="I131" s="116">
        <f>'Summary Stats'!$M52/'Summary Stats'!$C52</f>
        <v>0.3722737057561788</v>
      </c>
      <c r="J131" s="115">
        <f>'Summary Stats'!$I52</f>
        <v>8485.0813500000004</v>
      </c>
      <c r="K131" s="115">
        <f>'Summary Stats'!$J52</f>
        <v>14650.531580000001</v>
      </c>
      <c r="L131" s="115">
        <f>'Summary Stats'!$K52</f>
        <v>18405.26441</v>
      </c>
      <c r="M131" s="115">
        <f>'Summary Stats'!$L52</f>
        <v>22653.81827</v>
      </c>
      <c r="N131" s="115">
        <f>'Summary Stats'!$M52</f>
        <v>10648.923580000001</v>
      </c>
      <c r="O131" s="115">
        <f>'Summary Stats'!$C52/1000</f>
        <v>28.605091939999998</v>
      </c>
      <c r="P131" s="115">
        <f>'Summary Stats'!$C52*'Summary Stats'!$H52/10000</f>
        <v>14.946932876132379</v>
      </c>
      <c r="Q131" s="113">
        <f>'Net Issuance Summary'!F52</f>
        <v>5447.8</v>
      </c>
      <c r="R131" s="117">
        <f>'Summary Stats'!R52</f>
        <v>4377.3673699999999</v>
      </c>
      <c r="S131" s="117">
        <f>'Nonbill Summary Stats'!Q52</f>
        <v>4233.8818499999979</v>
      </c>
      <c r="AO131" s="118"/>
    </row>
    <row r="132" spans="1:41" x14ac:dyDescent="0.3">
      <c r="A132" s="107">
        <v>46218</v>
      </c>
      <c r="B132" s="115">
        <f>'Summary Stats'!$F53</f>
        <v>49.598570000000002</v>
      </c>
      <c r="C132" s="115">
        <f>'Summary Stats'!$G53</f>
        <v>1.8020400000000001</v>
      </c>
      <c r="D132" s="115">
        <f>'Summary Stats'!$O53</f>
        <v>1.81107</v>
      </c>
      <c r="E132" s="112">
        <f>'Summary Stats'!$I53/'Summary Stats'!$C53</f>
        <v>0.29867902928550483</v>
      </c>
      <c r="F132" s="112">
        <f>'Summary Stats'!$J53/'Summary Stats'!$C53</f>
        <v>0.51354428823670439</v>
      </c>
      <c r="G132" s="112">
        <f>'Summary Stats'!$K53/'Summary Stats'!$C53</f>
        <v>0.6442998972309234</v>
      </c>
      <c r="H132" s="116">
        <f>'Summary Stats'!$L53/'Summary Stats'!$C53</f>
        <v>0.79198452898942151</v>
      </c>
      <c r="I132" s="116">
        <f>'Summary Stats'!$M53/'Summary Stats'!$C53</f>
        <v>0.37039066756299066</v>
      </c>
      <c r="J132" s="115">
        <f>'Summary Stats'!$I53</f>
        <v>8605.1023999999998</v>
      </c>
      <c r="K132" s="115">
        <f>'Summary Stats'!$J53</f>
        <v>14795.4853</v>
      </c>
      <c r="L132" s="115">
        <f>'Summary Stats'!$K53</f>
        <v>18562.624250000001</v>
      </c>
      <c r="M132" s="115">
        <f>'Summary Stats'!$L53</f>
        <v>22817.49739</v>
      </c>
      <c r="N132" s="115">
        <f>'Summary Stats'!$M53</f>
        <v>10671.15301</v>
      </c>
      <c r="O132" s="115">
        <f>'Summary Stats'!$C53/1000</f>
        <v>28.810534240000003</v>
      </c>
      <c r="P132" s="115">
        <f>'Summary Stats'!$C53*'Summary Stats'!$H53/10000</f>
        <v>15.087644623474398</v>
      </c>
      <c r="Q132" s="113">
        <f>'Net Issuance Summary'!F53</f>
        <v>5626.6</v>
      </c>
      <c r="R132" s="117">
        <f>'Summary Stats'!R53</f>
        <v>4398.2264500000019</v>
      </c>
      <c r="S132" s="117">
        <f>'Nonbill Summary Stats'!Q53</f>
        <v>4254.7409299999999</v>
      </c>
      <c r="AO132" s="118"/>
    </row>
    <row r="133" spans="1:41" x14ac:dyDescent="0.3">
      <c r="A133" s="107">
        <v>46249</v>
      </c>
      <c r="B133" s="115">
        <f>'Summary Stats'!$F54</f>
        <v>49.440159999999999</v>
      </c>
      <c r="C133" s="115">
        <f>'Summary Stats'!$G54</f>
        <v>1.79643</v>
      </c>
      <c r="D133" s="115">
        <f>'Summary Stats'!$O54</f>
        <v>1.8047200000000001</v>
      </c>
      <c r="E133" s="112">
        <f>'Summary Stats'!$I54/'Summary Stats'!$C54</f>
        <v>0.30473926048813266</v>
      </c>
      <c r="F133" s="112">
        <f>'Summary Stats'!$J54/'Summary Stats'!$C54</f>
        <v>0.51715996569835754</v>
      </c>
      <c r="G133" s="112">
        <f>'Summary Stats'!$K54/'Summary Stats'!$C54</f>
        <v>0.64822222949914543</v>
      </c>
      <c r="H133" s="116">
        <f>'Summary Stats'!$L54/'Summary Stats'!$C54</f>
        <v>0.79164604466372412</v>
      </c>
      <c r="I133" s="116">
        <f>'Summary Stats'!$M54/'Summary Stats'!$C54</f>
        <v>0.36453460634972101</v>
      </c>
      <c r="J133" s="115">
        <f>'Summary Stats'!$I54</f>
        <v>8857.2746999999999</v>
      </c>
      <c r="K133" s="115">
        <f>'Summary Stats'!$J54</f>
        <v>15031.302079999999</v>
      </c>
      <c r="L133" s="115">
        <f>'Summary Stats'!$K54</f>
        <v>18840.638859999999</v>
      </c>
      <c r="M133" s="115">
        <f>'Summary Stats'!$L54</f>
        <v>23009.26527</v>
      </c>
      <c r="N133" s="115">
        <f>'Summary Stats'!$M54</f>
        <v>10595.23194</v>
      </c>
      <c r="O133" s="115">
        <f>'Summary Stats'!$C54/1000</f>
        <v>29.065092189999998</v>
      </c>
      <c r="P133" s="115">
        <f>'Summary Stats'!$C54*'Summary Stats'!$H54/10000</f>
        <v>15.160352086304</v>
      </c>
      <c r="Q133" s="113">
        <f>'Net Issuance Summary'!F54</f>
        <v>5812.9</v>
      </c>
      <c r="R133" s="117">
        <f>'Summary Stats'!R54</f>
        <v>4419.0689700000003</v>
      </c>
      <c r="S133" s="117">
        <f>'Nonbill Summary Stats'!Q54</f>
        <v>4275.5834499999983</v>
      </c>
      <c r="AO133" s="118"/>
    </row>
    <row r="134" spans="1:41" x14ac:dyDescent="0.3">
      <c r="A134" s="107">
        <v>46280</v>
      </c>
      <c r="B134" s="115">
        <f>'Summary Stats'!$F55</f>
        <v>49.790840000000003</v>
      </c>
      <c r="C134" s="115">
        <f>'Summary Stats'!$G55</f>
        <v>1.81772</v>
      </c>
      <c r="D134" s="115">
        <f>'Summary Stats'!$O55</f>
        <v>1.8246</v>
      </c>
      <c r="E134" s="112">
        <f>'Summary Stats'!$I55/'Summary Stats'!$C55</f>
        <v>0.2978669994358269</v>
      </c>
      <c r="F134" s="112">
        <f>'Summary Stats'!$J55/'Summary Stats'!$C55</f>
        <v>0.51182648036914824</v>
      </c>
      <c r="G134" s="112">
        <f>'Summary Stats'!$K55/'Summary Stats'!$C55</f>
        <v>0.64350873189169255</v>
      </c>
      <c r="H134" s="116">
        <f>'Summary Stats'!$L55/'Summary Stats'!$C55</f>
        <v>0.78946048819446935</v>
      </c>
      <c r="I134" s="116">
        <f>'Summary Stats'!$M55/'Summary Stats'!$C55</f>
        <v>0.36736132648157765</v>
      </c>
      <c r="J134" s="115">
        <f>'Summary Stats'!$I55</f>
        <v>8624.2254400000002</v>
      </c>
      <c r="K134" s="115">
        <f>'Summary Stats'!$J55</f>
        <v>14819.05334</v>
      </c>
      <c r="L134" s="115">
        <f>'Summary Stats'!$K55</f>
        <v>18631.68591</v>
      </c>
      <c r="M134" s="115">
        <f>'Summary Stats'!$L55</f>
        <v>22857.467390000002</v>
      </c>
      <c r="N134" s="115">
        <f>'Summary Stats'!$M55</f>
        <v>10636.31387</v>
      </c>
      <c r="O134" s="115">
        <f>'Summary Stats'!$C55/1000</f>
        <v>28.953275979999997</v>
      </c>
      <c r="P134" s="115">
        <f>'Summary Stats'!$C55*'Summary Stats'!$H55/10000</f>
        <v>15.159790536748099</v>
      </c>
      <c r="Q134" s="113">
        <f>'Net Issuance Summary'!F55</f>
        <v>5569.6</v>
      </c>
      <c r="R134" s="117">
        <f>'Summary Stats'!R55</f>
        <v>4439.9198699999979</v>
      </c>
      <c r="S134" s="117">
        <f>'Nonbill Summary Stats'!Q55</f>
        <v>4296.4343599999993</v>
      </c>
      <c r="AO134" s="118"/>
    </row>
    <row r="135" spans="1:41" x14ac:dyDescent="0.3">
      <c r="A135" s="107">
        <v>46310</v>
      </c>
      <c r="B135" s="115">
        <f>'Summary Stats'!$F56</f>
        <v>49.589700000000001</v>
      </c>
      <c r="C135" s="115">
        <f>'Summary Stats'!$G56</f>
        <v>1.8128500000000001</v>
      </c>
      <c r="D135" s="115">
        <f>'Summary Stats'!$O56</f>
        <v>1.8183</v>
      </c>
      <c r="E135" s="112">
        <f>'Summary Stats'!$I56/'Summary Stats'!$C56</f>
        <v>0.30001715124029144</v>
      </c>
      <c r="F135" s="112">
        <f>'Summary Stats'!$J56/'Summary Stats'!$C56</f>
        <v>0.51298020454764814</v>
      </c>
      <c r="G135" s="112">
        <f>'Summary Stats'!$K56/'Summary Stats'!$C56</f>
        <v>0.64334806924797183</v>
      </c>
      <c r="H135" s="116">
        <f>'Summary Stats'!$L56/'Summary Stats'!$C56</f>
        <v>0.78962516442911101</v>
      </c>
      <c r="I135" s="116">
        <f>'Summary Stats'!$M56/'Summary Stats'!$C56</f>
        <v>0.36570981818621723</v>
      </c>
      <c r="J135" s="115">
        <f>'Summary Stats'!$I56</f>
        <v>8750.3514099999993</v>
      </c>
      <c r="K135" s="115">
        <f>'Summary Stats'!$J56</f>
        <v>14961.66815</v>
      </c>
      <c r="L135" s="115">
        <f>'Summary Stats'!$K56</f>
        <v>18763.999530000001</v>
      </c>
      <c r="M135" s="115">
        <f>'Summary Stats'!$L56</f>
        <v>23030.342240000002</v>
      </c>
      <c r="N135" s="115">
        <f>'Summary Stats'!$M56</f>
        <v>10666.354939999999</v>
      </c>
      <c r="O135" s="115">
        <f>'Summary Stats'!$C56/1000</f>
        <v>29.166170580000003</v>
      </c>
      <c r="P135" s="115">
        <f>'Summary Stats'!$C56*'Summary Stats'!$H56/10000</f>
        <v>15.272398565487721</v>
      </c>
      <c r="Q135" s="113">
        <f>'Net Issuance Summary'!F56</f>
        <v>5758.1</v>
      </c>
      <c r="R135" s="117">
        <f>'Summary Stats'!R56</f>
        <v>4460.781890000002</v>
      </c>
      <c r="S135" s="117">
        <f>'Nonbill Summary Stats'!Q56</f>
        <v>4317.29637</v>
      </c>
      <c r="AO135" s="118"/>
    </row>
    <row r="136" spans="1:41" x14ac:dyDescent="0.3">
      <c r="A136" s="107">
        <v>46341</v>
      </c>
      <c r="B136" s="115">
        <f>'Summary Stats'!$F57</f>
        <v>49.439830000000001</v>
      </c>
      <c r="C136" s="115">
        <f>'Summary Stats'!$G57</f>
        <v>1.80616</v>
      </c>
      <c r="D136" s="115">
        <f>'Summary Stats'!$O57</f>
        <v>1.8113600000000001</v>
      </c>
      <c r="E136" s="112">
        <f>'Summary Stats'!$I57/'Summary Stats'!$C57</f>
        <v>0.30655168345943545</v>
      </c>
      <c r="F136" s="112">
        <f>'Summary Stats'!$J57/'Summary Stats'!$C57</f>
        <v>0.51570181339267629</v>
      </c>
      <c r="G136" s="112">
        <f>'Summary Stats'!$K57/'Summary Stats'!$C57</f>
        <v>0.64714700900429001</v>
      </c>
      <c r="H136" s="116">
        <f>'Summary Stats'!$L57/'Summary Stats'!$C57</f>
        <v>0.78963675720074122</v>
      </c>
      <c r="I136" s="116">
        <f>'Summary Stats'!$M57/'Summary Stats'!$C57</f>
        <v>0.36047723892414368</v>
      </c>
      <c r="J136" s="115">
        <f>'Summary Stats'!$I57</f>
        <v>9016.44326</v>
      </c>
      <c r="K136" s="115">
        <f>'Summary Stats'!$J57</f>
        <v>15168.065909999999</v>
      </c>
      <c r="L136" s="115">
        <f>'Summary Stats'!$K57</f>
        <v>19034.194240000001</v>
      </c>
      <c r="M136" s="115">
        <f>'Summary Stats'!$L57</f>
        <v>23225.170180000001</v>
      </c>
      <c r="N136" s="115">
        <f>'Summary Stats'!$M57</f>
        <v>10602.52723</v>
      </c>
      <c r="O136" s="115">
        <f>'Summary Stats'!$C57/1000</f>
        <v>29.412473479999999</v>
      </c>
      <c r="P136" s="115">
        <f>'Summary Stats'!$C57*'Summary Stats'!$H57/10000</f>
        <v>15.311251319483601</v>
      </c>
      <c r="Q136" s="113">
        <f>'Net Issuance Summary'!F57</f>
        <v>5923.8</v>
      </c>
      <c r="R136" s="117">
        <f>'Summary Stats'!R57</f>
        <v>4481.6420800000014</v>
      </c>
      <c r="S136" s="117">
        <f>'Nonbill Summary Stats'!Q57</f>
        <v>4338.1565699999992</v>
      </c>
      <c r="AO136" s="118"/>
    </row>
    <row r="137" spans="1:41" x14ac:dyDescent="0.3">
      <c r="A137" s="107">
        <v>46371</v>
      </c>
      <c r="B137" s="115">
        <f>'Summary Stats'!$F58</f>
        <v>49.516399999999997</v>
      </c>
      <c r="C137" s="115">
        <f>'Summary Stats'!$G58</f>
        <v>1.81697</v>
      </c>
      <c r="D137" s="115">
        <f>'Summary Stats'!$O58</f>
        <v>1.8212299999999999</v>
      </c>
      <c r="E137" s="112">
        <f>'Summary Stats'!$I58/'Summary Stats'!$C58</f>
        <v>0.30379208297395177</v>
      </c>
      <c r="F137" s="112">
        <f>'Summary Stats'!$J58/'Summary Stats'!$C58</f>
        <v>0.51287393789038727</v>
      </c>
      <c r="G137" s="112">
        <f>'Summary Stats'!$K58/'Summary Stats'!$C58</f>
        <v>0.64496043080859444</v>
      </c>
      <c r="H137" s="116">
        <f>'Summary Stats'!$L58/'Summary Stats'!$C58</f>
        <v>0.78855013721986045</v>
      </c>
      <c r="I137" s="116">
        <f>'Summary Stats'!$M58/'Summary Stats'!$C58</f>
        <v>0.36169851369028139</v>
      </c>
      <c r="J137" s="115">
        <f>'Summary Stats'!$I58</f>
        <v>8945.5579500000003</v>
      </c>
      <c r="K137" s="115">
        <f>'Summary Stats'!$J58</f>
        <v>15102.248509999999</v>
      </c>
      <c r="L137" s="115">
        <f>'Summary Stats'!$K58</f>
        <v>18991.70924</v>
      </c>
      <c r="M137" s="115">
        <f>'Summary Stats'!$L58</f>
        <v>23219.897239999998</v>
      </c>
      <c r="N137" s="115">
        <f>'Summary Stats'!$M58</f>
        <v>10650.689060000001</v>
      </c>
      <c r="O137" s="115">
        <f>'Summary Stats'!$C58/1000</f>
        <v>29.44631691</v>
      </c>
      <c r="P137" s="115">
        <f>'Summary Stats'!$C58*'Summary Stats'!$H58/10000</f>
        <v>15.291001230292441</v>
      </c>
      <c r="Q137" s="113">
        <f>'Net Issuance Summary'!F58</f>
        <v>5826.9</v>
      </c>
      <c r="R137" s="117">
        <f>'Summary Stats'!R58</f>
        <v>4502.5120000000024</v>
      </c>
      <c r="S137" s="117">
        <f>'Nonbill Summary Stats'!Q58</f>
        <v>4359.0264900000002</v>
      </c>
      <c r="AO137" s="118"/>
    </row>
    <row r="138" spans="1:41" x14ac:dyDescent="0.3">
      <c r="A138" s="107">
        <v>46402</v>
      </c>
      <c r="B138" s="115">
        <f>'Summary Stats'!$F59</f>
        <v>49.770180000000003</v>
      </c>
      <c r="C138" s="115">
        <f>'Summary Stats'!$G59</f>
        <v>1.8247899999999999</v>
      </c>
      <c r="D138" s="115">
        <f>'Summary Stats'!$O59</f>
        <v>1.8267899999999999</v>
      </c>
      <c r="E138" s="112">
        <f>'Summary Stats'!$I59/'Summary Stats'!$C59</f>
        <v>0.30161621563030694</v>
      </c>
      <c r="F138" s="112">
        <f>'Summary Stats'!$J59/'Summary Stats'!$C59</f>
        <v>0.51028319849684156</v>
      </c>
      <c r="G138" s="112">
        <f>'Summary Stats'!$K59/'Summary Stats'!$C59</f>
        <v>0.64291020274134658</v>
      </c>
      <c r="H138" s="116">
        <f>'Summary Stats'!$L59/'Summary Stats'!$C59</f>
        <v>0.78694571305244743</v>
      </c>
      <c r="I138" s="116">
        <f>'Summary Stats'!$M59/'Summary Stats'!$C59</f>
        <v>0.36244608513744292</v>
      </c>
      <c r="J138" s="115">
        <f>'Summary Stats'!$I59</f>
        <v>8878.9796999999999</v>
      </c>
      <c r="K138" s="115">
        <f>'Summary Stats'!$J59</f>
        <v>15021.71941</v>
      </c>
      <c r="L138" s="115">
        <f>'Summary Stats'!$K59</f>
        <v>18925.993839999999</v>
      </c>
      <c r="M138" s="115">
        <f>'Summary Stats'!$L59</f>
        <v>23166.111929999999</v>
      </c>
      <c r="N138" s="115">
        <f>'Summary Stats'!$M59</f>
        <v>10669.689710000001</v>
      </c>
      <c r="O138" s="115">
        <f>'Summary Stats'!$C59/1000</f>
        <v>29.438005120000003</v>
      </c>
      <c r="P138" s="115">
        <f>'Summary Stats'!$C59*'Summary Stats'!$H59/10000</f>
        <v>15.424160534644479</v>
      </c>
      <c r="Q138" s="113">
        <f>'Net Issuance Summary'!F59</f>
        <v>5802.1</v>
      </c>
      <c r="R138" s="117">
        <f>'Summary Stats'!R59</f>
        <v>4523.3925200000012</v>
      </c>
      <c r="S138" s="117">
        <f>'Nonbill Summary Stats'!Q59</f>
        <v>4379.9069999999992</v>
      </c>
      <c r="AO138" s="118"/>
    </row>
    <row r="139" spans="1:41" x14ac:dyDescent="0.3">
      <c r="A139" s="107">
        <v>46433</v>
      </c>
      <c r="B139" s="115">
        <f>'Summary Stats'!$F60</f>
        <v>49.382840000000002</v>
      </c>
      <c r="C139" s="115">
        <f>'Summary Stats'!$G60</f>
        <v>1.8084800000000001</v>
      </c>
      <c r="D139" s="115">
        <f>'Summary Stats'!$O60</f>
        <v>1.80982</v>
      </c>
      <c r="E139" s="112">
        <f>'Summary Stats'!$I60/'Summary Stats'!$C60</f>
        <v>0.31109532859678979</v>
      </c>
      <c r="F139" s="112">
        <f>'Summary Stats'!$J60/'Summary Stats'!$C60</f>
        <v>0.51540264223548193</v>
      </c>
      <c r="G139" s="112">
        <f>'Summary Stats'!$K60/'Summary Stats'!$C60</f>
        <v>0.64831586136624675</v>
      </c>
      <c r="H139" s="116">
        <f>'Summary Stats'!$L60/'Summary Stats'!$C60</f>
        <v>0.78826938337493169</v>
      </c>
      <c r="I139" s="116">
        <f>'Summary Stats'!$M60/'Summary Stats'!$C60</f>
        <v>0.35596758014454533</v>
      </c>
      <c r="J139" s="115">
        <f>'Summary Stats'!$I60</f>
        <v>9284.7227399999992</v>
      </c>
      <c r="K139" s="115">
        <f>'Summary Stats'!$J60</f>
        <v>15382.328799999999</v>
      </c>
      <c r="L139" s="115">
        <f>'Summary Stats'!$K60</f>
        <v>19349.15914</v>
      </c>
      <c r="M139" s="115">
        <f>'Summary Stats'!$L60</f>
        <v>23526.109189999999</v>
      </c>
      <c r="N139" s="115">
        <f>'Summary Stats'!$M60</f>
        <v>10623.94701</v>
      </c>
      <c r="O139" s="115">
        <f>'Summary Stats'!$C60/1000</f>
        <v>29.845265699999999</v>
      </c>
      <c r="P139" s="115">
        <f>'Summary Stats'!$C60*'Summary Stats'!$H60/10000</f>
        <v>15.4224216694122</v>
      </c>
      <c r="Q139" s="113">
        <f>'Net Issuance Summary'!F60</f>
        <v>6112.4</v>
      </c>
      <c r="R139" s="117">
        <f>'Summary Stats'!R60</f>
        <v>4544.2201400000013</v>
      </c>
      <c r="S139" s="117">
        <f>'Nonbill Summary Stats'!Q60</f>
        <v>4400.734629999999</v>
      </c>
      <c r="AO139" s="118"/>
    </row>
    <row r="140" spans="1:41" x14ac:dyDescent="0.3">
      <c r="A140" s="107">
        <v>46461</v>
      </c>
      <c r="B140" s="115">
        <f>'Summary Stats'!$F61</f>
        <v>49.186610000000002</v>
      </c>
      <c r="C140" s="115">
        <f>'Summary Stats'!$G61</f>
        <v>1.80565</v>
      </c>
      <c r="D140" s="115">
        <f>'Summary Stats'!$O61</f>
        <v>1.80579</v>
      </c>
      <c r="E140" s="112">
        <f>'Summary Stats'!$I61/'Summary Stats'!$C61</f>
        <v>0.31377667960901767</v>
      </c>
      <c r="F140" s="112">
        <f>'Summary Stats'!$J61/'Summary Stats'!$C61</f>
        <v>0.51629255368042937</v>
      </c>
      <c r="G140" s="112">
        <f>'Summary Stats'!$K61/'Summary Stats'!$C61</f>
        <v>0.64831875691457441</v>
      </c>
      <c r="H140" s="116">
        <f>'Summary Stats'!$L61/'Summary Stats'!$C61</f>
        <v>0.78861603066081176</v>
      </c>
      <c r="I140" s="116">
        <f>'Summary Stats'!$M61/'Summary Stats'!$C61</f>
        <v>0.35446542860082164</v>
      </c>
      <c r="J140" s="115">
        <f>'Summary Stats'!$I61</f>
        <v>9437.6327500000007</v>
      </c>
      <c r="K140" s="115">
        <f>'Summary Stats'!$J61</f>
        <v>15528.81342</v>
      </c>
      <c r="L140" s="115">
        <f>'Summary Stats'!$K61</f>
        <v>19499.83772</v>
      </c>
      <c r="M140" s="115">
        <f>'Summary Stats'!$L61</f>
        <v>23719.63553</v>
      </c>
      <c r="N140" s="115">
        <f>'Summary Stats'!$M61</f>
        <v>10661.450500000001</v>
      </c>
      <c r="O140" s="115">
        <f>'Summary Stats'!$C61/1000</f>
        <v>30.07754675</v>
      </c>
      <c r="P140" s="115">
        <f>'Summary Stats'!$C61*'Summary Stats'!$H61/10000</f>
        <v>15.518931331316999</v>
      </c>
      <c r="Q140" s="113">
        <f>'Net Issuance Summary'!F61</f>
        <v>6220.6</v>
      </c>
      <c r="R140" s="117">
        <f>'Summary Stats'!R61</f>
        <v>4565.0532700000003</v>
      </c>
      <c r="S140" s="117">
        <f>'Nonbill Summary Stats'!Q61</f>
        <v>4421.567750000002</v>
      </c>
      <c r="AO140" s="118"/>
    </row>
    <row r="141" spans="1:41" x14ac:dyDescent="0.3">
      <c r="A141" s="107">
        <v>46492</v>
      </c>
      <c r="B141" s="115">
        <f>'Summary Stats'!$F62</f>
        <v>49.671109999999999</v>
      </c>
      <c r="C141" s="115">
        <f>'Summary Stats'!$G62</f>
        <v>1.8226100000000001</v>
      </c>
      <c r="D141" s="115">
        <f>'Summary Stats'!$O62</f>
        <v>1.8220099999999999</v>
      </c>
      <c r="E141" s="112">
        <f>'Summary Stats'!$I62/'Summary Stats'!$C62</f>
        <v>0.30786859421704066</v>
      </c>
      <c r="F141" s="112">
        <f>'Summary Stats'!$J62/'Summary Stats'!$C62</f>
        <v>0.51049290474619979</v>
      </c>
      <c r="G141" s="112">
        <f>'Summary Stats'!$K62/'Summary Stats'!$C62</f>
        <v>0.64326327669293359</v>
      </c>
      <c r="H141" s="116">
        <f>'Summary Stats'!$L62/'Summary Stats'!$C62</f>
        <v>0.78570300720363084</v>
      </c>
      <c r="I141" s="116">
        <f>'Summary Stats'!$M62/'Summary Stats'!$C62</f>
        <v>0.35706727249019804</v>
      </c>
      <c r="J141" s="115">
        <f>'Summary Stats'!$I62</f>
        <v>9191.0481799999998</v>
      </c>
      <c r="K141" s="115">
        <f>'Summary Stats'!$J62</f>
        <v>15240.15431</v>
      </c>
      <c r="L141" s="115">
        <f>'Summary Stats'!$K62</f>
        <v>19203.854759999998</v>
      </c>
      <c r="M141" s="115">
        <f>'Summary Stats'!$L62</f>
        <v>23456.222330000001</v>
      </c>
      <c r="N141" s="115">
        <f>'Summary Stats'!$M62</f>
        <v>10659.8158</v>
      </c>
      <c r="O141" s="115">
        <f>'Summary Stats'!$C62/1000</f>
        <v>29.85380241</v>
      </c>
      <c r="P141" s="115">
        <f>'Summary Stats'!$C62*'Summary Stats'!$H62/10000</f>
        <v>15.62470398253134</v>
      </c>
      <c r="Q141" s="113">
        <f>'Net Issuance Summary'!F62</f>
        <v>5973.2</v>
      </c>
      <c r="R141" s="117">
        <f>'Summary Stats'!R62</f>
        <v>4585.8459199999998</v>
      </c>
      <c r="S141" s="117">
        <f>'Nonbill Summary Stats'!Q62</f>
        <v>4442.3604100000011</v>
      </c>
      <c r="AO141" s="118"/>
    </row>
    <row r="142" spans="1:41" x14ac:dyDescent="0.3">
      <c r="A142" s="107">
        <v>46522</v>
      </c>
      <c r="B142" s="115">
        <f>'Summary Stats'!$F63</f>
        <v>49.576729999999998</v>
      </c>
      <c r="C142" s="115">
        <f>'Summary Stats'!$G63</f>
        <v>1.8175399999999999</v>
      </c>
      <c r="D142" s="115">
        <f>'Summary Stats'!$O63</f>
        <v>1.81654</v>
      </c>
      <c r="E142" s="112">
        <f>'Summary Stats'!$I63/'Summary Stats'!$C63</f>
        <v>0.31424573511141379</v>
      </c>
      <c r="F142" s="112">
        <f>'Summary Stats'!$J63/'Summary Stats'!$C63</f>
        <v>0.51428007905348216</v>
      </c>
      <c r="G142" s="112">
        <f>'Summary Stats'!$K63/'Summary Stats'!$C63</f>
        <v>0.64644569105068339</v>
      </c>
      <c r="H142" s="116">
        <f>'Summary Stats'!$L63/'Summary Stats'!$C63</f>
        <v>0.78630329829962819</v>
      </c>
      <c r="I142" s="116">
        <f>'Summary Stats'!$M63/'Summary Stats'!$C63</f>
        <v>0.35385699046733943</v>
      </c>
      <c r="J142" s="115">
        <f>'Summary Stats'!$I63</f>
        <v>9452.2209500000008</v>
      </c>
      <c r="K142" s="115">
        <f>'Summary Stats'!$J63</f>
        <v>15469.068929999999</v>
      </c>
      <c r="L142" s="115">
        <f>'Summary Stats'!$K63</f>
        <v>19444.488249999999</v>
      </c>
      <c r="M142" s="115">
        <f>'Summary Stats'!$L63</f>
        <v>23651.275669999999</v>
      </c>
      <c r="N142" s="115">
        <f>'Summary Stats'!$M63</f>
        <v>10643.690860000001</v>
      </c>
      <c r="O142" s="115">
        <f>'Summary Stats'!$C63/1000</f>
        <v>30.079074729999999</v>
      </c>
      <c r="P142" s="115">
        <f>'Summary Stats'!$C63*'Summary Stats'!$H63/10000</f>
        <v>15.741252099376172</v>
      </c>
      <c r="Q142" s="113">
        <f>'Net Issuance Summary'!F63</f>
        <v>6116</v>
      </c>
      <c r="R142" s="117">
        <f>'Summary Stats'!R63</f>
        <v>4606.6435200000014</v>
      </c>
      <c r="S142" s="117">
        <f>'Nonbill Summary Stats'!Q63</f>
        <v>4463.1579999999994</v>
      </c>
      <c r="AO142" s="118"/>
    </row>
    <row r="143" spans="1:41" x14ac:dyDescent="0.3">
      <c r="A143" s="107">
        <v>46553</v>
      </c>
      <c r="B143" s="115">
        <f>'Summary Stats'!$F64</f>
        <v>49.69</v>
      </c>
      <c r="C143" s="115">
        <f>'Summary Stats'!$G64</f>
        <v>1.82985</v>
      </c>
      <c r="D143" s="115">
        <f>'Summary Stats'!$O64</f>
        <v>1.8284899999999999</v>
      </c>
      <c r="E143" s="112">
        <f>'Summary Stats'!$I64/'Summary Stats'!$C64</f>
        <v>0.31114626292985514</v>
      </c>
      <c r="F143" s="112">
        <f>'Summary Stats'!$J64/'Summary Stats'!$C64</f>
        <v>0.51112940341040602</v>
      </c>
      <c r="G143" s="112">
        <f>'Summary Stats'!$K64/'Summary Stats'!$C64</f>
        <v>0.64403536435163378</v>
      </c>
      <c r="H143" s="116">
        <f>'Summary Stats'!$L64/'Summary Stats'!$C64</f>
        <v>0.78496429058915962</v>
      </c>
      <c r="I143" s="116">
        <f>'Summary Stats'!$M64/'Summary Stats'!$C64</f>
        <v>0.35584426385333473</v>
      </c>
      <c r="J143" s="115">
        <f>'Summary Stats'!$I64</f>
        <v>9357.5384300000005</v>
      </c>
      <c r="K143" s="115">
        <f>'Summary Stats'!$J64</f>
        <v>15371.912200000001</v>
      </c>
      <c r="L143" s="115">
        <f>'Summary Stats'!$K64</f>
        <v>19368.979770000002</v>
      </c>
      <c r="M143" s="115">
        <f>'Summary Stats'!$L64</f>
        <v>23607.33324</v>
      </c>
      <c r="N143" s="115">
        <f>'Summary Stats'!$M64</f>
        <v>10701.804169999999</v>
      </c>
      <c r="O143" s="115">
        <f>'Summary Stats'!$C64/1000</f>
        <v>30.074404050000002</v>
      </c>
      <c r="P143" s="115">
        <f>'Summary Stats'!$C64*'Summary Stats'!$H64/10000</f>
        <v>15.633156415654801</v>
      </c>
      <c r="Q143" s="113">
        <f>'Net Issuance Summary'!F64</f>
        <v>5985.9</v>
      </c>
      <c r="R143" s="117">
        <f>'Summary Stats'!R64</f>
        <v>4627.4510599999994</v>
      </c>
      <c r="S143" s="117">
        <f>'Nonbill Summary Stats'!Q64</f>
        <v>4483.9655500000008</v>
      </c>
      <c r="AO143" s="118"/>
    </row>
    <row r="144" spans="1:41" x14ac:dyDescent="0.3">
      <c r="A144" s="107">
        <v>46583</v>
      </c>
      <c r="B144" s="115">
        <f>'Summary Stats'!$F65</f>
        <v>49.552579999999999</v>
      </c>
      <c r="C144" s="115">
        <f>'Summary Stats'!$G65</f>
        <v>1.82433</v>
      </c>
      <c r="D144" s="115">
        <f>'Summary Stats'!$O65</f>
        <v>1.8221000000000001</v>
      </c>
      <c r="E144" s="112">
        <f>'Summary Stats'!$I65/'Summary Stats'!$C65</f>
        <v>0.31381732275934771</v>
      </c>
      <c r="F144" s="112">
        <f>'Summary Stats'!$J65/'Summary Stats'!$C65</f>
        <v>0.51286956525293748</v>
      </c>
      <c r="G144" s="112">
        <f>'Summary Stats'!$K65/'Summary Stats'!$C65</f>
        <v>0.64500577519056135</v>
      </c>
      <c r="H144" s="116">
        <f>'Summary Stats'!$L65/'Summary Stats'!$C65</f>
        <v>0.78504535312984303</v>
      </c>
      <c r="I144" s="116">
        <f>'Summary Stats'!$M65/'Summary Stats'!$C65</f>
        <v>0.3548631324616342</v>
      </c>
      <c r="J144" s="115">
        <f>'Summary Stats'!$I65</f>
        <v>9504.0012999999999</v>
      </c>
      <c r="K144" s="115">
        <f>'Summary Stats'!$J65</f>
        <v>15532.32617</v>
      </c>
      <c r="L144" s="115">
        <f>'Summary Stats'!$K65</f>
        <v>19534.089680000001</v>
      </c>
      <c r="M144" s="115">
        <f>'Summary Stats'!$L65</f>
        <v>23775.20779</v>
      </c>
      <c r="N144" s="115">
        <f>'Summary Stats'!$M65</f>
        <v>10747.07936</v>
      </c>
      <c r="O144" s="115">
        <f>'Summary Stats'!$C65/1000</f>
        <v>30.285139190000002</v>
      </c>
      <c r="P144" s="115">
        <f>'Summary Stats'!$C65*'Summary Stats'!$H65/10000</f>
        <v>15.772530775291191</v>
      </c>
      <c r="Q144" s="113">
        <f>'Net Issuance Summary'!F65</f>
        <v>6181.8</v>
      </c>
      <c r="R144" s="117">
        <f>'Summary Stats'!R65</f>
        <v>4648.2686900000008</v>
      </c>
      <c r="S144" s="117">
        <f>'Nonbill Summary Stats'!Q65</f>
        <v>4504.7831700000024</v>
      </c>
      <c r="AO144" s="118"/>
    </row>
    <row r="145" spans="1:41" x14ac:dyDescent="0.3">
      <c r="A145" s="107">
        <v>46614</v>
      </c>
      <c r="B145" s="115">
        <f>'Summary Stats'!$F66</f>
        <v>49.411549999999998</v>
      </c>
      <c r="C145" s="115">
        <f>'Summary Stats'!$G66</f>
        <v>1.8164499999999999</v>
      </c>
      <c r="D145" s="115">
        <f>'Summary Stats'!$O66</f>
        <v>1.8142799999999999</v>
      </c>
      <c r="E145" s="112">
        <f>'Summary Stats'!$I66/'Summary Stats'!$C66</f>
        <v>0.32039525249691053</v>
      </c>
      <c r="F145" s="112">
        <f>'Summary Stats'!$J66/'Summary Stats'!$C66</f>
        <v>0.5170757104100806</v>
      </c>
      <c r="G145" s="112">
        <f>'Summary Stats'!$K66/'Summary Stats'!$C66</f>
        <v>0.64807469232738424</v>
      </c>
      <c r="H145" s="116">
        <f>'Summary Stats'!$L66/'Summary Stats'!$C66</f>
        <v>0.78474082378627519</v>
      </c>
      <c r="I145" s="116">
        <f>'Summary Stats'!$M66/'Summary Stats'!$C66</f>
        <v>0.34992934121707231</v>
      </c>
      <c r="J145" s="115">
        <f>'Summary Stats'!$I66</f>
        <v>9786.8991100000003</v>
      </c>
      <c r="K145" s="115">
        <f>'Summary Stats'!$J66</f>
        <v>15794.76528</v>
      </c>
      <c r="L145" s="115">
        <f>'Summary Stats'!$K66</f>
        <v>19796.30341</v>
      </c>
      <c r="M145" s="115">
        <f>'Summary Stats'!$L66</f>
        <v>23970.952160000001</v>
      </c>
      <c r="N145" s="115">
        <f>'Summary Stats'!$M66</f>
        <v>10689.057129999999</v>
      </c>
      <c r="O145" s="115">
        <f>'Summary Stats'!$C66/1000</f>
        <v>30.546329989999997</v>
      </c>
      <c r="P145" s="115">
        <f>'Summary Stats'!$C66*'Summary Stats'!$H66/10000</f>
        <v>15.862617524817031</v>
      </c>
      <c r="Q145" s="113">
        <f>'Net Issuance Summary'!F66</f>
        <v>6363.6</v>
      </c>
      <c r="R145" s="117">
        <f>'Summary Stats'!R66</f>
        <v>4669.068089999997</v>
      </c>
      <c r="S145" s="117">
        <f>'Nonbill Summary Stats'!Q66</f>
        <v>4525.5825699999987</v>
      </c>
      <c r="AO145" s="118"/>
    </row>
    <row r="146" spans="1:41" x14ac:dyDescent="0.3">
      <c r="A146" s="107">
        <v>46645</v>
      </c>
      <c r="B146" s="115">
        <f>'Summary Stats'!$F67</f>
        <v>49.708390000000001</v>
      </c>
      <c r="C146" s="115">
        <f>'Summary Stats'!$G67</f>
        <v>1.8351599999999999</v>
      </c>
      <c r="D146" s="115">
        <f>'Summary Stats'!$O67</f>
        <v>1.8325499999999999</v>
      </c>
      <c r="E146" s="112">
        <f>'Summary Stats'!$I67/'Summary Stats'!$C67</f>
        <v>0.31486068440971193</v>
      </c>
      <c r="F146" s="112">
        <f>'Summary Stats'!$J67/'Summary Stats'!$C67</f>
        <v>0.51235790813709225</v>
      </c>
      <c r="G146" s="112">
        <f>'Summary Stats'!$K67/'Summary Stats'!$C67</f>
        <v>0.64401400931109598</v>
      </c>
      <c r="H146" s="116">
        <f>'Summary Stats'!$L67/'Summary Stats'!$C67</f>
        <v>0.78265081919098001</v>
      </c>
      <c r="I146" s="116">
        <f>'Summary Stats'!$M67/'Summary Stats'!$C67</f>
        <v>0.35285415792205721</v>
      </c>
      <c r="J146" s="115">
        <f>'Summary Stats'!$I67</f>
        <v>9581.5734499999999</v>
      </c>
      <c r="K146" s="115">
        <f>'Summary Stats'!$J67</f>
        <v>15591.64155</v>
      </c>
      <c r="L146" s="115">
        <f>'Summary Stats'!$K67</f>
        <v>19598.08842</v>
      </c>
      <c r="M146" s="115">
        <f>'Summary Stats'!$L67</f>
        <v>23816.9663</v>
      </c>
      <c r="N146" s="115">
        <f>'Summary Stats'!$M67</f>
        <v>10737.75863</v>
      </c>
      <c r="O146" s="115">
        <f>'Summary Stats'!$C67/1000</f>
        <v>30.43115233</v>
      </c>
      <c r="P146" s="115">
        <f>'Summary Stats'!$C67*'Summary Stats'!$H67/10000</f>
        <v>15.83761934977753</v>
      </c>
      <c r="Q146" s="113">
        <f>'Net Issuance Summary'!F67</f>
        <v>6137.3</v>
      </c>
      <c r="R146" s="117">
        <f>'Summary Stats'!R67</f>
        <v>4689.8755600000004</v>
      </c>
      <c r="S146" s="117">
        <f>'Nonbill Summary Stats'!Q67</f>
        <v>4546.390040000002</v>
      </c>
      <c r="AO146" s="118"/>
    </row>
    <row r="147" spans="1:41" x14ac:dyDescent="0.3">
      <c r="A147" s="107">
        <v>46675</v>
      </c>
      <c r="B147" s="115">
        <f>'Summary Stats'!$F68</f>
        <v>49.410530000000001</v>
      </c>
      <c r="C147" s="115">
        <f>'Summary Stats'!$G68</f>
        <v>1.8225800000000001</v>
      </c>
      <c r="D147" s="115">
        <f>'Summary Stats'!$O68</f>
        <v>1.8194600000000001</v>
      </c>
      <c r="E147" s="112">
        <f>'Summary Stats'!$I68/'Summary Stats'!$C68</f>
        <v>0.31869359808239156</v>
      </c>
      <c r="F147" s="112">
        <f>'Summary Stats'!$J68/'Summary Stats'!$C68</f>
        <v>0.51469695914477831</v>
      </c>
      <c r="G147" s="112">
        <f>'Summary Stats'!$K68/'Summary Stats'!$C68</f>
        <v>0.64457586193409411</v>
      </c>
      <c r="H147" s="116">
        <f>'Summary Stats'!$L68/'Summary Stats'!$C68</f>
        <v>0.78326083954058134</v>
      </c>
      <c r="I147" s="116">
        <f>'Summary Stats'!$M68/'Summary Stats'!$C68</f>
        <v>0.35159604835160124</v>
      </c>
      <c r="J147" s="115">
        <f>'Summary Stats'!$I68</f>
        <v>9783.6416900000004</v>
      </c>
      <c r="K147" s="115">
        <f>'Summary Stats'!$J68</f>
        <v>15800.79003</v>
      </c>
      <c r="L147" s="115">
        <f>'Summary Stats'!$K68</f>
        <v>19787.96974</v>
      </c>
      <c r="M147" s="115">
        <f>'Summary Stats'!$L68</f>
        <v>24045.488990000002</v>
      </c>
      <c r="N147" s="115">
        <f>'Summary Stats'!$M68</f>
        <v>10793.72092</v>
      </c>
      <c r="O147" s="115">
        <f>'Summary Stats'!$C68/1000</f>
        <v>30.69920999</v>
      </c>
      <c r="P147" s="115">
        <f>'Summary Stats'!$C68*'Summary Stats'!$H68/10000</f>
        <v>15.944954774336068</v>
      </c>
      <c r="Q147" s="113">
        <f>'Net Issuance Summary'!F68</f>
        <v>6394.7</v>
      </c>
      <c r="R147" s="117">
        <f>'Summary Stats'!R68</f>
        <v>4710.6910700000008</v>
      </c>
      <c r="S147" s="117">
        <f>'Nonbill Summary Stats'!Q68</f>
        <v>4567.2055500000024</v>
      </c>
      <c r="AO147" s="118"/>
    </row>
    <row r="148" spans="1:41" x14ac:dyDescent="0.3">
      <c r="A148" s="107">
        <v>46706</v>
      </c>
      <c r="B148" s="115">
        <f>'Summary Stats'!$F69</f>
        <v>49.236260000000001</v>
      </c>
      <c r="C148" s="115">
        <f>'Summary Stats'!$G69</f>
        <v>1.81027</v>
      </c>
      <c r="D148" s="115">
        <f>'Summary Stats'!$O69</f>
        <v>1.80829</v>
      </c>
      <c r="E148" s="112">
        <f>'Summary Stats'!$I69/'Summary Stats'!$C69</f>
        <v>0.32562321772089992</v>
      </c>
      <c r="F148" s="112">
        <f>'Summary Stats'!$J69/'Summary Stats'!$C69</f>
        <v>0.51928351891013225</v>
      </c>
      <c r="G148" s="112">
        <f>'Summary Stats'!$K69/'Summary Stats'!$C69</f>
        <v>0.64753576726057227</v>
      </c>
      <c r="H148" s="116">
        <f>'Summary Stats'!$L69/'Summary Stats'!$C69</f>
        <v>0.78357872279896101</v>
      </c>
      <c r="I148" s="116">
        <f>'Summary Stats'!$M69/'Summary Stats'!$C69</f>
        <v>0.34764002311231113</v>
      </c>
      <c r="J148" s="115">
        <f>'Summary Stats'!$I69</f>
        <v>10097.43555</v>
      </c>
      <c r="K148" s="115">
        <f>'Summary Stats'!$J69</f>
        <v>16102.757970000001</v>
      </c>
      <c r="L148" s="115">
        <f>'Summary Stats'!$K69</f>
        <v>20079.80488</v>
      </c>
      <c r="M148" s="115">
        <f>'Summary Stats'!$L69</f>
        <v>24298.438259999999</v>
      </c>
      <c r="N148" s="115">
        <f>'Summary Stats'!$M69</f>
        <v>10780.16719</v>
      </c>
      <c r="O148" s="115">
        <f>'Summary Stats'!$C69/1000</f>
        <v>31.009568729999998</v>
      </c>
      <c r="P148" s="115">
        <f>'Summary Stats'!$C69*'Summary Stats'!$H69/10000</f>
        <v>16.0186129188561</v>
      </c>
      <c r="Q148" s="113">
        <f>'Net Issuance Summary'!F69</f>
        <v>6636.4</v>
      </c>
      <c r="R148" s="117">
        <f>'Summary Stats'!R69</f>
        <v>4731.509399999999</v>
      </c>
      <c r="S148" s="117">
        <f>'Nonbill Summary Stats'!Q69</f>
        <v>4588.0238800000006</v>
      </c>
      <c r="AO148" s="118"/>
    </row>
    <row r="149" spans="1:41" x14ac:dyDescent="0.3">
      <c r="A149" s="107">
        <v>46736</v>
      </c>
      <c r="B149" s="115">
        <f>'Summary Stats'!$F70</f>
        <v>49.285649999999997</v>
      </c>
      <c r="C149" s="115">
        <f>'Summary Stats'!$G70</f>
        <v>1.8192600000000001</v>
      </c>
      <c r="D149" s="115">
        <f>'Summary Stats'!$O70</f>
        <v>1.8167599999999999</v>
      </c>
      <c r="E149" s="112">
        <f>'Summary Stats'!$I70/'Summary Stats'!$C70</f>
        <v>0.32294638240377987</v>
      </c>
      <c r="F149" s="112">
        <f>'Summary Stats'!$J70/'Summary Stats'!$C70</f>
        <v>0.51677149385398713</v>
      </c>
      <c r="G149" s="112">
        <f>'Summary Stats'!$K70/'Summary Stats'!$C70</f>
        <v>0.64576038889310816</v>
      </c>
      <c r="H149" s="116">
        <f>'Summary Stats'!$L70/'Summary Stats'!$C70</f>
        <v>0.78260938037331018</v>
      </c>
      <c r="I149" s="116">
        <f>'Summary Stats'!$M70/'Summary Stats'!$C70</f>
        <v>0.34902782069009769</v>
      </c>
      <c r="J149" s="115">
        <f>'Summary Stats'!$I70</f>
        <v>10027.82149</v>
      </c>
      <c r="K149" s="115">
        <f>'Summary Stats'!$J70</f>
        <v>16046.29305</v>
      </c>
      <c r="L149" s="115">
        <f>'Summary Stats'!$K70</f>
        <v>20051.532569999999</v>
      </c>
      <c r="M149" s="115">
        <f>'Summary Stats'!$L70</f>
        <v>24300.83627</v>
      </c>
      <c r="N149" s="115">
        <f>'Summary Stats'!$M70</f>
        <v>10837.677309999999</v>
      </c>
      <c r="O149" s="115">
        <f>'Summary Stats'!$C70/1000</f>
        <v>31.051041399999999</v>
      </c>
      <c r="P149" s="115">
        <f>'Summary Stats'!$C70*'Summary Stats'!$H70/10000</f>
        <v>15.965824467051998</v>
      </c>
      <c r="Q149" s="113">
        <f>'Net Issuance Summary'!F70</f>
        <v>6569.8</v>
      </c>
      <c r="R149" s="117">
        <f>'Summary Stats'!R70</f>
        <v>4752.3378099999973</v>
      </c>
      <c r="S149" s="117">
        <f>'Nonbill Summary Stats'!Q70</f>
        <v>4608.8522999999986</v>
      </c>
      <c r="AO149" s="118"/>
    </row>
    <row r="150" spans="1:41" x14ac:dyDescent="0.3">
      <c r="A150" s="107">
        <v>46767</v>
      </c>
      <c r="B150" s="115">
        <f>'Summary Stats'!$F71</f>
        <v>49.520229999999998</v>
      </c>
      <c r="C150" s="115">
        <f>'Summary Stats'!$G71</f>
        <v>1.8255300000000001</v>
      </c>
      <c r="D150" s="115">
        <f>'Summary Stats'!$O71</f>
        <v>1.82172</v>
      </c>
      <c r="E150" s="112">
        <f>'Summary Stats'!$I71/'Summary Stats'!$C71</f>
        <v>0.32081548833568946</v>
      </c>
      <c r="F150" s="112">
        <f>'Summary Stats'!$J71/'Summary Stats'!$C71</f>
        <v>0.51468438597545896</v>
      </c>
      <c r="G150" s="112">
        <f>'Summary Stats'!$K71/'Summary Stats'!$C71</f>
        <v>0.6438481054299392</v>
      </c>
      <c r="H150" s="116">
        <f>'Summary Stats'!$L71/'Summary Stats'!$C71</f>
        <v>0.78105864503395595</v>
      </c>
      <c r="I150" s="116">
        <f>'Summary Stats'!$M71/'Summary Stats'!$C71</f>
        <v>0.35084042453799164</v>
      </c>
      <c r="J150" s="115">
        <f>'Summary Stats'!$I71</f>
        <v>9957.8397600000008</v>
      </c>
      <c r="K150" s="115">
        <f>'Summary Stats'!$J71</f>
        <v>15975.36537</v>
      </c>
      <c r="L150" s="115">
        <f>'Summary Stats'!$K71</f>
        <v>19984.497309999999</v>
      </c>
      <c r="M150" s="115">
        <f>'Summary Stats'!$L71</f>
        <v>24243.395700000001</v>
      </c>
      <c r="N150" s="115">
        <f>'Summary Stats'!$M71</f>
        <v>10889.78823</v>
      </c>
      <c r="O150" s="115">
        <f>'Summary Stats'!$C71/1000</f>
        <v>31.039149049999999</v>
      </c>
      <c r="P150" s="115">
        <f>'Summary Stats'!$C71*'Summary Stats'!$H71/10000</f>
        <v>16.1010619433027</v>
      </c>
      <c r="Q150" s="113">
        <f>'Net Issuance Summary'!F71</f>
        <v>6576.9</v>
      </c>
      <c r="R150" s="117">
        <f>'Summary Stats'!R71</f>
        <v>4773.1757100000004</v>
      </c>
      <c r="S150" s="117">
        <f>'Nonbill Summary Stats'!Q71</f>
        <v>4629.6901900000012</v>
      </c>
      <c r="AO150" s="118"/>
    </row>
    <row r="151" spans="1:41" x14ac:dyDescent="0.3">
      <c r="A151" s="107">
        <v>46798</v>
      </c>
      <c r="B151" s="115">
        <f>'Summary Stats'!$F72</f>
        <v>48.963079999999998</v>
      </c>
      <c r="C151" s="115">
        <f>'Summary Stats'!$G72</f>
        <v>1.80071</v>
      </c>
      <c r="D151" s="115">
        <f>'Summary Stats'!$O72</f>
        <v>1.7968</v>
      </c>
      <c r="E151" s="112">
        <f>'Summary Stats'!$I72/'Summary Stats'!$C72</f>
        <v>0.33284910985128907</v>
      </c>
      <c r="F151" s="112">
        <f>'Summary Stats'!$J72/'Summary Stats'!$C72</f>
        <v>0.52352957932101851</v>
      </c>
      <c r="G151" s="112">
        <f>'Summary Stats'!$K72/'Summary Stats'!$C72</f>
        <v>0.64961594404482048</v>
      </c>
      <c r="H151" s="116">
        <f>'Summary Stats'!$L72/'Summary Stats'!$C72</f>
        <v>0.78331847348696004</v>
      </c>
      <c r="I151" s="116">
        <f>'Summary Stats'!$M72/'Summary Stats'!$C72</f>
        <v>0.34434972694773996</v>
      </c>
      <c r="J151" s="115">
        <f>'Summary Stats'!$I72</f>
        <v>10502.461149999999</v>
      </c>
      <c r="K151" s="115">
        <f>'Summary Stats'!$J72</f>
        <v>16519.04393</v>
      </c>
      <c r="L151" s="115">
        <f>'Summary Stats'!$K72</f>
        <v>20497.474719999998</v>
      </c>
      <c r="M151" s="115">
        <f>'Summary Stats'!$L72</f>
        <v>24716.22003</v>
      </c>
      <c r="N151" s="115">
        <f>'Summary Stats'!$M72</f>
        <v>10865.342650000001</v>
      </c>
      <c r="O151" s="115">
        <f>'Summary Stats'!$C72/1000</f>
        <v>31.55321988</v>
      </c>
      <c r="P151" s="115">
        <f>'Summary Stats'!$C72*'Summary Stats'!$H72/10000</f>
        <v>16.1076032165412</v>
      </c>
      <c r="Q151" s="113">
        <f>'Net Issuance Summary'!F72</f>
        <v>7046.6</v>
      </c>
      <c r="R151" s="117">
        <f>'Summary Stats'!R72</f>
        <v>4793.9778000000006</v>
      </c>
      <c r="S151" s="117">
        <f>'Nonbill Summary Stats'!Q72</f>
        <v>4650.4922899999983</v>
      </c>
      <c r="AO151" s="118"/>
    </row>
    <row r="152" spans="1:41" x14ac:dyDescent="0.3">
      <c r="A152" s="107">
        <v>46827</v>
      </c>
      <c r="B152" s="115">
        <f>'Summary Stats'!$F73</f>
        <v>48.684600000000003</v>
      </c>
      <c r="C152" s="115">
        <f>'Summary Stats'!$G73</f>
        <v>1.79409</v>
      </c>
      <c r="D152" s="115">
        <f>'Summary Stats'!$O73</f>
        <v>1.78976</v>
      </c>
      <c r="E152" s="112">
        <f>'Summary Stats'!$I73/'Summary Stats'!$C73</f>
        <v>0.33551285936275715</v>
      </c>
      <c r="F152" s="112">
        <f>'Summary Stats'!$J73/'Summary Stats'!$C73</f>
        <v>0.52489363210544604</v>
      </c>
      <c r="G152" s="112">
        <f>'Summary Stats'!$K73/'Summary Stats'!$C73</f>
        <v>0.65007715083926843</v>
      </c>
      <c r="H152" s="116">
        <f>'Summary Stats'!$L73/'Summary Stats'!$C73</f>
        <v>0.78406415553113773</v>
      </c>
      <c r="I152" s="116">
        <f>'Summary Stats'!$M73/'Summary Stats'!$C73</f>
        <v>0.34275138815206629</v>
      </c>
      <c r="J152" s="115">
        <f>'Summary Stats'!$I73</f>
        <v>10684.689780000001</v>
      </c>
      <c r="K152" s="115">
        <f>'Summary Stats'!$J73</f>
        <v>16715.680100000001</v>
      </c>
      <c r="L152" s="115">
        <f>'Summary Stats'!$K73</f>
        <v>20702.25476</v>
      </c>
      <c r="M152" s="115">
        <f>'Summary Stats'!$L73</f>
        <v>24969.183850000001</v>
      </c>
      <c r="N152" s="115">
        <f>'Summary Stats'!$M73</f>
        <v>10915.206829999999</v>
      </c>
      <c r="O152" s="115">
        <f>'Summary Stats'!$C73/1000</f>
        <v>31.845842809999997</v>
      </c>
      <c r="P152" s="115">
        <f>'Summary Stats'!$C73*'Summary Stats'!$H73/10000</f>
        <v>16.178229526807769</v>
      </c>
      <c r="Q152" s="113">
        <f>'Net Issuance Summary'!F73</f>
        <v>7235.1</v>
      </c>
      <c r="R152" s="117">
        <f>'Summary Stats'!R73</f>
        <v>4814.788779999999</v>
      </c>
      <c r="S152" s="117">
        <f>'Nonbill Summary Stats'!Q73</f>
        <v>4671.3032600000006</v>
      </c>
      <c r="AO152" s="118"/>
    </row>
    <row r="153" spans="1:41" x14ac:dyDescent="0.3">
      <c r="A153" s="107">
        <v>46858</v>
      </c>
      <c r="B153" s="115">
        <f>'Summary Stats'!$F74</f>
        <v>49.313699999999997</v>
      </c>
      <c r="C153" s="115">
        <f>'Summary Stats'!$G74</f>
        <v>1.80925</v>
      </c>
      <c r="D153" s="115">
        <f>'Summary Stats'!$O74</f>
        <v>1.80542</v>
      </c>
      <c r="E153" s="112">
        <f>'Summary Stats'!$I74/'Summary Stats'!$C74</f>
        <v>0.32715017376365574</v>
      </c>
      <c r="F153" s="112">
        <f>'Summary Stats'!$J74/'Summary Stats'!$C74</f>
        <v>0.51815581852194581</v>
      </c>
      <c r="G153" s="112">
        <f>'Summary Stats'!$K74/'Summary Stats'!$C74</f>
        <v>0.64385432695751277</v>
      </c>
      <c r="H153" s="116">
        <f>'Summary Stats'!$L74/'Summary Stats'!$C74</f>
        <v>0.78064788663689955</v>
      </c>
      <c r="I153" s="116">
        <f>'Summary Stats'!$M74/'Summary Stats'!$C74</f>
        <v>0.34843445045384974</v>
      </c>
      <c r="J153" s="115">
        <f>'Summary Stats'!$I74</f>
        <v>10325.656870000001</v>
      </c>
      <c r="K153" s="115">
        <f>'Summary Stats'!$J74</f>
        <v>16354.26057</v>
      </c>
      <c r="L153" s="115">
        <f>'Summary Stats'!$K74</f>
        <v>20321.611870000001</v>
      </c>
      <c r="M153" s="115">
        <f>'Summary Stats'!$L74</f>
        <v>24639.150030000001</v>
      </c>
      <c r="N153" s="115">
        <f>'Summary Stats'!$M74</f>
        <v>10997.44052</v>
      </c>
      <c r="O153" s="115">
        <f>'Summary Stats'!$C74/1000</f>
        <v>31.562437370000001</v>
      </c>
      <c r="P153" s="115">
        <f>'Summary Stats'!$C74*'Summary Stats'!$H74/10000</f>
        <v>16.30509202046726</v>
      </c>
      <c r="Q153" s="113">
        <f>'Net Issuance Summary'!F74</f>
        <v>6969.4</v>
      </c>
      <c r="R153" s="117">
        <f>'Summary Stats'!R74</f>
        <v>4835.760159999998</v>
      </c>
      <c r="S153" s="117">
        <f>'Nonbill Summary Stats'!Q74</f>
        <v>4692.2746399999996</v>
      </c>
      <c r="AO153" s="118"/>
    </row>
    <row r="154" spans="1:41" x14ac:dyDescent="0.3">
      <c r="A154" s="107">
        <v>46888</v>
      </c>
      <c r="B154" s="115">
        <f>'Summary Stats'!$F75</f>
        <v>49.1708</v>
      </c>
      <c r="C154" s="115">
        <f>'Summary Stats'!$G75</f>
        <v>1.7972699999999999</v>
      </c>
      <c r="D154" s="115">
        <f>'Summary Stats'!$O75</f>
        <v>1.7899799999999999</v>
      </c>
      <c r="E154" s="112">
        <f>'Summary Stats'!$I75/'Summary Stats'!$C75</f>
        <v>0.33290249689787238</v>
      </c>
      <c r="F154" s="112">
        <f>'Summary Stats'!$J75/'Summary Stats'!$C75</f>
        <v>0.52295091530400695</v>
      </c>
      <c r="G154" s="112">
        <f>'Summary Stats'!$K75/'Summary Stats'!$C75</f>
        <v>0.64673454638765593</v>
      </c>
      <c r="H154" s="116">
        <f>'Summary Stats'!$L75/'Summary Stats'!$C75</f>
        <v>0.78169324583075728</v>
      </c>
      <c r="I154" s="116">
        <f>'Summary Stats'!$M75/'Summary Stats'!$C75</f>
        <v>0.34387152416191064</v>
      </c>
      <c r="J154" s="115">
        <f>'Summary Stats'!$I75</f>
        <v>10602.00921</v>
      </c>
      <c r="K154" s="115">
        <f>'Summary Stats'!$J75</f>
        <v>16654.517380000001</v>
      </c>
      <c r="L154" s="115">
        <f>'Summary Stats'!$K75</f>
        <v>20596.678250000001</v>
      </c>
      <c r="M154" s="115">
        <f>'Summary Stats'!$L75</f>
        <v>24894.733649999998</v>
      </c>
      <c r="N154" s="115">
        <f>'Summary Stats'!$M75</f>
        <v>10951.341909999999</v>
      </c>
      <c r="O154" s="115">
        <f>'Summary Stats'!$C75/1000</f>
        <v>31.84719042</v>
      </c>
      <c r="P154" s="115">
        <f>'Summary Stats'!$C75*'Summary Stats'!$H75/10000</f>
        <v>16.424647056877859</v>
      </c>
      <c r="Q154" s="113">
        <f>'Net Issuance Summary'!F75</f>
        <v>7206.7</v>
      </c>
      <c r="R154" s="117">
        <f>'Summary Stats'!R75</f>
        <v>4856.6899200000007</v>
      </c>
      <c r="S154" s="117">
        <f>'Nonbill Summary Stats'!Q75</f>
        <v>4713.2044099999976</v>
      </c>
      <c r="AO154" s="118"/>
    </row>
    <row r="155" spans="1:41" x14ac:dyDescent="0.3">
      <c r="A155" s="107">
        <v>46919</v>
      </c>
      <c r="B155" s="115">
        <f>'Summary Stats'!$F76</f>
        <v>49.285130000000002</v>
      </c>
      <c r="C155" s="115">
        <f>'Summary Stats'!$G76</f>
        <v>1.8072999999999999</v>
      </c>
      <c r="D155" s="115">
        <f>'Summary Stats'!$O76</f>
        <v>1.79616</v>
      </c>
      <c r="E155" s="112">
        <f>'Summary Stats'!$I76/'Summary Stats'!$C76</f>
        <v>0.32880946237373049</v>
      </c>
      <c r="F155" s="112">
        <f>'Summary Stats'!$J76/'Summary Stats'!$C76</f>
        <v>0.51977820742252911</v>
      </c>
      <c r="G155" s="112">
        <f>'Summary Stats'!$K76/'Summary Stats'!$C76</f>
        <v>0.64443460908635242</v>
      </c>
      <c r="H155" s="116">
        <f>'Summary Stats'!$L76/'Summary Stats'!$C76</f>
        <v>0.78039647428785142</v>
      </c>
      <c r="I155" s="116">
        <f>'Summary Stats'!$M76/'Summary Stats'!$C76</f>
        <v>0.34560856881662555</v>
      </c>
      <c r="J155" s="115">
        <f>'Summary Stats'!$I76</f>
        <v>10469.604509999999</v>
      </c>
      <c r="K155" s="115">
        <f>'Summary Stats'!$J76</f>
        <v>16550.23011</v>
      </c>
      <c r="L155" s="115">
        <f>'Summary Stats'!$K76</f>
        <v>20519.407930000001</v>
      </c>
      <c r="M155" s="115">
        <f>'Summary Stats'!$L76</f>
        <v>24848.562409999999</v>
      </c>
      <c r="N155" s="115">
        <f>'Summary Stats'!$M76</f>
        <v>11004.50396</v>
      </c>
      <c r="O155" s="115">
        <f>'Summary Stats'!$C76/1000</f>
        <v>31.84094653</v>
      </c>
      <c r="P155" s="115">
        <f>'Summary Stats'!$C76*'Summary Stats'!$H76/10000</f>
        <v>16.322974670085731</v>
      </c>
      <c r="Q155" s="113">
        <f>'Net Issuance Summary'!F76</f>
        <v>7092.2</v>
      </c>
      <c r="R155" s="117">
        <f>'Summary Stats'!R76</f>
        <v>4877.6325500000021</v>
      </c>
      <c r="S155" s="117">
        <f>'Nonbill Summary Stats'!Q76</f>
        <v>4734.1470399999998</v>
      </c>
      <c r="AO155" s="118"/>
    </row>
    <row r="156" spans="1:41" x14ac:dyDescent="0.3">
      <c r="A156" s="107">
        <v>46949</v>
      </c>
      <c r="B156" s="115">
        <f>'Summary Stats'!$F77</f>
        <v>49.089910000000003</v>
      </c>
      <c r="C156" s="115">
        <f>'Summary Stats'!$G77</f>
        <v>1.7975399999999999</v>
      </c>
      <c r="D156" s="115">
        <f>'Summary Stats'!$O77</f>
        <v>1.78203</v>
      </c>
      <c r="E156" s="112">
        <f>'Summary Stats'!$I77/'Summary Stats'!$C77</f>
        <v>0.33145025292105351</v>
      </c>
      <c r="F156" s="112">
        <f>'Summary Stats'!$J77/'Summary Stats'!$C77</f>
        <v>0.52220557513198318</v>
      </c>
      <c r="G156" s="112">
        <f>'Summary Stats'!$K77/'Summary Stats'!$C77</f>
        <v>0.64578633524588946</v>
      </c>
      <c r="H156" s="116">
        <f>'Summary Stats'!$L77/'Summary Stats'!$C77</f>
        <v>0.78084985026071696</v>
      </c>
      <c r="I156" s="116">
        <f>'Summary Stats'!$M77/'Summary Stats'!$C77</f>
        <v>0.3439213597093484</v>
      </c>
      <c r="J156" s="115">
        <f>'Summary Stats'!$I77</f>
        <v>10641.972519999999</v>
      </c>
      <c r="K156" s="115">
        <f>'Summary Stats'!$J77</f>
        <v>16766.610769999999</v>
      </c>
      <c r="L156" s="115">
        <f>'Summary Stats'!$K77</f>
        <v>20734.455239999999</v>
      </c>
      <c r="M156" s="115">
        <f>'Summary Stats'!$L77</f>
        <v>25070.979960000001</v>
      </c>
      <c r="N156" s="115">
        <f>'Summary Stats'!$M77</f>
        <v>11042.38608</v>
      </c>
      <c r="O156" s="115">
        <f>'Summary Stats'!$C77/1000</f>
        <v>32.107299439999998</v>
      </c>
      <c r="P156" s="115">
        <f>'Summary Stats'!$C77*'Summary Stats'!$H77/10000</f>
        <v>16.45749533235632</v>
      </c>
      <c r="Q156" s="113">
        <f>'Net Issuance Summary'!F77</f>
        <v>7354.3</v>
      </c>
      <c r="R156" s="117">
        <f>'Summary Stats'!R77</f>
        <v>4898.5875299999971</v>
      </c>
      <c r="S156" s="117">
        <f>'Nonbill Summary Stats'!Q77</f>
        <v>4755.1020099999987</v>
      </c>
      <c r="AO156" s="118"/>
    </row>
    <row r="157" spans="1:41" x14ac:dyDescent="0.3">
      <c r="A157" s="107">
        <v>46980</v>
      </c>
      <c r="B157" s="115">
        <f>'Summary Stats'!$F78</f>
        <v>48.846600000000002</v>
      </c>
      <c r="C157" s="115">
        <f>'Summary Stats'!$G78</f>
        <v>1.7816399999999999</v>
      </c>
      <c r="D157" s="115">
        <f>'Summary Stats'!$O78</f>
        <v>1.76353</v>
      </c>
      <c r="E157" s="112">
        <f>'Summary Stats'!$I78/'Summary Stats'!$C78</f>
        <v>0.33882319546585754</v>
      </c>
      <c r="F157" s="112">
        <f>'Summary Stats'!$J78/'Summary Stats'!$C78</f>
        <v>0.5276113125237486</v>
      </c>
      <c r="G157" s="112">
        <f>'Summary Stats'!$K78/'Summary Stats'!$C78</f>
        <v>0.64931117114755088</v>
      </c>
      <c r="H157" s="116">
        <f>'Summary Stats'!$L78/'Summary Stats'!$C78</f>
        <v>0.7810821060195231</v>
      </c>
      <c r="I157" s="116">
        <f>'Summary Stats'!$M78/'Summary Stats'!$C78</f>
        <v>0.33753335048986571</v>
      </c>
      <c r="J157" s="115">
        <f>'Summary Stats'!$I78</f>
        <v>10990.5836</v>
      </c>
      <c r="K157" s="115">
        <f>'Summary Stats'!$J78</f>
        <v>17114.401600000001</v>
      </c>
      <c r="L157" s="115">
        <f>'Summary Stats'!$K78</f>
        <v>21062.042990000002</v>
      </c>
      <c r="M157" s="115">
        <f>'Summary Stats'!$L78</f>
        <v>25336.365099999999</v>
      </c>
      <c r="N157" s="115">
        <f>'Summary Stats'!$M78</f>
        <v>10948.74423</v>
      </c>
      <c r="O157" s="115">
        <f>'Summary Stats'!$C78/1000</f>
        <v>32.43751829</v>
      </c>
      <c r="P157" s="115">
        <f>'Summary Stats'!$C78*'Summary Stats'!$H78/10000</f>
        <v>16.517151875749711</v>
      </c>
      <c r="Q157" s="113">
        <f>'Net Issuance Summary'!F78</f>
        <v>7646.3</v>
      </c>
      <c r="R157" s="117">
        <f>'Summary Stats'!R78</f>
        <v>4919.5171699999992</v>
      </c>
      <c r="S157" s="117">
        <f>'Nonbill Summary Stats'!Q78</f>
        <v>4776.0316500000008</v>
      </c>
      <c r="AO157" s="118"/>
    </row>
    <row r="158" spans="1:41" x14ac:dyDescent="0.3">
      <c r="A158" s="107">
        <v>47011</v>
      </c>
      <c r="B158" s="115">
        <f>'Summary Stats'!$F79</f>
        <v>49.176650000000002</v>
      </c>
      <c r="C158" s="115">
        <f>'Summary Stats'!$G79</f>
        <v>1.7988200000000001</v>
      </c>
      <c r="D158" s="115">
        <f>'Summary Stats'!$O79</f>
        <v>1.7769200000000001</v>
      </c>
      <c r="E158" s="112">
        <f>'Summary Stats'!$I79/'Summary Stats'!$C79</f>
        <v>0.33223593289301084</v>
      </c>
      <c r="F158" s="112">
        <f>'Summary Stats'!$J79/'Summary Stats'!$C79</f>
        <v>0.52262008239619184</v>
      </c>
      <c r="G158" s="112">
        <f>'Summary Stats'!$K79/'Summary Stats'!$C79</f>
        <v>0.645001903233693</v>
      </c>
      <c r="H158" s="116">
        <f>'Summary Stats'!$L79/'Summary Stats'!$C79</f>
        <v>0.77885955109597604</v>
      </c>
      <c r="I158" s="116">
        <f>'Summary Stats'!$M79/'Summary Stats'!$C79</f>
        <v>0.34066824062720008</v>
      </c>
      <c r="J158" s="115">
        <f>'Summary Stats'!$I79</f>
        <v>10728.375539999999</v>
      </c>
      <c r="K158" s="115">
        <f>'Summary Stats'!$J79</f>
        <v>16876.15322</v>
      </c>
      <c r="L158" s="115">
        <f>'Summary Stats'!$K79</f>
        <v>20828.03802</v>
      </c>
      <c r="M158" s="115">
        <f>'Summary Stats'!$L79</f>
        <v>25150.493760000001</v>
      </c>
      <c r="N158" s="115">
        <f>'Summary Stats'!$M79</f>
        <v>11000.666869999999</v>
      </c>
      <c r="O158" s="115">
        <f>'Summary Stats'!$C79/1000</f>
        <v>32.291436529999999</v>
      </c>
      <c r="P158" s="115">
        <f>'Summary Stats'!$C79*'Summary Stats'!$H79/10000</f>
        <v>16.520718717422888</v>
      </c>
      <c r="Q158" s="113">
        <f>'Net Issuance Summary'!F79</f>
        <v>7399.4</v>
      </c>
      <c r="R158" s="117">
        <f>'Summary Stats'!R79</f>
        <v>4940.4561199999989</v>
      </c>
      <c r="S158" s="117">
        <f>'Nonbill Summary Stats'!Q79</f>
        <v>4796.9706100000003</v>
      </c>
      <c r="AO158" s="118"/>
    </row>
    <row r="159" spans="1:41" x14ac:dyDescent="0.3">
      <c r="A159" s="107">
        <v>47041</v>
      </c>
      <c r="B159" s="115">
        <f>'Summary Stats'!$F80</f>
        <v>48.936900000000001</v>
      </c>
      <c r="C159" s="115">
        <f>'Summary Stats'!$G80</f>
        <v>1.7866299999999999</v>
      </c>
      <c r="D159" s="115">
        <f>'Summary Stats'!$O80</f>
        <v>1.7611600000000001</v>
      </c>
      <c r="E159" s="112">
        <f>'Summary Stats'!$I80/'Summary Stats'!$C80</f>
        <v>0.33426850339403891</v>
      </c>
      <c r="F159" s="112">
        <f>'Summary Stats'!$J80/'Summary Stats'!$C80</f>
        <v>0.52439109518108928</v>
      </c>
      <c r="G159" s="112">
        <f>'Summary Stats'!$K80/'Summary Stats'!$C80</f>
        <v>0.64544293276013776</v>
      </c>
      <c r="H159" s="116">
        <f>'Summary Stats'!$L80/'Summary Stats'!$C80</f>
        <v>0.77932620831464827</v>
      </c>
      <c r="I159" s="116">
        <f>'Summary Stats'!$M80/'Summary Stats'!$C80</f>
        <v>0.3396070254603718</v>
      </c>
      <c r="J159" s="115">
        <f>'Summary Stats'!$I80</f>
        <v>10877.864250000001</v>
      </c>
      <c r="K159" s="115">
        <f>'Summary Stats'!$J80</f>
        <v>17064.889719999999</v>
      </c>
      <c r="L159" s="115">
        <f>'Summary Stats'!$K80</f>
        <v>21004.194329999998</v>
      </c>
      <c r="M159" s="115">
        <f>'Summary Stats'!$L80</f>
        <v>25361.06338</v>
      </c>
      <c r="N159" s="115">
        <f>'Summary Stats'!$M80</f>
        <v>11051.59201</v>
      </c>
      <c r="O159" s="115">
        <f>'Summary Stats'!$C80/1000</f>
        <v>32.542295010000004</v>
      </c>
      <c r="P159" s="115">
        <f>'Summary Stats'!$C80*'Summary Stats'!$H80/10000</f>
        <v>16.618601588821772</v>
      </c>
      <c r="Q159" s="113">
        <f>'Net Issuance Summary'!F80</f>
        <v>7646.6</v>
      </c>
      <c r="R159" s="117">
        <f>'Summary Stats'!R80</f>
        <v>4961.401380000003</v>
      </c>
      <c r="S159" s="117">
        <f>'Nonbill Summary Stats'!Q80</f>
        <v>4817.9158700000007</v>
      </c>
      <c r="AO159" s="118"/>
    </row>
    <row r="160" spans="1:41" x14ac:dyDescent="0.3">
      <c r="A160" s="107">
        <v>47072</v>
      </c>
      <c r="B160" s="115">
        <f>'Summary Stats'!$F81</f>
        <v>48.750680000000003</v>
      </c>
      <c r="C160" s="115">
        <f>'Summary Stats'!$G81</f>
        <v>1.7726900000000001</v>
      </c>
      <c r="D160" s="115">
        <f>'Summary Stats'!$O81</f>
        <v>1.74475</v>
      </c>
      <c r="E160" s="112">
        <f>'Summary Stats'!$I81/'Summary Stats'!$C81</f>
        <v>0.34026941559075252</v>
      </c>
      <c r="F160" s="112">
        <f>'Summary Stats'!$J81/'Summary Stats'!$C81</f>
        <v>0.52919878085324734</v>
      </c>
      <c r="G160" s="112">
        <f>'Summary Stats'!$K81/'Summary Stats'!$C81</f>
        <v>0.6482040773349047</v>
      </c>
      <c r="H160" s="116">
        <f>'Summary Stats'!$L81/'Summary Stats'!$C81</f>
        <v>0.77964206736414055</v>
      </c>
      <c r="I160" s="116">
        <f>'Summary Stats'!$M81/'Summary Stats'!$C81</f>
        <v>0.33374328602265851</v>
      </c>
      <c r="J160" s="115">
        <f>'Summary Stats'!$I81</f>
        <v>11171.919099999999</v>
      </c>
      <c r="K160" s="115">
        <f>'Summary Stats'!$J81</f>
        <v>17374.955539999999</v>
      </c>
      <c r="L160" s="115">
        <f>'Summary Stats'!$K81</f>
        <v>21282.205160000001</v>
      </c>
      <c r="M160" s="115">
        <f>'Summary Stats'!$L81</f>
        <v>25597.652050000001</v>
      </c>
      <c r="N160" s="115">
        <f>'Summary Stats'!$M81</f>
        <v>10957.6495</v>
      </c>
      <c r="O160" s="115">
        <f>'Summary Stats'!$C81/1000</f>
        <v>32.832569100000001</v>
      </c>
      <c r="P160" s="115">
        <f>'Summary Stats'!$C81*'Summary Stats'!$H81/10000</f>
        <v>16.645258886903402</v>
      </c>
      <c r="Q160" s="113">
        <f>'Net Issuance Summary'!F81</f>
        <v>7887.7</v>
      </c>
      <c r="R160" s="117">
        <f>'Summary Stats'!R81</f>
        <v>4982.3557900000014</v>
      </c>
      <c r="S160" s="117">
        <f>'Nonbill Summary Stats'!Q81</f>
        <v>4838.8702800000028</v>
      </c>
      <c r="AO160" s="118"/>
    </row>
    <row r="161" spans="1:41" x14ac:dyDescent="0.3">
      <c r="A161" s="107">
        <v>47102</v>
      </c>
      <c r="B161" s="115">
        <f>'Summary Stats'!$F82</f>
        <v>48.796430000000001</v>
      </c>
      <c r="C161" s="115">
        <f>'Summary Stats'!$G82</f>
        <v>1.77965</v>
      </c>
      <c r="D161" s="115">
        <f>'Summary Stats'!$O82</f>
        <v>1.7480800000000001</v>
      </c>
      <c r="E161" s="112">
        <f>'Summary Stats'!$I82/'Summary Stats'!$C82</f>
        <v>0.33746439357804997</v>
      </c>
      <c r="F161" s="112">
        <f>'Summary Stats'!$J82/'Summary Stats'!$C82</f>
        <v>0.52686424150607647</v>
      </c>
      <c r="G161" s="112">
        <f>'Summary Stats'!$K82/'Summary Stats'!$C82</f>
        <v>0.64634109635108161</v>
      </c>
      <c r="H161" s="116">
        <f>'Summary Stats'!$L82/'Summary Stats'!$C82</f>
        <v>0.77870872215120357</v>
      </c>
      <c r="I161" s="116">
        <f>'Summary Stats'!$M82/'Summary Stats'!$C82</f>
        <v>0.33512843553526572</v>
      </c>
      <c r="J161" s="115">
        <f>'Summary Stats'!$I82</f>
        <v>11093.22738</v>
      </c>
      <c r="K161" s="115">
        <f>'Summary Stats'!$J82</f>
        <v>17319.234090000002</v>
      </c>
      <c r="L161" s="115">
        <f>'Summary Stats'!$K82</f>
        <v>21246.711899999998</v>
      </c>
      <c r="M161" s="115">
        <f>'Summary Stats'!$L82</f>
        <v>25597.938870000002</v>
      </c>
      <c r="N161" s="115">
        <f>'Summary Stats'!$M82</f>
        <v>11016.43909</v>
      </c>
      <c r="O161" s="115">
        <f>'Summary Stats'!$C82/1000</f>
        <v>32.872289909999999</v>
      </c>
      <c r="P161" s="115">
        <f>'Summary Stats'!$C82*'Summary Stats'!$H82/10000</f>
        <v>16.627428809986291</v>
      </c>
      <c r="Q161" s="113">
        <f>'Net Issuance Summary'!F82</f>
        <v>7817.7</v>
      </c>
      <c r="R161" s="117">
        <f>'Summary Stats'!R82</f>
        <v>5003.3201000000008</v>
      </c>
      <c r="S161" s="117">
        <f>'Nonbill Summary Stats'!Q82</f>
        <v>4859.8345899999986</v>
      </c>
      <c r="AO161" s="118"/>
    </row>
    <row r="162" spans="1:41" x14ac:dyDescent="0.3">
      <c r="A162" s="107">
        <v>47133</v>
      </c>
      <c r="B162" s="115">
        <f>'Summary Stats'!$F83</f>
        <v>49.053939999999997</v>
      </c>
      <c r="C162" s="115">
        <f>'Summary Stats'!$G83</f>
        <v>1.7835799999999999</v>
      </c>
      <c r="D162" s="115">
        <f>'Summary Stats'!$O83</f>
        <v>1.74752</v>
      </c>
      <c r="E162" s="112">
        <f>'Summary Stats'!$I83/'Summary Stats'!$C83</f>
        <v>0.33377410236749661</v>
      </c>
      <c r="F162" s="112">
        <f>'Summary Stats'!$J83/'Summary Stats'!$C83</f>
        <v>0.52480892810806645</v>
      </c>
      <c r="G162" s="112">
        <f>'Summary Stats'!$K83/'Summary Stats'!$C83</f>
        <v>0.64417237211195721</v>
      </c>
      <c r="H162" s="116">
        <f>'Summary Stats'!$L83/'Summary Stats'!$C83</f>
        <v>0.77716366203129894</v>
      </c>
      <c r="I162" s="116">
        <f>'Summary Stats'!$M83/'Summary Stats'!$C83</f>
        <v>0.3368567021731389</v>
      </c>
      <c r="J162" s="115">
        <f>'Summary Stats'!$I83</f>
        <v>10968.581480000001</v>
      </c>
      <c r="K162" s="115">
        <f>'Summary Stats'!$J83</f>
        <v>17246.4234</v>
      </c>
      <c r="L162" s="115">
        <f>'Summary Stats'!$K83</f>
        <v>21168.97956</v>
      </c>
      <c r="M162" s="115">
        <f>'Summary Stats'!$L83</f>
        <v>25539.377949999998</v>
      </c>
      <c r="N162" s="115">
        <f>'Summary Stats'!$M83</f>
        <v>11069.88277</v>
      </c>
      <c r="O162" s="115">
        <f>'Summary Stats'!$C83/1000</f>
        <v>32.862290399999999</v>
      </c>
      <c r="P162" s="115">
        <f>'Summary Stats'!$C83*'Summary Stats'!$H83/10000</f>
        <v>16.760589661259999</v>
      </c>
      <c r="Q162" s="113">
        <f>'Net Issuance Summary'!F83</f>
        <v>7805.3</v>
      </c>
      <c r="R162" s="117">
        <f>'Summary Stats'!R83</f>
        <v>5024.2907999999989</v>
      </c>
      <c r="S162" s="117">
        <f>'Nonbill Summary Stats'!Q83</f>
        <v>4880.8052900000002</v>
      </c>
      <c r="AO162" s="118"/>
    </row>
    <row r="163" spans="1:41" x14ac:dyDescent="0.3">
      <c r="A163" s="107">
        <v>47164</v>
      </c>
      <c r="B163" s="115">
        <f>'Summary Stats'!$F84</f>
        <v>48.626190000000001</v>
      </c>
      <c r="C163" s="115">
        <f>'Summary Stats'!$G84</f>
        <v>1.7605</v>
      </c>
      <c r="D163" s="115">
        <f>'Summary Stats'!$O84</f>
        <v>1.72227</v>
      </c>
      <c r="E163" s="112">
        <f>'Summary Stats'!$I84/'Summary Stats'!$C84</f>
        <v>0.34310218996508862</v>
      </c>
      <c r="F163" s="112">
        <f>'Summary Stats'!$J84/'Summary Stats'!$C84</f>
        <v>0.53202498683580146</v>
      </c>
      <c r="G163" s="112">
        <f>'Summary Stats'!$K84/'Summary Stats'!$C84</f>
        <v>0.64882444443600407</v>
      </c>
      <c r="H163" s="116">
        <f>'Summary Stats'!$L84/'Summary Stats'!$C84</f>
        <v>0.77911396979312519</v>
      </c>
      <c r="I163" s="116">
        <f>'Summary Stats'!$M84/'Summary Stats'!$C84</f>
        <v>0.32965421755591201</v>
      </c>
      <c r="J163" s="115">
        <f>'Summary Stats'!$I84</f>
        <v>11439.85109</v>
      </c>
      <c r="K163" s="115">
        <f>'Summary Stats'!$J84</f>
        <v>17738.990900000001</v>
      </c>
      <c r="L163" s="115">
        <f>'Summary Stats'!$K84</f>
        <v>21633.36535</v>
      </c>
      <c r="M163" s="115">
        <f>'Summary Stats'!$L84</f>
        <v>25977.531060000001</v>
      </c>
      <c r="N163" s="115">
        <f>'Summary Stats'!$M84</f>
        <v>10991.463390000001</v>
      </c>
      <c r="O163" s="115">
        <f>'Summary Stats'!$C84/1000</f>
        <v>33.342401840000001</v>
      </c>
      <c r="P163" s="115">
        <f>'Summary Stats'!$C84*'Summary Stats'!$H84/10000</f>
        <v>16.756624153514078</v>
      </c>
      <c r="Q163" s="113">
        <f>'Net Issuance Summary'!F84</f>
        <v>8229.7999999999993</v>
      </c>
      <c r="R163" s="117">
        <f>'Summary Stats'!R84</f>
        <v>5045.2079599999997</v>
      </c>
      <c r="S163" s="117">
        <f>'Nonbill Summary Stats'!Q84</f>
        <v>4901.7224400000014</v>
      </c>
      <c r="AO163" s="118"/>
    </row>
    <row r="164" spans="1:41" x14ac:dyDescent="0.3">
      <c r="A164" s="107">
        <v>47192</v>
      </c>
      <c r="B164" s="115">
        <f>'Summary Stats'!$F85</f>
        <v>48.375</v>
      </c>
      <c r="C164" s="115">
        <f>'Summary Stats'!$G85</f>
        <v>1.7530600000000001</v>
      </c>
      <c r="D164" s="115">
        <f>'Summary Stats'!$O85</f>
        <v>1.71177</v>
      </c>
      <c r="E164" s="112">
        <f>'Summary Stats'!$I85/'Summary Stats'!$C85</f>
        <v>0.34554913713784802</v>
      </c>
      <c r="F164" s="112">
        <f>'Summary Stats'!$J85/'Summary Stats'!$C85</f>
        <v>0.53351941287753724</v>
      </c>
      <c r="G164" s="112">
        <f>'Summary Stats'!$K85/'Summary Stats'!$C85</f>
        <v>0.64945787958014445</v>
      </c>
      <c r="H164" s="116">
        <f>'Summary Stats'!$L85/'Summary Stats'!$C85</f>
        <v>0.77976548534334711</v>
      </c>
      <c r="I164" s="116">
        <f>'Summary Stats'!$M85/'Summary Stats'!$C85</f>
        <v>0.32822739268899886</v>
      </c>
      <c r="J164" s="115">
        <f>'Summary Stats'!$I85</f>
        <v>11616.036819999999</v>
      </c>
      <c r="K164" s="115">
        <f>'Summary Stats'!$J85</f>
        <v>17934.876629999999</v>
      </c>
      <c r="L164" s="115">
        <f>'Summary Stats'!$K85</f>
        <v>21832.28326</v>
      </c>
      <c r="M164" s="115">
        <f>'Summary Stats'!$L85</f>
        <v>26212.72524</v>
      </c>
      <c r="N164" s="115">
        <f>'Summary Stats'!$M85</f>
        <v>11033.7462</v>
      </c>
      <c r="O164" s="115">
        <f>'Summary Stats'!$C85/1000</f>
        <v>33.616165029999998</v>
      </c>
      <c r="P164" s="115">
        <f>'Summary Stats'!$C85*'Summary Stats'!$H85/10000</f>
        <v>16.852220539684389</v>
      </c>
      <c r="Q164" s="113">
        <f>'Net Issuance Summary'!F85</f>
        <v>8397.7000000000007</v>
      </c>
      <c r="R164" s="117">
        <f>'Summary Stats'!R85</f>
        <v>5066.134949999996</v>
      </c>
      <c r="S164" s="117">
        <f>'Nonbill Summary Stats'!Q85</f>
        <v>4922.6494399999974</v>
      </c>
      <c r="AO164" s="118"/>
    </row>
    <row r="165" spans="1:41" x14ac:dyDescent="0.3">
      <c r="A165" s="107">
        <v>47223</v>
      </c>
      <c r="B165" s="115">
        <f>'Summary Stats'!$F86</f>
        <v>48.924509999999998</v>
      </c>
      <c r="C165" s="115">
        <f>'Summary Stats'!$G86</f>
        <v>1.7646299999999999</v>
      </c>
      <c r="D165" s="115">
        <f>'Summary Stats'!$O86</f>
        <v>1.7205999999999999</v>
      </c>
      <c r="E165" s="112">
        <f>'Summary Stats'!$I86/'Summary Stats'!$C86</f>
        <v>0.33681627054213725</v>
      </c>
      <c r="F165" s="112">
        <f>'Summary Stats'!$J86/'Summary Stats'!$C86</f>
        <v>0.52785744610313445</v>
      </c>
      <c r="G165" s="112">
        <f>'Summary Stats'!$K86/'Summary Stats'!$C86</f>
        <v>0.64381467006886939</v>
      </c>
      <c r="H165" s="116">
        <f>'Summary Stats'!$L86/'Summary Stats'!$C86</f>
        <v>0.7766419004434828</v>
      </c>
      <c r="I165" s="116">
        <f>'Summary Stats'!$M86/'Summary Stats'!$C86</f>
        <v>0.33251191678850717</v>
      </c>
      <c r="J165" s="115">
        <f>'Summary Stats'!$I86</f>
        <v>11233.4848</v>
      </c>
      <c r="K165" s="115">
        <f>'Summary Stats'!$J86</f>
        <v>17605.083589999998</v>
      </c>
      <c r="L165" s="115">
        <f>'Summary Stats'!$K86</f>
        <v>21472.484980000001</v>
      </c>
      <c r="M165" s="115">
        <f>'Summary Stats'!$L86</f>
        <v>25902.534250000001</v>
      </c>
      <c r="N165" s="115">
        <f>'Summary Stats'!$M86</f>
        <v>11089.92614</v>
      </c>
      <c r="O165" s="115">
        <f>'Summary Stats'!$C86/1000</f>
        <v>33.351965989999997</v>
      </c>
      <c r="P165" s="115">
        <f>'Summary Stats'!$C86*'Summary Stats'!$H86/10000</f>
        <v>16.973615939494756</v>
      </c>
      <c r="Q165" s="113">
        <f>'Net Issuance Summary'!F86</f>
        <v>8135.8</v>
      </c>
      <c r="R165" s="117">
        <f>'Summary Stats'!R86</f>
        <v>5086.9797199999957</v>
      </c>
      <c r="S165" s="117">
        <f>'Nonbill Summary Stats'!Q86</f>
        <v>4943.4942100000007</v>
      </c>
      <c r="AO165" s="118"/>
    </row>
    <row r="166" spans="1:41" x14ac:dyDescent="0.3">
      <c r="A166" s="107">
        <v>47253</v>
      </c>
      <c r="B166" s="115">
        <f>'Summary Stats'!$F87</f>
        <v>48.840870000000002</v>
      </c>
      <c r="C166" s="115">
        <f>'Summary Stats'!$G87</f>
        <v>1.75634</v>
      </c>
      <c r="D166" s="115">
        <f>'Summary Stats'!$O87</f>
        <v>1.71251</v>
      </c>
      <c r="E166" s="112">
        <f>'Summary Stats'!$I87/'Summary Stats'!$C87</f>
        <v>0.34306580590781155</v>
      </c>
      <c r="F166" s="112">
        <f>'Summary Stats'!$J87/'Summary Stats'!$C87</f>
        <v>0.53165233933360478</v>
      </c>
      <c r="G166" s="112">
        <f>'Summary Stats'!$K87/'Summary Stats'!$C87</f>
        <v>0.64613193050955053</v>
      </c>
      <c r="H166" s="116">
        <f>'Summary Stats'!$L87/'Summary Stats'!$C87</f>
        <v>0.7778485341333452</v>
      </c>
      <c r="I166" s="116">
        <f>'Summary Stats'!$M87/'Summary Stats'!$C87</f>
        <v>0.32844511574403257</v>
      </c>
      <c r="J166" s="115">
        <f>'Summary Stats'!$I87</f>
        <v>11532.914500000001</v>
      </c>
      <c r="K166" s="115">
        <f>'Summary Stats'!$J87</f>
        <v>17872.66719</v>
      </c>
      <c r="L166" s="115">
        <f>'Summary Stats'!$K87</f>
        <v>21721.151399999999</v>
      </c>
      <c r="M166" s="115">
        <f>'Summary Stats'!$L87</f>
        <v>26149.095840000002</v>
      </c>
      <c r="N166" s="115">
        <f>'Summary Stats'!$M87</f>
        <v>11041.407719999999</v>
      </c>
      <c r="O166" s="115">
        <f>'Summary Stats'!$C87/1000</f>
        <v>33.617207840000006</v>
      </c>
      <c r="P166" s="115">
        <f>'Summary Stats'!$C87*'Summary Stats'!$H87/10000</f>
        <v>17.125883127593923</v>
      </c>
      <c r="Q166" s="113">
        <f>'Net Issuance Summary'!F87</f>
        <v>8320.1</v>
      </c>
      <c r="R166" s="117">
        <f>'Summary Stats'!R87</f>
        <v>5107.7826000000023</v>
      </c>
      <c r="S166" s="117">
        <f>'Nonbill Summary Stats'!Q87</f>
        <v>4964.2970800000003</v>
      </c>
      <c r="AO166" s="118"/>
    </row>
    <row r="167" spans="1:41" x14ac:dyDescent="0.3">
      <c r="A167" s="107">
        <v>47284</v>
      </c>
      <c r="B167" s="115">
        <f>'Summary Stats'!$F88</f>
        <v>48.92107</v>
      </c>
      <c r="C167" s="115">
        <f>'Summary Stats'!$G88</f>
        <v>1.7650300000000001</v>
      </c>
      <c r="D167" s="115">
        <f>'Summary Stats'!$O88</f>
        <v>1.7210799999999999</v>
      </c>
      <c r="E167" s="112">
        <f>'Summary Stats'!$I88/'Summary Stats'!$C88</f>
        <v>0.33984033134975744</v>
      </c>
      <c r="F167" s="112">
        <f>'Summary Stats'!$J88/'Summary Stats'!$C88</f>
        <v>0.52901507065833442</v>
      </c>
      <c r="G167" s="112">
        <f>'Summary Stats'!$K88/'Summary Stats'!$C88</f>
        <v>0.64401000157817567</v>
      </c>
      <c r="H167" s="116">
        <f>'Summary Stats'!$L88/'Summary Stats'!$C88</f>
        <v>0.77665044134274164</v>
      </c>
      <c r="I167" s="116">
        <f>'Summary Stats'!$M88/'Summary Stats'!$C88</f>
        <v>0.32995395261040611</v>
      </c>
      <c r="J167" s="115">
        <f>'Summary Stats'!$I88</f>
        <v>11422.46702</v>
      </c>
      <c r="K167" s="115">
        <f>'Summary Stats'!$J88</f>
        <v>17780.871309999999</v>
      </c>
      <c r="L167" s="115">
        <f>'Summary Stats'!$K88</f>
        <v>21645.997619999998</v>
      </c>
      <c r="M167" s="115">
        <f>'Summary Stats'!$L88</f>
        <v>26104.21199</v>
      </c>
      <c r="N167" s="115">
        <f>'Summary Stats'!$M88</f>
        <v>11090.173220000001</v>
      </c>
      <c r="O167" s="115">
        <f>'Summary Stats'!$C88/1000</f>
        <v>33.611275550000002</v>
      </c>
      <c r="P167" s="115">
        <f>'Summary Stats'!$C88*'Summary Stats'!$H88/10000</f>
        <v>16.9851892089881</v>
      </c>
      <c r="Q167" s="113">
        <f>'Net Issuance Summary'!F88</f>
        <v>8193.1</v>
      </c>
      <c r="R167" s="117">
        <f>'Summary Stats'!R88</f>
        <v>5128.5948799999969</v>
      </c>
      <c r="S167" s="117">
        <f>'Nonbill Summary Stats'!Q88</f>
        <v>4985.1093699999983</v>
      </c>
      <c r="AO167" s="118"/>
    </row>
    <row r="168" spans="1:41" x14ac:dyDescent="0.3">
      <c r="A168" s="107">
        <v>47314</v>
      </c>
      <c r="B168" s="115">
        <f>'Summary Stats'!$F89</f>
        <v>48.761949999999999</v>
      </c>
      <c r="C168" s="115">
        <f>'Summary Stats'!$G89</f>
        <v>1.7576400000000001</v>
      </c>
      <c r="D168" s="115">
        <f>'Summary Stats'!$O89</f>
        <v>1.7126300000000001</v>
      </c>
      <c r="E168" s="112">
        <f>'Summary Stats'!$I89/'Summary Stats'!$C89</f>
        <v>0.3422842274554207</v>
      </c>
      <c r="F168" s="112">
        <f>'Summary Stats'!$J89/'Summary Stats'!$C89</f>
        <v>0.53104342832597562</v>
      </c>
      <c r="G168" s="112">
        <f>'Summary Stats'!$K89/'Summary Stats'!$C89</f>
        <v>0.64500760119834211</v>
      </c>
      <c r="H168" s="116">
        <f>'Summary Stats'!$L89/'Summary Stats'!$C89</f>
        <v>0.77698044541868039</v>
      </c>
      <c r="I168" s="116">
        <f>'Summary Stats'!$M89/'Summary Stats'!$C89</f>
        <v>0.32850639142675264</v>
      </c>
      <c r="J168" s="115">
        <f>'Summary Stats'!$I89</f>
        <v>11589.524380000001</v>
      </c>
      <c r="K168" s="115">
        <f>'Summary Stats'!$J89</f>
        <v>17980.789840000001</v>
      </c>
      <c r="L168" s="115">
        <f>'Summary Stats'!$K89</f>
        <v>21839.54363</v>
      </c>
      <c r="M168" s="115">
        <f>'Summary Stats'!$L89</f>
        <v>26308.05948</v>
      </c>
      <c r="N168" s="115">
        <f>'Summary Stats'!$M89</f>
        <v>11123.01569</v>
      </c>
      <c r="O168" s="115">
        <f>'Summary Stats'!$C89/1000</f>
        <v>33.859358540000002</v>
      </c>
      <c r="P168" s="115">
        <f>'Summary Stats'!$C89*'Summary Stats'!$H89/10000</f>
        <v>17.1275872206663</v>
      </c>
      <c r="Q168" s="113">
        <f>'Net Issuance Summary'!F89</f>
        <v>8421.1</v>
      </c>
      <c r="R168" s="117">
        <f>'Summary Stats'!R89</f>
        <v>5149.4125200000017</v>
      </c>
      <c r="S168" s="117">
        <f>'Nonbill Summary Stats'!Q89</f>
        <v>5005.9269999999997</v>
      </c>
      <c r="AO168" s="118"/>
    </row>
    <row r="169" spans="1:41" x14ac:dyDescent="0.3">
      <c r="A169" s="107">
        <v>47345</v>
      </c>
      <c r="B169" s="115">
        <f>'Summary Stats'!$F90</f>
        <v>48.629629999999999</v>
      </c>
      <c r="C169" s="115">
        <f>'Summary Stats'!$G90</f>
        <v>1.7480899999999999</v>
      </c>
      <c r="D169" s="115">
        <f>'Summary Stats'!$O90</f>
        <v>1.7029700000000001</v>
      </c>
      <c r="E169" s="112">
        <f>'Summary Stats'!$I90/'Summary Stats'!$C90</f>
        <v>0.3488255556757377</v>
      </c>
      <c r="F169" s="112">
        <f>'Summary Stats'!$J90/'Summary Stats'!$C90</f>
        <v>0.53494485355473487</v>
      </c>
      <c r="G169" s="112">
        <f>'Summary Stats'!$K90/'Summary Stats'!$C90</f>
        <v>0.64749806020052669</v>
      </c>
      <c r="H169" s="116">
        <f>'Summary Stats'!$L90/'Summary Stats'!$C90</f>
        <v>0.77812494862450621</v>
      </c>
      <c r="I169" s="116">
        <f>'Summary Stats'!$M90/'Summary Stats'!$C90</f>
        <v>0.32425211192979475</v>
      </c>
      <c r="J169" s="115">
        <f>'Summary Stats'!$I90</f>
        <v>11918.30413</v>
      </c>
      <c r="K169" s="115">
        <f>'Summary Stats'!$J90</f>
        <v>18277.432239999998</v>
      </c>
      <c r="L169" s="115">
        <f>'Summary Stats'!$K90</f>
        <v>22123.031640000001</v>
      </c>
      <c r="M169" s="115">
        <f>'Summary Stats'!$L90</f>
        <v>26586.153559999999</v>
      </c>
      <c r="N169" s="115">
        <f>'Summary Stats'!$M90</f>
        <v>11078.704589999999</v>
      </c>
      <c r="O169" s="115">
        <f>'Summary Stats'!$C90/1000</f>
        <v>34.166946590000002</v>
      </c>
      <c r="P169" s="115">
        <f>'Summary Stats'!$C90*'Summary Stats'!$H90/10000</f>
        <v>17.222635268461069</v>
      </c>
      <c r="Q169" s="113">
        <f>'Net Issuance Summary'!F90</f>
        <v>8652.7999999999993</v>
      </c>
      <c r="R169" s="117">
        <f>'Summary Stats'!R90</f>
        <v>5170.1980199999998</v>
      </c>
      <c r="S169" s="117">
        <f>'Nonbill Summary Stats'!Q90</f>
        <v>5026.7125000000005</v>
      </c>
      <c r="AO169" s="118"/>
    </row>
    <row r="170" spans="1:41" x14ac:dyDescent="0.3">
      <c r="A170" s="107">
        <v>47376</v>
      </c>
      <c r="B170" s="115">
        <f>'Summary Stats'!$F91</f>
        <v>48.898090000000003</v>
      </c>
      <c r="C170" s="115">
        <f>'Summary Stats'!$G91</f>
        <v>1.7635400000000001</v>
      </c>
      <c r="D170" s="115">
        <f>'Summary Stats'!$O91</f>
        <v>1.7180899999999999</v>
      </c>
      <c r="E170" s="112">
        <f>'Summary Stats'!$I91/'Summary Stats'!$C91</f>
        <v>0.34323108134465963</v>
      </c>
      <c r="F170" s="112">
        <f>'Summary Stats'!$J91/'Summary Stats'!$C91</f>
        <v>0.53076265626817032</v>
      </c>
      <c r="G170" s="112">
        <f>'Summary Stats'!$K91/'Summary Stats'!$C91</f>
        <v>0.64373328153286646</v>
      </c>
      <c r="H170" s="116">
        <f>'Summary Stats'!$L91/'Summary Stats'!$C91</f>
        <v>0.7761045246784104</v>
      </c>
      <c r="I170" s="116">
        <f>'Summary Stats'!$M91/'Summary Stats'!$C91</f>
        <v>0.32680126562180689</v>
      </c>
      <c r="J170" s="115">
        <f>'Summary Stats'!$I91</f>
        <v>11680.38853</v>
      </c>
      <c r="K170" s="115">
        <f>'Summary Stats'!$J91</f>
        <v>18062.216329999999</v>
      </c>
      <c r="L170" s="115">
        <f>'Summary Stats'!$K91</f>
        <v>21906.684000000001</v>
      </c>
      <c r="M170" s="115">
        <f>'Summary Stats'!$L91</f>
        <v>26411.367969999999</v>
      </c>
      <c r="N170" s="115">
        <f>'Summary Stats'!$M91</f>
        <v>11121.27066</v>
      </c>
      <c r="O170" s="115">
        <f>'Summary Stats'!$C91/1000</f>
        <v>34.030684179999994</v>
      </c>
      <c r="P170" s="115">
        <f>'Summary Stats'!$C91*'Summary Stats'!$H91/10000</f>
        <v>17.189817407790855</v>
      </c>
      <c r="Q170" s="113">
        <f>'Net Issuance Summary'!F91</f>
        <v>8399.4</v>
      </c>
      <c r="R170" s="117">
        <f>'Summary Stats'!R91</f>
        <v>5190.9909299999963</v>
      </c>
      <c r="S170" s="117">
        <f>'Nonbill Summary Stats'!Q91</f>
        <v>5047.5054099999979</v>
      </c>
      <c r="AO170" s="118"/>
    </row>
    <row r="171" spans="1:41" x14ac:dyDescent="0.3">
      <c r="A171" s="107">
        <v>47406</v>
      </c>
      <c r="B171" s="115">
        <f>'Summary Stats'!$F92</f>
        <v>48.572719999999997</v>
      </c>
      <c r="C171" s="115">
        <f>'Summary Stats'!$G92</f>
        <v>1.7498899999999999</v>
      </c>
      <c r="D171" s="115">
        <f>'Summary Stats'!$O92</f>
        <v>1.70462</v>
      </c>
      <c r="E171" s="112">
        <f>'Summary Stats'!$I92/'Summary Stats'!$C92</f>
        <v>0.34672365128422394</v>
      </c>
      <c r="F171" s="112">
        <f>'Summary Stats'!$J92/'Summary Stats'!$C92</f>
        <v>0.53332859119153475</v>
      </c>
      <c r="G171" s="112">
        <f>'Summary Stats'!$K92/'Summary Stats'!$C92</f>
        <v>0.64466427378709479</v>
      </c>
      <c r="H171" s="116">
        <f>'Summary Stats'!$L92/'Summary Stats'!$C92</f>
        <v>0.77695525506441121</v>
      </c>
      <c r="I171" s="116">
        <f>'Summary Stats'!$M92/'Summary Stats'!$C92</f>
        <v>0.32516376796381352</v>
      </c>
      <c r="J171" s="115">
        <f>'Summary Stats'!$I92</f>
        <v>11906.0162</v>
      </c>
      <c r="K171" s="115">
        <f>'Summary Stats'!$J92</f>
        <v>18313.774740000001</v>
      </c>
      <c r="L171" s="115">
        <f>'Summary Stats'!$K92</f>
        <v>22136.889879999999</v>
      </c>
      <c r="M171" s="115">
        <f>'Summary Stats'!$L92</f>
        <v>26679.581330000001</v>
      </c>
      <c r="N171" s="115">
        <f>'Summary Stats'!$M92</f>
        <v>11165.67928</v>
      </c>
      <c r="O171" s="115">
        <f>'Summary Stats'!$C92/1000</f>
        <v>34.338632960000005</v>
      </c>
      <c r="P171" s="115">
        <f>'Summary Stats'!$C92*'Summary Stats'!$H92/10000</f>
        <v>17.28342375732608</v>
      </c>
      <c r="Q171" s="113">
        <f>'Net Issuance Summary'!F92</f>
        <v>8690.1</v>
      </c>
      <c r="R171" s="117">
        <f>'Summary Stats'!R92</f>
        <v>5211.7891200000013</v>
      </c>
      <c r="S171" s="117">
        <f>'Nonbill Summary Stats'!Q92</f>
        <v>5068.3035999999993</v>
      </c>
      <c r="AO171" s="118"/>
    </row>
    <row r="172" spans="1:41" x14ac:dyDescent="0.3">
      <c r="A172" s="107">
        <v>47437</v>
      </c>
      <c r="B172" s="115">
        <f>'Summary Stats'!$F93</f>
        <v>48.382190000000001</v>
      </c>
      <c r="C172" s="115">
        <f>'Summary Stats'!$G93</f>
        <v>1.74092</v>
      </c>
      <c r="D172" s="115">
        <f>'Summary Stats'!$O93</f>
        <v>1.6947099999999999</v>
      </c>
      <c r="E172" s="112">
        <f>'Summary Stats'!$I93/'Summary Stats'!$C93</f>
        <v>0.35417127410119337</v>
      </c>
      <c r="F172" s="112">
        <f>'Summary Stats'!$J93/'Summary Stats'!$C93</f>
        <v>0.53744654499627997</v>
      </c>
      <c r="G172" s="112">
        <f>'Summary Stats'!$K93/'Summary Stats'!$C93</f>
        <v>0.64780502789741412</v>
      </c>
      <c r="H172" s="116">
        <f>'Summary Stats'!$L93/'Summary Stats'!$C93</f>
        <v>0.7787750650770775</v>
      </c>
      <c r="I172" s="116">
        <f>'Summary Stats'!$M93/'Summary Stats'!$C93</f>
        <v>0.32102930747624009</v>
      </c>
      <c r="J172" s="115">
        <f>'Summary Stats'!$I93</f>
        <v>12288.05697</v>
      </c>
      <c r="K172" s="115">
        <f>'Summary Stats'!$J93</f>
        <v>18646.83628</v>
      </c>
      <c r="L172" s="115">
        <f>'Summary Stats'!$K93</f>
        <v>22475.750209999998</v>
      </c>
      <c r="M172" s="115">
        <f>'Summary Stats'!$L93</f>
        <v>27019.786940000002</v>
      </c>
      <c r="N172" s="115">
        <f>'Summary Stats'!$M93</f>
        <v>11138.18852</v>
      </c>
      <c r="O172" s="115">
        <f>'Summary Stats'!$C93/1000</f>
        <v>34.69523891</v>
      </c>
      <c r="P172" s="115">
        <f>'Summary Stats'!$C93*'Summary Stats'!$H93/10000</f>
        <v>17.362573102970213</v>
      </c>
      <c r="Q172" s="113">
        <f>'Net Issuance Summary'!F93</f>
        <v>8949.6</v>
      </c>
      <c r="R172" s="117">
        <f>'Summary Stats'!R93</f>
        <v>5232.5922299999984</v>
      </c>
      <c r="S172" s="117">
        <f>'Nonbill Summary Stats'!Q93</f>
        <v>5089.1067199999998</v>
      </c>
      <c r="AO172" s="118"/>
    </row>
    <row r="173" spans="1:41" x14ac:dyDescent="0.3">
      <c r="A173" s="107">
        <v>47467</v>
      </c>
      <c r="B173" s="115">
        <f>'Summary Stats'!$F94</f>
        <v>48.390790000000003</v>
      </c>
      <c r="C173" s="115">
        <f>'Summary Stats'!$G94</f>
        <v>1.7474400000000001</v>
      </c>
      <c r="D173" s="115">
        <f>'Summary Stats'!$O94</f>
        <v>1.70113</v>
      </c>
      <c r="E173" s="112">
        <f>'Summary Stats'!$I94/'Summary Stats'!$C94</f>
        <v>0.3518090479169883</v>
      </c>
      <c r="F173" s="112">
        <f>'Summary Stats'!$J94/'Summary Stats'!$C94</f>
        <v>0.53564974016235334</v>
      </c>
      <c r="G173" s="112">
        <f>'Summary Stats'!$K94/'Summary Stats'!$C94</f>
        <v>0.64635831670898636</v>
      </c>
      <c r="H173" s="116">
        <f>'Summary Stats'!$L94/'Summary Stats'!$C94</f>
        <v>0.77796832527667692</v>
      </c>
      <c r="I173" s="116">
        <f>'Summary Stats'!$M94/'Summary Stats'!$C94</f>
        <v>0.32202625630603032</v>
      </c>
      <c r="J173" s="115">
        <f>'Summary Stats'!$I94</f>
        <v>12222.76722</v>
      </c>
      <c r="K173" s="115">
        <f>'Summary Stats'!$J94</f>
        <v>18609.874090000001</v>
      </c>
      <c r="L173" s="115">
        <f>'Summary Stats'!$K94</f>
        <v>22456.179830000001</v>
      </c>
      <c r="M173" s="115">
        <f>'Summary Stats'!$L94</f>
        <v>27028.656029999998</v>
      </c>
      <c r="N173" s="115">
        <f>'Summary Stats'!$M94</f>
        <v>11188.03508</v>
      </c>
      <c r="O173" s="115">
        <f>'Summary Stats'!$C94/1000</f>
        <v>34.742617599999996</v>
      </c>
      <c r="P173" s="115">
        <f>'Summary Stats'!$C94*'Summary Stats'!$H94/10000</f>
        <v>17.302344704063998</v>
      </c>
      <c r="Q173" s="113">
        <f>'Net Issuance Summary'!F94</f>
        <v>8875.6</v>
      </c>
      <c r="R173" s="117">
        <f>'Summary Stats'!R94</f>
        <v>5253.4040399999976</v>
      </c>
      <c r="S173" s="117">
        <f>'Nonbill Summary Stats'!Q94</f>
        <v>5109.9185200000029</v>
      </c>
      <c r="AO173" s="118"/>
    </row>
    <row r="174" spans="1:41" x14ac:dyDescent="0.3">
      <c r="A174" s="107">
        <v>47498</v>
      </c>
      <c r="B174" s="115">
        <f>'Summary Stats'!$F95</f>
        <v>48.582520000000002</v>
      </c>
      <c r="C174" s="115">
        <f>'Summary Stats'!$G95</f>
        <v>1.75448</v>
      </c>
      <c r="D174" s="115">
        <f>'Summary Stats'!$O95</f>
        <v>1.70672</v>
      </c>
      <c r="E174" s="112">
        <f>'Summary Stats'!$I95/'Summary Stats'!$C95</f>
        <v>0.34926363178416753</v>
      </c>
      <c r="F174" s="112">
        <f>'Summary Stats'!$J95/'Summary Stats'!$C95</f>
        <v>0.53399234491626046</v>
      </c>
      <c r="G174" s="112">
        <f>'Summary Stats'!$K95/'Summary Stats'!$C95</f>
        <v>0.64452797567550968</v>
      </c>
      <c r="H174" s="116">
        <f>'Summary Stats'!$L95/'Summary Stats'!$C95</f>
        <v>0.77658169537297272</v>
      </c>
      <c r="I174" s="116">
        <f>'Summary Stats'!$M95/'Summary Stats'!$C95</f>
        <v>0.32290508456198913</v>
      </c>
      <c r="J174" s="115">
        <f>'Summary Stats'!$I95</f>
        <v>12129.44421</v>
      </c>
      <c r="K174" s="115">
        <f>'Summary Stats'!$J95</f>
        <v>18544.817630000001</v>
      </c>
      <c r="L174" s="115">
        <f>'Summary Stats'!$K95</f>
        <v>22383.567630000001</v>
      </c>
      <c r="M174" s="115">
        <f>'Summary Stats'!$L95</f>
        <v>26969.61118</v>
      </c>
      <c r="N174" s="115">
        <f>'Summary Stats'!$M95</f>
        <v>11214.048220000001</v>
      </c>
      <c r="O174" s="115">
        <f>'Summary Stats'!$C95/1000</f>
        <v>34.728620750000005</v>
      </c>
      <c r="P174" s="115">
        <f>'Summary Stats'!$C95*'Summary Stats'!$H95/10000</f>
        <v>17.424043602690002</v>
      </c>
      <c r="Q174" s="113">
        <f>'Net Issuance Summary'!F95</f>
        <v>8846.1</v>
      </c>
      <c r="R174" s="117">
        <f>'Summary Stats'!R95</f>
        <v>5274.2236400000002</v>
      </c>
      <c r="S174" s="117">
        <f>'Nonbill Summary Stats'!Q95</f>
        <v>5130.7381299999979</v>
      </c>
      <c r="AO174" s="118"/>
    </row>
    <row r="175" spans="1:41" x14ac:dyDescent="0.3">
      <c r="A175" s="107">
        <v>47529</v>
      </c>
      <c r="B175" s="115">
        <f>'Summary Stats'!$F96</f>
        <v>48.02608</v>
      </c>
      <c r="C175" s="115">
        <f>'Summary Stats'!$G96</f>
        <v>1.73299</v>
      </c>
      <c r="D175" s="115">
        <f>'Summary Stats'!$O96</f>
        <v>1.68476</v>
      </c>
      <c r="E175" s="112">
        <f>'Summary Stats'!$I96/'Summary Stats'!$C96</f>
        <v>0.36176427791484245</v>
      </c>
      <c r="F175" s="112">
        <f>'Summary Stats'!$J96/'Summary Stats'!$C96</f>
        <v>0.54146781405416178</v>
      </c>
      <c r="G175" s="112">
        <f>'Summary Stats'!$K96/'Summary Stats'!$C96</f>
        <v>0.65029755166915193</v>
      </c>
      <c r="H175" s="116">
        <f>'Summary Stats'!$L96/'Summary Stats'!$C96</f>
        <v>0.78037713253346663</v>
      </c>
      <c r="I175" s="116">
        <f>'Summary Stats'!$M96/'Summary Stats'!$C96</f>
        <v>0.31658333375512526</v>
      </c>
      <c r="J175" s="115">
        <f>'Summary Stats'!$I96</f>
        <v>12777.349609999999</v>
      </c>
      <c r="K175" s="115">
        <f>'Summary Stats'!$J96</f>
        <v>19124.396700000001</v>
      </c>
      <c r="L175" s="115">
        <f>'Summary Stats'!$K96</f>
        <v>22968.213489999998</v>
      </c>
      <c r="M175" s="115">
        <f>'Summary Stats'!$L96</f>
        <v>27562.565070000001</v>
      </c>
      <c r="N175" s="115">
        <f>'Summary Stats'!$M96</f>
        <v>11181.579229999999</v>
      </c>
      <c r="O175" s="115">
        <f>'Summary Stats'!$C96/1000</f>
        <v>35.31954477</v>
      </c>
      <c r="P175" s="115">
        <f>'Summary Stats'!$C96*'Summary Stats'!$H96/10000</f>
        <v>17.414266229303728</v>
      </c>
      <c r="Q175" s="113">
        <f>'Net Issuance Summary'!F96</f>
        <v>9368.7000000000007</v>
      </c>
      <c r="R175" s="117">
        <f>'Summary Stats'!R96</f>
        <v>5295.0174699999989</v>
      </c>
      <c r="S175" s="117">
        <f>'Nonbill Summary Stats'!Q96</f>
        <v>5151.5319600000003</v>
      </c>
      <c r="AO175" s="118"/>
    </row>
    <row r="176" spans="1:41" x14ac:dyDescent="0.3">
      <c r="A176" s="107">
        <v>47557</v>
      </c>
      <c r="B176" s="115">
        <f>'Summary Stats'!$F97</f>
        <v>47.705759999999998</v>
      </c>
      <c r="C176" s="115">
        <f>'Summary Stats'!$G97</f>
        <v>1.7255199999999999</v>
      </c>
      <c r="D176" s="115">
        <f>'Summary Stats'!$O97</f>
        <v>1.67754</v>
      </c>
      <c r="E176" s="112">
        <f>'Summary Stats'!$I97/'Summary Stats'!$C97</f>
        <v>0.36479404919987074</v>
      </c>
      <c r="F176" s="112">
        <f>'Summary Stats'!$J97/'Summary Stats'!$C97</f>
        <v>0.54353922832439994</v>
      </c>
      <c r="G176" s="112">
        <f>'Summary Stats'!$K97/'Summary Stats'!$C97</f>
        <v>0.65139248372303504</v>
      </c>
      <c r="H176" s="116">
        <f>'Summary Stats'!$L97/'Summary Stats'!$C97</f>
        <v>0.78135860804603363</v>
      </c>
      <c r="I176" s="116">
        <f>'Summary Stats'!$M97/'Summary Stats'!$C97</f>
        <v>0.31464181632926569</v>
      </c>
      <c r="J176" s="115">
        <f>'Summary Stats'!$I97</f>
        <v>13007.02297</v>
      </c>
      <c r="K176" s="115">
        <f>'Summary Stats'!$J97</f>
        <v>19380.324990000001</v>
      </c>
      <c r="L176" s="115">
        <f>'Summary Stats'!$K97</f>
        <v>23225.918890000001</v>
      </c>
      <c r="M176" s="115">
        <f>'Summary Stats'!$L97</f>
        <v>27859.964779999998</v>
      </c>
      <c r="N176" s="115">
        <f>'Summary Stats'!$M97</f>
        <v>11218.80508</v>
      </c>
      <c r="O176" s="115">
        <f>'Summary Stats'!$C97/1000</f>
        <v>35.655798110000006</v>
      </c>
      <c r="P176" s="115">
        <f>'Summary Stats'!$C97*'Summary Stats'!$H97/10000</f>
        <v>17.496585378961878</v>
      </c>
      <c r="Q176" s="113">
        <f>'Net Issuance Summary'!F97</f>
        <v>9587.2999999999993</v>
      </c>
      <c r="R176" s="117">
        <f>'Summary Stats'!R97</f>
        <v>5315.8200600000018</v>
      </c>
      <c r="S176" s="117">
        <f>'Nonbill Summary Stats'!Q97</f>
        <v>5172.3345399999998</v>
      </c>
      <c r="AO176" s="118"/>
    </row>
    <row r="177" spans="1:41" x14ac:dyDescent="0.3">
      <c r="A177" s="107">
        <v>47588</v>
      </c>
      <c r="B177" s="115">
        <f>'Summary Stats'!$F98</f>
        <v>48.250909999999998</v>
      </c>
      <c r="C177" s="115">
        <f>'Summary Stats'!$G98</f>
        <v>1.74471</v>
      </c>
      <c r="D177" s="115">
        <f>'Summary Stats'!$O98</f>
        <v>1.69591</v>
      </c>
      <c r="E177" s="112">
        <f>'Summary Stats'!$I98/'Summary Stats'!$C98</f>
        <v>0.35642345512734375</v>
      </c>
      <c r="F177" s="112">
        <f>'Summary Stats'!$J98/'Summary Stats'!$C98</f>
        <v>0.53749745334082488</v>
      </c>
      <c r="G177" s="112">
        <f>'Summary Stats'!$K98/'Summary Stats'!$C98</f>
        <v>0.64574826602140045</v>
      </c>
      <c r="H177" s="116">
        <f>'Summary Stats'!$L98/'Summary Stats'!$C98</f>
        <v>0.77814699901480133</v>
      </c>
      <c r="I177" s="116">
        <f>'Summary Stats'!$M98/'Summary Stats'!$C98</f>
        <v>0.31859667132890923</v>
      </c>
      <c r="J177" s="115">
        <f>'Summary Stats'!$I98</f>
        <v>12592.00769</v>
      </c>
      <c r="K177" s="115">
        <f>'Summary Stats'!$J98</f>
        <v>18989.132079999999</v>
      </c>
      <c r="L177" s="115">
        <f>'Summary Stats'!$K98</f>
        <v>22813.501789999998</v>
      </c>
      <c r="M177" s="115">
        <f>'Summary Stats'!$L98</f>
        <v>27490.98819</v>
      </c>
      <c r="N177" s="115">
        <f>'Summary Stats'!$M98</f>
        <v>11255.63337</v>
      </c>
      <c r="O177" s="115">
        <f>'Summary Stats'!$C98/1000</f>
        <v>35.328785209999999</v>
      </c>
      <c r="P177" s="115">
        <f>'Summary Stats'!$C98*'Summary Stats'!$H98/10000</f>
        <v>17.603556436868381</v>
      </c>
      <c r="Q177" s="113">
        <f>'Net Issuance Summary'!F98</f>
        <v>9241.5</v>
      </c>
      <c r="R177" s="117">
        <f>'Summary Stats'!R98</f>
        <v>5336.64012</v>
      </c>
      <c r="S177" s="117">
        <f>'Nonbill Summary Stats'!Q98</f>
        <v>5193.1546100000014</v>
      </c>
      <c r="AO177" s="118"/>
    </row>
    <row r="178" spans="1:41" x14ac:dyDescent="0.3">
      <c r="A178" s="107">
        <v>47618</v>
      </c>
      <c r="B178" s="115">
        <f>'Summary Stats'!$F99</f>
        <v>48.108110000000003</v>
      </c>
      <c r="C178" s="115">
        <f>'Summary Stats'!$G99</f>
        <v>1.7372300000000001</v>
      </c>
      <c r="D178" s="115">
        <f>'Summary Stats'!$O99</f>
        <v>1.6878</v>
      </c>
      <c r="E178" s="112">
        <f>'Summary Stats'!$I99/'Summary Stats'!$C99</f>
        <v>0.36336042172353872</v>
      </c>
      <c r="F178" s="112">
        <f>'Summary Stats'!$J99/'Summary Stats'!$C99</f>
        <v>0.54117802645437674</v>
      </c>
      <c r="G178" s="112">
        <f>'Summary Stats'!$K99/'Summary Stats'!$C99</f>
        <v>0.64883678979680992</v>
      </c>
      <c r="H178" s="116">
        <f>'Summary Stats'!$L99/'Summary Stats'!$C99</f>
        <v>0.78142966810563996</v>
      </c>
      <c r="I178" s="116">
        <f>'Summary Stats'!$M99/'Summary Stats'!$C99</f>
        <v>0.31635289897476954</v>
      </c>
      <c r="J178" s="115">
        <f>'Summary Stats'!$I99</f>
        <v>12955.71305</v>
      </c>
      <c r="K178" s="115">
        <f>'Summary Stats'!$J99</f>
        <v>19295.847320000001</v>
      </c>
      <c r="L178" s="115">
        <f>'Summary Stats'!$K99</f>
        <v>23134.449329999999</v>
      </c>
      <c r="M178" s="115">
        <f>'Summary Stats'!$L99</f>
        <v>27862.083879999998</v>
      </c>
      <c r="N178" s="115">
        <f>'Summary Stats'!$M99</f>
        <v>11279.64725</v>
      </c>
      <c r="O178" s="115">
        <f>'Summary Stats'!$C99/1000</f>
        <v>35.655267540000004</v>
      </c>
      <c r="P178" s="115">
        <f>'Summary Stats'!$C99*'Summary Stats'!$H99/10000</f>
        <v>17.759460898463519</v>
      </c>
      <c r="Q178" s="113">
        <f>'Net Issuance Summary'!F99</f>
        <v>9519.9</v>
      </c>
      <c r="R178" s="117">
        <f>'Summary Stats'!R99</f>
        <v>5357.4559100000006</v>
      </c>
      <c r="S178" s="117">
        <f>'Nonbill Summary Stats'!Q99</f>
        <v>5213.9703799999988</v>
      </c>
      <c r="AO178" s="118"/>
    </row>
    <row r="179" spans="1:41" x14ac:dyDescent="0.3">
      <c r="A179" s="107">
        <v>47649</v>
      </c>
      <c r="B179" s="115">
        <f>'Summary Stats'!$F100</f>
        <v>48.18253</v>
      </c>
      <c r="C179" s="115">
        <f>'Summary Stats'!$G100</f>
        <v>1.7473000000000001</v>
      </c>
      <c r="D179" s="115">
        <f>'Summary Stats'!$O100</f>
        <v>1.6975800000000001</v>
      </c>
      <c r="E179" s="112">
        <f>'Summary Stats'!$I100/'Summary Stats'!$C100</f>
        <v>0.35995917612807166</v>
      </c>
      <c r="F179" s="112">
        <f>'Summary Stats'!$J100/'Summary Stats'!$C100</f>
        <v>0.53859710719341258</v>
      </c>
      <c r="G179" s="112">
        <f>'Summary Stats'!$K100/'Summary Stats'!$C100</f>
        <v>0.64677197581282131</v>
      </c>
      <c r="H179" s="116">
        <f>'Summary Stats'!$L100/'Summary Stats'!$C100</f>
        <v>0.78026893964023014</v>
      </c>
      <c r="I179" s="116">
        <f>'Summary Stats'!$M100/'Summary Stats'!$C100</f>
        <v>0.31780626366068954</v>
      </c>
      <c r="J179" s="115">
        <f>'Summary Stats'!$I100</f>
        <v>12831.495059999999</v>
      </c>
      <c r="K179" s="115">
        <f>'Summary Stats'!$J100</f>
        <v>19199.416430000001</v>
      </c>
      <c r="L179" s="115">
        <f>'Summary Stats'!$K100</f>
        <v>23055.535080000001</v>
      </c>
      <c r="M179" s="115">
        <f>'Summary Stats'!$L100</f>
        <v>27814.312590000001</v>
      </c>
      <c r="N179" s="115">
        <f>'Summary Stats'!$M100</f>
        <v>11328.86664</v>
      </c>
      <c r="O179" s="115">
        <f>'Summary Stats'!$C100/1000</f>
        <v>35.647084199999995</v>
      </c>
      <c r="P179" s="115">
        <f>'Summary Stats'!$C100*'Summary Stats'!$H100/10000</f>
        <v>17.606166180548399</v>
      </c>
      <c r="Q179" s="113">
        <f>'Net Issuance Summary'!F100</f>
        <v>9389.5</v>
      </c>
      <c r="R179" s="117">
        <f>'Summary Stats'!R100</f>
        <v>5378.2821099999956</v>
      </c>
      <c r="S179" s="117">
        <f>'Nonbill Summary Stats'!Q100</f>
        <v>5234.7966000000006</v>
      </c>
      <c r="AO179" s="118"/>
    </row>
    <row r="180" spans="1:41" x14ac:dyDescent="0.3">
      <c r="A180" s="107">
        <v>47679</v>
      </c>
      <c r="B180" s="115">
        <f>'Summary Stats'!$F101</f>
        <v>47.94594</v>
      </c>
      <c r="C180" s="115">
        <f>'Summary Stats'!$G101</f>
        <v>1.7394499999999999</v>
      </c>
      <c r="D180" s="115">
        <f>'Summary Stats'!$O101</f>
        <v>1.68876</v>
      </c>
      <c r="E180" s="112">
        <f>'Summary Stats'!$I101/'Summary Stats'!$C101</f>
        <v>0.36332817422526115</v>
      </c>
      <c r="F180" s="112">
        <f>'Summary Stats'!$J101/'Summary Stats'!$C101</f>
        <v>0.54116783928312195</v>
      </c>
      <c r="G180" s="112">
        <f>'Summary Stats'!$K101/'Summary Stats'!$C101</f>
        <v>0.64839821432805456</v>
      </c>
      <c r="H180" s="116">
        <f>'Summary Stats'!$L101/'Summary Stats'!$C101</f>
        <v>0.78091082190759054</v>
      </c>
      <c r="I180" s="116">
        <f>'Summary Stats'!$M101/'Summary Stats'!$C101</f>
        <v>0.31586073439715867</v>
      </c>
      <c r="J180" s="115">
        <f>'Summary Stats'!$I101</f>
        <v>13062.509260000001</v>
      </c>
      <c r="K180" s="115">
        <f>'Summary Stats'!$J101</f>
        <v>19456.26685</v>
      </c>
      <c r="L180" s="115">
        <f>'Summary Stats'!$K101</f>
        <v>23311.45306</v>
      </c>
      <c r="M180" s="115">
        <f>'Summary Stats'!$L101</f>
        <v>28075.59547</v>
      </c>
      <c r="N180" s="115">
        <f>'Summary Stats'!$M101</f>
        <v>11355.94226</v>
      </c>
      <c r="O180" s="115">
        <f>'Summary Stats'!$C101/1000</f>
        <v>35.952370850000001</v>
      </c>
      <c r="P180" s="115">
        <f>'Summary Stats'!$C101*'Summary Stats'!$H101/10000</f>
        <v>17.7514831071875</v>
      </c>
      <c r="Q180" s="113">
        <f>'Net Issuance Summary'!F101</f>
        <v>9683.7000000000007</v>
      </c>
      <c r="R180" s="117">
        <f>'Summary Stats'!R101</f>
        <v>5399.1137500000004</v>
      </c>
      <c r="S180" s="117">
        <f>'Nonbill Summary Stats'!Q101</f>
        <v>5255.6282399999982</v>
      </c>
      <c r="AO180" s="118"/>
    </row>
    <row r="181" spans="1:41" x14ac:dyDescent="0.3">
      <c r="A181" s="107">
        <v>47710</v>
      </c>
      <c r="B181" s="115">
        <f>'Summary Stats'!$F102</f>
        <v>47.685499999999998</v>
      </c>
      <c r="C181" s="115">
        <f>'Summary Stats'!$G102</f>
        <v>1.73153</v>
      </c>
      <c r="D181" s="115">
        <f>'Summary Stats'!$O102</f>
        <v>1.6789400000000001</v>
      </c>
      <c r="E181" s="112">
        <f>'Summary Stats'!$I102/'Summary Stats'!$C102</f>
        <v>0.37142036511801635</v>
      </c>
      <c r="F181" s="112">
        <f>'Summary Stats'!$J102/'Summary Stats'!$C102</f>
        <v>0.54566919734197805</v>
      </c>
      <c r="G181" s="112">
        <f>'Summary Stats'!$K102/'Summary Stats'!$C102</f>
        <v>0.65187054736415218</v>
      </c>
      <c r="H181" s="116">
        <f>'Summary Stats'!$L102/'Summary Stats'!$C102</f>
        <v>0.78465880397500942</v>
      </c>
      <c r="I181" s="116">
        <f>'Summary Stats'!$M102/'Summary Stats'!$C102</f>
        <v>0.31326244487417393</v>
      </c>
      <c r="J181" s="115">
        <f>'Summary Stats'!$I102</f>
        <v>13494.110259999999</v>
      </c>
      <c r="K181" s="115">
        <f>'Summary Stats'!$J102</f>
        <v>19824.761930000001</v>
      </c>
      <c r="L181" s="115">
        <f>'Summary Stats'!$K102</f>
        <v>23683.173750000002</v>
      </c>
      <c r="M181" s="115">
        <f>'Summary Stats'!$L102</f>
        <v>28507.51712</v>
      </c>
      <c r="N181" s="115">
        <f>'Summary Stats'!$M102</f>
        <v>11381.16907</v>
      </c>
      <c r="O181" s="115">
        <f>'Summary Stats'!$C102/1000</f>
        <v>36.331099549999998</v>
      </c>
      <c r="P181" s="115">
        <f>'Summary Stats'!$C102*'Summary Stats'!$H102/10000</f>
        <v>17.832538916524701</v>
      </c>
      <c r="Q181" s="113">
        <f>'Net Issuance Summary'!F102</f>
        <v>10038</v>
      </c>
      <c r="R181" s="117">
        <f>'Summary Stats'!R102</f>
        <v>5419.9220199999982</v>
      </c>
      <c r="S181" s="117">
        <f>'Nonbill Summary Stats'!Q102</f>
        <v>5276.4364999999998</v>
      </c>
      <c r="AO181" s="118"/>
    </row>
    <row r="182" spans="1:41" x14ac:dyDescent="0.3">
      <c r="A182" s="107">
        <v>47741</v>
      </c>
      <c r="B182" s="115">
        <f>'Summary Stats'!$F103</f>
        <v>47.978639999999999</v>
      </c>
      <c r="C182" s="115">
        <f>'Summary Stats'!$G103</f>
        <v>1.74946</v>
      </c>
      <c r="D182" s="115">
        <f>'Summary Stats'!$O103</f>
        <v>1.6962900000000001</v>
      </c>
      <c r="E182" s="112">
        <f>'Summary Stats'!$I103/'Summary Stats'!$C103</f>
        <v>0.36539281517542405</v>
      </c>
      <c r="F182" s="112">
        <f>'Summary Stats'!$J103/'Summary Stats'!$C103</f>
        <v>0.54116100990701488</v>
      </c>
      <c r="G182" s="112">
        <f>'Summary Stats'!$K103/'Summary Stats'!$C103</f>
        <v>0.64788502849078788</v>
      </c>
      <c r="H182" s="116">
        <f>'Summary Stats'!$L103/'Summary Stats'!$C103</f>
        <v>0.78256696140292659</v>
      </c>
      <c r="I182" s="116">
        <f>'Summary Stats'!$M103/'Summary Stats'!$C103</f>
        <v>0.31593135485640389</v>
      </c>
      <c r="J182" s="115">
        <f>'Summary Stats'!$I103</f>
        <v>13213.357749999999</v>
      </c>
      <c r="K182" s="115">
        <f>'Summary Stats'!$J103</f>
        <v>19569.498159999999</v>
      </c>
      <c r="L182" s="115">
        <f>'Summary Stats'!$K103</f>
        <v>23428.858769999999</v>
      </c>
      <c r="M182" s="115">
        <f>'Summary Stats'!$L103</f>
        <v>28299.235219999999</v>
      </c>
      <c r="N182" s="115">
        <f>'Summary Stats'!$M103</f>
        <v>11424.72934</v>
      </c>
      <c r="O182" s="115">
        <f>'Summary Stats'!$C103/1000</f>
        <v>36.162062310000003</v>
      </c>
      <c r="P182" s="115">
        <f>'Summary Stats'!$C103*'Summary Stats'!$H103/10000</f>
        <v>17.781609279073201</v>
      </c>
      <c r="Q182" s="113">
        <f>'Net Issuance Summary'!F103</f>
        <v>9750.9</v>
      </c>
      <c r="R182" s="117">
        <f>'Summary Stats'!R103</f>
        <v>5440.7356300000029</v>
      </c>
      <c r="S182" s="117">
        <f>'Nonbill Summary Stats'!Q103</f>
        <v>5297.2501200000006</v>
      </c>
      <c r="AO182" s="118"/>
    </row>
    <row r="183" spans="1:41" x14ac:dyDescent="0.3">
      <c r="A183" s="107">
        <v>47771</v>
      </c>
      <c r="B183" s="115">
        <f>'Summary Stats'!$F104</f>
        <v>47.663589999999999</v>
      </c>
      <c r="C183" s="115">
        <f>'Summary Stats'!$G104</f>
        <v>1.73821</v>
      </c>
      <c r="D183" s="115">
        <f>'Summary Stats'!$O104</f>
        <v>1.68506</v>
      </c>
      <c r="E183" s="112">
        <f>'Summary Stats'!$I104/'Summary Stats'!$C104</f>
        <v>0.36848627843745707</v>
      </c>
      <c r="F183" s="112">
        <f>'Summary Stats'!$J104/'Summary Stats'!$C104</f>
        <v>0.54370703005295806</v>
      </c>
      <c r="G183" s="112">
        <f>'Summary Stats'!$K104/'Summary Stats'!$C104</f>
        <v>0.6488462603937456</v>
      </c>
      <c r="H183" s="116">
        <f>'Summary Stats'!$L104/'Summary Stats'!$C104</f>
        <v>0.78336298508234548</v>
      </c>
      <c r="I183" s="116">
        <f>'Summary Stats'!$M104/'Summary Stats'!$C104</f>
        <v>0.31447201285637749</v>
      </c>
      <c r="J183" s="115">
        <f>'Summary Stats'!$I104</f>
        <v>13443.82135</v>
      </c>
      <c r="K183" s="115">
        <f>'Summary Stats'!$J104</f>
        <v>19836.560020000001</v>
      </c>
      <c r="L183" s="115">
        <f>'Summary Stats'!$K104</f>
        <v>23672.450560000001</v>
      </c>
      <c r="M183" s="115">
        <f>'Summary Stats'!$L104</f>
        <v>28580.14705</v>
      </c>
      <c r="N183" s="115">
        <f>'Summary Stats'!$M104</f>
        <v>11473.16958</v>
      </c>
      <c r="O183" s="115">
        <f>'Summary Stats'!$C104/1000</f>
        <v>36.48391307</v>
      </c>
      <c r="P183" s="115">
        <f>'Summary Stats'!$C104*'Summary Stats'!$H104/10000</f>
        <v>17.883611540826461</v>
      </c>
      <c r="Q183" s="113">
        <f>'Net Issuance Summary'!F104</f>
        <v>10054</v>
      </c>
      <c r="R183" s="117">
        <f>'Summary Stats'!R104</f>
        <v>5461.5578700000005</v>
      </c>
      <c r="S183" s="117">
        <f>'Nonbill Summary Stats'!Q104</f>
        <v>5318.0723599999983</v>
      </c>
      <c r="AO183" s="118"/>
    </row>
    <row r="184" spans="1:41" x14ac:dyDescent="0.3">
      <c r="A184" s="107">
        <v>47802</v>
      </c>
      <c r="B184" s="115">
        <f>'Summary Stats'!$F105</f>
        <v>47.421570000000003</v>
      </c>
      <c r="C184" s="115">
        <f>'Summary Stats'!$G105</f>
        <v>1.7306900000000001</v>
      </c>
      <c r="D184" s="115">
        <f>'Summary Stats'!$O105</f>
        <v>1.67594</v>
      </c>
      <c r="E184" s="112">
        <f>'Summary Stats'!$I105/'Summary Stats'!$C105</f>
        <v>0.376230236886338</v>
      </c>
      <c r="F184" s="112">
        <f>'Summary Stats'!$J105/'Summary Stats'!$C105</f>
        <v>0.54768077783099345</v>
      </c>
      <c r="G184" s="112">
        <f>'Summary Stats'!$K105/'Summary Stats'!$C105</f>
        <v>0.65226504964149024</v>
      </c>
      <c r="H184" s="116">
        <f>'Summary Stats'!$L105/'Summary Stats'!$C105</f>
        <v>0.78747150432168356</v>
      </c>
      <c r="I184" s="116">
        <f>'Summary Stats'!$M105/'Summary Stats'!$C105</f>
        <v>0.31273345513981621</v>
      </c>
      <c r="J184" s="115">
        <f>'Summary Stats'!$I105</f>
        <v>13866.573060000001</v>
      </c>
      <c r="K184" s="115">
        <f>'Summary Stats'!$J105</f>
        <v>20185.659670000001</v>
      </c>
      <c r="L184" s="115">
        <f>'Summary Stats'!$K105</f>
        <v>24040.281930000001</v>
      </c>
      <c r="M184" s="115">
        <f>'Summary Stats'!$L105</f>
        <v>29023.534199999998</v>
      </c>
      <c r="N184" s="115">
        <f>'Summary Stats'!$M105</f>
        <v>11526.296609999999</v>
      </c>
      <c r="O184" s="115">
        <f>'Summary Stats'!$C105/1000</f>
        <v>36.856615179999999</v>
      </c>
      <c r="P184" s="115">
        <f>'Summary Stats'!$C105*'Summary Stats'!$H105/10000</f>
        <v>17.943569387152639</v>
      </c>
      <c r="Q184" s="113">
        <f>'Net Issuance Summary'!F105</f>
        <v>10400</v>
      </c>
      <c r="R184" s="117">
        <f>'Summary Stats'!R105</f>
        <v>5482.3739100000021</v>
      </c>
      <c r="S184" s="117">
        <f>'Nonbill Summary Stats'!Q105</f>
        <v>5338.8883999999998</v>
      </c>
      <c r="AO184" s="118"/>
    </row>
    <row r="185" spans="1:41" x14ac:dyDescent="0.3">
      <c r="A185" s="107">
        <v>47832</v>
      </c>
      <c r="B185" s="115">
        <f>'Summary Stats'!$F106</f>
        <v>47.42745</v>
      </c>
      <c r="C185" s="115">
        <f>'Summary Stats'!$G106</f>
        <v>1.73878</v>
      </c>
      <c r="D185" s="115">
        <f>'Summary Stats'!$O106</f>
        <v>1.6837299999999999</v>
      </c>
      <c r="E185" s="112">
        <f>'Summary Stats'!$I106/'Summary Stats'!$C106</f>
        <v>0.37384240345888775</v>
      </c>
      <c r="F185" s="112">
        <f>'Summary Stats'!$J106/'Summary Stats'!$C106</f>
        <v>0.54571862026354634</v>
      </c>
      <c r="G185" s="112">
        <f>'Summary Stats'!$K106/'Summary Stats'!$C106</f>
        <v>0.65071496864922684</v>
      </c>
      <c r="H185" s="116">
        <f>'Summary Stats'!$L106/'Summary Stats'!$C106</f>
        <v>0.78669159663113963</v>
      </c>
      <c r="I185" s="116">
        <f>'Summary Stats'!$M106/'Summary Stats'!$C106</f>
        <v>0.31368768263409469</v>
      </c>
      <c r="J185" s="115">
        <f>'Summary Stats'!$I106</f>
        <v>13797.0607</v>
      </c>
      <c r="K185" s="115">
        <f>'Summary Stats'!$J106</f>
        <v>20140.339510000002</v>
      </c>
      <c r="L185" s="115">
        <f>'Summary Stats'!$K106</f>
        <v>24015.344000000001</v>
      </c>
      <c r="M185" s="115">
        <f>'Summary Stats'!$L106</f>
        <v>29033.709419999999</v>
      </c>
      <c r="N185" s="115">
        <f>'Summary Stats'!$M106</f>
        <v>11576.985269999999</v>
      </c>
      <c r="O185" s="115">
        <f>'Summary Stats'!$C106/1000</f>
        <v>36.906088159999996</v>
      </c>
      <c r="P185" s="115">
        <f>'Summary Stats'!$C106*'Summary Stats'!$H106/10000</f>
        <v>17.876091203794722</v>
      </c>
      <c r="Q185" s="113">
        <f>'Net Issuance Summary'!F106</f>
        <v>10327.200000000001</v>
      </c>
      <c r="R185" s="117">
        <f>'Summary Stats'!R106</f>
        <v>5503.1953299999986</v>
      </c>
      <c r="S185" s="117">
        <f>'Nonbill Summary Stats'!Q106</f>
        <v>5359.7098100000003</v>
      </c>
      <c r="AO185" s="118"/>
    </row>
    <row r="186" spans="1:41" x14ac:dyDescent="0.3">
      <c r="A186" s="107">
        <v>47863</v>
      </c>
      <c r="B186" s="115">
        <f>'Summary Stats'!$F107</f>
        <v>47.595480000000002</v>
      </c>
      <c r="C186" s="115">
        <f>'Summary Stats'!$G107</f>
        <v>1.74739</v>
      </c>
      <c r="D186" s="115">
        <f>'Summary Stats'!$O107</f>
        <v>1.6908000000000001</v>
      </c>
      <c r="E186" s="112">
        <f>'Summary Stats'!$I107/'Summary Stats'!$C107</f>
        <v>0.37166630452995164</v>
      </c>
      <c r="F186" s="112">
        <f>'Summary Stats'!$J107/'Summary Stats'!$C107</f>
        <v>0.54406498002122339</v>
      </c>
      <c r="G186" s="112">
        <f>'Summary Stats'!$K107/'Summary Stats'!$C107</f>
        <v>0.6490481251915392</v>
      </c>
      <c r="H186" s="116">
        <f>'Summary Stats'!$L107/'Summary Stats'!$C107</f>
        <v>0.78538239004511312</v>
      </c>
      <c r="I186" s="116">
        <f>'Summary Stats'!$M107/'Summary Stats'!$C107</f>
        <v>0.31469645980506583</v>
      </c>
      <c r="J186" s="115">
        <f>'Summary Stats'!$I107</f>
        <v>13711.293309999999</v>
      </c>
      <c r="K186" s="115">
        <f>'Summary Stats'!$J107</f>
        <v>20071.323199999999</v>
      </c>
      <c r="L186" s="115">
        <f>'Summary Stats'!$K107</f>
        <v>23944.29925</v>
      </c>
      <c r="M186" s="115">
        <f>'Summary Stats'!$L107</f>
        <v>28973.862249999998</v>
      </c>
      <c r="N186" s="115">
        <f>'Summary Stats'!$M107</f>
        <v>11609.595520000001</v>
      </c>
      <c r="O186" s="115">
        <f>'Summary Stats'!$C107/1000</f>
        <v>36.891408079999998</v>
      </c>
      <c r="P186" s="115">
        <f>'Summary Stats'!$C107*'Summary Stats'!$H107/10000</f>
        <v>17.9976578888684</v>
      </c>
      <c r="Q186" s="113">
        <f>'Net Issuance Summary'!F107</f>
        <v>10303.200000000001</v>
      </c>
      <c r="R186" s="117">
        <f>'Summary Stats'!R107</f>
        <v>5524.0264300000017</v>
      </c>
      <c r="S186" s="117">
        <f>'Nonbill Summary Stats'!Q107</f>
        <v>5380.5409099999997</v>
      </c>
      <c r="AO186" s="118"/>
    </row>
    <row r="187" spans="1:41" x14ac:dyDescent="0.3">
      <c r="A187" s="107">
        <v>47894</v>
      </c>
      <c r="B187" s="115">
        <f>'Summary Stats'!$F108</f>
        <v>47.062469999999998</v>
      </c>
      <c r="C187" s="115">
        <f>'Summary Stats'!$G108</f>
        <v>1.72645</v>
      </c>
      <c r="D187" s="115">
        <f>'Summary Stats'!$O108</f>
        <v>1.6691499999999999</v>
      </c>
      <c r="E187" s="112">
        <f>'Summary Stats'!$I108/'Summary Stats'!$C108</f>
        <v>0.38323233903064902</v>
      </c>
      <c r="F187" s="112">
        <f>'Summary Stats'!$J108/'Summary Stats'!$C108</f>
        <v>0.55102876895380271</v>
      </c>
      <c r="G187" s="112">
        <f>'Summary Stats'!$K108/'Summary Stats'!$C108</f>
        <v>0.6553752719783098</v>
      </c>
      <c r="H187" s="116">
        <f>'Summary Stats'!$L108/'Summary Stats'!$C108</f>
        <v>0.79166050007299715</v>
      </c>
      <c r="I187" s="116">
        <f>'Summary Stats'!$M108/'Summary Stats'!$C108</f>
        <v>0.31214536293350509</v>
      </c>
      <c r="J187" s="115">
        <f>'Summary Stats'!$I108</f>
        <v>14374.671420000001</v>
      </c>
      <c r="K187" s="115">
        <f>'Summary Stats'!$J108</f>
        <v>20668.551920000002</v>
      </c>
      <c r="L187" s="115">
        <f>'Summary Stats'!$K108</f>
        <v>24582.487519999999</v>
      </c>
      <c r="M187" s="115">
        <f>'Summary Stats'!$L108</f>
        <v>29694.413560000001</v>
      </c>
      <c r="N187" s="115">
        <f>'Summary Stats'!$M108</f>
        <v>11708.268249999999</v>
      </c>
      <c r="O187" s="115">
        <f>'Summary Stats'!$C108/1000</f>
        <v>37.509025090000002</v>
      </c>
      <c r="P187" s="115">
        <f>'Summary Stats'!$C108*'Summary Stats'!$H108/10000</f>
        <v>17.991428938569044</v>
      </c>
      <c r="Q187" s="113">
        <f>'Net Issuance Summary'!F108</f>
        <v>10902.1</v>
      </c>
      <c r="R187" s="117">
        <f>'Summary Stats'!R108</f>
        <v>5544.8378800000028</v>
      </c>
      <c r="S187" s="117">
        <f>'Nonbill Summary Stats'!Q108</f>
        <v>5401.3523700000014</v>
      </c>
      <c r="AO187" s="118"/>
    </row>
    <row r="188" spans="1:41" x14ac:dyDescent="0.3">
      <c r="A188" s="107">
        <v>47922</v>
      </c>
      <c r="B188" s="115">
        <f>'Summary Stats'!$F109</f>
        <v>46.743949999999998</v>
      </c>
      <c r="C188" s="115">
        <f>'Summary Stats'!$G109</f>
        <v>1.72081</v>
      </c>
      <c r="D188" s="115">
        <f>'Summary Stats'!$O109</f>
        <v>1.6636500000000001</v>
      </c>
      <c r="E188" s="112">
        <f>'Summary Stats'!$I109/'Summary Stats'!$C109</f>
        <v>0.38626982955337791</v>
      </c>
      <c r="F188" s="112">
        <f>'Summary Stats'!$J109/'Summary Stats'!$C109</f>
        <v>0.55306740647293218</v>
      </c>
      <c r="G188" s="112">
        <f>'Summary Stats'!$K109/'Summary Stats'!$C109</f>
        <v>0.65631721213843242</v>
      </c>
      <c r="H188" s="116">
        <f>'Summary Stats'!$L109/'Summary Stats'!$C109</f>
        <v>0.79256244451444813</v>
      </c>
      <c r="I188" s="116">
        <f>'Summary Stats'!$M109/'Summary Stats'!$C109</f>
        <v>0.31038023742317816</v>
      </c>
      <c r="J188" s="115">
        <f>'Summary Stats'!$I109</f>
        <v>14624.346369999999</v>
      </c>
      <c r="K188" s="115">
        <f>'Summary Stats'!$J109</f>
        <v>20939.37631</v>
      </c>
      <c r="L188" s="115">
        <f>'Summary Stats'!$K109</f>
        <v>24848.459559999999</v>
      </c>
      <c r="M188" s="115">
        <f>'Summary Stats'!$L109</f>
        <v>30006.76424</v>
      </c>
      <c r="N188" s="115">
        <f>'Summary Stats'!$M109</f>
        <v>11751.132890000001</v>
      </c>
      <c r="O188" s="115">
        <f>'Summary Stats'!$C109/1000</f>
        <v>37.860441720000004</v>
      </c>
      <c r="P188" s="115">
        <f>'Summary Stats'!$C109*'Summary Stats'!$H109/10000</f>
        <v>18.06590483597412</v>
      </c>
      <c r="Q188" s="113">
        <f>'Net Issuance Summary'!F109</f>
        <v>11135.2</v>
      </c>
      <c r="R188" s="117">
        <f>'Summary Stats'!R109</f>
        <v>5565.6572100000012</v>
      </c>
      <c r="S188" s="117">
        <f>'Nonbill Summary Stats'!Q109</f>
        <v>5422.171699999999</v>
      </c>
      <c r="AO188" s="118"/>
    </row>
    <row r="189" spans="1:41" x14ac:dyDescent="0.3">
      <c r="A189" s="107">
        <v>47953</v>
      </c>
      <c r="B189" s="115">
        <f>'Summary Stats'!$F110</f>
        <v>47.270969999999998</v>
      </c>
      <c r="C189" s="115">
        <f>'Summary Stats'!$G110</f>
        <v>1.74193</v>
      </c>
      <c r="D189" s="115">
        <f>'Summary Stats'!$O110</f>
        <v>1.6834800000000001</v>
      </c>
      <c r="E189" s="112">
        <f>'Summary Stats'!$I110/'Summary Stats'!$C110</f>
        <v>0.37842819290581137</v>
      </c>
      <c r="F189" s="112">
        <f>'Summary Stats'!$J110/'Summary Stats'!$C110</f>
        <v>0.5470476338713206</v>
      </c>
      <c r="G189" s="112">
        <f>'Summary Stats'!$K110/'Summary Stats'!$C110</f>
        <v>0.65072805494403574</v>
      </c>
      <c r="H189" s="116">
        <f>'Summary Stats'!$L110/'Summary Stats'!$C110</f>
        <v>0.78949080231045443</v>
      </c>
      <c r="I189" s="116">
        <f>'Summary Stats'!$M110/'Summary Stats'!$C110</f>
        <v>0.31472771949185385</v>
      </c>
      <c r="J189" s="115">
        <f>'Summary Stats'!$I110</f>
        <v>14198.07769</v>
      </c>
      <c r="K189" s="115">
        <f>'Summary Stats'!$J110</f>
        <v>20524.43489</v>
      </c>
      <c r="L189" s="115">
        <f>'Summary Stats'!$K110</f>
        <v>24414.37412</v>
      </c>
      <c r="M189" s="115">
        <f>'Summary Stats'!$L110</f>
        <v>29620.55142</v>
      </c>
      <c r="N189" s="115">
        <f>'Summary Stats'!$M110</f>
        <v>11808.128189999999</v>
      </c>
      <c r="O189" s="115">
        <f>'Summary Stats'!$C110/1000</f>
        <v>37.518551619999997</v>
      </c>
      <c r="P189" s="115">
        <f>'Summary Stats'!$C110*'Summary Stats'!$H110/10000</f>
        <v>18.191057345715102</v>
      </c>
      <c r="Q189" s="113">
        <f>'Net Issuance Summary'!F110</f>
        <v>10773.8</v>
      </c>
      <c r="R189" s="117">
        <f>'Summary Stats'!R110</f>
        <v>5586.4940599999973</v>
      </c>
      <c r="S189" s="117">
        <f>'Nonbill Summary Stats'!Q110</f>
        <v>5443.0085500000023</v>
      </c>
      <c r="AO189" s="118"/>
    </row>
    <row r="190" spans="1:41" x14ac:dyDescent="0.3">
      <c r="A190" s="107">
        <v>47983</v>
      </c>
      <c r="B190" s="115">
        <f>'Summary Stats'!$F111</f>
        <v>47.12585</v>
      </c>
      <c r="C190" s="115">
        <f>'Summary Stats'!$G111</f>
        <v>1.7351799999999999</v>
      </c>
      <c r="D190" s="115">
        <f>'Summary Stats'!$O111</f>
        <v>1.67506</v>
      </c>
      <c r="E190" s="112">
        <f>'Summary Stats'!$I111/'Summary Stats'!$C111</f>
        <v>0.38502134131805466</v>
      </c>
      <c r="F190" s="112">
        <f>'Summary Stats'!$J111/'Summary Stats'!$C111</f>
        <v>0.55039470611330388</v>
      </c>
      <c r="G190" s="112">
        <f>'Summary Stats'!$K111/'Summary Stats'!$C111</f>
        <v>0.65328872907070412</v>
      </c>
      <c r="H190" s="116">
        <f>'Summary Stats'!$L111/'Summary Stats'!$C111</f>
        <v>0.79314882666773734</v>
      </c>
      <c r="I190" s="116">
        <f>'Summary Stats'!$M111/'Summary Stats'!$C111</f>
        <v>0.31375078002267281</v>
      </c>
      <c r="J190" s="115">
        <f>'Summary Stats'!$I111</f>
        <v>14576.805120000001</v>
      </c>
      <c r="K190" s="115">
        <f>'Summary Stats'!$J111</f>
        <v>20837.79653</v>
      </c>
      <c r="L190" s="115">
        <f>'Summary Stats'!$K111</f>
        <v>24733.336749999999</v>
      </c>
      <c r="M190" s="115">
        <f>'Summary Stats'!$L111</f>
        <v>30028.402679999999</v>
      </c>
      <c r="N190" s="115">
        <f>'Summary Stats'!$M111</f>
        <v>11878.520710000001</v>
      </c>
      <c r="O190" s="115">
        <f>'Summary Stats'!$C111/1000</f>
        <v>37.859732839999999</v>
      </c>
      <c r="P190" s="115">
        <f>'Summary Stats'!$C111*'Summary Stats'!$H111/10000</f>
        <v>18.343494877774077</v>
      </c>
      <c r="Q190" s="113">
        <f>'Net Issuance Summary'!F111</f>
        <v>11082</v>
      </c>
      <c r="R190" s="117">
        <f>'Summary Stats'!R111</f>
        <v>5607.3197899999977</v>
      </c>
      <c r="S190" s="117">
        <f>'Nonbill Summary Stats'!Q111</f>
        <v>5463.8342799999991</v>
      </c>
      <c r="AO190" s="118"/>
    </row>
    <row r="191" spans="1:41" x14ac:dyDescent="0.3">
      <c r="A191" s="107">
        <v>48014</v>
      </c>
      <c r="B191" s="115">
        <f>'Summary Stats'!$F112</f>
        <v>47.180570000000003</v>
      </c>
      <c r="C191" s="115">
        <f>'Summary Stats'!$G112</f>
        <v>1.74651</v>
      </c>
      <c r="D191" s="115">
        <f>'Summary Stats'!$O112</f>
        <v>1.6859</v>
      </c>
      <c r="E191" s="112">
        <f>'Summary Stats'!$I112/'Summary Stats'!$C112</f>
        <v>0.38193929514540131</v>
      </c>
      <c r="F191" s="112">
        <f>'Summary Stats'!$J112/'Summary Stats'!$C112</f>
        <v>0.547842437009887</v>
      </c>
      <c r="G191" s="112">
        <f>'Summary Stats'!$K112/'Summary Stats'!$C112</f>
        <v>0.651303242615341</v>
      </c>
      <c r="H191" s="116">
        <f>'Summary Stats'!$L112/'Summary Stats'!$C112</f>
        <v>0.79205944965438713</v>
      </c>
      <c r="I191" s="116">
        <f>'Summary Stats'!$M112/'Summary Stats'!$C112</f>
        <v>0.31508502764360724</v>
      </c>
      <c r="J191" s="115">
        <f>'Summary Stats'!$I112</f>
        <v>14456.819799999999</v>
      </c>
      <c r="K191" s="115">
        <f>'Summary Stats'!$J112</f>
        <v>20736.43506</v>
      </c>
      <c r="L191" s="115">
        <f>'Summary Stats'!$K112</f>
        <v>24652.539639999999</v>
      </c>
      <c r="M191" s="115">
        <f>'Summary Stats'!$L112</f>
        <v>29980.315930000001</v>
      </c>
      <c r="N191" s="115">
        <f>'Summary Stats'!$M112</f>
        <v>11926.3127</v>
      </c>
      <c r="O191" s="115">
        <f>'Summary Stats'!$C112/1000</f>
        <v>37.851093050000003</v>
      </c>
      <c r="P191" s="115">
        <f>'Summary Stats'!$C112*'Summary Stats'!$H112/10000</f>
        <v>18.178782310216555</v>
      </c>
      <c r="Q191" s="113">
        <f>'Net Issuance Summary'!F112</f>
        <v>10950.8</v>
      </c>
      <c r="R191" s="117">
        <f>'Summary Stats'!R112</f>
        <v>5628.1509600000027</v>
      </c>
      <c r="S191" s="117">
        <f>'Nonbill Summary Stats'!Q112</f>
        <v>5484.6654400000007</v>
      </c>
      <c r="AO191" s="118"/>
    </row>
    <row r="192" spans="1:41" x14ac:dyDescent="0.3">
      <c r="A192" s="107">
        <v>48044</v>
      </c>
      <c r="B192" s="115">
        <f>'Summary Stats'!$F113</f>
        <v>46.951680000000003</v>
      </c>
      <c r="C192" s="115">
        <f>'Summary Stats'!$G113</f>
        <v>1.7403599999999999</v>
      </c>
      <c r="D192" s="115">
        <f>'Summary Stats'!$O113</f>
        <v>1.6785099999999999</v>
      </c>
      <c r="E192" s="112">
        <f>'Summary Stats'!$I113/'Summary Stats'!$C113</f>
        <v>0.38500765746436061</v>
      </c>
      <c r="F192" s="112">
        <f>'Summary Stats'!$J113/'Summary Stats'!$C113</f>
        <v>0.55010654562958339</v>
      </c>
      <c r="G192" s="112">
        <f>'Summary Stats'!$K113/'Summary Stats'!$C113</f>
        <v>0.65279772369733269</v>
      </c>
      <c r="H192" s="116">
        <f>'Summary Stats'!$L113/'Summary Stats'!$C113</f>
        <v>0.79261438480285129</v>
      </c>
      <c r="I192" s="116">
        <f>'Summary Stats'!$M113/'Summary Stats'!$C113</f>
        <v>0.31346150294946373</v>
      </c>
      <c r="J192" s="115">
        <f>'Summary Stats'!$I113</f>
        <v>14695.7868</v>
      </c>
      <c r="K192" s="115">
        <f>'Summary Stats'!$J113</f>
        <v>20997.630450000001</v>
      </c>
      <c r="L192" s="115">
        <f>'Summary Stats'!$K113</f>
        <v>24917.364590000001</v>
      </c>
      <c r="M192" s="115">
        <f>'Summary Stats'!$L113</f>
        <v>30254.182710000001</v>
      </c>
      <c r="N192" s="115">
        <f>'Summary Stats'!$M113</f>
        <v>11964.86181</v>
      </c>
      <c r="O192" s="115">
        <f>'Summary Stats'!$C113/1000</f>
        <v>38.170115619999997</v>
      </c>
      <c r="P192" s="115">
        <f>'Summary Stats'!$C113*'Summary Stats'!$H113/10000</f>
        <v>18.329480371302097</v>
      </c>
      <c r="Q192" s="113">
        <f>'Net Issuance Summary'!F113</f>
        <v>11261.5</v>
      </c>
      <c r="R192" s="117">
        <f>'Summary Stats'!R113</f>
        <v>5648.9920599999969</v>
      </c>
      <c r="S192" s="117">
        <f>'Nonbill Summary Stats'!Q113</f>
        <v>5505.5065399999976</v>
      </c>
      <c r="AO192" s="118"/>
    </row>
    <row r="193" spans="1:41" x14ac:dyDescent="0.3">
      <c r="A193" s="107">
        <v>48075</v>
      </c>
      <c r="B193" s="115">
        <f>'Summary Stats'!$F114</f>
        <v>46.67989</v>
      </c>
      <c r="C193" s="115">
        <f>'Summary Stats'!$G114</f>
        <v>1.73136</v>
      </c>
      <c r="D193" s="115">
        <f>'Summary Stats'!$O114</f>
        <v>1.6680200000000001</v>
      </c>
      <c r="E193" s="112">
        <f>'Summary Stats'!$I114/'Summary Stats'!$C114</f>
        <v>0.39261917516467509</v>
      </c>
      <c r="F193" s="112">
        <f>'Summary Stats'!$J114/'Summary Stats'!$C114</f>
        <v>0.55428100157910665</v>
      </c>
      <c r="G193" s="112">
        <f>'Summary Stats'!$K114/'Summary Stats'!$C114</f>
        <v>0.65613450187677236</v>
      </c>
      <c r="H193" s="116">
        <f>'Summary Stats'!$L114/'Summary Stats'!$C114</f>
        <v>0.79628987980937282</v>
      </c>
      <c r="I193" s="116">
        <f>'Summary Stats'!$M114/'Summary Stats'!$C114</f>
        <v>0.31137235982554706</v>
      </c>
      <c r="J193" s="115">
        <f>'Summary Stats'!$I114</f>
        <v>15141.71182</v>
      </c>
      <c r="K193" s="115">
        <f>'Summary Stats'!$J114</f>
        <v>21376.34564</v>
      </c>
      <c r="L193" s="115">
        <f>'Summary Stats'!$K114</f>
        <v>25304.417539999999</v>
      </c>
      <c r="M193" s="115">
        <f>'Summary Stats'!$L114</f>
        <v>30709.63582</v>
      </c>
      <c r="N193" s="115">
        <f>'Summary Stats'!$M114</f>
        <v>12008.35527</v>
      </c>
      <c r="O193" s="115">
        <f>'Summary Stats'!$C114/1000</f>
        <v>38.56589993</v>
      </c>
      <c r="P193" s="115">
        <f>'Summary Stats'!$C114*'Summary Stats'!$H114/10000</f>
        <v>18.430527878847212</v>
      </c>
      <c r="Q193" s="113">
        <f>'Net Issuance Summary'!F114</f>
        <v>11640.1</v>
      </c>
      <c r="R193" s="117">
        <f>'Summary Stats'!R114</f>
        <v>5669.8086400000029</v>
      </c>
      <c r="S193" s="117">
        <f>'Nonbill Summary Stats'!Q114</f>
        <v>5526.3231100000012</v>
      </c>
      <c r="AO193" s="118"/>
    </row>
    <row r="194" spans="1:41" x14ac:dyDescent="0.3">
      <c r="A194" s="107">
        <v>48106</v>
      </c>
      <c r="B194" s="115">
        <f>'Summary Stats'!$F115</f>
        <v>46.946680000000001</v>
      </c>
      <c r="C194" s="115">
        <f>'Summary Stats'!$G115</f>
        <v>1.7498800000000001</v>
      </c>
      <c r="D194" s="115">
        <f>'Summary Stats'!$O115</f>
        <v>1.6857899999999999</v>
      </c>
      <c r="E194" s="112">
        <f>'Summary Stats'!$I115/'Summary Stats'!$C115</f>
        <v>0.38705495954301766</v>
      </c>
      <c r="F194" s="112">
        <f>'Summary Stats'!$J115/'Summary Stats'!$C115</f>
        <v>0.54994247223287207</v>
      </c>
      <c r="G194" s="112">
        <f>'Summary Stats'!$K115/'Summary Stats'!$C115</f>
        <v>0.65225698121850606</v>
      </c>
      <c r="H194" s="116">
        <f>'Summary Stats'!$L115/'Summary Stats'!$C115</f>
        <v>0.794327297584276</v>
      </c>
      <c r="I194" s="116">
        <f>'Summary Stats'!$M115/'Summary Stats'!$C115</f>
        <v>0.31400516531368877</v>
      </c>
      <c r="J194" s="115">
        <f>'Summary Stats'!$I115</f>
        <v>14858.70026</v>
      </c>
      <c r="K194" s="115">
        <f>'Summary Stats'!$J115</f>
        <v>21111.808939999999</v>
      </c>
      <c r="L194" s="115">
        <f>'Summary Stats'!$K115</f>
        <v>25039.57316</v>
      </c>
      <c r="M194" s="115">
        <f>'Summary Stats'!$L115</f>
        <v>30493.52794</v>
      </c>
      <c r="N194" s="115">
        <f>'Summary Stats'!$M115</f>
        <v>12054.38276</v>
      </c>
      <c r="O194" s="115">
        <f>'Summary Stats'!$C115/1000</f>
        <v>38.38912251</v>
      </c>
      <c r="P194" s="115">
        <f>'Summary Stats'!$C115*'Summary Stats'!$H115/10000</f>
        <v>18.34861855136964</v>
      </c>
      <c r="Q194" s="113">
        <f>'Net Issuance Summary'!F115</f>
        <v>11344.7</v>
      </c>
      <c r="R194" s="117">
        <f>'Summary Stats'!R115</f>
        <v>5690.6305900000007</v>
      </c>
      <c r="S194" s="117">
        <f>'Nonbill Summary Stats'!Q115</f>
        <v>5547.1450799999984</v>
      </c>
      <c r="AO194" s="1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5"/>
  <sheetViews>
    <sheetView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19.44140625" bestFit="1" customWidth="1"/>
    <col min="4" max="4" width="19.88671875" bestFit="1" customWidth="1"/>
    <col min="5" max="5" width="15.6640625" bestFit="1" customWidth="1"/>
    <col min="6" max="6" width="21.109375" bestFit="1" customWidth="1"/>
  </cols>
  <sheetData>
    <row r="1" spans="1:6" x14ac:dyDescent="0.3">
      <c r="B1" s="102" t="s">
        <v>31</v>
      </c>
      <c r="C1" s="102" t="s">
        <v>32</v>
      </c>
      <c r="D1" s="102" t="s">
        <v>33</v>
      </c>
      <c r="E1" s="102" t="s">
        <v>34</v>
      </c>
      <c r="F1" s="102" t="s">
        <v>35</v>
      </c>
    </row>
    <row r="2" spans="1:6" x14ac:dyDescent="0.3">
      <c r="A2" s="102">
        <v>0</v>
      </c>
      <c r="B2" t="s">
        <v>36</v>
      </c>
      <c r="C2">
        <v>-367.5</v>
      </c>
      <c r="D2">
        <v>83.1</v>
      </c>
      <c r="E2">
        <v>-450.6</v>
      </c>
      <c r="F2">
        <v>3478.4</v>
      </c>
    </row>
    <row r="3" spans="1:6" x14ac:dyDescent="0.3">
      <c r="A3" s="102">
        <v>1</v>
      </c>
      <c r="B3" t="s">
        <v>37</v>
      </c>
      <c r="C3">
        <v>356.8</v>
      </c>
      <c r="D3">
        <v>163.69999999999999</v>
      </c>
      <c r="E3">
        <v>193.1</v>
      </c>
      <c r="F3">
        <v>3671.5</v>
      </c>
    </row>
    <row r="4" spans="1:6" x14ac:dyDescent="0.3">
      <c r="A4" s="102">
        <v>2</v>
      </c>
      <c r="B4" t="s">
        <v>38</v>
      </c>
      <c r="C4">
        <v>-14.2</v>
      </c>
      <c r="D4">
        <v>157.80000000000001</v>
      </c>
      <c r="E4">
        <v>-172</v>
      </c>
      <c r="F4">
        <v>3499.4</v>
      </c>
    </row>
    <row r="5" spans="1:6" x14ac:dyDescent="0.3">
      <c r="A5" s="102">
        <v>3</v>
      </c>
      <c r="B5" t="s">
        <v>39</v>
      </c>
      <c r="C5">
        <v>333.2</v>
      </c>
      <c r="D5">
        <v>44.5</v>
      </c>
      <c r="E5">
        <v>288.7</v>
      </c>
      <c r="F5">
        <v>3788.1</v>
      </c>
    </row>
    <row r="6" spans="1:6" x14ac:dyDescent="0.3">
      <c r="A6" s="102">
        <v>4</v>
      </c>
      <c r="B6" t="s">
        <v>40</v>
      </c>
      <c r="C6">
        <v>414.7</v>
      </c>
      <c r="D6">
        <v>120.1</v>
      </c>
      <c r="E6">
        <v>294.60000000000002</v>
      </c>
      <c r="F6">
        <v>4082.8</v>
      </c>
    </row>
    <row r="7" spans="1:6" x14ac:dyDescent="0.3">
      <c r="A7" s="102">
        <v>5</v>
      </c>
      <c r="B7" t="s">
        <v>41</v>
      </c>
      <c r="C7">
        <v>-192.4</v>
      </c>
      <c r="D7">
        <v>128.69999999999999</v>
      </c>
      <c r="E7">
        <v>-321.10000000000002</v>
      </c>
      <c r="F7">
        <v>3761.7</v>
      </c>
    </row>
    <row r="8" spans="1:6" x14ac:dyDescent="0.3">
      <c r="A8" s="102">
        <v>6</v>
      </c>
      <c r="B8" t="s">
        <v>42</v>
      </c>
      <c r="C8">
        <v>152.4</v>
      </c>
      <c r="D8">
        <v>62.7</v>
      </c>
      <c r="E8">
        <v>89.7</v>
      </c>
      <c r="F8">
        <v>3851.4</v>
      </c>
    </row>
    <row r="9" spans="1:6" x14ac:dyDescent="0.3">
      <c r="A9" s="102">
        <v>7</v>
      </c>
      <c r="B9" t="s">
        <v>43</v>
      </c>
      <c r="C9">
        <v>176.8</v>
      </c>
      <c r="D9">
        <v>93.9</v>
      </c>
      <c r="E9">
        <v>82.9</v>
      </c>
      <c r="F9">
        <v>3934.2</v>
      </c>
    </row>
    <row r="10" spans="1:6" x14ac:dyDescent="0.3">
      <c r="A10" s="102">
        <v>8</v>
      </c>
      <c r="B10" t="s">
        <v>44</v>
      </c>
      <c r="C10">
        <v>21.5</v>
      </c>
      <c r="D10">
        <v>124.7</v>
      </c>
      <c r="E10">
        <v>-103.2</v>
      </c>
      <c r="F10">
        <v>3831</v>
      </c>
    </row>
    <row r="11" spans="1:6" x14ac:dyDescent="0.3">
      <c r="A11" s="102">
        <v>9</v>
      </c>
      <c r="B11" t="s">
        <v>45</v>
      </c>
      <c r="C11">
        <v>-9.3000000000000007</v>
      </c>
      <c r="D11">
        <v>-13.7</v>
      </c>
      <c r="E11">
        <v>4.4000000000000004</v>
      </c>
      <c r="F11">
        <v>3835.5</v>
      </c>
    </row>
    <row r="12" spans="1:6" x14ac:dyDescent="0.3">
      <c r="A12" s="102">
        <v>10</v>
      </c>
      <c r="B12" t="s">
        <v>46</v>
      </c>
      <c r="C12">
        <v>294.39999999999998</v>
      </c>
      <c r="D12">
        <v>76.7</v>
      </c>
      <c r="E12">
        <v>217.8</v>
      </c>
      <c r="F12">
        <v>4053.3</v>
      </c>
    </row>
    <row r="13" spans="1:6" x14ac:dyDescent="0.3">
      <c r="A13" s="102">
        <v>11</v>
      </c>
      <c r="B13" t="s">
        <v>47</v>
      </c>
      <c r="C13">
        <v>166.6</v>
      </c>
      <c r="D13">
        <v>108.4</v>
      </c>
      <c r="E13">
        <v>58.2</v>
      </c>
      <c r="F13">
        <v>4111.5</v>
      </c>
    </row>
    <row r="14" spans="1:6" x14ac:dyDescent="0.3">
      <c r="A14" s="102">
        <v>12</v>
      </c>
      <c r="B14" t="s">
        <v>48</v>
      </c>
      <c r="C14">
        <v>-166.5</v>
      </c>
      <c r="D14">
        <v>-6.2</v>
      </c>
      <c r="E14">
        <v>-160.30000000000001</v>
      </c>
      <c r="F14">
        <v>3951.2</v>
      </c>
    </row>
    <row r="15" spans="1:6" x14ac:dyDescent="0.3">
      <c r="A15" s="102">
        <v>13</v>
      </c>
      <c r="B15" t="s">
        <v>49</v>
      </c>
      <c r="C15">
        <v>161.6</v>
      </c>
      <c r="D15">
        <v>77</v>
      </c>
      <c r="E15">
        <v>84.6</v>
      </c>
      <c r="F15">
        <v>4035.8</v>
      </c>
    </row>
    <row r="16" spans="1:6" x14ac:dyDescent="0.3">
      <c r="A16" s="102">
        <v>14</v>
      </c>
      <c r="B16" t="s">
        <v>50</v>
      </c>
      <c r="C16">
        <v>-6.4</v>
      </c>
      <c r="D16">
        <v>110.7</v>
      </c>
      <c r="E16">
        <v>-117.1</v>
      </c>
      <c r="F16">
        <v>3918.7</v>
      </c>
    </row>
    <row r="17" spans="1:6" x14ac:dyDescent="0.3">
      <c r="A17" s="102">
        <v>15</v>
      </c>
      <c r="B17" t="s">
        <v>51</v>
      </c>
      <c r="C17">
        <v>150.9</v>
      </c>
      <c r="D17">
        <v>-21.1</v>
      </c>
      <c r="E17">
        <v>172</v>
      </c>
      <c r="F17">
        <v>4090.7</v>
      </c>
    </row>
    <row r="18" spans="1:6" x14ac:dyDescent="0.3">
      <c r="A18" s="102">
        <v>16</v>
      </c>
      <c r="B18" t="s">
        <v>52</v>
      </c>
      <c r="C18">
        <v>187.9</v>
      </c>
      <c r="D18">
        <v>48</v>
      </c>
      <c r="E18">
        <v>139.9</v>
      </c>
      <c r="F18">
        <v>4230.6000000000004</v>
      </c>
    </row>
    <row r="19" spans="1:6" x14ac:dyDescent="0.3">
      <c r="A19" s="102">
        <v>17</v>
      </c>
      <c r="B19" t="s">
        <v>53</v>
      </c>
      <c r="C19">
        <v>-87.2</v>
      </c>
      <c r="D19">
        <v>106</v>
      </c>
      <c r="E19">
        <v>-193.2</v>
      </c>
      <c r="F19">
        <v>4037.4</v>
      </c>
    </row>
    <row r="20" spans="1:6" x14ac:dyDescent="0.3">
      <c r="A20" s="102">
        <v>18</v>
      </c>
      <c r="B20" t="s">
        <v>54</v>
      </c>
      <c r="C20">
        <v>153.1</v>
      </c>
      <c r="D20">
        <v>30.6</v>
      </c>
      <c r="E20">
        <v>122.4</v>
      </c>
      <c r="F20">
        <v>4159.8</v>
      </c>
    </row>
    <row r="21" spans="1:6" x14ac:dyDescent="0.3">
      <c r="A21" s="102">
        <v>19</v>
      </c>
      <c r="B21" t="s">
        <v>55</v>
      </c>
      <c r="C21">
        <v>177.6</v>
      </c>
      <c r="D21">
        <v>34.1</v>
      </c>
      <c r="E21">
        <v>143.5</v>
      </c>
      <c r="F21">
        <v>4303.3</v>
      </c>
    </row>
    <row r="22" spans="1:6" x14ac:dyDescent="0.3">
      <c r="A22" s="102">
        <v>20</v>
      </c>
      <c r="B22" t="s">
        <v>56</v>
      </c>
      <c r="C22">
        <v>21.6</v>
      </c>
      <c r="D22">
        <v>102.3</v>
      </c>
      <c r="E22">
        <v>-80.7</v>
      </c>
      <c r="F22">
        <v>4222.7</v>
      </c>
    </row>
    <row r="23" spans="1:6" x14ac:dyDescent="0.3">
      <c r="A23" s="102">
        <v>21</v>
      </c>
      <c r="B23" t="s">
        <v>57</v>
      </c>
      <c r="C23">
        <v>-9.3000000000000007</v>
      </c>
      <c r="D23">
        <v>-26</v>
      </c>
      <c r="E23">
        <v>16.7</v>
      </c>
      <c r="F23">
        <v>4239.3</v>
      </c>
    </row>
    <row r="24" spans="1:6" x14ac:dyDescent="0.3">
      <c r="A24" s="102">
        <v>22</v>
      </c>
      <c r="B24" t="s">
        <v>58</v>
      </c>
      <c r="C24">
        <v>295.8</v>
      </c>
      <c r="D24">
        <v>33.5</v>
      </c>
      <c r="E24">
        <v>262.3</v>
      </c>
      <c r="F24">
        <v>4501.6000000000004</v>
      </c>
    </row>
    <row r="25" spans="1:6" x14ac:dyDescent="0.3">
      <c r="A25" s="102">
        <v>23</v>
      </c>
      <c r="B25" t="s">
        <v>59</v>
      </c>
      <c r="C25">
        <v>167.3</v>
      </c>
      <c r="D25">
        <v>99.7</v>
      </c>
      <c r="E25">
        <v>67.599999999999994</v>
      </c>
      <c r="F25">
        <v>4569.2</v>
      </c>
    </row>
    <row r="26" spans="1:6" x14ac:dyDescent="0.3">
      <c r="A26" s="102">
        <v>24</v>
      </c>
      <c r="B26" t="s">
        <v>60</v>
      </c>
      <c r="C26">
        <v>-167.3</v>
      </c>
      <c r="D26">
        <v>-1.4</v>
      </c>
      <c r="E26">
        <v>-165.9</v>
      </c>
      <c r="F26">
        <v>4403.3999999999996</v>
      </c>
    </row>
    <row r="27" spans="1:6" x14ac:dyDescent="0.3">
      <c r="A27" s="102">
        <v>25</v>
      </c>
      <c r="B27" t="s">
        <v>61</v>
      </c>
      <c r="C27">
        <v>162.4</v>
      </c>
      <c r="D27">
        <v>45.6</v>
      </c>
      <c r="E27">
        <v>116.7</v>
      </c>
      <c r="F27">
        <v>4520.1000000000004</v>
      </c>
    </row>
    <row r="28" spans="1:6" x14ac:dyDescent="0.3">
      <c r="A28" s="102">
        <v>26</v>
      </c>
      <c r="B28" t="s">
        <v>62</v>
      </c>
      <c r="C28">
        <v>-6.5</v>
      </c>
      <c r="D28">
        <v>107.5</v>
      </c>
      <c r="E28">
        <v>-113.9</v>
      </c>
      <c r="F28">
        <v>4406.2</v>
      </c>
    </row>
    <row r="29" spans="1:6" x14ac:dyDescent="0.3">
      <c r="A29" s="102">
        <v>27</v>
      </c>
      <c r="B29" t="s">
        <v>63</v>
      </c>
      <c r="C29">
        <v>151.6</v>
      </c>
      <c r="D29">
        <v>9.3000000000000007</v>
      </c>
      <c r="E29">
        <v>142.4</v>
      </c>
      <c r="F29">
        <v>4548.6000000000004</v>
      </c>
    </row>
    <row r="30" spans="1:6" x14ac:dyDescent="0.3">
      <c r="A30" s="102">
        <v>28</v>
      </c>
      <c r="B30" t="s">
        <v>64</v>
      </c>
      <c r="C30">
        <v>188.7</v>
      </c>
      <c r="D30">
        <v>51.8</v>
      </c>
      <c r="E30">
        <v>137</v>
      </c>
      <c r="F30">
        <v>4685.5</v>
      </c>
    </row>
    <row r="31" spans="1:6" x14ac:dyDescent="0.3">
      <c r="A31" s="102">
        <v>29</v>
      </c>
      <c r="B31" t="s">
        <v>65</v>
      </c>
      <c r="C31">
        <v>-87.6</v>
      </c>
      <c r="D31">
        <v>104.6</v>
      </c>
      <c r="E31">
        <v>-192.2</v>
      </c>
      <c r="F31">
        <v>4493.3</v>
      </c>
    </row>
    <row r="32" spans="1:6" x14ac:dyDescent="0.3">
      <c r="A32" s="102">
        <v>30</v>
      </c>
      <c r="B32" t="s">
        <v>66</v>
      </c>
      <c r="C32">
        <v>199.9</v>
      </c>
      <c r="D32">
        <v>6.7</v>
      </c>
      <c r="E32">
        <v>193.2</v>
      </c>
      <c r="F32">
        <v>4686.5</v>
      </c>
    </row>
    <row r="33" spans="1:6" x14ac:dyDescent="0.3">
      <c r="A33" s="102">
        <v>31</v>
      </c>
      <c r="B33" t="s">
        <v>67</v>
      </c>
      <c r="C33">
        <v>232</v>
      </c>
      <c r="D33">
        <v>50.6</v>
      </c>
      <c r="E33">
        <v>181.4</v>
      </c>
      <c r="F33">
        <v>4867.8999999999996</v>
      </c>
    </row>
    <row r="34" spans="1:6" x14ac:dyDescent="0.3">
      <c r="A34" s="102">
        <v>32</v>
      </c>
      <c r="B34" t="s">
        <v>68</v>
      </c>
      <c r="C34">
        <v>28.3</v>
      </c>
      <c r="D34">
        <v>110.5</v>
      </c>
      <c r="E34">
        <v>-82.3</v>
      </c>
      <c r="F34">
        <v>4785.7</v>
      </c>
    </row>
    <row r="35" spans="1:6" x14ac:dyDescent="0.3">
      <c r="A35" s="102">
        <v>33</v>
      </c>
      <c r="B35" t="s">
        <v>69</v>
      </c>
      <c r="C35">
        <v>-12.2</v>
      </c>
      <c r="D35">
        <v>-22</v>
      </c>
      <c r="E35">
        <v>9.8000000000000007</v>
      </c>
      <c r="F35">
        <v>4795.5</v>
      </c>
    </row>
    <row r="36" spans="1:6" x14ac:dyDescent="0.3">
      <c r="A36" s="102">
        <v>34</v>
      </c>
      <c r="B36" t="s">
        <v>70</v>
      </c>
      <c r="C36">
        <v>386.4</v>
      </c>
      <c r="D36">
        <v>53.6</v>
      </c>
      <c r="E36">
        <v>332.8</v>
      </c>
      <c r="F36">
        <v>5128.3</v>
      </c>
    </row>
    <row r="37" spans="1:6" x14ac:dyDescent="0.3">
      <c r="A37" s="102">
        <v>35</v>
      </c>
      <c r="B37" t="s">
        <v>71</v>
      </c>
      <c r="C37">
        <v>218.6</v>
      </c>
      <c r="D37">
        <v>111.7</v>
      </c>
      <c r="E37">
        <v>106.9</v>
      </c>
      <c r="F37">
        <v>5235.2</v>
      </c>
    </row>
    <row r="38" spans="1:6" x14ac:dyDescent="0.3">
      <c r="A38" s="102">
        <v>36</v>
      </c>
      <c r="B38" t="s">
        <v>72</v>
      </c>
      <c r="C38">
        <v>-218.5</v>
      </c>
      <c r="D38">
        <v>40.6</v>
      </c>
      <c r="E38">
        <v>-259.10000000000002</v>
      </c>
      <c r="F38">
        <v>4976.1000000000004</v>
      </c>
    </row>
    <row r="39" spans="1:6" x14ac:dyDescent="0.3">
      <c r="A39" s="102">
        <v>37</v>
      </c>
      <c r="B39" t="s">
        <v>73</v>
      </c>
      <c r="C39">
        <v>212.1</v>
      </c>
      <c r="D39">
        <v>93.5</v>
      </c>
      <c r="E39">
        <v>118.6</v>
      </c>
      <c r="F39">
        <v>5094.7</v>
      </c>
    </row>
    <row r="40" spans="1:6" x14ac:dyDescent="0.3">
      <c r="A40" s="102">
        <v>38</v>
      </c>
      <c r="B40" t="s">
        <v>74</v>
      </c>
      <c r="C40">
        <v>-8.4</v>
      </c>
      <c r="D40">
        <v>142.4</v>
      </c>
      <c r="E40">
        <v>-150.80000000000001</v>
      </c>
      <c r="F40">
        <v>4943.8999999999996</v>
      </c>
    </row>
    <row r="41" spans="1:6" x14ac:dyDescent="0.3">
      <c r="A41" s="102">
        <v>39</v>
      </c>
      <c r="B41" t="s">
        <v>75</v>
      </c>
      <c r="C41">
        <v>198.1</v>
      </c>
      <c r="D41">
        <v>25.7</v>
      </c>
      <c r="E41">
        <v>172.3</v>
      </c>
      <c r="F41">
        <v>5116.3</v>
      </c>
    </row>
    <row r="42" spans="1:6" x14ac:dyDescent="0.3">
      <c r="A42" s="102">
        <v>40</v>
      </c>
      <c r="B42" t="s">
        <v>76</v>
      </c>
      <c r="C42">
        <v>246.5</v>
      </c>
      <c r="D42">
        <v>76.7</v>
      </c>
      <c r="E42">
        <v>169.8</v>
      </c>
      <c r="F42">
        <v>5286.1</v>
      </c>
    </row>
    <row r="43" spans="1:6" x14ac:dyDescent="0.3">
      <c r="A43" s="102">
        <v>41</v>
      </c>
      <c r="B43" t="s">
        <v>77</v>
      </c>
      <c r="C43">
        <v>-114.4</v>
      </c>
      <c r="D43">
        <v>125.3</v>
      </c>
      <c r="E43">
        <v>-239.7</v>
      </c>
      <c r="F43">
        <v>5046.3999999999996</v>
      </c>
    </row>
    <row r="44" spans="1:6" x14ac:dyDescent="0.3">
      <c r="A44" s="102">
        <v>42</v>
      </c>
      <c r="B44" t="s">
        <v>78</v>
      </c>
      <c r="C44">
        <v>203</v>
      </c>
      <c r="D44">
        <v>27.9</v>
      </c>
      <c r="E44">
        <v>175.1</v>
      </c>
      <c r="F44">
        <v>5221.5</v>
      </c>
    </row>
    <row r="45" spans="1:6" x14ac:dyDescent="0.3">
      <c r="A45" s="102">
        <v>43</v>
      </c>
      <c r="B45" t="s">
        <v>79</v>
      </c>
      <c r="C45">
        <v>235.6</v>
      </c>
      <c r="D45">
        <v>76.2</v>
      </c>
      <c r="E45">
        <v>159.30000000000001</v>
      </c>
      <c r="F45">
        <v>5380.8</v>
      </c>
    </row>
    <row r="46" spans="1:6" x14ac:dyDescent="0.3">
      <c r="A46" s="102">
        <v>44</v>
      </c>
      <c r="B46" t="s">
        <v>80</v>
      </c>
      <c r="C46">
        <v>28.7</v>
      </c>
      <c r="D46">
        <v>127.7</v>
      </c>
      <c r="E46">
        <v>-99</v>
      </c>
      <c r="F46">
        <v>5281.8</v>
      </c>
    </row>
    <row r="47" spans="1:6" x14ac:dyDescent="0.3">
      <c r="A47" s="102">
        <v>45</v>
      </c>
      <c r="B47" t="s">
        <v>81</v>
      </c>
      <c r="C47">
        <v>-12.4</v>
      </c>
      <c r="D47">
        <v>-2.4</v>
      </c>
      <c r="E47">
        <v>-10</v>
      </c>
      <c r="F47">
        <v>5271.8</v>
      </c>
    </row>
    <row r="48" spans="1:6" x14ac:dyDescent="0.3">
      <c r="A48" s="102">
        <v>46</v>
      </c>
      <c r="B48" t="s">
        <v>82</v>
      </c>
      <c r="C48">
        <v>392.3</v>
      </c>
      <c r="D48">
        <v>60.9</v>
      </c>
      <c r="E48">
        <v>331.4</v>
      </c>
      <c r="F48">
        <v>5603.2</v>
      </c>
    </row>
    <row r="49" spans="1:6" x14ac:dyDescent="0.3">
      <c r="A49" s="102">
        <v>47</v>
      </c>
      <c r="B49" t="s">
        <v>83</v>
      </c>
      <c r="C49">
        <v>221.9</v>
      </c>
      <c r="D49">
        <v>119.1</v>
      </c>
      <c r="E49">
        <v>102.8</v>
      </c>
      <c r="F49">
        <v>5706</v>
      </c>
    </row>
    <row r="50" spans="1:6" x14ac:dyDescent="0.3">
      <c r="A50" s="102">
        <v>48</v>
      </c>
      <c r="B50" t="s">
        <v>84</v>
      </c>
      <c r="C50">
        <v>-221.8</v>
      </c>
      <c r="D50">
        <v>35.799999999999997</v>
      </c>
      <c r="E50">
        <v>-257.7</v>
      </c>
      <c r="F50">
        <v>5448.3</v>
      </c>
    </row>
    <row r="51" spans="1:6" x14ac:dyDescent="0.3">
      <c r="A51" s="102">
        <v>49</v>
      </c>
      <c r="B51" t="s">
        <v>85</v>
      </c>
      <c r="C51">
        <v>215.3</v>
      </c>
      <c r="D51">
        <v>77.400000000000006</v>
      </c>
      <c r="E51">
        <v>137.9</v>
      </c>
      <c r="F51">
        <v>5586.2</v>
      </c>
    </row>
    <row r="52" spans="1:6" x14ac:dyDescent="0.3">
      <c r="A52" s="102">
        <v>50</v>
      </c>
      <c r="B52" t="s">
        <v>86</v>
      </c>
      <c r="C52">
        <v>-8.6</v>
      </c>
      <c r="D52">
        <v>129.80000000000001</v>
      </c>
      <c r="E52">
        <v>-138.4</v>
      </c>
      <c r="F52">
        <v>5447.8</v>
      </c>
    </row>
    <row r="53" spans="1:6" x14ac:dyDescent="0.3">
      <c r="A53" s="102">
        <v>51</v>
      </c>
      <c r="B53" t="s">
        <v>87</v>
      </c>
      <c r="C53">
        <v>201.1</v>
      </c>
      <c r="D53">
        <v>22.3</v>
      </c>
      <c r="E53">
        <v>178.8</v>
      </c>
      <c r="F53">
        <v>5626.6</v>
      </c>
    </row>
    <row r="54" spans="1:6" x14ac:dyDescent="0.3">
      <c r="A54" s="102">
        <v>52</v>
      </c>
      <c r="B54" t="s">
        <v>88</v>
      </c>
      <c r="C54">
        <v>250.3</v>
      </c>
      <c r="D54">
        <v>64</v>
      </c>
      <c r="E54">
        <v>186.3</v>
      </c>
      <c r="F54">
        <v>5812.9</v>
      </c>
    </row>
    <row r="55" spans="1:6" x14ac:dyDescent="0.3">
      <c r="A55" s="102">
        <v>53</v>
      </c>
      <c r="B55" t="s">
        <v>89</v>
      </c>
      <c r="C55">
        <v>-116.1</v>
      </c>
      <c r="D55">
        <v>127.2</v>
      </c>
      <c r="E55">
        <v>-243.3</v>
      </c>
      <c r="F55">
        <v>5569.6</v>
      </c>
    </row>
    <row r="56" spans="1:6" x14ac:dyDescent="0.3">
      <c r="A56" s="102">
        <v>54</v>
      </c>
      <c r="B56" t="s">
        <v>90</v>
      </c>
      <c r="C56">
        <v>208.5</v>
      </c>
      <c r="D56">
        <v>20</v>
      </c>
      <c r="E56">
        <v>188.5</v>
      </c>
      <c r="F56">
        <v>5758.1</v>
      </c>
    </row>
    <row r="57" spans="1:6" x14ac:dyDescent="0.3">
      <c r="A57" s="102">
        <v>55</v>
      </c>
      <c r="B57" t="s">
        <v>91</v>
      </c>
      <c r="C57">
        <v>242</v>
      </c>
      <c r="D57">
        <v>76.3</v>
      </c>
      <c r="E57">
        <v>165.7</v>
      </c>
      <c r="F57">
        <v>5923.8</v>
      </c>
    </row>
    <row r="58" spans="1:6" x14ac:dyDescent="0.3">
      <c r="A58" s="102">
        <v>56</v>
      </c>
      <c r="B58" t="s">
        <v>92</v>
      </c>
      <c r="C58">
        <v>29.5</v>
      </c>
      <c r="D58">
        <v>126.3</v>
      </c>
      <c r="E58">
        <v>-96.8</v>
      </c>
      <c r="F58">
        <v>5826.9</v>
      </c>
    </row>
    <row r="59" spans="1:6" x14ac:dyDescent="0.3">
      <c r="A59" s="102">
        <v>57</v>
      </c>
      <c r="B59" t="s">
        <v>93</v>
      </c>
      <c r="C59">
        <v>-12.7</v>
      </c>
      <c r="D59">
        <v>12.1</v>
      </c>
      <c r="E59">
        <v>-24.8</v>
      </c>
      <c r="F59">
        <v>5802.1</v>
      </c>
    </row>
    <row r="60" spans="1:6" x14ac:dyDescent="0.3">
      <c r="A60" s="102">
        <v>58</v>
      </c>
      <c r="B60" t="s">
        <v>94</v>
      </c>
      <c r="C60">
        <v>403</v>
      </c>
      <c r="D60">
        <v>92.7</v>
      </c>
      <c r="E60">
        <v>310.3</v>
      </c>
      <c r="F60">
        <v>6112.4</v>
      </c>
    </row>
    <row r="61" spans="1:6" x14ac:dyDescent="0.3">
      <c r="A61" s="102">
        <v>59</v>
      </c>
      <c r="B61" t="s">
        <v>95</v>
      </c>
      <c r="C61">
        <v>228</v>
      </c>
      <c r="D61">
        <v>119.8</v>
      </c>
      <c r="E61">
        <v>108.2</v>
      </c>
      <c r="F61">
        <v>6220.6</v>
      </c>
    </row>
    <row r="62" spans="1:6" x14ac:dyDescent="0.3">
      <c r="A62" s="102">
        <v>60</v>
      </c>
      <c r="B62" t="s">
        <v>96</v>
      </c>
      <c r="C62">
        <v>-227.9</v>
      </c>
      <c r="D62">
        <v>19.5</v>
      </c>
      <c r="E62">
        <v>-247.4</v>
      </c>
      <c r="F62">
        <v>5973.2</v>
      </c>
    </row>
    <row r="63" spans="1:6" x14ac:dyDescent="0.3">
      <c r="A63" s="102">
        <v>61</v>
      </c>
      <c r="B63" t="s">
        <v>97</v>
      </c>
      <c r="C63">
        <v>221.2</v>
      </c>
      <c r="D63">
        <v>78.400000000000006</v>
      </c>
      <c r="E63">
        <v>142.80000000000001</v>
      </c>
      <c r="F63">
        <v>6116</v>
      </c>
    </row>
    <row r="64" spans="1:6" x14ac:dyDescent="0.3">
      <c r="A64" s="102">
        <v>62</v>
      </c>
      <c r="B64" t="s">
        <v>98</v>
      </c>
      <c r="C64">
        <v>-8.8000000000000007</v>
      </c>
      <c r="D64">
        <v>121.3</v>
      </c>
      <c r="E64">
        <v>-130.1</v>
      </c>
      <c r="F64">
        <v>5985.9</v>
      </c>
    </row>
    <row r="65" spans="1:6" x14ac:dyDescent="0.3">
      <c r="A65" s="102">
        <v>63</v>
      </c>
      <c r="B65" t="s">
        <v>99</v>
      </c>
      <c r="C65">
        <v>206.6</v>
      </c>
      <c r="D65">
        <v>10.7</v>
      </c>
      <c r="E65">
        <v>195.8</v>
      </c>
      <c r="F65">
        <v>6181.8</v>
      </c>
    </row>
    <row r="66" spans="1:6" x14ac:dyDescent="0.3">
      <c r="A66" s="102">
        <v>64</v>
      </c>
      <c r="B66" t="s">
        <v>100</v>
      </c>
      <c r="C66">
        <v>257.10000000000002</v>
      </c>
      <c r="D66">
        <v>75.3</v>
      </c>
      <c r="E66">
        <v>181.8</v>
      </c>
      <c r="F66">
        <v>6363.6</v>
      </c>
    </row>
    <row r="67" spans="1:6" x14ac:dyDescent="0.3">
      <c r="A67" s="102">
        <v>65</v>
      </c>
      <c r="B67" t="s">
        <v>101</v>
      </c>
      <c r="C67">
        <v>-119.3</v>
      </c>
      <c r="D67">
        <v>107</v>
      </c>
      <c r="E67">
        <v>-226.3</v>
      </c>
      <c r="F67">
        <v>6137.3</v>
      </c>
    </row>
    <row r="68" spans="1:6" x14ac:dyDescent="0.3">
      <c r="A68" s="102">
        <v>66</v>
      </c>
      <c r="B68" t="s">
        <v>102</v>
      </c>
      <c r="C68">
        <v>263.89999999999998</v>
      </c>
      <c r="D68">
        <v>6.5</v>
      </c>
      <c r="E68">
        <v>257.39999999999998</v>
      </c>
      <c r="F68">
        <v>6394.7</v>
      </c>
    </row>
    <row r="69" spans="1:6" x14ac:dyDescent="0.3">
      <c r="A69" s="102">
        <v>67</v>
      </c>
      <c r="B69" t="s">
        <v>103</v>
      </c>
      <c r="C69">
        <v>306.2</v>
      </c>
      <c r="D69">
        <v>64.5</v>
      </c>
      <c r="E69">
        <v>241.8</v>
      </c>
      <c r="F69">
        <v>6636.4</v>
      </c>
    </row>
    <row r="70" spans="1:6" x14ac:dyDescent="0.3">
      <c r="A70" s="102">
        <v>68</v>
      </c>
      <c r="B70" t="s">
        <v>104</v>
      </c>
      <c r="C70">
        <v>37.299999999999997</v>
      </c>
      <c r="D70">
        <v>103.9</v>
      </c>
      <c r="E70">
        <v>-66.599999999999994</v>
      </c>
      <c r="F70">
        <v>6569.8</v>
      </c>
    </row>
    <row r="71" spans="1:6" x14ac:dyDescent="0.3">
      <c r="A71" s="102">
        <v>69</v>
      </c>
      <c r="B71" t="s">
        <v>105</v>
      </c>
      <c r="C71">
        <v>-16.100000000000001</v>
      </c>
      <c r="D71">
        <v>-23.2</v>
      </c>
      <c r="E71">
        <v>7.1</v>
      </c>
      <c r="F71">
        <v>6576.9</v>
      </c>
    </row>
    <row r="72" spans="1:6" x14ac:dyDescent="0.3">
      <c r="A72" s="102">
        <v>70</v>
      </c>
      <c r="B72" t="s">
        <v>106</v>
      </c>
      <c r="C72">
        <v>510</v>
      </c>
      <c r="D72">
        <v>40.299999999999997</v>
      </c>
      <c r="E72">
        <v>469.7</v>
      </c>
      <c r="F72">
        <v>7046.6</v>
      </c>
    </row>
    <row r="73" spans="1:6" x14ac:dyDescent="0.3">
      <c r="A73" s="102">
        <v>71</v>
      </c>
      <c r="B73" t="s">
        <v>107</v>
      </c>
      <c r="C73">
        <v>288.5</v>
      </c>
      <c r="D73">
        <v>100</v>
      </c>
      <c r="E73">
        <v>188.5</v>
      </c>
      <c r="F73">
        <v>7235.1</v>
      </c>
    </row>
    <row r="74" spans="1:6" x14ac:dyDescent="0.3">
      <c r="A74" s="102">
        <v>72</v>
      </c>
      <c r="B74" t="s">
        <v>108</v>
      </c>
      <c r="C74">
        <v>-288.39999999999998</v>
      </c>
      <c r="D74">
        <v>-22.6</v>
      </c>
      <c r="E74">
        <v>-265.7</v>
      </c>
      <c r="F74">
        <v>6969.4</v>
      </c>
    </row>
    <row r="75" spans="1:6" x14ac:dyDescent="0.3">
      <c r="A75" s="102">
        <v>73</v>
      </c>
      <c r="B75" t="s">
        <v>109</v>
      </c>
      <c r="C75">
        <v>279.89999999999998</v>
      </c>
      <c r="D75">
        <v>42.6</v>
      </c>
      <c r="E75">
        <v>237.3</v>
      </c>
      <c r="F75">
        <v>7206.7</v>
      </c>
    </row>
    <row r="76" spans="1:6" x14ac:dyDescent="0.3">
      <c r="A76" s="102">
        <v>74</v>
      </c>
      <c r="B76" t="s">
        <v>110</v>
      </c>
      <c r="C76">
        <v>-11.1</v>
      </c>
      <c r="D76">
        <v>103.4</v>
      </c>
      <c r="E76">
        <v>-114.5</v>
      </c>
      <c r="F76">
        <v>7092.2</v>
      </c>
    </row>
    <row r="77" spans="1:6" x14ac:dyDescent="0.3">
      <c r="A77" s="102">
        <v>75</v>
      </c>
      <c r="B77" t="s">
        <v>111</v>
      </c>
      <c r="C77">
        <v>261.39999999999998</v>
      </c>
      <c r="D77">
        <v>-0.7</v>
      </c>
      <c r="E77">
        <v>262.2</v>
      </c>
      <c r="F77">
        <v>7354.3</v>
      </c>
    </row>
    <row r="78" spans="1:6" x14ac:dyDescent="0.3">
      <c r="A78" s="102">
        <v>76</v>
      </c>
      <c r="B78" t="s">
        <v>112</v>
      </c>
      <c r="C78">
        <v>325.39999999999998</v>
      </c>
      <c r="D78">
        <v>33.4</v>
      </c>
      <c r="E78">
        <v>291.89999999999998</v>
      </c>
      <c r="F78">
        <v>7646.3</v>
      </c>
    </row>
    <row r="79" spans="1:6" x14ac:dyDescent="0.3">
      <c r="A79" s="102">
        <v>77</v>
      </c>
      <c r="B79" t="s">
        <v>113</v>
      </c>
      <c r="C79">
        <v>-151</v>
      </c>
      <c r="D79">
        <v>95.9</v>
      </c>
      <c r="E79">
        <v>-246.9</v>
      </c>
      <c r="F79">
        <v>7399.4</v>
      </c>
    </row>
    <row r="80" spans="1:6" x14ac:dyDescent="0.3">
      <c r="A80" s="102">
        <v>78</v>
      </c>
      <c r="B80" t="s">
        <v>114</v>
      </c>
      <c r="C80">
        <v>245.9</v>
      </c>
      <c r="D80">
        <v>-1.2</v>
      </c>
      <c r="E80">
        <v>247.1</v>
      </c>
      <c r="F80">
        <v>7646.6</v>
      </c>
    </row>
    <row r="81" spans="1:6" x14ac:dyDescent="0.3">
      <c r="A81" s="102">
        <v>79</v>
      </c>
      <c r="B81" t="s">
        <v>115</v>
      </c>
      <c r="C81">
        <v>285.39999999999998</v>
      </c>
      <c r="D81">
        <v>44.2</v>
      </c>
      <c r="E81">
        <v>241.2</v>
      </c>
      <c r="F81">
        <v>7887.7</v>
      </c>
    </row>
    <row r="82" spans="1:6" x14ac:dyDescent="0.3">
      <c r="A82" s="102">
        <v>80</v>
      </c>
      <c r="B82" t="s">
        <v>116</v>
      </c>
      <c r="C82">
        <v>34.799999999999997</v>
      </c>
      <c r="D82">
        <v>104.8</v>
      </c>
      <c r="E82">
        <v>-70</v>
      </c>
      <c r="F82">
        <v>7817.7</v>
      </c>
    </row>
    <row r="83" spans="1:6" x14ac:dyDescent="0.3">
      <c r="A83" s="102">
        <v>81</v>
      </c>
      <c r="B83" t="s">
        <v>117</v>
      </c>
      <c r="C83">
        <v>-15</v>
      </c>
      <c r="D83">
        <v>-2.6</v>
      </c>
      <c r="E83">
        <v>-12.4</v>
      </c>
      <c r="F83">
        <v>7805.3</v>
      </c>
    </row>
    <row r="84" spans="1:6" x14ac:dyDescent="0.3">
      <c r="A84" s="102">
        <v>82</v>
      </c>
      <c r="B84" t="s">
        <v>118</v>
      </c>
      <c r="C84">
        <v>475.2</v>
      </c>
      <c r="D84">
        <v>50.8</v>
      </c>
      <c r="E84">
        <v>424.4</v>
      </c>
      <c r="F84">
        <v>8229.7999999999993</v>
      </c>
    </row>
    <row r="85" spans="1:6" x14ac:dyDescent="0.3">
      <c r="A85" s="102">
        <v>83</v>
      </c>
      <c r="B85" t="s">
        <v>119</v>
      </c>
      <c r="C85">
        <v>268.8</v>
      </c>
      <c r="D85">
        <v>100.9</v>
      </c>
      <c r="E85">
        <v>167.9</v>
      </c>
      <c r="F85">
        <v>8397.7000000000007</v>
      </c>
    </row>
    <row r="86" spans="1:6" x14ac:dyDescent="0.3">
      <c r="A86" s="102">
        <v>84</v>
      </c>
      <c r="B86" t="s">
        <v>120</v>
      </c>
      <c r="C86">
        <v>-268.7</v>
      </c>
      <c r="D86">
        <v>-6.9</v>
      </c>
      <c r="E86">
        <v>-261.89999999999998</v>
      </c>
      <c r="F86">
        <v>8135.8</v>
      </c>
    </row>
    <row r="87" spans="1:6" x14ac:dyDescent="0.3">
      <c r="A87" s="102">
        <v>85</v>
      </c>
      <c r="B87" t="s">
        <v>121</v>
      </c>
      <c r="C87">
        <v>260.89999999999998</v>
      </c>
      <c r="D87">
        <v>76.599999999999994</v>
      </c>
      <c r="E87">
        <v>184.3</v>
      </c>
      <c r="F87">
        <v>8320.1</v>
      </c>
    </row>
    <row r="88" spans="1:6" x14ac:dyDescent="0.3">
      <c r="A88" s="102">
        <v>86</v>
      </c>
      <c r="B88" t="s">
        <v>122</v>
      </c>
      <c r="C88">
        <v>-10.4</v>
      </c>
      <c r="D88">
        <v>116.6</v>
      </c>
      <c r="E88">
        <v>-126.9</v>
      </c>
      <c r="F88">
        <v>8193.1</v>
      </c>
    </row>
    <row r="89" spans="1:6" x14ac:dyDescent="0.3">
      <c r="A89" s="102">
        <v>87</v>
      </c>
      <c r="B89" t="s">
        <v>123</v>
      </c>
      <c r="C89">
        <v>243.6</v>
      </c>
      <c r="D89">
        <v>15.6</v>
      </c>
      <c r="E89">
        <v>228</v>
      </c>
      <c r="F89">
        <v>8421.1</v>
      </c>
    </row>
    <row r="90" spans="1:6" x14ac:dyDescent="0.3">
      <c r="A90" s="102">
        <v>88</v>
      </c>
      <c r="B90" t="s">
        <v>124</v>
      </c>
      <c r="C90">
        <v>303.2</v>
      </c>
      <c r="D90">
        <v>71.599999999999994</v>
      </c>
      <c r="E90">
        <v>231.6</v>
      </c>
      <c r="F90">
        <v>8652.7999999999993</v>
      </c>
    </row>
    <row r="91" spans="1:6" x14ac:dyDescent="0.3">
      <c r="A91" s="102">
        <v>89</v>
      </c>
      <c r="B91" t="s">
        <v>125</v>
      </c>
      <c r="C91">
        <v>-140.69999999999999</v>
      </c>
      <c r="D91">
        <v>112.6</v>
      </c>
      <c r="E91">
        <v>-253.3</v>
      </c>
      <c r="F91">
        <v>8399.4</v>
      </c>
    </row>
    <row r="92" spans="1:6" x14ac:dyDescent="0.3">
      <c r="A92" s="102">
        <v>90</v>
      </c>
      <c r="B92" t="s">
        <v>126</v>
      </c>
      <c r="C92">
        <v>303.5</v>
      </c>
      <c r="D92">
        <v>12.8</v>
      </c>
      <c r="E92">
        <v>290.60000000000002</v>
      </c>
      <c r="F92">
        <v>8690.1</v>
      </c>
    </row>
    <row r="93" spans="1:6" x14ac:dyDescent="0.3">
      <c r="A93" s="102">
        <v>91</v>
      </c>
      <c r="B93" t="s">
        <v>127</v>
      </c>
      <c r="C93">
        <v>352.2</v>
      </c>
      <c r="D93">
        <v>92.7</v>
      </c>
      <c r="E93">
        <v>259.5</v>
      </c>
      <c r="F93">
        <v>8949.6</v>
      </c>
    </row>
    <row r="94" spans="1:6" x14ac:dyDescent="0.3">
      <c r="A94" s="102">
        <v>92</v>
      </c>
      <c r="B94" t="s">
        <v>128</v>
      </c>
      <c r="C94">
        <v>42.9</v>
      </c>
      <c r="D94">
        <v>116.9</v>
      </c>
      <c r="E94">
        <v>-74</v>
      </c>
      <c r="F94">
        <v>8875.6</v>
      </c>
    </row>
    <row r="95" spans="1:6" x14ac:dyDescent="0.3">
      <c r="A95" s="102">
        <v>93</v>
      </c>
      <c r="B95" t="s">
        <v>129</v>
      </c>
      <c r="C95">
        <v>-18.5</v>
      </c>
      <c r="D95">
        <v>11</v>
      </c>
      <c r="E95">
        <v>-29.5</v>
      </c>
      <c r="F95">
        <v>8846.1</v>
      </c>
    </row>
    <row r="96" spans="1:6" x14ac:dyDescent="0.3">
      <c r="A96" s="102">
        <v>94</v>
      </c>
      <c r="B96" t="s">
        <v>130</v>
      </c>
      <c r="C96">
        <v>586.5</v>
      </c>
      <c r="D96">
        <v>63.9</v>
      </c>
      <c r="E96">
        <v>522.6</v>
      </c>
      <c r="F96">
        <v>9368.7000000000007</v>
      </c>
    </row>
    <row r="97" spans="1:6" x14ac:dyDescent="0.3">
      <c r="A97" s="102">
        <v>95</v>
      </c>
      <c r="B97" t="s">
        <v>131</v>
      </c>
      <c r="C97">
        <v>331.8</v>
      </c>
      <c r="D97">
        <v>113.1</v>
      </c>
      <c r="E97">
        <v>218.6</v>
      </c>
      <c r="F97">
        <v>9587.2999999999993</v>
      </c>
    </row>
    <row r="98" spans="1:6" x14ac:dyDescent="0.3">
      <c r="A98" s="102">
        <v>96</v>
      </c>
      <c r="B98" t="s">
        <v>132</v>
      </c>
      <c r="C98">
        <v>-331.6</v>
      </c>
      <c r="D98">
        <v>14.2</v>
      </c>
      <c r="E98">
        <v>-345.8</v>
      </c>
      <c r="F98">
        <v>9241.5</v>
      </c>
    </row>
    <row r="99" spans="1:6" x14ac:dyDescent="0.3">
      <c r="A99" s="102">
        <v>97</v>
      </c>
      <c r="B99" t="s">
        <v>133</v>
      </c>
      <c r="C99">
        <v>321.89999999999998</v>
      </c>
      <c r="D99">
        <v>43.5</v>
      </c>
      <c r="E99">
        <v>278.39999999999998</v>
      </c>
      <c r="F99">
        <v>9519.9</v>
      </c>
    </row>
    <row r="100" spans="1:6" x14ac:dyDescent="0.3">
      <c r="A100" s="102">
        <v>98</v>
      </c>
      <c r="B100" t="s">
        <v>134</v>
      </c>
      <c r="C100">
        <v>-12.8</v>
      </c>
      <c r="D100">
        <v>117.6</v>
      </c>
      <c r="E100">
        <v>-130.4</v>
      </c>
      <c r="F100">
        <v>9389.5</v>
      </c>
    </row>
    <row r="101" spans="1:6" x14ac:dyDescent="0.3">
      <c r="A101" s="102">
        <v>99</v>
      </c>
      <c r="B101" t="s">
        <v>135</v>
      </c>
      <c r="C101">
        <v>300.60000000000002</v>
      </c>
      <c r="D101">
        <v>6.4</v>
      </c>
      <c r="E101">
        <v>294.2</v>
      </c>
      <c r="F101">
        <v>9683.7000000000007</v>
      </c>
    </row>
    <row r="102" spans="1:6" x14ac:dyDescent="0.3">
      <c r="A102" s="102">
        <v>100</v>
      </c>
      <c r="B102" t="s">
        <v>136</v>
      </c>
      <c r="C102">
        <v>374.2</v>
      </c>
      <c r="D102">
        <v>19.8</v>
      </c>
      <c r="E102">
        <v>354.3</v>
      </c>
      <c r="F102">
        <v>10038</v>
      </c>
    </row>
    <row r="103" spans="1:6" x14ac:dyDescent="0.3">
      <c r="A103" s="102">
        <v>101</v>
      </c>
      <c r="B103" t="s">
        <v>137</v>
      </c>
      <c r="C103">
        <v>-173.6</v>
      </c>
      <c r="D103">
        <v>113.6</v>
      </c>
      <c r="E103">
        <v>-287.2</v>
      </c>
      <c r="F103">
        <v>9750.9</v>
      </c>
    </row>
    <row r="104" spans="1:6" x14ac:dyDescent="0.3">
      <c r="A104" s="102">
        <v>102</v>
      </c>
      <c r="B104" t="s">
        <v>138</v>
      </c>
      <c r="C104">
        <v>317.2</v>
      </c>
      <c r="D104">
        <v>14</v>
      </c>
      <c r="E104">
        <v>303.2</v>
      </c>
      <c r="F104">
        <v>10054</v>
      </c>
    </row>
    <row r="105" spans="1:6" x14ac:dyDescent="0.3">
      <c r="A105" s="102">
        <v>103</v>
      </c>
      <c r="B105" t="s">
        <v>139</v>
      </c>
      <c r="C105">
        <v>368.1</v>
      </c>
      <c r="D105">
        <v>22.1</v>
      </c>
      <c r="E105">
        <v>346</v>
      </c>
      <c r="F105">
        <v>10400</v>
      </c>
    </row>
    <row r="106" spans="1:6" x14ac:dyDescent="0.3">
      <c r="A106" s="102">
        <v>104</v>
      </c>
      <c r="B106" t="s">
        <v>140</v>
      </c>
      <c r="C106">
        <v>44.8</v>
      </c>
      <c r="D106">
        <v>117.7</v>
      </c>
      <c r="E106">
        <v>-72.900000000000006</v>
      </c>
      <c r="F106">
        <v>10327.200000000001</v>
      </c>
    </row>
    <row r="107" spans="1:6" x14ac:dyDescent="0.3">
      <c r="A107" s="102">
        <v>105</v>
      </c>
      <c r="B107" t="s">
        <v>141</v>
      </c>
      <c r="C107">
        <v>-19.399999999999999</v>
      </c>
      <c r="D107">
        <v>4.5999999999999996</v>
      </c>
      <c r="E107">
        <v>-24</v>
      </c>
      <c r="F107">
        <v>10303.200000000001</v>
      </c>
    </row>
    <row r="108" spans="1:6" x14ac:dyDescent="0.3">
      <c r="A108" s="102">
        <v>106</v>
      </c>
      <c r="B108" t="s">
        <v>142</v>
      </c>
      <c r="C108">
        <v>613</v>
      </c>
      <c r="D108">
        <v>14.1</v>
      </c>
      <c r="E108">
        <v>598.9</v>
      </c>
      <c r="F108">
        <v>10902.1</v>
      </c>
    </row>
    <row r="109" spans="1:6" x14ac:dyDescent="0.3">
      <c r="A109" s="102">
        <v>107</v>
      </c>
      <c r="B109" t="s">
        <v>143</v>
      </c>
      <c r="C109">
        <v>346.8</v>
      </c>
      <c r="D109">
        <v>113.7</v>
      </c>
      <c r="E109">
        <v>233.1</v>
      </c>
      <c r="F109">
        <v>11135.2</v>
      </c>
    </row>
    <row r="110" spans="1:6" x14ac:dyDescent="0.3">
      <c r="A110" s="102">
        <v>108</v>
      </c>
      <c r="B110" t="s">
        <v>144</v>
      </c>
      <c r="C110">
        <v>-346.6</v>
      </c>
      <c r="D110">
        <v>14.7</v>
      </c>
      <c r="E110">
        <v>-361.4</v>
      </c>
      <c r="F110">
        <v>10773.8</v>
      </c>
    </row>
    <row r="111" spans="1:6" x14ac:dyDescent="0.3">
      <c r="A111" s="102">
        <v>109</v>
      </c>
      <c r="B111" t="s">
        <v>145</v>
      </c>
      <c r="C111">
        <v>336.5</v>
      </c>
      <c r="D111">
        <v>28.3</v>
      </c>
      <c r="E111">
        <v>308.2</v>
      </c>
      <c r="F111">
        <v>11082</v>
      </c>
    </row>
    <row r="112" spans="1:6" x14ac:dyDescent="0.3">
      <c r="A112" s="102">
        <v>110</v>
      </c>
      <c r="B112" t="s">
        <v>146</v>
      </c>
      <c r="C112">
        <v>-13.4</v>
      </c>
      <c r="D112">
        <v>117.9</v>
      </c>
      <c r="E112">
        <v>-131.30000000000001</v>
      </c>
      <c r="F112">
        <v>10950.8</v>
      </c>
    </row>
    <row r="113" spans="1:6" x14ac:dyDescent="0.3">
      <c r="A113" s="102">
        <v>111</v>
      </c>
      <c r="B113" t="s">
        <v>147</v>
      </c>
      <c r="C113">
        <v>314.2</v>
      </c>
      <c r="D113">
        <v>3.6</v>
      </c>
      <c r="E113">
        <v>310.7</v>
      </c>
      <c r="F113">
        <v>11261.5</v>
      </c>
    </row>
    <row r="114" spans="1:6" x14ac:dyDescent="0.3">
      <c r="A114" s="102">
        <v>112</v>
      </c>
      <c r="B114" t="s">
        <v>148</v>
      </c>
      <c r="C114">
        <v>391.1</v>
      </c>
      <c r="D114">
        <v>12.4</v>
      </c>
      <c r="E114">
        <v>378.7</v>
      </c>
      <c r="F114">
        <v>11640.1</v>
      </c>
    </row>
    <row r="115" spans="1:6" x14ac:dyDescent="0.3">
      <c r="A115" s="102">
        <v>113</v>
      </c>
      <c r="B115" t="s">
        <v>149</v>
      </c>
      <c r="C115">
        <v>-181.5</v>
      </c>
      <c r="D115">
        <v>114</v>
      </c>
      <c r="E115">
        <v>-295.39999999999998</v>
      </c>
      <c r="F115">
        <v>11344.7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5"/>
  <sheetViews>
    <sheetView workbookViewId="0"/>
  </sheetViews>
  <sheetFormatPr defaultRowHeight="14.4" x14ac:dyDescent="0.3"/>
  <cols>
    <col min="1" max="1" width="4.109375" bestFit="1" customWidth="1"/>
    <col min="2" max="2" width="9.33203125" bestFit="1" customWidth="1"/>
    <col min="3" max="3" width="20.5546875" bestFit="1" customWidth="1"/>
    <col min="4" max="4" width="16.44140625" bestFit="1" customWidth="1"/>
    <col min="5" max="5" width="18.109375" bestFit="1" customWidth="1"/>
  </cols>
  <sheetData>
    <row r="1" spans="1:5" x14ac:dyDescent="0.3">
      <c r="B1" s="102" t="s">
        <v>31</v>
      </c>
      <c r="C1" s="102" t="s">
        <v>150</v>
      </c>
      <c r="D1" s="102" t="s">
        <v>151</v>
      </c>
      <c r="E1" s="102" t="s">
        <v>152</v>
      </c>
    </row>
    <row r="2" spans="1:5" x14ac:dyDescent="0.3">
      <c r="A2" s="102">
        <v>0</v>
      </c>
      <c r="B2" t="s">
        <v>36</v>
      </c>
      <c r="C2">
        <v>0</v>
      </c>
      <c r="D2">
        <v>0</v>
      </c>
      <c r="E2">
        <v>0</v>
      </c>
    </row>
    <row r="3" spans="1:5" x14ac:dyDescent="0.3">
      <c r="A3" s="102">
        <v>1</v>
      </c>
      <c r="B3" t="s">
        <v>37</v>
      </c>
      <c r="C3">
        <v>0</v>
      </c>
      <c r="D3">
        <v>0</v>
      </c>
      <c r="E3">
        <v>0</v>
      </c>
    </row>
    <row r="4" spans="1:5" x14ac:dyDescent="0.3">
      <c r="A4" s="102">
        <v>2</v>
      </c>
      <c r="B4" t="s">
        <v>38</v>
      </c>
      <c r="C4">
        <v>30</v>
      </c>
      <c r="D4">
        <v>0</v>
      </c>
      <c r="E4">
        <v>30</v>
      </c>
    </row>
    <row r="5" spans="1:5" x14ac:dyDescent="0.3">
      <c r="A5" s="102">
        <v>3</v>
      </c>
      <c r="B5" t="s">
        <v>39</v>
      </c>
      <c r="C5">
        <v>30</v>
      </c>
      <c r="D5">
        <v>0</v>
      </c>
      <c r="E5">
        <v>30</v>
      </c>
    </row>
    <row r="6" spans="1:5" x14ac:dyDescent="0.3">
      <c r="A6" s="102">
        <v>4</v>
      </c>
      <c r="B6" t="s">
        <v>40</v>
      </c>
      <c r="C6">
        <v>30</v>
      </c>
      <c r="D6">
        <v>0</v>
      </c>
      <c r="E6">
        <v>30</v>
      </c>
    </row>
    <row r="7" spans="1:5" x14ac:dyDescent="0.3">
      <c r="A7" s="102">
        <v>5</v>
      </c>
      <c r="B7" t="s">
        <v>41</v>
      </c>
      <c r="C7">
        <v>43.642429999999997</v>
      </c>
      <c r="D7">
        <v>16.357569999999999</v>
      </c>
      <c r="E7">
        <v>60</v>
      </c>
    </row>
    <row r="8" spans="1:5" x14ac:dyDescent="0.3">
      <c r="A8" s="102">
        <v>6</v>
      </c>
      <c r="B8" t="s">
        <v>42</v>
      </c>
      <c r="C8">
        <v>46.372959999999999</v>
      </c>
      <c r="D8">
        <v>13.627039999999999</v>
      </c>
      <c r="E8">
        <v>60</v>
      </c>
    </row>
    <row r="9" spans="1:5" x14ac:dyDescent="0.3">
      <c r="A9" s="102">
        <v>7</v>
      </c>
      <c r="B9" t="s">
        <v>43</v>
      </c>
      <c r="C9">
        <v>60</v>
      </c>
      <c r="D9">
        <v>0</v>
      </c>
      <c r="E9">
        <v>60</v>
      </c>
    </row>
    <row r="10" spans="1:5" x14ac:dyDescent="0.3">
      <c r="A10" s="102">
        <v>8</v>
      </c>
      <c r="B10" t="s">
        <v>44</v>
      </c>
      <c r="C10">
        <v>53.464939999999999</v>
      </c>
      <c r="D10">
        <v>6.5350599999999996</v>
      </c>
      <c r="E10">
        <v>60</v>
      </c>
    </row>
    <row r="11" spans="1:5" x14ac:dyDescent="0.3">
      <c r="A11" s="102">
        <v>9</v>
      </c>
      <c r="B11" t="s">
        <v>45</v>
      </c>
      <c r="C11">
        <v>55.450159999999997</v>
      </c>
      <c r="D11">
        <v>4.5498399999999997</v>
      </c>
      <c r="E11">
        <v>60</v>
      </c>
    </row>
    <row r="12" spans="1:5" x14ac:dyDescent="0.3">
      <c r="A12" s="102">
        <v>10</v>
      </c>
      <c r="B12" t="s">
        <v>46</v>
      </c>
      <c r="C12">
        <v>60</v>
      </c>
      <c r="D12">
        <v>0</v>
      </c>
      <c r="E12">
        <v>60</v>
      </c>
    </row>
    <row r="13" spans="1:5" x14ac:dyDescent="0.3">
      <c r="A13" s="102">
        <v>11</v>
      </c>
      <c r="B13" t="s">
        <v>47</v>
      </c>
      <c r="C13">
        <v>55.945430000000002</v>
      </c>
      <c r="D13">
        <v>4.05457</v>
      </c>
      <c r="E13">
        <v>60</v>
      </c>
    </row>
    <row r="14" spans="1:5" x14ac:dyDescent="0.3">
      <c r="A14" s="102">
        <v>12</v>
      </c>
      <c r="B14" t="s">
        <v>48</v>
      </c>
      <c r="C14">
        <v>60</v>
      </c>
      <c r="D14">
        <v>0</v>
      </c>
      <c r="E14">
        <v>60</v>
      </c>
    </row>
    <row r="15" spans="1:5" x14ac:dyDescent="0.3">
      <c r="A15" s="102">
        <v>13</v>
      </c>
      <c r="B15" t="s">
        <v>49</v>
      </c>
      <c r="C15">
        <v>60</v>
      </c>
      <c r="D15">
        <v>0</v>
      </c>
      <c r="E15">
        <v>60</v>
      </c>
    </row>
    <row r="16" spans="1:5" x14ac:dyDescent="0.3">
      <c r="A16" s="102">
        <v>14</v>
      </c>
      <c r="B16" t="s">
        <v>50</v>
      </c>
      <c r="C16">
        <v>48.277999999999999</v>
      </c>
      <c r="D16">
        <v>11.722</v>
      </c>
      <c r="E16">
        <v>60</v>
      </c>
    </row>
    <row r="17" spans="1:5" x14ac:dyDescent="0.3">
      <c r="A17" s="102">
        <v>15</v>
      </c>
      <c r="B17" t="s">
        <v>51</v>
      </c>
      <c r="C17">
        <v>49.997880000000002</v>
      </c>
      <c r="D17">
        <v>10.00212</v>
      </c>
      <c r="E17">
        <v>60</v>
      </c>
    </row>
    <row r="18" spans="1:5" x14ac:dyDescent="0.3">
      <c r="A18" s="102">
        <v>16</v>
      </c>
      <c r="B18" t="s">
        <v>52</v>
      </c>
      <c r="C18">
        <v>60</v>
      </c>
      <c r="D18">
        <v>0</v>
      </c>
      <c r="E18">
        <v>60</v>
      </c>
    </row>
    <row r="19" spans="1:5" x14ac:dyDescent="0.3">
      <c r="A19" s="102">
        <v>17</v>
      </c>
      <c r="B19" t="s">
        <v>53</v>
      </c>
      <c r="C19">
        <v>39.401420000000002</v>
      </c>
      <c r="D19">
        <v>20.598579999999998</v>
      </c>
      <c r="E19">
        <v>60</v>
      </c>
    </row>
    <row r="20" spans="1:5" x14ac:dyDescent="0.3">
      <c r="A20" s="102">
        <v>18</v>
      </c>
      <c r="B20" t="s">
        <v>54</v>
      </c>
      <c r="C20">
        <v>52.442509999999999</v>
      </c>
      <c r="D20">
        <v>7.5574899999999996</v>
      </c>
      <c r="E20">
        <v>60</v>
      </c>
    </row>
    <row r="21" spans="1:5" x14ac:dyDescent="0.3">
      <c r="A21" s="102">
        <v>19</v>
      </c>
      <c r="B21" t="s">
        <v>55</v>
      </c>
      <c r="C21">
        <v>60</v>
      </c>
      <c r="D21">
        <v>0</v>
      </c>
      <c r="E21">
        <v>60</v>
      </c>
    </row>
    <row r="22" spans="1:5" x14ac:dyDescent="0.3">
      <c r="A22" s="102">
        <v>20</v>
      </c>
      <c r="B22" t="s">
        <v>56</v>
      </c>
      <c r="C22">
        <v>45.703679999999999</v>
      </c>
      <c r="D22">
        <v>14.29632</v>
      </c>
      <c r="E22">
        <v>60</v>
      </c>
    </row>
    <row r="23" spans="1:5" x14ac:dyDescent="0.3">
      <c r="A23" s="102">
        <v>21</v>
      </c>
      <c r="B23" t="s">
        <v>57</v>
      </c>
      <c r="C23">
        <v>53.32911</v>
      </c>
      <c r="D23">
        <v>6.67089</v>
      </c>
      <c r="E23">
        <v>60</v>
      </c>
    </row>
    <row r="24" spans="1:5" x14ac:dyDescent="0.3">
      <c r="A24" s="102">
        <v>22</v>
      </c>
      <c r="B24" t="s">
        <v>58</v>
      </c>
      <c r="C24">
        <v>60</v>
      </c>
      <c r="D24">
        <v>0</v>
      </c>
      <c r="E24">
        <v>60</v>
      </c>
    </row>
    <row r="25" spans="1:5" x14ac:dyDescent="0.3">
      <c r="A25" s="102">
        <v>23</v>
      </c>
      <c r="B25" t="s">
        <v>59</v>
      </c>
      <c r="C25">
        <v>35.481389999999998</v>
      </c>
      <c r="D25">
        <v>24.518609999999999</v>
      </c>
      <c r="E25">
        <v>60</v>
      </c>
    </row>
    <row r="26" spans="1:5" x14ac:dyDescent="0.3">
      <c r="A26" s="102">
        <v>24</v>
      </c>
      <c r="B26" t="s">
        <v>60</v>
      </c>
      <c r="C26">
        <v>60</v>
      </c>
      <c r="D26">
        <v>0</v>
      </c>
      <c r="E26">
        <v>60</v>
      </c>
    </row>
    <row r="27" spans="1:5" x14ac:dyDescent="0.3">
      <c r="A27" s="102">
        <v>25</v>
      </c>
      <c r="B27" t="s">
        <v>61</v>
      </c>
      <c r="C27">
        <v>60</v>
      </c>
      <c r="D27">
        <v>0</v>
      </c>
      <c r="E27">
        <v>60</v>
      </c>
    </row>
    <row r="28" spans="1:5" x14ac:dyDescent="0.3">
      <c r="A28" s="102">
        <v>26</v>
      </c>
      <c r="B28" t="s">
        <v>62</v>
      </c>
      <c r="C28">
        <v>35.61739</v>
      </c>
      <c r="D28">
        <v>24.38261</v>
      </c>
      <c r="E28">
        <v>60</v>
      </c>
    </row>
    <row r="29" spans="1:5" x14ac:dyDescent="0.3">
      <c r="A29" s="102">
        <v>27</v>
      </c>
      <c r="B29" t="s">
        <v>63</v>
      </c>
      <c r="C29">
        <v>30</v>
      </c>
      <c r="D29">
        <v>0</v>
      </c>
      <c r="E29">
        <v>30</v>
      </c>
    </row>
    <row r="30" spans="1:5" x14ac:dyDescent="0.3">
      <c r="A30" s="102">
        <v>28</v>
      </c>
      <c r="B30" t="s">
        <v>64</v>
      </c>
      <c r="C30">
        <v>30</v>
      </c>
      <c r="D30">
        <v>0</v>
      </c>
      <c r="E30">
        <v>30</v>
      </c>
    </row>
    <row r="31" spans="1:5" x14ac:dyDescent="0.3">
      <c r="A31" s="102">
        <v>29</v>
      </c>
      <c r="B31" t="s">
        <v>65</v>
      </c>
      <c r="C31">
        <v>30</v>
      </c>
      <c r="D31">
        <v>0</v>
      </c>
      <c r="E31">
        <v>30</v>
      </c>
    </row>
    <row r="32" spans="1:5" x14ac:dyDescent="0.3">
      <c r="A32" s="102">
        <v>30</v>
      </c>
      <c r="B32" t="s">
        <v>66</v>
      </c>
      <c r="C32">
        <v>30</v>
      </c>
      <c r="D32">
        <v>0</v>
      </c>
      <c r="E32">
        <v>30</v>
      </c>
    </row>
    <row r="33" spans="1:5" x14ac:dyDescent="0.3">
      <c r="A33" s="102">
        <v>31</v>
      </c>
      <c r="B33" t="s">
        <v>67</v>
      </c>
      <c r="C33">
        <v>30</v>
      </c>
      <c r="D33">
        <v>0</v>
      </c>
      <c r="E33">
        <v>30</v>
      </c>
    </row>
    <row r="34" spans="1:5" x14ac:dyDescent="0.3">
      <c r="A34" s="102">
        <v>32</v>
      </c>
      <c r="B34" t="s">
        <v>68</v>
      </c>
      <c r="C34">
        <v>27.996569999999998</v>
      </c>
      <c r="D34">
        <v>2.0034299999999998</v>
      </c>
      <c r="E34">
        <v>30</v>
      </c>
    </row>
    <row r="35" spans="1:5" x14ac:dyDescent="0.3">
      <c r="A35" s="102">
        <v>33</v>
      </c>
      <c r="B35" t="s">
        <v>69</v>
      </c>
      <c r="C35">
        <v>30</v>
      </c>
      <c r="D35">
        <v>0</v>
      </c>
      <c r="E35">
        <v>30</v>
      </c>
    </row>
    <row r="36" spans="1:5" x14ac:dyDescent="0.3">
      <c r="A36" s="102">
        <v>34</v>
      </c>
      <c r="B36" t="s">
        <v>70</v>
      </c>
      <c r="C36">
        <v>30</v>
      </c>
      <c r="D36">
        <v>0</v>
      </c>
      <c r="E36">
        <v>30</v>
      </c>
    </row>
    <row r="37" spans="1:5" x14ac:dyDescent="0.3">
      <c r="A37" s="102">
        <v>35</v>
      </c>
      <c r="B37" t="s">
        <v>71</v>
      </c>
      <c r="C37">
        <v>30</v>
      </c>
      <c r="D37">
        <v>0</v>
      </c>
      <c r="E37">
        <v>30</v>
      </c>
    </row>
    <row r="38" spans="1:5" x14ac:dyDescent="0.3">
      <c r="A38" s="102">
        <v>36</v>
      </c>
      <c r="B38" t="s">
        <v>72</v>
      </c>
      <c r="C38">
        <v>0</v>
      </c>
      <c r="D38">
        <v>0</v>
      </c>
      <c r="E38">
        <v>0</v>
      </c>
    </row>
    <row r="39" spans="1:5" x14ac:dyDescent="0.3">
      <c r="A39" s="102">
        <v>37</v>
      </c>
      <c r="B39" t="s">
        <v>73</v>
      </c>
      <c r="C39">
        <v>0</v>
      </c>
      <c r="D39">
        <v>0</v>
      </c>
      <c r="E39">
        <v>0</v>
      </c>
    </row>
    <row r="40" spans="1:5" x14ac:dyDescent="0.3">
      <c r="A40" s="102">
        <v>38</v>
      </c>
      <c r="B40" t="s">
        <v>74</v>
      </c>
      <c r="C40">
        <v>0</v>
      </c>
      <c r="D40">
        <v>0</v>
      </c>
      <c r="E40">
        <v>0</v>
      </c>
    </row>
    <row r="41" spans="1:5" x14ac:dyDescent="0.3">
      <c r="A41" s="102">
        <v>39</v>
      </c>
      <c r="B41" t="s">
        <v>75</v>
      </c>
      <c r="C41">
        <v>0</v>
      </c>
      <c r="D41">
        <v>0</v>
      </c>
      <c r="E41">
        <v>0</v>
      </c>
    </row>
    <row r="42" spans="1:5" x14ac:dyDescent="0.3">
      <c r="A42" s="102">
        <v>40</v>
      </c>
      <c r="B42" t="s">
        <v>76</v>
      </c>
      <c r="C42">
        <v>0</v>
      </c>
      <c r="D42">
        <v>0</v>
      </c>
      <c r="E42">
        <v>0</v>
      </c>
    </row>
    <row r="43" spans="1:5" x14ac:dyDescent="0.3">
      <c r="A43" s="102">
        <v>41</v>
      </c>
      <c r="B43" t="s">
        <v>77</v>
      </c>
      <c r="C43">
        <v>0</v>
      </c>
      <c r="D43">
        <v>0</v>
      </c>
      <c r="E43">
        <v>0</v>
      </c>
    </row>
    <row r="44" spans="1:5" x14ac:dyDescent="0.3">
      <c r="A44" s="102">
        <v>42</v>
      </c>
      <c r="B44" t="s">
        <v>78</v>
      </c>
      <c r="C44">
        <v>0</v>
      </c>
      <c r="D44">
        <v>0</v>
      </c>
      <c r="E44">
        <v>0</v>
      </c>
    </row>
    <row r="45" spans="1:5" x14ac:dyDescent="0.3">
      <c r="A45" s="102">
        <v>43</v>
      </c>
      <c r="B45" t="s">
        <v>79</v>
      </c>
      <c r="C45">
        <v>0</v>
      </c>
      <c r="D45">
        <v>0</v>
      </c>
      <c r="E45">
        <v>0</v>
      </c>
    </row>
    <row r="46" spans="1:5" x14ac:dyDescent="0.3">
      <c r="A46" s="102">
        <v>44</v>
      </c>
      <c r="B46" t="s">
        <v>80</v>
      </c>
      <c r="C46">
        <v>0</v>
      </c>
      <c r="D46">
        <v>0</v>
      </c>
      <c r="E46">
        <v>0</v>
      </c>
    </row>
    <row r="47" spans="1:5" x14ac:dyDescent="0.3">
      <c r="A47" s="102">
        <v>45</v>
      </c>
      <c r="B47" t="s">
        <v>81</v>
      </c>
      <c r="C47">
        <v>0</v>
      </c>
      <c r="D47">
        <v>0</v>
      </c>
      <c r="E47">
        <v>0</v>
      </c>
    </row>
    <row r="48" spans="1:5" x14ac:dyDescent="0.3">
      <c r="A48" s="102">
        <v>46</v>
      </c>
      <c r="B48" t="s">
        <v>82</v>
      </c>
      <c r="C48">
        <v>0</v>
      </c>
      <c r="D48">
        <v>0</v>
      </c>
      <c r="E48">
        <v>0</v>
      </c>
    </row>
    <row r="49" spans="1:5" x14ac:dyDescent="0.3">
      <c r="A49" s="102">
        <v>47</v>
      </c>
      <c r="B49" t="s">
        <v>83</v>
      </c>
      <c r="C49">
        <v>0</v>
      </c>
      <c r="D49">
        <v>0</v>
      </c>
      <c r="E49">
        <v>0</v>
      </c>
    </row>
    <row r="50" spans="1:5" x14ac:dyDescent="0.3">
      <c r="A50" s="102">
        <v>48</v>
      </c>
      <c r="B50" t="s">
        <v>84</v>
      </c>
      <c r="C50">
        <v>0</v>
      </c>
      <c r="D50">
        <v>0</v>
      </c>
      <c r="E50">
        <v>0</v>
      </c>
    </row>
    <row r="51" spans="1:5" x14ac:dyDescent="0.3">
      <c r="A51" s="102">
        <v>49</v>
      </c>
      <c r="B51" t="s">
        <v>85</v>
      </c>
      <c r="C51">
        <v>0</v>
      </c>
      <c r="D51">
        <v>0</v>
      </c>
      <c r="E51">
        <v>0</v>
      </c>
    </row>
    <row r="52" spans="1:5" x14ac:dyDescent="0.3">
      <c r="A52" s="102">
        <v>50</v>
      </c>
      <c r="B52" t="s">
        <v>86</v>
      </c>
      <c r="C52">
        <v>0</v>
      </c>
      <c r="D52">
        <v>0</v>
      </c>
      <c r="E52">
        <v>0</v>
      </c>
    </row>
    <row r="53" spans="1:5" x14ac:dyDescent="0.3">
      <c r="A53" s="102">
        <v>51</v>
      </c>
      <c r="B53" t="s">
        <v>87</v>
      </c>
      <c r="C53">
        <v>0</v>
      </c>
      <c r="D53">
        <v>0</v>
      </c>
      <c r="E53">
        <v>0</v>
      </c>
    </row>
    <row r="54" spans="1:5" x14ac:dyDescent="0.3">
      <c r="A54" s="102">
        <v>52</v>
      </c>
      <c r="B54" t="s">
        <v>88</v>
      </c>
      <c r="C54">
        <v>0</v>
      </c>
      <c r="D54">
        <v>0</v>
      </c>
      <c r="E54">
        <v>0</v>
      </c>
    </row>
    <row r="55" spans="1:5" x14ac:dyDescent="0.3">
      <c r="A55" s="102">
        <v>53</v>
      </c>
      <c r="B55" t="s">
        <v>89</v>
      </c>
      <c r="C55">
        <v>0</v>
      </c>
      <c r="D55">
        <v>0</v>
      </c>
      <c r="E55">
        <v>0</v>
      </c>
    </row>
    <row r="56" spans="1:5" x14ac:dyDescent="0.3">
      <c r="A56" s="102">
        <v>54</v>
      </c>
      <c r="B56" t="s">
        <v>90</v>
      </c>
      <c r="C56">
        <v>0</v>
      </c>
      <c r="D56">
        <v>0</v>
      </c>
      <c r="E56">
        <v>0</v>
      </c>
    </row>
    <row r="57" spans="1:5" x14ac:dyDescent="0.3">
      <c r="A57" s="102">
        <v>55</v>
      </c>
      <c r="B57" t="s">
        <v>91</v>
      </c>
      <c r="C57">
        <v>0</v>
      </c>
      <c r="D57">
        <v>0</v>
      </c>
      <c r="E57">
        <v>0</v>
      </c>
    </row>
    <row r="58" spans="1:5" x14ac:dyDescent="0.3">
      <c r="A58" s="102">
        <v>56</v>
      </c>
      <c r="B58" t="s">
        <v>92</v>
      </c>
      <c r="C58">
        <v>0</v>
      </c>
      <c r="D58">
        <v>0</v>
      </c>
      <c r="E58">
        <v>0</v>
      </c>
    </row>
    <row r="59" spans="1:5" x14ac:dyDescent="0.3">
      <c r="A59" s="102">
        <v>57</v>
      </c>
      <c r="B59" t="s">
        <v>93</v>
      </c>
      <c r="C59">
        <v>0</v>
      </c>
      <c r="D59">
        <v>0</v>
      </c>
      <c r="E59">
        <v>0</v>
      </c>
    </row>
    <row r="60" spans="1:5" x14ac:dyDescent="0.3">
      <c r="A60" s="102">
        <v>58</v>
      </c>
      <c r="B60" t="s">
        <v>94</v>
      </c>
      <c r="C60">
        <v>0</v>
      </c>
      <c r="D60">
        <v>0</v>
      </c>
      <c r="E60">
        <v>0</v>
      </c>
    </row>
    <row r="61" spans="1:5" x14ac:dyDescent="0.3">
      <c r="A61" s="102">
        <v>59</v>
      </c>
      <c r="B61" t="s">
        <v>95</v>
      </c>
      <c r="C61">
        <v>0</v>
      </c>
      <c r="D61">
        <v>0</v>
      </c>
      <c r="E61">
        <v>0</v>
      </c>
    </row>
    <row r="62" spans="1:5" x14ac:dyDescent="0.3">
      <c r="A62" s="102">
        <v>60</v>
      </c>
      <c r="B62" t="s">
        <v>96</v>
      </c>
      <c r="C62">
        <v>0</v>
      </c>
      <c r="D62">
        <v>0</v>
      </c>
      <c r="E62">
        <v>0</v>
      </c>
    </row>
    <row r="63" spans="1:5" x14ac:dyDescent="0.3">
      <c r="A63" s="102">
        <v>61</v>
      </c>
      <c r="B63" t="s">
        <v>97</v>
      </c>
      <c r="C63">
        <v>0</v>
      </c>
      <c r="D63">
        <v>0</v>
      </c>
      <c r="E63">
        <v>0</v>
      </c>
    </row>
    <row r="64" spans="1:5" x14ac:dyDescent="0.3">
      <c r="A64" s="102">
        <v>62</v>
      </c>
      <c r="B64" t="s">
        <v>98</v>
      </c>
      <c r="C64">
        <v>0</v>
      </c>
      <c r="D64">
        <v>0</v>
      </c>
      <c r="E64">
        <v>0</v>
      </c>
    </row>
    <row r="65" spans="1:5" x14ac:dyDescent="0.3">
      <c r="A65" s="102">
        <v>63</v>
      </c>
      <c r="B65" t="s">
        <v>99</v>
      </c>
      <c r="C65">
        <v>0</v>
      </c>
      <c r="D65">
        <v>0</v>
      </c>
      <c r="E65">
        <v>0</v>
      </c>
    </row>
    <row r="66" spans="1:5" x14ac:dyDescent="0.3">
      <c r="A66" s="102">
        <v>64</v>
      </c>
      <c r="B66" t="s">
        <v>100</v>
      </c>
      <c r="C66">
        <v>0</v>
      </c>
      <c r="D66">
        <v>0</v>
      </c>
      <c r="E66">
        <v>0</v>
      </c>
    </row>
    <row r="67" spans="1:5" x14ac:dyDescent="0.3">
      <c r="A67" s="102">
        <v>65</v>
      </c>
      <c r="B67" t="s">
        <v>101</v>
      </c>
      <c r="C67">
        <v>0</v>
      </c>
      <c r="D67">
        <v>0</v>
      </c>
      <c r="E67">
        <v>0</v>
      </c>
    </row>
    <row r="68" spans="1:5" x14ac:dyDescent="0.3">
      <c r="A68" s="102">
        <v>66</v>
      </c>
      <c r="B68" t="s">
        <v>102</v>
      </c>
      <c r="C68">
        <v>0</v>
      </c>
      <c r="D68">
        <v>0</v>
      </c>
      <c r="E68">
        <v>0</v>
      </c>
    </row>
    <row r="69" spans="1:5" x14ac:dyDescent="0.3">
      <c r="A69" s="102">
        <v>67</v>
      </c>
      <c r="B69" t="s">
        <v>103</v>
      </c>
      <c r="C69">
        <v>0</v>
      </c>
      <c r="D69">
        <v>0</v>
      </c>
      <c r="E69">
        <v>0</v>
      </c>
    </row>
    <row r="70" spans="1:5" x14ac:dyDescent="0.3">
      <c r="A70" s="102">
        <v>68</v>
      </c>
      <c r="B70" t="s">
        <v>104</v>
      </c>
      <c r="C70">
        <v>0</v>
      </c>
      <c r="D70">
        <v>0</v>
      </c>
      <c r="E70">
        <v>0</v>
      </c>
    </row>
    <row r="71" spans="1:5" x14ac:dyDescent="0.3">
      <c r="A71" s="102">
        <v>69</v>
      </c>
      <c r="B71" t="s">
        <v>105</v>
      </c>
      <c r="C71">
        <v>0</v>
      </c>
      <c r="D71">
        <v>0</v>
      </c>
      <c r="E71">
        <v>0</v>
      </c>
    </row>
    <row r="72" spans="1:5" x14ac:dyDescent="0.3">
      <c r="A72" s="102">
        <v>70</v>
      </c>
      <c r="B72" t="s">
        <v>106</v>
      </c>
      <c r="C72">
        <v>0</v>
      </c>
      <c r="D72">
        <v>0</v>
      </c>
      <c r="E72">
        <v>0</v>
      </c>
    </row>
    <row r="73" spans="1:5" x14ac:dyDescent="0.3">
      <c r="A73" s="102">
        <v>71</v>
      </c>
      <c r="B73" t="s">
        <v>107</v>
      </c>
      <c r="C73">
        <v>0</v>
      </c>
      <c r="D73">
        <v>0</v>
      </c>
      <c r="E73">
        <v>0</v>
      </c>
    </row>
    <row r="74" spans="1:5" x14ac:dyDescent="0.3">
      <c r="A74" s="102">
        <v>72</v>
      </c>
      <c r="B74" t="s">
        <v>108</v>
      </c>
      <c r="C74">
        <v>0</v>
      </c>
      <c r="D74">
        <v>0</v>
      </c>
      <c r="E74">
        <v>0</v>
      </c>
    </row>
    <row r="75" spans="1:5" x14ac:dyDescent="0.3">
      <c r="A75" s="102">
        <v>73</v>
      </c>
      <c r="B75" t="s">
        <v>109</v>
      </c>
      <c r="C75">
        <v>0</v>
      </c>
      <c r="D75">
        <v>0</v>
      </c>
      <c r="E75">
        <v>0</v>
      </c>
    </row>
    <row r="76" spans="1:5" x14ac:dyDescent="0.3">
      <c r="A76" s="102">
        <v>74</v>
      </c>
      <c r="B76" t="s">
        <v>110</v>
      </c>
      <c r="C76">
        <v>0</v>
      </c>
      <c r="D76">
        <v>0</v>
      </c>
      <c r="E76">
        <v>0</v>
      </c>
    </row>
    <row r="77" spans="1:5" x14ac:dyDescent="0.3">
      <c r="A77" s="102">
        <v>75</v>
      </c>
      <c r="B77" t="s">
        <v>111</v>
      </c>
      <c r="C77">
        <v>0</v>
      </c>
      <c r="D77">
        <v>0</v>
      </c>
      <c r="E77">
        <v>0</v>
      </c>
    </row>
    <row r="78" spans="1:5" x14ac:dyDescent="0.3">
      <c r="A78" s="102">
        <v>76</v>
      </c>
      <c r="B78" t="s">
        <v>112</v>
      </c>
      <c r="C78">
        <v>0</v>
      </c>
      <c r="D78">
        <v>0</v>
      </c>
      <c r="E78">
        <v>0</v>
      </c>
    </row>
    <row r="79" spans="1:5" x14ac:dyDescent="0.3">
      <c r="A79" s="102">
        <v>77</v>
      </c>
      <c r="B79" t="s">
        <v>113</v>
      </c>
      <c r="C79">
        <v>0</v>
      </c>
      <c r="D79">
        <v>0</v>
      </c>
      <c r="E79">
        <v>0</v>
      </c>
    </row>
    <row r="80" spans="1:5" x14ac:dyDescent="0.3">
      <c r="A80" s="102">
        <v>78</v>
      </c>
      <c r="B80" t="s">
        <v>114</v>
      </c>
      <c r="C80">
        <v>0</v>
      </c>
      <c r="D80">
        <v>0</v>
      </c>
      <c r="E80">
        <v>0</v>
      </c>
    </row>
    <row r="81" spans="1:5" x14ac:dyDescent="0.3">
      <c r="A81" s="102">
        <v>79</v>
      </c>
      <c r="B81" t="s">
        <v>115</v>
      </c>
      <c r="C81">
        <v>0</v>
      </c>
      <c r="D81">
        <v>0</v>
      </c>
      <c r="E81">
        <v>0</v>
      </c>
    </row>
    <row r="82" spans="1:5" x14ac:dyDescent="0.3">
      <c r="A82" s="102">
        <v>80</v>
      </c>
      <c r="B82" t="s">
        <v>116</v>
      </c>
      <c r="C82">
        <v>0</v>
      </c>
      <c r="D82">
        <v>0</v>
      </c>
      <c r="E82">
        <v>0</v>
      </c>
    </row>
    <row r="83" spans="1:5" x14ac:dyDescent="0.3">
      <c r="A83" s="102">
        <v>81</v>
      </c>
      <c r="B83" t="s">
        <v>117</v>
      </c>
      <c r="C83">
        <v>0</v>
      </c>
      <c r="D83">
        <v>0</v>
      </c>
      <c r="E83">
        <v>0</v>
      </c>
    </row>
    <row r="84" spans="1:5" x14ac:dyDescent="0.3">
      <c r="A84" s="102">
        <v>82</v>
      </c>
      <c r="B84" t="s">
        <v>118</v>
      </c>
      <c r="C84">
        <v>0</v>
      </c>
      <c r="D84">
        <v>0</v>
      </c>
      <c r="E84">
        <v>0</v>
      </c>
    </row>
    <row r="85" spans="1:5" x14ac:dyDescent="0.3">
      <c r="A85" s="102">
        <v>83</v>
      </c>
      <c r="B85" t="s">
        <v>119</v>
      </c>
      <c r="C85">
        <v>0</v>
      </c>
      <c r="D85">
        <v>0</v>
      </c>
      <c r="E85">
        <v>0</v>
      </c>
    </row>
    <row r="86" spans="1:5" x14ac:dyDescent="0.3">
      <c r="A86" s="102">
        <v>84</v>
      </c>
      <c r="B86" t="s">
        <v>120</v>
      </c>
      <c r="C86">
        <v>0</v>
      </c>
      <c r="D86">
        <v>0</v>
      </c>
      <c r="E86">
        <v>0</v>
      </c>
    </row>
    <row r="87" spans="1:5" x14ac:dyDescent="0.3">
      <c r="A87" s="102">
        <v>85</v>
      </c>
      <c r="B87" t="s">
        <v>121</v>
      </c>
      <c r="C87">
        <v>0</v>
      </c>
      <c r="D87">
        <v>0</v>
      </c>
      <c r="E87">
        <v>0</v>
      </c>
    </row>
    <row r="88" spans="1:5" x14ac:dyDescent="0.3">
      <c r="A88" s="102">
        <v>86</v>
      </c>
      <c r="B88" t="s">
        <v>122</v>
      </c>
      <c r="C88">
        <v>0</v>
      </c>
      <c r="D88">
        <v>0</v>
      </c>
      <c r="E88">
        <v>0</v>
      </c>
    </row>
    <row r="89" spans="1:5" x14ac:dyDescent="0.3">
      <c r="A89" s="102">
        <v>87</v>
      </c>
      <c r="B89" t="s">
        <v>123</v>
      </c>
      <c r="C89">
        <v>0</v>
      </c>
      <c r="D89">
        <v>0</v>
      </c>
      <c r="E89">
        <v>0</v>
      </c>
    </row>
    <row r="90" spans="1:5" x14ac:dyDescent="0.3">
      <c r="A90" s="102">
        <v>88</v>
      </c>
      <c r="B90" t="s">
        <v>124</v>
      </c>
      <c r="C90">
        <v>0</v>
      </c>
      <c r="D90">
        <v>0</v>
      </c>
      <c r="E90">
        <v>0</v>
      </c>
    </row>
    <row r="91" spans="1:5" x14ac:dyDescent="0.3">
      <c r="A91" s="102">
        <v>89</v>
      </c>
      <c r="B91" t="s">
        <v>125</v>
      </c>
      <c r="C91">
        <v>0</v>
      </c>
      <c r="D91">
        <v>0</v>
      </c>
      <c r="E91">
        <v>0</v>
      </c>
    </row>
    <row r="92" spans="1:5" x14ac:dyDescent="0.3">
      <c r="A92" s="102">
        <v>90</v>
      </c>
      <c r="B92" t="s">
        <v>126</v>
      </c>
      <c r="C92">
        <v>0</v>
      </c>
      <c r="D92">
        <v>0</v>
      </c>
      <c r="E92">
        <v>0</v>
      </c>
    </row>
    <row r="93" spans="1:5" x14ac:dyDescent="0.3">
      <c r="A93" s="102">
        <v>91</v>
      </c>
      <c r="B93" t="s">
        <v>127</v>
      </c>
      <c r="C93">
        <v>0</v>
      </c>
      <c r="D93">
        <v>0</v>
      </c>
      <c r="E93">
        <v>0</v>
      </c>
    </row>
    <row r="94" spans="1:5" x14ac:dyDescent="0.3">
      <c r="A94" s="102">
        <v>92</v>
      </c>
      <c r="B94" t="s">
        <v>128</v>
      </c>
      <c r="C94">
        <v>0</v>
      </c>
      <c r="D94">
        <v>0</v>
      </c>
      <c r="E94">
        <v>0</v>
      </c>
    </row>
    <row r="95" spans="1:5" x14ac:dyDescent="0.3">
      <c r="A95" s="102">
        <v>93</v>
      </c>
      <c r="B95" t="s">
        <v>129</v>
      </c>
      <c r="C95">
        <v>0</v>
      </c>
      <c r="D95">
        <v>0</v>
      </c>
      <c r="E95">
        <v>0</v>
      </c>
    </row>
    <row r="96" spans="1:5" x14ac:dyDescent="0.3">
      <c r="A96" s="102">
        <v>94</v>
      </c>
      <c r="B96" t="s">
        <v>130</v>
      </c>
      <c r="C96">
        <v>0</v>
      </c>
      <c r="D96">
        <v>0</v>
      </c>
      <c r="E96">
        <v>0</v>
      </c>
    </row>
    <row r="97" spans="1:5" x14ac:dyDescent="0.3">
      <c r="A97" s="102">
        <v>95</v>
      </c>
      <c r="B97" t="s">
        <v>131</v>
      </c>
      <c r="C97">
        <v>0</v>
      </c>
      <c r="D97">
        <v>0</v>
      </c>
      <c r="E97">
        <v>0</v>
      </c>
    </row>
    <row r="98" spans="1:5" x14ac:dyDescent="0.3">
      <c r="A98" s="102">
        <v>96</v>
      </c>
      <c r="B98" t="s">
        <v>132</v>
      </c>
      <c r="C98">
        <v>0</v>
      </c>
      <c r="D98">
        <v>0</v>
      </c>
      <c r="E98">
        <v>0</v>
      </c>
    </row>
    <row r="99" spans="1:5" x14ac:dyDescent="0.3">
      <c r="A99" s="102">
        <v>97</v>
      </c>
      <c r="B99" t="s">
        <v>133</v>
      </c>
      <c r="C99">
        <v>0</v>
      </c>
      <c r="D99">
        <v>0</v>
      </c>
      <c r="E99">
        <v>0</v>
      </c>
    </row>
    <row r="100" spans="1:5" x14ac:dyDescent="0.3">
      <c r="A100" s="102">
        <v>98</v>
      </c>
      <c r="B100" t="s">
        <v>134</v>
      </c>
      <c r="C100">
        <v>0</v>
      </c>
      <c r="D100">
        <v>0</v>
      </c>
      <c r="E100">
        <v>0</v>
      </c>
    </row>
    <row r="101" spans="1:5" x14ac:dyDescent="0.3">
      <c r="A101" s="102">
        <v>99</v>
      </c>
      <c r="B101" t="s">
        <v>135</v>
      </c>
      <c r="C101">
        <v>0</v>
      </c>
      <c r="D101">
        <v>0</v>
      </c>
      <c r="E101">
        <v>0</v>
      </c>
    </row>
    <row r="102" spans="1:5" x14ac:dyDescent="0.3">
      <c r="A102" s="102">
        <v>100</v>
      </c>
      <c r="B102" t="s">
        <v>136</v>
      </c>
      <c r="C102">
        <v>0</v>
      </c>
      <c r="D102">
        <v>0</v>
      </c>
      <c r="E102">
        <v>0</v>
      </c>
    </row>
    <row r="103" spans="1:5" x14ac:dyDescent="0.3">
      <c r="A103" s="102">
        <v>101</v>
      </c>
      <c r="B103" t="s">
        <v>137</v>
      </c>
      <c r="C103">
        <v>0</v>
      </c>
      <c r="D103">
        <v>0</v>
      </c>
      <c r="E103">
        <v>0</v>
      </c>
    </row>
    <row r="104" spans="1:5" x14ac:dyDescent="0.3">
      <c r="A104" s="102">
        <v>102</v>
      </c>
      <c r="B104" t="s">
        <v>138</v>
      </c>
      <c r="C104">
        <v>0</v>
      </c>
      <c r="D104">
        <v>0</v>
      </c>
      <c r="E104">
        <v>0</v>
      </c>
    </row>
    <row r="105" spans="1:5" x14ac:dyDescent="0.3">
      <c r="A105" s="102">
        <v>103</v>
      </c>
      <c r="B105" t="s">
        <v>139</v>
      </c>
      <c r="C105">
        <v>0</v>
      </c>
      <c r="D105">
        <v>0</v>
      </c>
      <c r="E105">
        <v>0</v>
      </c>
    </row>
    <row r="106" spans="1:5" x14ac:dyDescent="0.3">
      <c r="A106" s="102">
        <v>104</v>
      </c>
      <c r="B106" t="s">
        <v>140</v>
      </c>
      <c r="C106">
        <v>0</v>
      </c>
      <c r="D106">
        <v>0</v>
      </c>
      <c r="E106">
        <v>0</v>
      </c>
    </row>
    <row r="107" spans="1:5" x14ac:dyDescent="0.3">
      <c r="A107" s="102">
        <v>105</v>
      </c>
      <c r="B107" t="s">
        <v>141</v>
      </c>
      <c r="C107">
        <v>0</v>
      </c>
      <c r="D107">
        <v>0</v>
      </c>
      <c r="E107">
        <v>0</v>
      </c>
    </row>
    <row r="108" spans="1:5" x14ac:dyDescent="0.3">
      <c r="A108" s="102">
        <v>106</v>
      </c>
      <c r="B108" t="s">
        <v>142</v>
      </c>
      <c r="C108">
        <v>0</v>
      </c>
      <c r="D108">
        <v>0</v>
      </c>
      <c r="E108">
        <v>0</v>
      </c>
    </row>
    <row r="109" spans="1:5" x14ac:dyDescent="0.3">
      <c r="A109" s="102">
        <v>107</v>
      </c>
      <c r="B109" t="s">
        <v>143</v>
      </c>
      <c r="C109">
        <v>0</v>
      </c>
      <c r="D109">
        <v>0</v>
      </c>
      <c r="E109">
        <v>0</v>
      </c>
    </row>
    <row r="110" spans="1:5" x14ac:dyDescent="0.3">
      <c r="A110" s="102">
        <v>108</v>
      </c>
      <c r="B110" t="s">
        <v>144</v>
      </c>
      <c r="C110">
        <v>0</v>
      </c>
      <c r="D110">
        <v>0</v>
      </c>
      <c r="E110">
        <v>0</v>
      </c>
    </row>
    <row r="111" spans="1:5" x14ac:dyDescent="0.3">
      <c r="A111" s="102">
        <v>109</v>
      </c>
      <c r="B111" t="s">
        <v>145</v>
      </c>
      <c r="C111">
        <v>0</v>
      </c>
      <c r="D111">
        <v>0</v>
      </c>
      <c r="E111">
        <v>0</v>
      </c>
    </row>
    <row r="112" spans="1:5" x14ac:dyDescent="0.3">
      <c r="A112" s="102">
        <v>110</v>
      </c>
      <c r="B112" t="s">
        <v>146</v>
      </c>
      <c r="C112">
        <v>0</v>
      </c>
      <c r="D112">
        <v>0</v>
      </c>
      <c r="E112">
        <v>0</v>
      </c>
    </row>
    <row r="113" spans="1:5" x14ac:dyDescent="0.3">
      <c r="A113" s="102">
        <v>111</v>
      </c>
      <c r="B113" t="s">
        <v>147</v>
      </c>
      <c r="C113">
        <v>0</v>
      </c>
      <c r="D113">
        <v>0</v>
      </c>
      <c r="E113">
        <v>0</v>
      </c>
    </row>
    <row r="114" spans="1:5" x14ac:dyDescent="0.3">
      <c r="A114" s="102">
        <v>112</v>
      </c>
      <c r="B114" t="s">
        <v>148</v>
      </c>
      <c r="C114">
        <v>0</v>
      </c>
      <c r="D114">
        <v>0</v>
      </c>
      <c r="E114">
        <v>0</v>
      </c>
    </row>
    <row r="115" spans="1:5" x14ac:dyDescent="0.3">
      <c r="A115" s="102">
        <v>113</v>
      </c>
      <c r="B115" t="s">
        <v>149</v>
      </c>
      <c r="C115">
        <v>0</v>
      </c>
      <c r="D115">
        <v>0</v>
      </c>
      <c r="E11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5"/>
  <sheetViews>
    <sheetView workbookViewId="0">
      <selection activeCell="N55" sqref="N55"/>
    </sheetView>
  </sheetViews>
  <sheetFormatPr defaultRowHeight="14.4" x14ac:dyDescent="0.3"/>
  <cols>
    <col min="1" max="1" width="4.109375" bestFit="1" customWidth="1"/>
    <col min="2" max="2" width="9.33203125" bestFit="1" customWidth="1"/>
    <col min="3" max="3" width="16.109375" bestFit="1" customWidth="1"/>
    <col min="4" max="5" width="9.33203125" bestFit="1" customWidth="1"/>
    <col min="6" max="6" width="15.5546875" bestFit="1" customWidth="1"/>
    <col min="7" max="8" width="8.33203125" bestFit="1" customWidth="1"/>
    <col min="9" max="13" width="12.44140625" bestFit="1" customWidth="1"/>
    <col min="14" max="14" width="10.109375" bestFit="1" customWidth="1"/>
    <col min="15" max="15" width="20.44140625" bestFit="1" customWidth="1"/>
    <col min="16" max="16" width="20.5546875" bestFit="1" customWidth="1"/>
    <col min="17" max="17" width="21.109375" bestFit="1" customWidth="1"/>
    <col min="18" max="18" width="22.44140625" bestFit="1" customWidth="1"/>
  </cols>
  <sheetData>
    <row r="1" spans="1:18" x14ac:dyDescent="0.3">
      <c r="B1" s="102" t="s">
        <v>31</v>
      </c>
      <c r="C1" s="102" t="s">
        <v>153</v>
      </c>
      <c r="D1" s="102" t="s">
        <v>154</v>
      </c>
      <c r="E1" s="102" t="s">
        <v>155</v>
      </c>
      <c r="F1" s="102" t="s">
        <v>156</v>
      </c>
      <c r="G1" s="102" t="s">
        <v>157</v>
      </c>
      <c r="H1" s="102" t="s">
        <v>158</v>
      </c>
      <c r="I1" s="102" t="s">
        <v>159</v>
      </c>
      <c r="J1" s="102" t="s">
        <v>160</v>
      </c>
      <c r="K1" s="102" t="s">
        <v>161</v>
      </c>
      <c r="L1" s="102" t="s">
        <v>162</v>
      </c>
      <c r="M1" s="102" t="s">
        <v>163</v>
      </c>
      <c r="N1" s="102" t="s">
        <v>164</v>
      </c>
      <c r="O1" s="102" t="s">
        <v>165</v>
      </c>
      <c r="P1" s="102" t="s">
        <v>166</v>
      </c>
      <c r="Q1" s="102" t="s">
        <v>167</v>
      </c>
      <c r="R1" s="102" t="s">
        <v>168</v>
      </c>
    </row>
    <row r="2" spans="1:18" x14ac:dyDescent="0.3">
      <c r="A2" s="102">
        <v>0</v>
      </c>
      <c r="B2" t="s">
        <v>36</v>
      </c>
      <c r="C2">
        <v>22920.15655</v>
      </c>
      <c r="D2">
        <v>0.15176000000000001</v>
      </c>
      <c r="E2">
        <v>74.379959999999997</v>
      </c>
      <c r="F2">
        <v>48.907710000000002</v>
      </c>
      <c r="G2">
        <v>1.33595</v>
      </c>
      <c r="H2">
        <v>5.17835</v>
      </c>
      <c r="I2">
        <v>6119.5864899999997</v>
      </c>
      <c r="J2">
        <v>11588.49173</v>
      </c>
      <c r="K2">
        <v>14897.47798</v>
      </c>
      <c r="L2">
        <v>19188.481520000001</v>
      </c>
      <c r="M2">
        <v>9931.9565899999998</v>
      </c>
      <c r="N2">
        <v>7.5389999999999999E-2</v>
      </c>
      <c r="O2">
        <v>0.90924000000000005</v>
      </c>
      <c r="P2">
        <v>3.6178400000000002</v>
      </c>
      <c r="Q2">
        <v>2.5420000000000002E-2</v>
      </c>
      <c r="R2">
        <v>5713.2338799999998</v>
      </c>
    </row>
    <row r="3" spans="1:18" x14ac:dyDescent="0.3">
      <c r="A3" s="102">
        <v>1</v>
      </c>
      <c r="B3" t="s">
        <v>37</v>
      </c>
      <c r="C3">
        <v>23284.46226</v>
      </c>
      <c r="D3">
        <v>0.15767999999999999</v>
      </c>
      <c r="E3">
        <v>74.178920000000005</v>
      </c>
      <c r="F3">
        <v>48.74391</v>
      </c>
      <c r="G3">
        <v>1.35233</v>
      </c>
      <c r="H3">
        <v>5.1688599999999996</v>
      </c>
      <c r="I3">
        <v>6439.6045999999997</v>
      </c>
      <c r="J3">
        <v>11848.3163</v>
      </c>
      <c r="K3">
        <v>15177.868340000001</v>
      </c>
      <c r="L3">
        <v>19491.109840000001</v>
      </c>
      <c r="M3">
        <v>9943.8176700000004</v>
      </c>
      <c r="N3">
        <v>7.5230000000000005E-2</v>
      </c>
      <c r="O3">
        <v>1.0436099999999999</v>
      </c>
      <c r="P3">
        <v>3.6090599999999999</v>
      </c>
      <c r="Q3">
        <v>2.597E-2</v>
      </c>
      <c r="R3">
        <v>5715.2158500000014</v>
      </c>
    </row>
    <row r="4" spans="1:18" x14ac:dyDescent="0.3">
      <c r="A4" s="102">
        <v>2</v>
      </c>
      <c r="B4" t="s">
        <v>38</v>
      </c>
      <c r="C4">
        <v>23277.948520000002</v>
      </c>
      <c r="D4">
        <v>0.15032999999999999</v>
      </c>
      <c r="E4">
        <v>74.553790000000006</v>
      </c>
      <c r="F4">
        <v>48.964669999999998</v>
      </c>
      <c r="G4">
        <v>1.38914</v>
      </c>
      <c r="H4">
        <v>5.1535099999999998</v>
      </c>
      <c r="I4">
        <v>6304.5028199999997</v>
      </c>
      <c r="J4">
        <v>11728.08073</v>
      </c>
      <c r="K4">
        <v>15091.82086</v>
      </c>
      <c r="L4">
        <v>19445.029839999999</v>
      </c>
      <c r="M4">
        <v>10008.93325</v>
      </c>
      <c r="N4">
        <v>7.6410000000000006E-2</v>
      </c>
      <c r="O4">
        <v>1.1946300000000001</v>
      </c>
      <c r="P4">
        <v>3.6187299999999998</v>
      </c>
      <c r="Q4">
        <v>2.6919999999999999E-2</v>
      </c>
      <c r="R4">
        <v>5687.2151900000026</v>
      </c>
    </row>
    <row r="5" spans="1:18" x14ac:dyDescent="0.3">
      <c r="A5" s="102">
        <v>3</v>
      </c>
      <c r="B5" t="s">
        <v>39</v>
      </c>
      <c r="C5">
        <v>23618.883969999999</v>
      </c>
      <c r="D5">
        <v>0.16039</v>
      </c>
      <c r="E5">
        <v>73.944540000000003</v>
      </c>
      <c r="F5">
        <v>48.564309999999999</v>
      </c>
      <c r="G5">
        <v>1.4022699999999999</v>
      </c>
      <c r="H5">
        <v>5.1356000000000002</v>
      </c>
      <c r="I5">
        <v>6556.0227000000004</v>
      </c>
      <c r="J5">
        <v>12004.90307</v>
      </c>
      <c r="K5">
        <v>15376.072389999999</v>
      </c>
      <c r="L5">
        <v>19745.005010000001</v>
      </c>
      <c r="M5">
        <v>10055.74763</v>
      </c>
      <c r="N5">
        <v>7.4190000000000006E-2</v>
      </c>
      <c r="O5">
        <v>1.32114</v>
      </c>
      <c r="P5">
        <v>3.6220500000000002</v>
      </c>
      <c r="Q5">
        <v>2.4629999999999999E-2</v>
      </c>
      <c r="R5">
        <v>5659.2287899999974</v>
      </c>
    </row>
    <row r="6" spans="1:18" x14ac:dyDescent="0.3">
      <c r="A6" s="102">
        <v>4</v>
      </c>
      <c r="B6" t="s">
        <v>40</v>
      </c>
      <c r="C6">
        <v>24041.16793</v>
      </c>
      <c r="D6">
        <v>0.16982</v>
      </c>
      <c r="E6">
        <v>73.521619999999999</v>
      </c>
      <c r="F6">
        <v>48.186030000000002</v>
      </c>
      <c r="G6">
        <v>1.40689</v>
      </c>
      <c r="H6">
        <v>5.0920100000000001</v>
      </c>
      <c r="I6">
        <v>6975.5230300000003</v>
      </c>
      <c r="J6">
        <v>12356.704680000001</v>
      </c>
      <c r="K6">
        <v>15746.74814</v>
      </c>
      <c r="L6">
        <v>20099.392029999999</v>
      </c>
      <c r="M6">
        <v>10048.499239999999</v>
      </c>
      <c r="N6">
        <v>7.3580000000000007E-2</v>
      </c>
      <c r="O6">
        <v>1.37951</v>
      </c>
      <c r="P6">
        <v>3.5944600000000002</v>
      </c>
      <c r="Q6">
        <v>2.511E-2</v>
      </c>
      <c r="R6">
        <v>5631.1993199999997</v>
      </c>
    </row>
    <row r="7" spans="1:18" x14ac:dyDescent="0.3">
      <c r="A7" s="102">
        <v>5</v>
      </c>
      <c r="B7" t="s">
        <v>41</v>
      </c>
      <c r="C7">
        <v>23856.46701</v>
      </c>
      <c r="D7">
        <v>0.15767999999999999</v>
      </c>
      <c r="E7">
        <v>74.372290000000007</v>
      </c>
      <c r="F7">
        <v>48.720100000000002</v>
      </c>
      <c r="G7">
        <v>1.4474499999999999</v>
      </c>
      <c r="H7">
        <v>5.14255</v>
      </c>
      <c r="I7">
        <v>6679.8978100000004</v>
      </c>
      <c r="J7">
        <v>12078.12628</v>
      </c>
      <c r="K7">
        <v>15487.02072</v>
      </c>
      <c r="L7">
        <v>19877.35125</v>
      </c>
      <c r="M7">
        <v>10095.688920000001</v>
      </c>
      <c r="N7">
        <v>7.5060000000000002E-2</v>
      </c>
      <c r="O7">
        <v>1.4722299999999999</v>
      </c>
      <c r="P7">
        <v>3.6525300000000001</v>
      </c>
      <c r="Q7">
        <v>2.623E-2</v>
      </c>
      <c r="R7">
        <v>5573.1823699999986</v>
      </c>
    </row>
    <row r="8" spans="1:18" x14ac:dyDescent="0.3">
      <c r="A8" s="102">
        <v>6</v>
      </c>
      <c r="B8" t="s">
        <v>42</v>
      </c>
      <c r="C8">
        <v>24016.66084</v>
      </c>
      <c r="D8">
        <v>0.16036</v>
      </c>
      <c r="E8">
        <v>74.174909999999997</v>
      </c>
      <c r="F8">
        <v>48.571680000000001</v>
      </c>
      <c r="G8">
        <v>1.4618800000000001</v>
      </c>
      <c r="H8">
        <v>5.1460900000000001</v>
      </c>
      <c r="I8">
        <v>6720.3144300000004</v>
      </c>
      <c r="J8">
        <v>12179.245129999999</v>
      </c>
      <c r="K8">
        <v>15586.276089999999</v>
      </c>
      <c r="L8">
        <v>20000.19944</v>
      </c>
      <c r="M8">
        <v>10139.07092</v>
      </c>
      <c r="N8">
        <v>7.5719999999999996E-2</v>
      </c>
      <c r="O8">
        <v>1.53762</v>
      </c>
      <c r="P8">
        <v>3.6735699999999998</v>
      </c>
      <c r="Q8">
        <v>2.3859999999999999E-2</v>
      </c>
      <c r="R8">
        <v>5515.1739999999991</v>
      </c>
    </row>
    <row r="9" spans="1:18" x14ac:dyDescent="0.3">
      <c r="A9" s="102">
        <v>7</v>
      </c>
      <c r="B9" t="s">
        <v>43</v>
      </c>
      <c r="C9">
        <v>24201.402959999999</v>
      </c>
      <c r="D9">
        <v>0.16256000000000001</v>
      </c>
      <c r="E9">
        <v>74.229219999999998</v>
      </c>
      <c r="F9">
        <v>48.57826</v>
      </c>
      <c r="G9">
        <v>1.4724999999999999</v>
      </c>
      <c r="H9">
        <v>5.1324800000000002</v>
      </c>
      <c r="I9">
        <v>6897.5340399999995</v>
      </c>
      <c r="J9">
        <v>12299.55588</v>
      </c>
      <c r="K9">
        <v>15746.41157</v>
      </c>
      <c r="L9">
        <v>20132.50474</v>
      </c>
      <c r="M9">
        <v>10113.07057</v>
      </c>
      <c r="N9">
        <v>7.6100000000000001E-2</v>
      </c>
      <c r="O9">
        <v>1.54491</v>
      </c>
      <c r="P9">
        <v>3.6726100000000002</v>
      </c>
      <c r="Q9">
        <v>2.4590000000000001E-2</v>
      </c>
      <c r="R9">
        <v>5457.1742599999998</v>
      </c>
    </row>
    <row r="10" spans="1:18" x14ac:dyDescent="0.3">
      <c r="A10" s="102">
        <v>8</v>
      </c>
      <c r="B10" t="s">
        <v>44</v>
      </c>
      <c r="C10">
        <v>24230.986430000001</v>
      </c>
      <c r="D10">
        <v>0.15809999999999999</v>
      </c>
      <c r="E10">
        <v>74.413640000000001</v>
      </c>
      <c r="F10">
        <v>48.675109999999997</v>
      </c>
      <c r="G10">
        <v>1.4941500000000001</v>
      </c>
      <c r="H10">
        <v>5.1292799999999996</v>
      </c>
      <c r="I10">
        <v>6818.40949</v>
      </c>
      <c r="J10">
        <v>12242.22582</v>
      </c>
      <c r="K10">
        <v>15726.47308</v>
      </c>
      <c r="L10">
        <v>20124.730879999999</v>
      </c>
      <c r="M10">
        <v>10169.070110000001</v>
      </c>
      <c r="N10">
        <v>7.7079999999999996E-2</v>
      </c>
      <c r="O10">
        <v>1.56416</v>
      </c>
      <c r="P10">
        <v>3.69116</v>
      </c>
      <c r="Q10">
        <v>2.547E-2</v>
      </c>
      <c r="R10">
        <v>5399.1888500000023</v>
      </c>
    </row>
    <row r="11" spans="1:18" x14ac:dyDescent="0.3">
      <c r="A11" s="102">
        <v>9</v>
      </c>
      <c r="B11" t="s">
        <v>45</v>
      </c>
      <c r="C11">
        <v>24229.839619999999</v>
      </c>
      <c r="D11">
        <v>0.1583</v>
      </c>
      <c r="E11">
        <v>74.704149999999998</v>
      </c>
      <c r="F11">
        <v>48.854030000000002</v>
      </c>
      <c r="G11">
        <v>1.50986</v>
      </c>
      <c r="H11">
        <v>5.1659300000000004</v>
      </c>
      <c r="I11">
        <v>6763.4965899999997</v>
      </c>
      <c r="J11">
        <v>12237.29394</v>
      </c>
      <c r="K11">
        <v>15726.41807</v>
      </c>
      <c r="L11">
        <v>20086.220870000001</v>
      </c>
      <c r="M11">
        <v>10157.14933</v>
      </c>
      <c r="N11">
        <v>7.5969999999999996E-2</v>
      </c>
      <c r="O11">
        <v>1.57752</v>
      </c>
      <c r="P11">
        <v>3.7349299999999999</v>
      </c>
      <c r="Q11">
        <v>2.3E-2</v>
      </c>
      <c r="R11">
        <v>5341.2121599999991</v>
      </c>
    </row>
    <row r="12" spans="1:18" x14ac:dyDescent="0.3">
      <c r="A12" s="102">
        <v>10</v>
      </c>
      <c r="B12" t="s">
        <v>46</v>
      </c>
      <c r="C12">
        <v>24532.293020000001</v>
      </c>
      <c r="D12">
        <v>0.16522000000000001</v>
      </c>
      <c r="E12">
        <v>74.548240000000007</v>
      </c>
      <c r="F12">
        <v>48.659300000000002</v>
      </c>
      <c r="G12">
        <v>1.51651</v>
      </c>
      <c r="H12">
        <v>5.1255699999999997</v>
      </c>
      <c r="I12">
        <v>7043.1704200000004</v>
      </c>
      <c r="J12">
        <v>12487.67331</v>
      </c>
      <c r="K12">
        <v>15989.4283</v>
      </c>
      <c r="L12">
        <v>20322.705389999999</v>
      </c>
      <c r="M12">
        <v>10137.67534</v>
      </c>
      <c r="N12">
        <v>7.5800000000000006E-2</v>
      </c>
      <c r="O12">
        <v>1.63659</v>
      </c>
      <c r="P12">
        <v>3.7132200000000002</v>
      </c>
      <c r="Q12">
        <v>2.3609999999999999E-2</v>
      </c>
      <c r="R12">
        <v>5283.2308200000007</v>
      </c>
    </row>
    <row r="13" spans="1:18" x14ac:dyDescent="0.3">
      <c r="A13" s="102">
        <v>11</v>
      </c>
      <c r="B13" t="s">
        <v>47</v>
      </c>
      <c r="C13">
        <v>24706.96759</v>
      </c>
      <c r="D13">
        <v>0.16641</v>
      </c>
      <c r="E13">
        <v>74.369399999999999</v>
      </c>
      <c r="F13">
        <v>48.540779999999998</v>
      </c>
      <c r="G13">
        <v>1.5362800000000001</v>
      </c>
      <c r="H13">
        <v>5.1276599999999997</v>
      </c>
      <c r="I13">
        <v>7114.78251</v>
      </c>
      <c r="J13">
        <v>12587.57352</v>
      </c>
      <c r="K13">
        <v>16117.200860000001</v>
      </c>
      <c r="L13">
        <v>20459.958269999999</v>
      </c>
      <c r="M13">
        <v>10181.079</v>
      </c>
      <c r="N13">
        <v>7.6160000000000005E-2</v>
      </c>
      <c r="O13">
        <v>1.70686</v>
      </c>
      <c r="P13">
        <v>3.7332299999999998</v>
      </c>
      <c r="Q13">
        <v>2.4340000000000001E-2</v>
      </c>
      <c r="R13">
        <v>5225.2657599999984</v>
      </c>
    </row>
    <row r="14" spans="1:18" x14ac:dyDescent="0.3">
      <c r="A14" s="102">
        <v>12</v>
      </c>
      <c r="B14" t="s">
        <v>48</v>
      </c>
      <c r="C14">
        <v>24545.75</v>
      </c>
      <c r="D14">
        <v>0.16097</v>
      </c>
      <c r="E14">
        <v>75.153480000000002</v>
      </c>
      <c r="F14">
        <v>49.037309999999998</v>
      </c>
      <c r="G14">
        <v>1.5687899999999999</v>
      </c>
      <c r="H14">
        <v>5.2041500000000003</v>
      </c>
      <c r="I14">
        <v>6863.3960999999999</v>
      </c>
      <c r="J14">
        <v>12376.615680000001</v>
      </c>
      <c r="K14">
        <v>15931.26188</v>
      </c>
      <c r="L14">
        <v>20259.34751</v>
      </c>
      <c r="M14">
        <v>10241.288790000001</v>
      </c>
      <c r="N14">
        <v>7.5399999999999995E-2</v>
      </c>
      <c r="O14">
        <v>1.7897700000000001</v>
      </c>
      <c r="P14">
        <v>3.80213</v>
      </c>
      <c r="Q14">
        <v>2.2079999999999999E-2</v>
      </c>
      <c r="R14">
        <v>5166.5760399999999</v>
      </c>
    </row>
    <row r="15" spans="1:18" x14ac:dyDescent="0.3">
      <c r="A15" s="102">
        <v>13</v>
      </c>
      <c r="B15" t="s">
        <v>49</v>
      </c>
      <c r="C15">
        <v>24712.55287</v>
      </c>
      <c r="D15">
        <v>0.16331000000000001</v>
      </c>
      <c r="E15">
        <v>75.250810000000001</v>
      </c>
      <c r="F15">
        <v>49.090589999999999</v>
      </c>
      <c r="G15">
        <v>1.5841400000000001</v>
      </c>
      <c r="H15">
        <v>5.2155399999999998</v>
      </c>
      <c r="I15">
        <v>7023.2315600000002</v>
      </c>
      <c r="J15">
        <v>12493.25886</v>
      </c>
      <c r="K15">
        <v>16076.52478</v>
      </c>
      <c r="L15">
        <v>20374.49048</v>
      </c>
      <c r="M15">
        <v>10226.78534</v>
      </c>
      <c r="N15">
        <v>7.5759999999999994E-2</v>
      </c>
      <c r="O15">
        <v>1.7934399999999999</v>
      </c>
      <c r="P15">
        <v>3.8161299999999998</v>
      </c>
      <c r="Q15">
        <v>2.282E-2</v>
      </c>
      <c r="R15">
        <v>5107.851459999998</v>
      </c>
    </row>
    <row r="16" spans="1:18" x14ac:dyDescent="0.3">
      <c r="A16" s="102">
        <v>14</v>
      </c>
      <c r="B16" t="s">
        <v>50</v>
      </c>
      <c r="C16">
        <v>24711.37686</v>
      </c>
      <c r="D16">
        <v>0.15858</v>
      </c>
      <c r="E16">
        <v>75.470169999999996</v>
      </c>
      <c r="F16">
        <v>49.211579999999998</v>
      </c>
      <c r="G16">
        <v>1.6092900000000001</v>
      </c>
      <c r="H16">
        <v>5.1901799999999998</v>
      </c>
      <c r="I16">
        <v>6915.1819400000004</v>
      </c>
      <c r="J16">
        <v>12415.67928</v>
      </c>
      <c r="K16">
        <v>16040.88048</v>
      </c>
      <c r="L16">
        <v>20336.393960000001</v>
      </c>
      <c r="M16">
        <v>10279.77778</v>
      </c>
      <c r="N16">
        <v>7.6700000000000004E-2</v>
      </c>
      <c r="O16">
        <v>1.8117099999999999</v>
      </c>
      <c r="P16">
        <v>3.8176899999999998</v>
      </c>
      <c r="Q16">
        <v>2.3709999999999998E-2</v>
      </c>
      <c r="R16">
        <v>5049.1366899999994</v>
      </c>
    </row>
    <row r="17" spans="1:18" x14ac:dyDescent="0.3">
      <c r="A17" s="102">
        <v>15</v>
      </c>
      <c r="B17" t="s">
        <v>51</v>
      </c>
      <c r="C17">
        <v>24867.619470000001</v>
      </c>
      <c r="D17">
        <v>0.16450000000000001</v>
      </c>
      <c r="E17">
        <v>75.283760000000001</v>
      </c>
      <c r="F17">
        <v>49.090719999999997</v>
      </c>
      <c r="G17">
        <v>1.61388</v>
      </c>
      <c r="H17">
        <v>5.2012999999999998</v>
      </c>
      <c r="I17">
        <v>7013.96083</v>
      </c>
      <c r="J17">
        <v>12538.35068</v>
      </c>
      <c r="K17">
        <v>16178.77557</v>
      </c>
      <c r="L17">
        <v>20455.713510000001</v>
      </c>
      <c r="M17">
        <v>10306.70667</v>
      </c>
      <c r="N17">
        <v>7.4999999999999997E-2</v>
      </c>
      <c r="O17">
        <v>1.8079799999999999</v>
      </c>
      <c r="P17">
        <v>3.8420000000000001</v>
      </c>
      <c r="Q17">
        <v>2.12E-2</v>
      </c>
      <c r="R17">
        <v>4990.4255000000012</v>
      </c>
    </row>
    <row r="18" spans="1:18" x14ac:dyDescent="0.3">
      <c r="A18" s="102">
        <v>16</v>
      </c>
      <c r="B18" t="s">
        <v>52</v>
      </c>
      <c r="C18">
        <v>25060.67571</v>
      </c>
      <c r="D18">
        <v>0.16880999999999999</v>
      </c>
      <c r="E18">
        <v>75.349969999999999</v>
      </c>
      <c r="F18">
        <v>49.050730000000001</v>
      </c>
      <c r="G18">
        <v>1.6191599999999999</v>
      </c>
      <c r="H18">
        <v>5.2015799999999999</v>
      </c>
      <c r="I18">
        <v>7197.0753699999996</v>
      </c>
      <c r="J18">
        <v>12689.08959</v>
      </c>
      <c r="K18">
        <v>16360.624750000001</v>
      </c>
      <c r="L18">
        <v>20586.93764</v>
      </c>
      <c r="M18">
        <v>10268.50569</v>
      </c>
      <c r="N18">
        <v>7.4969999999999995E-2</v>
      </c>
      <c r="O18">
        <v>1.8060099999999999</v>
      </c>
      <c r="P18">
        <v>3.8475600000000001</v>
      </c>
      <c r="Q18">
        <v>2.1919999999999999E-2</v>
      </c>
      <c r="R18">
        <v>4931.7047500000008</v>
      </c>
    </row>
    <row r="19" spans="1:18" x14ac:dyDescent="0.3">
      <c r="A19" s="102">
        <v>17</v>
      </c>
      <c r="B19" t="s">
        <v>53</v>
      </c>
      <c r="C19">
        <v>24978.755710000001</v>
      </c>
      <c r="D19">
        <v>0.16163</v>
      </c>
      <c r="E19">
        <v>75.825699999999998</v>
      </c>
      <c r="F19">
        <v>49.34939</v>
      </c>
      <c r="G19">
        <v>1.64822</v>
      </c>
      <c r="H19">
        <v>5.2175200000000004</v>
      </c>
      <c r="I19">
        <v>7010.2194600000003</v>
      </c>
      <c r="J19">
        <v>12531.37113</v>
      </c>
      <c r="K19">
        <v>16222.62887</v>
      </c>
      <c r="L19">
        <v>20468.065119999999</v>
      </c>
      <c r="M19">
        <v>10319.669980000001</v>
      </c>
      <c r="N19">
        <v>7.5990000000000002E-2</v>
      </c>
      <c r="O19">
        <v>1.8281000000000001</v>
      </c>
      <c r="P19">
        <v>3.8774199999999999</v>
      </c>
      <c r="Q19">
        <v>2.2870000000000001E-2</v>
      </c>
      <c r="R19">
        <v>4872.9896200000003</v>
      </c>
    </row>
    <row r="20" spans="1:18" x14ac:dyDescent="0.3">
      <c r="A20" s="102">
        <v>18</v>
      </c>
      <c r="B20" t="s">
        <v>54</v>
      </c>
      <c r="C20">
        <v>25137.136490000001</v>
      </c>
      <c r="D20">
        <v>0.16549</v>
      </c>
      <c r="E20">
        <v>75.591840000000005</v>
      </c>
      <c r="F20">
        <v>49.189109999999999</v>
      </c>
      <c r="G20">
        <v>1.65185</v>
      </c>
      <c r="H20">
        <v>5.2205500000000002</v>
      </c>
      <c r="I20">
        <v>7091.1742000000004</v>
      </c>
      <c r="J20">
        <v>12649.04717</v>
      </c>
      <c r="K20">
        <v>16334.028109999999</v>
      </c>
      <c r="L20">
        <v>20589.490730000001</v>
      </c>
      <c r="M20">
        <v>10362.867200000001</v>
      </c>
      <c r="N20">
        <v>7.6520000000000005E-2</v>
      </c>
      <c r="O20">
        <v>1.82464</v>
      </c>
      <c r="P20">
        <v>3.89432</v>
      </c>
      <c r="Q20">
        <v>2.0410000000000001E-2</v>
      </c>
      <c r="R20">
        <v>4814.2780700000003</v>
      </c>
    </row>
    <row r="21" spans="1:18" x14ac:dyDescent="0.3">
      <c r="A21" s="102">
        <v>19</v>
      </c>
      <c r="B21" t="s">
        <v>55</v>
      </c>
      <c r="C21">
        <v>25320.137119999999</v>
      </c>
      <c r="D21">
        <v>0.16996</v>
      </c>
      <c r="E21">
        <v>75.384559999999993</v>
      </c>
      <c r="F21">
        <v>49.036430000000003</v>
      </c>
      <c r="G21">
        <v>1.6546000000000001</v>
      </c>
      <c r="H21">
        <v>5.1982999999999997</v>
      </c>
      <c r="I21">
        <v>7317.1359400000001</v>
      </c>
      <c r="J21">
        <v>12822.27527</v>
      </c>
      <c r="K21">
        <v>16534.59146</v>
      </c>
      <c r="L21">
        <v>20728.845949999999</v>
      </c>
      <c r="M21">
        <v>10317.072319999999</v>
      </c>
      <c r="N21">
        <v>7.6740000000000003E-2</v>
      </c>
      <c r="O21">
        <v>1.8210599999999999</v>
      </c>
      <c r="P21">
        <v>3.8933900000000001</v>
      </c>
      <c r="Q21">
        <v>2.1129999999999999E-2</v>
      </c>
      <c r="R21">
        <v>4755.5700799999977</v>
      </c>
    </row>
    <row r="22" spans="1:18" x14ac:dyDescent="0.3">
      <c r="A22" s="102">
        <v>20</v>
      </c>
      <c r="B22" t="s">
        <v>56</v>
      </c>
      <c r="C22">
        <v>25347.212319999999</v>
      </c>
      <c r="D22">
        <v>0.16658999999999999</v>
      </c>
      <c r="E22">
        <v>75.529690000000002</v>
      </c>
      <c r="F22">
        <v>49.118960000000001</v>
      </c>
      <c r="G22">
        <v>1.67387</v>
      </c>
      <c r="H22">
        <v>5.1835500000000003</v>
      </c>
      <c r="I22">
        <v>7230.52052</v>
      </c>
      <c r="J22">
        <v>12763.078369999999</v>
      </c>
      <c r="K22">
        <v>16509.60946</v>
      </c>
      <c r="L22">
        <v>20718.96067</v>
      </c>
      <c r="M22">
        <v>10365.110919999999</v>
      </c>
      <c r="N22">
        <v>7.7579999999999996E-2</v>
      </c>
      <c r="O22">
        <v>1.8338399999999999</v>
      </c>
      <c r="P22">
        <v>3.9003299999999999</v>
      </c>
      <c r="Q22">
        <v>2.198E-2</v>
      </c>
      <c r="R22">
        <v>4696.8661399999983</v>
      </c>
    </row>
    <row r="23" spans="1:18" x14ac:dyDescent="0.3">
      <c r="A23" s="102">
        <v>21</v>
      </c>
      <c r="B23" t="s">
        <v>57</v>
      </c>
      <c r="C23">
        <v>25343.369259999999</v>
      </c>
      <c r="D23">
        <v>0.16728000000000001</v>
      </c>
      <c r="E23">
        <v>75.778099999999995</v>
      </c>
      <c r="F23">
        <v>49.281460000000003</v>
      </c>
      <c r="G23">
        <v>1.6854</v>
      </c>
      <c r="H23">
        <v>5.218</v>
      </c>
      <c r="I23">
        <v>7206.4363999999996</v>
      </c>
      <c r="J23">
        <v>12748.611500000001</v>
      </c>
      <c r="K23">
        <v>16499.455310000001</v>
      </c>
      <c r="L23">
        <v>20678.154460000002</v>
      </c>
      <c r="M23">
        <v>10351.514279999999</v>
      </c>
      <c r="N23">
        <v>7.6369999999999993E-2</v>
      </c>
      <c r="O23">
        <v>1.83897</v>
      </c>
      <c r="P23">
        <v>3.9399700000000002</v>
      </c>
      <c r="Q23">
        <v>2.002E-2</v>
      </c>
      <c r="R23">
        <v>4638.1657999999989</v>
      </c>
    </row>
    <row r="24" spans="1:18" x14ac:dyDescent="0.3">
      <c r="A24" s="102">
        <v>22</v>
      </c>
      <c r="B24" t="s">
        <v>58</v>
      </c>
      <c r="C24">
        <v>25644.566790000001</v>
      </c>
      <c r="D24">
        <v>0.17554</v>
      </c>
      <c r="E24">
        <v>75.345249999999993</v>
      </c>
      <c r="F24">
        <v>48.924250000000001</v>
      </c>
      <c r="G24">
        <v>1.6792499999999999</v>
      </c>
      <c r="H24">
        <v>5.17</v>
      </c>
      <c r="I24">
        <v>7537.6298500000003</v>
      </c>
      <c r="J24">
        <v>13028.03225</v>
      </c>
      <c r="K24">
        <v>16808.944589999999</v>
      </c>
      <c r="L24">
        <v>20924.028900000001</v>
      </c>
      <c r="M24">
        <v>10279.374250000001</v>
      </c>
      <c r="N24">
        <v>7.6050000000000006E-2</v>
      </c>
      <c r="O24">
        <v>1.8257699999999999</v>
      </c>
      <c r="P24">
        <v>3.9186899999999998</v>
      </c>
      <c r="Q24">
        <v>2.0639999999999999E-2</v>
      </c>
      <c r="R24">
        <v>4579.4496800000024</v>
      </c>
    </row>
    <row r="25" spans="1:18" x14ac:dyDescent="0.3">
      <c r="A25" s="102">
        <v>23</v>
      </c>
      <c r="B25" t="s">
        <v>59</v>
      </c>
      <c r="C25">
        <v>25817.349559999999</v>
      </c>
      <c r="D25">
        <v>0.17698</v>
      </c>
      <c r="E25">
        <v>75.114189999999994</v>
      </c>
      <c r="F25">
        <v>48.779679999999999</v>
      </c>
      <c r="G25">
        <v>1.68513</v>
      </c>
      <c r="H25">
        <v>5.1595800000000001</v>
      </c>
      <c r="I25">
        <v>7609.2293399999999</v>
      </c>
      <c r="J25">
        <v>13119.11636</v>
      </c>
      <c r="K25">
        <v>16912.26888</v>
      </c>
      <c r="L25">
        <v>21059.816889999998</v>
      </c>
      <c r="M25">
        <v>10313.4375</v>
      </c>
      <c r="N25">
        <v>7.6300000000000007E-2</v>
      </c>
      <c r="O25">
        <v>1.8245800000000001</v>
      </c>
      <c r="P25">
        <v>3.9260000000000002</v>
      </c>
      <c r="Q25">
        <v>2.1350000000000001E-2</v>
      </c>
      <c r="R25">
        <v>4520.7383599999994</v>
      </c>
    </row>
    <row r="26" spans="1:18" x14ac:dyDescent="0.3">
      <c r="A26" s="102">
        <v>24</v>
      </c>
      <c r="B26" t="s">
        <v>60</v>
      </c>
      <c r="C26">
        <v>25654.997009999999</v>
      </c>
      <c r="D26">
        <v>0.17163999999999999</v>
      </c>
      <c r="E26">
        <v>75.789159999999995</v>
      </c>
      <c r="F26">
        <v>49.20881</v>
      </c>
      <c r="G26">
        <v>1.70496</v>
      </c>
      <c r="H26">
        <v>5.2230400000000001</v>
      </c>
      <c r="I26">
        <v>7366.3543499999996</v>
      </c>
      <c r="J26">
        <v>12908.256600000001</v>
      </c>
      <c r="K26">
        <v>16724.234570000001</v>
      </c>
      <c r="L26">
        <v>20860.113089999999</v>
      </c>
      <c r="M26">
        <v>10336.67842</v>
      </c>
      <c r="N26">
        <v>7.6230000000000006E-2</v>
      </c>
      <c r="O26">
        <v>1.8391</v>
      </c>
      <c r="P26">
        <v>3.9863200000000001</v>
      </c>
      <c r="Q26">
        <v>1.9650000000000001E-2</v>
      </c>
      <c r="R26">
        <v>4461.8869400000003</v>
      </c>
    </row>
    <row r="27" spans="1:18" x14ac:dyDescent="0.3">
      <c r="A27" s="102">
        <v>25</v>
      </c>
      <c r="B27" t="s">
        <v>61</v>
      </c>
      <c r="C27">
        <v>25822.226900000001</v>
      </c>
      <c r="D27">
        <v>0.17505000000000001</v>
      </c>
      <c r="E27">
        <v>75.750050000000002</v>
      </c>
      <c r="F27">
        <v>49.179780000000001</v>
      </c>
      <c r="G27">
        <v>1.7072700000000001</v>
      </c>
      <c r="H27">
        <v>5.2293900000000004</v>
      </c>
      <c r="I27">
        <v>7542.5306499999997</v>
      </c>
      <c r="J27">
        <v>13033.05183</v>
      </c>
      <c r="K27">
        <v>16869.017930000002</v>
      </c>
      <c r="L27">
        <v>20979.659609999999</v>
      </c>
      <c r="M27">
        <v>10296.850899999999</v>
      </c>
      <c r="N27">
        <v>7.6509999999999995E-2</v>
      </c>
      <c r="O27">
        <v>1.8283799999999999</v>
      </c>
      <c r="P27">
        <v>3.9997199999999999</v>
      </c>
      <c r="Q27">
        <v>2.043E-2</v>
      </c>
      <c r="R27">
        <v>4403.0068900000006</v>
      </c>
    </row>
    <row r="28" spans="1:18" x14ac:dyDescent="0.3">
      <c r="A28" s="102">
        <v>26</v>
      </c>
      <c r="B28" t="s">
        <v>62</v>
      </c>
      <c r="C28">
        <v>25820.69327</v>
      </c>
      <c r="D28">
        <v>0.17065</v>
      </c>
      <c r="E28">
        <v>75.934529999999995</v>
      </c>
      <c r="F28">
        <v>49.289969999999997</v>
      </c>
      <c r="G28">
        <v>1.7244900000000001</v>
      </c>
      <c r="H28">
        <v>5.2039</v>
      </c>
      <c r="I28">
        <v>7428.9642199999998</v>
      </c>
      <c r="J28">
        <v>12945.356519999999</v>
      </c>
      <c r="K28">
        <v>16805.313709999999</v>
      </c>
      <c r="L28">
        <v>20941.234970000001</v>
      </c>
      <c r="M28">
        <v>10333.014950000001</v>
      </c>
      <c r="N28">
        <v>7.7399999999999997E-2</v>
      </c>
      <c r="O28">
        <v>1.83386</v>
      </c>
      <c r="P28">
        <v>3.99701</v>
      </c>
      <c r="Q28">
        <v>2.129E-2</v>
      </c>
      <c r="R28">
        <v>4344.1321199999984</v>
      </c>
    </row>
    <row r="29" spans="1:18" x14ac:dyDescent="0.3">
      <c r="A29" s="102">
        <v>27</v>
      </c>
      <c r="B29" t="s">
        <v>63</v>
      </c>
      <c r="C29">
        <v>25977.29437</v>
      </c>
      <c r="D29">
        <v>0.17510000000000001</v>
      </c>
      <c r="E29">
        <v>75.837339999999998</v>
      </c>
      <c r="F29">
        <v>49.243989999999997</v>
      </c>
      <c r="G29">
        <v>1.72539</v>
      </c>
      <c r="H29">
        <v>5.2199</v>
      </c>
      <c r="I29">
        <v>7495.8764899999996</v>
      </c>
      <c r="J29">
        <v>13048.54283</v>
      </c>
      <c r="K29">
        <v>16908.098030000001</v>
      </c>
      <c r="L29">
        <v>21056.799889999998</v>
      </c>
      <c r="M29">
        <v>10375.62377</v>
      </c>
      <c r="N29">
        <v>7.5759999999999994E-2</v>
      </c>
      <c r="O29">
        <v>1.8236000000000001</v>
      </c>
      <c r="P29">
        <v>4.0162500000000003</v>
      </c>
      <c r="Q29">
        <v>1.9439999999999999E-2</v>
      </c>
      <c r="R29">
        <v>4315.2601399999994</v>
      </c>
    </row>
    <row r="30" spans="1:18" x14ac:dyDescent="0.3">
      <c r="A30" s="102">
        <v>28</v>
      </c>
      <c r="B30" t="s">
        <v>64</v>
      </c>
      <c r="C30">
        <v>26170.891060000002</v>
      </c>
      <c r="D30">
        <v>0.17904</v>
      </c>
      <c r="E30">
        <v>75.760940000000005</v>
      </c>
      <c r="F30">
        <v>49.132579999999997</v>
      </c>
      <c r="G30">
        <v>1.7263200000000001</v>
      </c>
      <c r="H30">
        <v>5.2051499999999997</v>
      </c>
      <c r="I30">
        <v>7707.5592299999998</v>
      </c>
      <c r="J30">
        <v>13218.63119</v>
      </c>
      <c r="K30">
        <v>17101.375650000002</v>
      </c>
      <c r="L30">
        <v>21193.364150000001</v>
      </c>
      <c r="M30">
        <v>10317.639649999999</v>
      </c>
      <c r="N30">
        <v>7.5689999999999993E-2</v>
      </c>
      <c r="O30">
        <v>1.8131699999999999</v>
      </c>
      <c r="P30">
        <v>4.0132599999999998</v>
      </c>
      <c r="Q30">
        <v>2.0140000000000002E-2</v>
      </c>
      <c r="R30">
        <v>4286.3673400000007</v>
      </c>
    </row>
    <row r="31" spans="1:18" x14ac:dyDescent="0.3">
      <c r="A31" s="102">
        <v>29</v>
      </c>
      <c r="B31" t="s">
        <v>65</v>
      </c>
      <c r="C31">
        <v>26088.237669999999</v>
      </c>
      <c r="D31">
        <v>0.17224</v>
      </c>
      <c r="E31">
        <v>76.194519999999997</v>
      </c>
      <c r="F31">
        <v>49.414569999999998</v>
      </c>
      <c r="G31">
        <v>1.7477499999999999</v>
      </c>
      <c r="H31">
        <v>5.2271900000000002</v>
      </c>
      <c r="I31">
        <v>7514.1379100000004</v>
      </c>
      <c r="J31">
        <v>13061.08296</v>
      </c>
      <c r="K31">
        <v>16941.485560000001</v>
      </c>
      <c r="L31">
        <v>21073.7317</v>
      </c>
      <c r="M31">
        <v>10353.053180000001</v>
      </c>
      <c r="N31">
        <v>7.6660000000000006E-2</v>
      </c>
      <c r="O31">
        <v>1.8266199999999999</v>
      </c>
      <c r="P31">
        <v>4.0438099999999997</v>
      </c>
      <c r="Q31">
        <v>2.1049999999999999E-2</v>
      </c>
      <c r="R31">
        <v>4257.4772699999994</v>
      </c>
    </row>
    <row r="32" spans="1:18" x14ac:dyDescent="0.3">
      <c r="A32" s="102">
        <v>30</v>
      </c>
      <c r="B32" t="s">
        <v>66</v>
      </c>
      <c r="C32">
        <v>26293.15352</v>
      </c>
      <c r="D32">
        <v>0.17824000000000001</v>
      </c>
      <c r="E32">
        <v>75.813299999999998</v>
      </c>
      <c r="F32">
        <v>49.171680000000002</v>
      </c>
      <c r="G32">
        <v>1.7430000000000001</v>
      </c>
      <c r="H32">
        <v>5.2195900000000002</v>
      </c>
      <c r="I32">
        <v>7639.2561999999998</v>
      </c>
      <c r="J32">
        <v>13225.877920000001</v>
      </c>
      <c r="K32">
        <v>17073.942650000001</v>
      </c>
      <c r="L32">
        <v>21241.637989999999</v>
      </c>
      <c r="M32">
        <v>10380.24711</v>
      </c>
      <c r="N32">
        <v>7.5389999999999999E-2</v>
      </c>
      <c r="O32">
        <v>1.8129999999999999</v>
      </c>
      <c r="P32">
        <v>4.0495900000000002</v>
      </c>
      <c r="Q32">
        <v>1.9210000000000001E-2</v>
      </c>
      <c r="R32">
        <v>4228.5900299999994</v>
      </c>
    </row>
    <row r="33" spans="1:18" x14ac:dyDescent="0.3">
      <c r="A33" s="102">
        <v>31</v>
      </c>
      <c r="B33" t="s">
        <v>67</v>
      </c>
      <c r="C33">
        <v>26530.10097</v>
      </c>
      <c r="D33">
        <v>0.18348999999999999</v>
      </c>
      <c r="E33">
        <v>75.590280000000007</v>
      </c>
      <c r="F33">
        <v>49.022379999999998</v>
      </c>
      <c r="G33">
        <v>1.7369399999999999</v>
      </c>
      <c r="H33">
        <v>5.1874900000000004</v>
      </c>
      <c r="I33">
        <v>7865.5309200000002</v>
      </c>
      <c r="J33">
        <v>13446.050590000001</v>
      </c>
      <c r="K33">
        <v>17280.770390000001</v>
      </c>
      <c r="L33">
        <v>21428.39776</v>
      </c>
      <c r="M33">
        <v>10351.0679</v>
      </c>
      <c r="N33">
        <v>7.5429999999999997E-2</v>
      </c>
      <c r="O33">
        <v>1.79802</v>
      </c>
      <c r="P33">
        <v>4.0306899999999999</v>
      </c>
      <c r="Q33">
        <v>1.9869999999999999E-2</v>
      </c>
      <c r="R33">
        <v>4199.6952999999994</v>
      </c>
    </row>
    <row r="34" spans="1:18" x14ac:dyDescent="0.3">
      <c r="A34" s="102">
        <v>32</v>
      </c>
      <c r="B34" t="s">
        <v>68</v>
      </c>
      <c r="C34">
        <v>26563.340069999998</v>
      </c>
      <c r="D34">
        <v>0.18015999999999999</v>
      </c>
      <c r="E34">
        <v>75.685239999999993</v>
      </c>
      <c r="F34">
        <v>49.083440000000003</v>
      </c>
      <c r="G34">
        <v>1.7481199999999999</v>
      </c>
      <c r="H34">
        <v>5.1798799999999998</v>
      </c>
      <c r="I34">
        <v>7791.6642099999999</v>
      </c>
      <c r="J34">
        <v>13412.32755</v>
      </c>
      <c r="K34">
        <v>17249.601780000001</v>
      </c>
      <c r="L34">
        <v>21424.712670000001</v>
      </c>
      <c r="M34">
        <v>10396.98438</v>
      </c>
      <c r="N34">
        <v>7.6200000000000004E-2</v>
      </c>
      <c r="O34">
        <v>1.80138</v>
      </c>
      <c r="P34">
        <v>4.0389299999999997</v>
      </c>
      <c r="Q34">
        <v>2.0670000000000001E-2</v>
      </c>
      <c r="R34">
        <v>4170.8032999999996</v>
      </c>
    </row>
    <row r="35" spans="1:18" x14ac:dyDescent="0.3">
      <c r="A35" s="102">
        <v>33</v>
      </c>
      <c r="B35" t="s">
        <v>69</v>
      </c>
      <c r="C35">
        <v>26556.164680000002</v>
      </c>
      <c r="D35">
        <v>0.18057999999999999</v>
      </c>
      <c r="E35">
        <v>76.046760000000006</v>
      </c>
      <c r="F35">
        <v>49.334809999999997</v>
      </c>
      <c r="G35">
        <v>1.75404</v>
      </c>
      <c r="H35">
        <v>5.22363</v>
      </c>
      <c r="I35">
        <v>7729.0382799999998</v>
      </c>
      <c r="J35">
        <v>13391.70319</v>
      </c>
      <c r="K35">
        <v>17183.415550000002</v>
      </c>
      <c r="L35">
        <v>21375.111929999999</v>
      </c>
      <c r="M35">
        <v>10421.67477</v>
      </c>
      <c r="N35">
        <v>7.3289999999999994E-2</v>
      </c>
      <c r="O35">
        <v>1.7984</v>
      </c>
      <c r="P35">
        <v>4.0765099999999999</v>
      </c>
      <c r="Q35">
        <v>1.908E-2</v>
      </c>
      <c r="R35">
        <v>4141.9140400000033</v>
      </c>
    </row>
    <row r="36" spans="1:18" x14ac:dyDescent="0.3">
      <c r="A36" s="102">
        <v>34</v>
      </c>
      <c r="B36" t="s">
        <v>70</v>
      </c>
      <c r="C36">
        <v>26947.381860000001</v>
      </c>
      <c r="D36">
        <v>0.19031000000000001</v>
      </c>
      <c r="E36">
        <v>75.504670000000004</v>
      </c>
      <c r="F36">
        <v>48.922739999999997</v>
      </c>
      <c r="G36">
        <v>1.7353099999999999</v>
      </c>
      <c r="H36">
        <v>5.1543599999999996</v>
      </c>
      <c r="I36">
        <v>8123.4198699999997</v>
      </c>
      <c r="J36">
        <v>13757.262189999999</v>
      </c>
      <c r="K36">
        <v>17544.158429999999</v>
      </c>
      <c r="L36">
        <v>21704.421490000001</v>
      </c>
      <c r="M36">
        <v>10388.819439999999</v>
      </c>
      <c r="N36">
        <v>7.2779999999999997E-2</v>
      </c>
      <c r="O36">
        <v>1.7721100000000001</v>
      </c>
      <c r="P36">
        <v>4.0272899999999998</v>
      </c>
      <c r="Q36">
        <v>1.9709999999999998E-2</v>
      </c>
      <c r="R36">
        <v>4112.9461200000014</v>
      </c>
    </row>
    <row r="37" spans="1:18" x14ac:dyDescent="0.3">
      <c r="A37" s="102">
        <v>35</v>
      </c>
      <c r="B37" t="s">
        <v>71</v>
      </c>
      <c r="C37">
        <v>27170.83267</v>
      </c>
      <c r="D37">
        <v>0.19267999999999999</v>
      </c>
      <c r="E37">
        <v>75.156930000000003</v>
      </c>
      <c r="F37">
        <v>48.717730000000003</v>
      </c>
      <c r="G37">
        <v>1.73356</v>
      </c>
      <c r="H37">
        <v>5.14961</v>
      </c>
      <c r="I37">
        <v>8250.3600299999998</v>
      </c>
      <c r="J37">
        <v>13932.102199999999</v>
      </c>
      <c r="K37">
        <v>17693.20666</v>
      </c>
      <c r="L37">
        <v>21890.518240000001</v>
      </c>
      <c r="M37">
        <v>10431.25151</v>
      </c>
      <c r="N37">
        <v>7.288E-2</v>
      </c>
      <c r="O37">
        <v>1.76319</v>
      </c>
      <c r="P37">
        <v>4.0355299999999996</v>
      </c>
      <c r="Q37">
        <v>2.036E-2</v>
      </c>
      <c r="R37">
        <v>4083.9832700000011</v>
      </c>
    </row>
    <row r="38" spans="1:18" x14ac:dyDescent="0.3">
      <c r="A38" s="102">
        <v>36</v>
      </c>
      <c r="B38" t="s">
        <v>72</v>
      </c>
      <c r="C38">
        <v>26956.671180000001</v>
      </c>
      <c r="D38">
        <v>0.18459999999999999</v>
      </c>
      <c r="E38">
        <v>76.05556</v>
      </c>
      <c r="F38">
        <v>49.308579999999999</v>
      </c>
      <c r="G38">
        <v>1.7553300000000001</v>
      </c>
      <c r="H38">
        <v>5.2307699999999997</v>
      </c>
      <c r="I38">
        <v>7938.4536399999997</v>
      </c>
      <c r="J38">
        <v>13703.03037</v>
      </c>
      <c r="K38">
        <v>17385.390479999998</v>
      </c>
      <c r="L38">
        <v>21633.51009</v>
      </c>
      <c r="M38">
        <v>10497.927390000001</v>
      </c>
      <c r="N38">
        <v>7.2819999999999996E-2</v>
      </c>
      <c r="O38">
        <v>1.77779</v>
      </c>
      <c r="P38">
        <v>4.1010600000000004</v>
      </c>
      <c r="Q38">
        <v>1.89E-2</v>
      </c>
      <c r="R38">
        <v>4084.8950500000028</v>
      </c>
    </row>
    <row r="39" spans="1:18" x14ac:dyDescent="0.3">
      <c r="A39" s="102">
        <v>37</v>
      </c>
      <c r="B39" t="s">
        <v>73</v>
      </c>
      <c r="C39">
        <v>27173.04552</v>
      </c>
      <c r="D39">
        <v>0.18748999999999999</v>
      </c>
      <c r="E39">
        <v>76.0505</v>
      </c>
      <c r="F39">
        <v>49.312980000000003</v>
      </c>
      <c r="G39">
        <v>1.7520100000000001</v>
      </c>
      <c r="H39">
        <v>5.2444199999999999</v>
      </c>
      <c r="I39">
        <v>8122.9272600000004</v>
      </c>
      <c r="J39">
        <v>13885.728859999999</v>
      </c>
      <c r="K39">
        <v>17595.124599999999</v>
      </c>
      <c r="L39">
        <v>21793.396100000002</v>
      </c>
      <c r="M39">
        <v>10504.276</v>
      </c>
      <c r="N39">
        <v>7.2910000000000003E-2</v>
      </c>
      <c r="O39">
        <v>1.7742800000000001</v>
      </c>
      <c r="P39">
        <v>4.1026499999999997</v>
      </c>
      <c r="Q39">
        <v>1.9560000000000001E-2</v>
      </c>
      <c r="R39">
        <v>4105.7880799999984</v>
      </c>
    </row>
    <row r="40" spans="1:18" x14ac:dyDescent="0.3">
      <c r="A40" s="102">
        <v>38</v>
      </c>
      <c r="B40" t="s">
        <v>74</v>
      </c>
      <c r="C40">
        <v>27168.941610000002</v>
      </c>
      <c r="D40">
        <v>0.18196999999999999</v>
      </c>
      <c r="E40">
        <v>76.284450000000007</v>
      </c>
      <c r="F40">
        <v>49.479120000000002</v>
      </c>
      <c r="G40">
        <v>1.7672000000000001</v>
      </c>
      <c r="H40">
        <v>5.2179099999999998</v>
      </c>
      <c r="I40">
        <v>7994.6109100000003</v>
      </c>
      <c r="J40">
        <v>13808.104950000001</v>
      </c>
      <c r="K40">
        <v>17517.152669999999</v>
      </c>
      <c r="L40">
        <v>21749.499970000001</v>
      </c>
      <c r="M40">
        <v>10571.14301</v>
      </c>
      <c r="N40">
        <v>7.3840000000000003E-2</v>
      </c>
      <c r="O40">
        <v>1.78918</v>
      </c>
      <c r="P40">
        <v>4.0875199999999996</v>
      </c>
      <c r="Q40">
        <v>2.0369999999999999E-2</v>
      </c>
      <c r="R40">
        <v>4126.6870400000007</v>
      </c>
    </row>
    <row r="41" spans="1:18" x14ac:dyDescent="0.3">
      <c r="A41" s="102">
        <v>39</v>
      </c>
      <c r="B41" t="s">
        <v>75</v>
      </c>
      <c r="C41">
        <v>27371.384529999999</v>
      </c>
      <c r="D41">
        <v>0.18692</v>
      </c>
      <c r="E41">
        <v>76.05744</v>
      </c>
      <c r="F41">
        <v>49.362870000000001</v>
      </c>
      <c r="G41">
        <v>1.76291</v>
      </c>
      <c r="H41">
        <v>5.2283499999999998</v>
      </c>
      <c r="I41">
        <v>8105.7451000000001</v>
      </c>
      <c r="J41">
        <v>13972.940860000001</v>
      </c>
      <c r="K41">
        <v>17669.62599</v>
      </c>
      <c r="L41">
        <v>21910.192780000001</v>
      </c>
      <c r="M41">
        <v>10611.368759999999</v>
      </c>
      <c r="N41">
        <v>7.213E-2</v>
      </c>
      <c r="O41">
        <v>1.7836799999999999</v>
      </c>
      <c r="P41">
        <v>4.0948200000000003</v>
      </c>
      <c r="Q41">
        <v>1.8700000000000001E-2</v>
      </c>
      <c r="R41">
        <v>4147.5978399999995</v>
      </c>
    </row>
    <row r="42" spans="1:18" x14ac:dyDescent="0.3">
      <c r="A42" s="102">
        <v>40</v>
      </c>
      <c r="B42" t="s">
        <v>76</v>
      </c>
      <c r="C42">
        <v>27622.192070000001</v>
      </c>
      <c r="D42">
        <v>0.19137000000000001</v>
      </c>
      <c r="E42">
        <v>75.955609999999993</v>
      </c>
      <c r="F42">
        <v>49.24962</v>
      </c>
      <c r="G42">
        <v>1.75495</v>
      </c>
      <c r="H42">
        <v>5.2142200000000001</v>
      </c>
      <c r="I42">
        <v>8341.4802400000008</v>
      </c>
      <c r="J42">
        <v>14200.690629999999</v>
      </c>
      <c r="K42">
        <v>17925.019380000002</v>
      </c>
      <c r="L42">
        <v>22096.991279999998</v>
      </c>
      <c r="M42">
        <v>10581.806140000001</v>
      </c>
      <c r="N42">
        <v>7.1919999999999998E-2</v>
      </c>
      <c r="O42">
        <v>1.7765899999999999</v>
      </c>
      <c r="P42">
        <v>4.0769000000000002</v>
      </c>
      <c r="Q42">
        <v>1.932E-2</v>
      </c>
      <c r="R42">
        <v>4168.4947500000017</v>
      </c>
    </row>
    <row r="43" spans="1:18" x14ac:dyDescent="0.3">
      <c r="A43" s="102">
        <v>41</v>
      </c>
      <c r="B43" t="s">
        <v>77</v>
      </c>
      <c r="C43">
        <v>27512.123240000001</v>
      </c>
      <c r="D43">
        <v>0.18342</v>
      </c>
      <c r="E43">
        <v>76.456389999999999</v>
      </c>
      <c r="F43">
        <v>49.593640000000001</v>
      </c>
      <c r="G43">
        <v>1.77563</v>
      </c>
      <c r="H43">
        <v>5.2345800000000002</v>
      </c>
      <c r="I43">
        <v>8119.9477100000004</v>
      </c>
      <c r="J43">
        <v>14021.53024</v>
      </c>
      <c r="K43">
        <v>17728.479889999999</v>
      </c>
      <c r="L43">
        <v>21948.395079999998</v>
      </c>
      <c r="M43">
        <v>10627.60694</v>
      </c>
      <c r="N43">
        <v>7.2929999999999995E-2</v>
      </c>
      <c r="O43">
        <v>1.79715</v>
      </c>
      <c r="P43">
        <v>4.0977399999999999</v>
      </c>
      <c r="Q43">
        <v>2.0199999999999999E-2</v>
      </c>
      <c r="R43">
        <v>4189.3975600000012</v>
      </c>
    </row>
    <row r="44" spans="1:18" x14ac:dyDescent="0.3">
      <c r="A44" s="102">
        <v>42</v>
      </c>
      <c r="B44" t="s">
        <v>78</v>
      </c>
      <c r="C44">
        <v>27719.48504</v>
      </c>
      <c r="D44">
        <v>0.18837000000000001</v>
      </c>
      <c r="E44">
        <v>76.113</v>
      </c>
      <c r="F44">
        <v>49.392769999999999</v>
      </c>
      <c r="G44">
        <v>1.7709699999999999</v>
      </c>
      <c r="H44">
        <v>5.2344499999999998</v>
      </c>
      <c r="I44">
        <v>8242.0575499999995</v>
      </c>
      <c r="J44">
        <v>14187.30507</v>
      </c>
      <c r="K44">
        <v>17856.39329</v>
      </c>
      <c r="L44">
        <v>22116.665560000001</v>
      </c>
      <c r="M44">
        <v>10669.13816</v>
      </c>
      <c r="N44">
        <v>7.1809999999999999E-2</v>
      </c>
      <c r="O44">
        <v>1.792</v>
      </c>
      <c r="P44">
        <v>4.1005399999999996</v>
      </c>
      <c r="Q44">
        <v>1.8550000000000001E-2</v>
      </c>
      <c r="R44">
        <v>4210.3093799999988</v>
      </c>
    </row>
    <row r="45" spans="1:18" x14ac:dyDescent="0.3">
      <c r="A45" s="102">
        <v>43</v>
      </c>
      <c r="B45" t="s">
        <v>79</v>
      </c>
      <c r="C45">
        <v>27959.378420000001</v>
      </c>
      <c r="D45">
        <v>0.19245000000000001</v>
      </c>
      <c r="E45">
        <v>75.876159999999999</v>
      </c>
      <c r="F45">
        <v>49.249949999999998</v>
      </c>
      <c r="G45">
        <v>1.76539</v>
      </c>
      <c r="H45">
        <v>5.2054799999999997</v>
      </c>
      <c r="I45">
        <v>8472.5495300000002</v>
      </c>
      <c r="J45">
        <v>14415.709699999999</v>
      </c>
      <c r="K45">
        <v>18108.412960000001</v>
      </c>
      <c r="L45">
        <v>22305.576270000001</v>
      </c>
      <c r="M45">
        <v>10617.882229999999</v>
      </c>
      <c r="N45">
        <v>7.1849999999999997E-2</v>
      </c>
      <c r="O45">
        <v>1.7858000000000001</v>
      </c>
      <c r="P45">
        <v>4.0763400000000001</v>
      </c>
      <c r="Q45">
        <v>1.9179999999999999E-2</v>
      </c>
      <c r="R45">
        <v>4231.2247900000002</v>
      </c>
    </row>
    <row r="46" spans="1:18" x14ac:dyDescent="0.3">
      <c r="A46" s="102">
        <v>44</v>
      </c>
      <c r="B46" t="s">
        <v>80</v>
      </c>
      <c r="C46">
        <v>27992.449970000001</v>
      </c>
      <c r="D46">
        <v>0.18869</v>
      </c>
      <c r="E46">
        <v>75.996359999999996</v>
      </c>
      <c r="F46">
        <v>49.347839999999998</v>
      </c>
      <c r="G46">
        <v>1.7776000000000001</v>
      </c>
      <c r="H46">
        <v>5.1952499999999997</v>
      </c>
      <c r="I46">
        <v>8376.0366799999993</v>
      </c>
      <c r="J46">
        <v>14360.44742</v>
      </c>
      <c r="K46">
        <v>18062.669170000001</v>
      </c>
      <c r="L46">
        <v>22299.485530000002</v>
      </c>
      <c r="M46">
        <v>10662.62132</v>
      </c>
      <c r="N46">
        <v>7.2650000000000006E-2</v>
      </c>
      <c r="O46">
        <v>1.79735</v>
      </c>
      <c r="P46">
        <v>4.0734399999999997</v>
      </c>
      <c r="Q46">
        <v>1.9939999999999999E-2</v>
      </c>
      <c r="R46">
        <v>4252.1461499999996</v>
      </c>
    </row>
    <row r="47" spans="1:18" x14ac:dyDescent="0.3">
      <c r="A47" s="102">
        <v>45</v>
      </c>
      <c r="B47" t="s">
        <v>81</v>
      </c>
      <c r="C47">
        <v>27984.48775</v>
      </c>
      <c r="D47">
        <v>0.18837999999999999</v>
      </c>
      <c r="E47">
        <v>76.373710000000003</v>
      </c>
      <c r="F47">
        <v>49.616639999999997</v>
      </c>
      <c r="G47">
        <v>1.78576</v>
      </c>
      <c r="H47">
        <v>5.2428800000000004</v>
      </c>
      <c r="I47">
        <v>8284.7068500000005</v>
      </c>
      <c r="J47">
        <v>14319.86744</v>
      </c>
      <c r="K47">
        <v>17996.501100000001</v>
      </c>
      <c r="L47">
        <v>22246.039980000001</v>
      </c>
      <c r="M47">
        <v>10668.600899999999</v>
      </c>
      <c r="N47">
        <v>7.0220000000000005E-2</v>
      </c>
      <c r="O47">
        <v>1.8035399999999999</v>
      </c>
      <c r="P47">
        <v>4.10541</v>
      </c>
      <c r="Q47">
        <v>1.8460000000000001E-2</v>
      </c>
      <c r="R47">
        <v>4273.0789299999997</v>
      </c>
    </row>
    <row r="48" spans="1:18" x14ac:dyDescent="0.3">
      <c r="A48" s="102">
        <v>46</v>
      </c>
      <c r="B48" t="s">
        <v>82</v>
      </c>
      <c r="C48">
        <v>28381.038799999998</v>
      </c>
      <c r="D48">
        <v>0.19742999999999999</v>
      </c>
      <c r="E48">
        <v>75.835679999999996</v>
      </c>
      <c r="F48">
        <v>49.222569999999997</v>
      </c>
      <c r="G48">
        <v>1.7696400000000001</v>
      </c>
      <c r="H48">
        <v>5.1738099999999996</v>
      </c>
      <c r="I48">
        <v>8664.9431100000002</v>
      </c>
      <c r="J48">
        <v>14696.88798</v>
      </c>
      <c r="K48">
        <v>18425.871090000001</v>
      </c>
      <c r="L48">
        <v>22606.06407</v>
      </c>
      <c r="M48">
        <v>10643.96963</v>
      </c>
      <c r="N48">
        <v>6.9709999999999994E-2</v>
      </c>
      <c r="O48">
        <v>1.7871600000000001</v>
      </c>
      <c r="P48">
        <v>4.0493399999999999</v>
      </c>
      <c r="Q48">
        <v>1.8970000000000001E-2</v>
      </c>
      <c r="R48">
        <v>4293.9419999999991</v>
      </c>
    </row>
    <row r="49" spans="1:18" x14ac:dyDescent="0.3">
      <c r="A49" s="102">
        <v>47</v>
      </c>
      <c r="B49" t="s">
        <v>83</v>
      </c>
      <c r="C49">
        <v>28607.25664</v>
      </c>
      <c r="D49">
        <v>0.19946</v>
      </c>
      <c r="E49">
        <v>75.518219999999999</v>
      </c>
      <c r="F49">
        <v>49.053550000000001</v>
      </c>
      <c r="G49">
        <v>1.7689299999999999</v>
      </c>
      <c r="H49">
        <v>5.1692099999999996</v>
      </c>
      <c r="I49">
        <v>8768.6315500000001</v>
      </c>
      <c r="J49">
        <v>14836.02029</v>
      </c>
      <c r="K49">
        <v>18558.69541</v>
      </c>
      <c r="L49">
        <v>22793.0913</v>
      </c>
      <c r="M49">
        <v>10667.437610000001</v>
      </c>
      <c r="N49">
        <v>6.9870000000000002E-2</v>
      </c>
      <c r="O49">
        <v>1.7855300000000001</v>
      </c>
      <c r="P49">
        <v>4.0494700000000003</v>
      </c>
      <c r="Q49">
        <v>1.959E-2</v>
      </c>
      <c r="R49">
        <v>4314.8107999999993</v>
      </c>
    </row>
    <row r="50" spans="1:18" x14ac:dyDescent="0.3">
      <c r="A50" s="102">
        <v>48</v>
      </c>
      <c r="B50" t="s">
        <v>84</v>
      </c>
      <c r="C50">
        <v>28389.7556</v>
      </c>
      <c r="D50">
        <v>0.19191</v>
      </c>
      <c r="E50">
        <v>76.381240000000005</v>
      </c>
      <c r="F50">
        <v>49.636029999999998</v>
      </c>
      <c r="G50">
        <v>1.79261</v>
      </c>
      <c r="H50">
        <v>5.2511999999999999</v>
      </c>
      <c r="I50">
        <v>8427.97379</v>
      </c>
      <c r="J50">
        <v>14582.521210000001</v>
      </c>
      <c r="K50">
        <v>18245.777910000001</v>
      </c>
      <c r="L50">
        <v>22531.608680000001</v>
      </c>
      <c r="M50">
        <v>10675.42238</v>
      </c>
      <c r="N50">
        <v>6.9639999999999994E-2</v>
      </c>
      <c r="O50">
        <v>1.8070900000000001</v>
      </c>
      <c r="P50">
        <v>4.10947</v>
      </c>
      <c r="Q50">
        <v>1.8270000000000002E-2</v>
      </c>
      <c r="R50">
        <v>4335.6794799999989</v>
      </c>
    </row>
    <row r="51" spans="1:18" x14ac:dyDescent="0.3">
      <c r="A51" s="102">
        <v>49</v>
      </c>
      <c r="B51" t="s">
        <v>85</v>
      </c>
      <c r="C51">
        <v>28609.343519999999</v>
      </c>
      <c r="D51">
        <v>0.19525999999999999</v>
      </c>
      <c r="E51">
        <v>76.263559999999998</v>
      </c>
      <c r="F51">
        <v>49.576259999999998</v>
      </c>
      <c r="G51">
        <v>1.79067</v>
      </c>
      <c r="H51">
        <v>5.2563000000000004</v>
      </c>
      <c r="I51">
        <v>8620.2900399999999</v>
      </c>
      <c r="J51">
        <v>14757.96718</v>
      </c>
      <c r="K51">
        <v>18488.178599999999</v>
      </c>
      <c r="L51">
        <v>22697.84996</v>
      </c>
      <c r="M51">
        <v>10614.78074</v>
      </c>
      <c r="N51">
        <v>6.9739999999999996E-2</v>
      </c>
      <c r="O51">
        <v>1.8034300000000001</v>
      </c>
      <c r="P51">
        <v>4.1081000000000003</v>
      </c>
      <c r="Q51">
        <v>1.89E-2</v>
      </c>
      <c r="R51">
        <v>4356.5206199999993</v>
      </c>
    </row>
    <row r="52" spans="1:18" x14ac:dyDescent="0.3">
      <c r="A52" s="102">
        <v>50</v>
      </c>
      <c r="B52" t="s">
        <v>86</v>
      </c>
      <c r="C52">
        <v>28605.091939999998</v>
      </c>
      <c r="D52">
        <v>0.19045000000000001</v>
      </c>
      <c r="E52">
        <v>76.453410000000005</v>
      </c>
      <c r="F52">
        <v>49.722569999999997</v>
      </c>
      <c r="G52">
        <v>1.80511</v>
      </c>
      <c r="H52">
        <v>5.2252700000000001</v>
      </c>
      <c r="I52">
        <v>8485.0813500000004</v>
      </c>
      <c r="J52">
        <v>14650.531580000001</v>
      </c>
      <c r="K52">
        <v>18405.26441</v>
      </c>
      <c r="L52">
        <v>22653.81827</v>
      </c>
      <c r="M52">
        <v>10648.923580000001</v>
      </c>
      <c r="N52">
        <v>7.0639999999999994E-2</v>
      </c>
      <c r="O52">
        <v>1.8164100000000001</v>
      </c>
      <c r="P52">
        <v>4.0891400000000004</v>
      </c>
      <c r="Q52">
        <v>1.967E-2</v>
      </c>
      <c r="R52">
        <v>4377.3673699999999</v>
      </c>
    </row>
    <row r="53" spans="1:18" x14ac:dyDescent="0.3">
      <c r="A53" s="102">
        <v>51</v>
      </c>
      <c r="B53" t="s">
        <v>87</v>
      </c>
      <c r="C53">
        <v>28810.534240000001</v>
      </c>
      <c r="D53">
        <v>0.1953</v>
      </c>
      <c r="E53">
        <v>76.200900000000004</v>
      </c>
      <c r="F53">
        <v>49.598570000000002</v>
      </c>
      <c r="G53">
        <v>1.8020400000000001</v>
      </c>
      <c r="H53">
        <v>5.2368499999999996</v>
      </c>
      <c r="I53">
        <v>8605.1023999999998</v>
      </c>
      <c r="J53">
        <v>14795.4853</v>
      </c>
      <c r="K53">
        <v>18562.624250000001</v>
      </c>
      <c r="L53">
        <v>22817.49739</v>
      </c>
      <c r="M53">
        <v>10671.15301</v>
      </c>
      <c r="N53">
        <v>6.9220000000000004E-2</v>
      </c>
      <c r="O53">
        <v>1.81107</v>
      </c>
      <c r="P53">
        <v>4.0975700000000002</v>
      </c>
      <c r="Q53">
        <v>1.8069999999999999E-2</v>
      </c>
      <c r="R53">
        <v>4398.2264500000019</v>
      </c>
    </row>
    <row r="54" spans="1:18" x14ac:dyDescent="0.3">
      <c r="A54" s="102">
        <v>52</v>
      </c>
      <c r="B54" t="s">
        <v>88</v>
      </c>
      <c r="C54">
        <v>29065.092189999999</v>
      </c>
      <c r="D54">
        <v>0.2</v>
      </c>
      <c r="E54">
        <v>76.021339999999995</v>
      </c>
      <c r="F54">
        <v>49.440159999999999</v>
      </c>
      <c r="G54">
        <v>1.79643</v>
      </c>
      <c r="H54">
        <v>5.2160000000000002</v>
      </c>
      <c r="I54">
        <v>8857.2746999999999</v>
      </c>
      <c r="J54">
        <v>15031.302079999999</v>
      </c>
      <c r="K54">
        <v>18840.638859999999</v>
      </c>
      <c r="L54">
        <v>23009.26527</v>
      </c>
      <c r="M54">
        <v>10595.23194</v>
      </c>
      <c r="N54">
        <v>6.9080000000000003E-2</v>
      </c>
      <c r="O54">
        <v>1.8047200000000001</v>
      </c>
      <c r="P54">
        <v>4.0763400000000001</v>
      </c>
      <c r="Q54">
        <v>1.8669999999999999E-2</v>
      </c>
      <c r="R54">
        <v>4419.0689700000003</v>
      </c>
    </row>
    <row r="55" spans="1:18" x14ac:dyDescent="0.3">
      <c r="A55" s="102">
        <v>53</v>
      </c>
      <c r="B55" t="s">
        <v>89</v>
      </c>
      <c r="C55">
        <v>28953.275979999999</v>
      </c>
      <c r="D55">
        <v>0.19236</v>
      </c>
      <c r="E55">
        <v>76.509609999999995</v>
      </c>
      <c r="F55">
        <v>49.790840000000003</v>
      </c>
      <c r="G55">
        <v>1.81772</v>
      </c>
      <c r="H55">
        <v>5.2359499999999999</v>
      </c>
      <c r="I55">
        <v>8624.2254400000002</v>
      </c>
      <c r="J55">
        <v>14819.05334</v>
      </c>
      <c r="K55">
        <v>18631.68591</v>
      </c>
      <c r="L55">
        <v>22857.467390000002</v>
      </c>
      <c r="M55">
        <v>10636.31387</v>
      </c>
      <c r="N55">
        <v>7.0069999999999993E-2</v>
      </c>
      <c r="O55">
        <v>1.8246</v>
      </c>
      <c r="P55">
        <v>4.09504</v>
      </c>
      <c r="Q55">
        <v>1.95E-2</v>
      </c>
      <c r="R55">
        <v>4439.9198699999979</v>
      </c>
    </row>
    <row r="56" spans="1:18" x14ac:dyDescent="0.3">
      <c r="A56" s="102">
        <v>54</v>
      </c>
      <c r="B56" t="s">
        <v>90</v>
      </c>
      <c r="C56">
        <v>29166.170580000002</v>
      </c>
      <c r="D56">
        <v>0.19742000000000001</v>
      </c>
      <c r="E56">
        <v>76.155330000000006</v>
      </c>
      <c r="F56">
        <v>49.589700000000001</v>
      </c>
      <c r="G56">
        <v>1.8128500000000001</v>
      </c>
      <c r="H56">
        <v>5.2363400000000002</v>
      </c>
      <c r="I56">
        <v>8750.3514099999993</v>
      </c>
      <c r="J56">
        <v>14961.66815</v>
      </c>
      <c r="K56">
        <v>18763.999530000001</v>
      </c>
      <c r="L56">
        <v>23030.342240000002</v>
      </c>
      <c r="M56">
        <v>10666.354939999999</v>
      </c>
      <c r="N56">
        <v>6.8820000000000006E-2</v>
      </c>
      <c r="O56">
        <v>1.8183</v>
      </c>
      <c r="P56">
        <v>4.0971099999999998</v>
      </c>
      <c r="Q56">
        <v>1.797E-2</v>
      </c>
      <c r="R56">
        <v>4460.781890000002</v>
      </c>
    </row>
    <row r="57" spans="1:18" x14ac:dyDescent="0.3">
      <c r="A57" s="102">
        <v>55</v>
      </c>
      <c r="B57" t="s">
        <v>91</v>
      </c>
      <c r="C57">
        <v>29412.473480000001</v>
      </c>
      <c r="D57">
        <v>0.2014</v>
      </c>
      <c r="E57">
        <v>75.898939999999996</v>
      </c>
      <c r="F57">
        <v>49.439830000000001</v>
      </c>
      <c r="G57">
        <v>1.80616</v>
      </c>
      <c r="H57">
        <v>5.2057000000000002</v>
      </c>
      <c r="I57">
        <v>9016.44326</v>
      </c>
      <c r="J57">
        <v>15168.065909999999</v>
      </c>
      <c r="K57">
        <v>19034.194240000001</v>
      </c>
      <c r="L57">
        <v>23225.170180000001</v>
      </c>
      <c r="M57">
        <v>10602.52723</v>
      </c>
      <c r="N57">
        <v>6.8930000000000005E-2</v>
      </c>
      <c r="O57">
        <v>1.8113600000000001</v>
      </c>
      <c r="P57">
        <v>4.0705499999999999</v>
      </c>
      <c r="Q57">
        <v>1.856E-2</v>
      </c>
      <c r="R57">
        <v>4481.6420800000014</v>
      </c>
    </row>
    <row r="58" spans="1:18" x14ac:dyDescent="0.3">
      <c r="A58" s="102">
        <v>56</v>
      </c>
      <c r="B58" t="s">
        <v>92</v>
      </c>
      <c r="C58">
        <v>29446.316910000001</v>
      </c>
      <c r="D58">
        <v>0.19788</v>
      </c>
      <c r="E58">
        <v>75.978250000000003</v>
      </c>
      <c r="F58">
        <v>49.516399999999997</v>
      </c>
      <c r="G58">
        <v>1.81697</v>
      </c>
      <c r="H58">
        <v>5.1928400000000003</v>
      </c>
      <c r="I58">
        <v>8945.5579500000003</v>
      </c>
      <c r="J58">
        <v>15102.248509999999</v>
      </c>
      <c r="K58">
        <v>18991.70924</v>
      </c>
      <c r="L58">
        <v>23219.897239999998</v>
      </c>
      <c r="M58">
        <v>10650.689060000001</v>
      </c>
      <c r="N58">
        <v>6.9690000000000002E-2</v>
      </c>
      <c r="O58">
        <v>1.8212299999999999</v>
      </c>
      <c r="P58">
        <v>4.0661300000000002</v>
      </c>
      <c r="Q58">
        <v>1.9290000000000002E-2</v>
      </c>
      <c r="R58">
        <v>4502.5120000000024</v>
      </c>
    </row>
    <row r="59" spans="1:18" x14ac:dyDescent="0.3">
      <c r="A59" s="102">
        <v>57</v>
      </c>
      <c r="B59" t="s">
        <v>93</v>
      </c>
      <c r="C59">
        <v>29438.005120000002</v>
      </c>
      <c r="D59">
        <v>0.1971</v>
      </c>
      <c r="E59">
        <v>76.311040000000006</v>
      </c>
      <c r="F59">
        <v>49.770180000000003</v>
      </c>
      <c r="G59">
        <v>1.8247899999999999</v>
      </c>
      <c r="H59">
        <v>5.2395399999999999</v>
      </c>
      <c r="I59">
        <v>8878.9796999999999</v>
      </c>
      <c r="J59">
        <v>15021.71941</v>
      </c>
      <c r="K59">
        <v>18925.993839999999</v>
      </c>
      <c r="L59">
        <v>23166.111929999999</v>
      </c>
      <c r="M59">
        <v>10669.689710000001</v>
      </c>
      <c r="N59">
        <v>6.7729999999999999E-2</v>
      </c>
      <c r="O59">
        <v>1.8267899999999999</v>
      </c>
      <c r="P59">
        <v>4.0970800000000001</v>
      </c>
      <c r="Q59">
        <v>1.7819999999999999E-2</v>
      </c>
      <c r="R59">
        <v>4523.3925200000012</v>
      </c>
    </row>
    <row r="60" spans="1:18" x14ac:dyDescent="0.3">
      <c r="A60" s="102">
        <v>58</v>
      </c>
      <c r="B60" t="s">
        <v>94</v>
      </c>
      <c r="C60">
        <v>29845.2657</v>
      </c>
      <c r="D60">
        <v>0.20480000000000001</v>
      </c>
      <c r="E60">
        <v>75.761619999999994</v>
      </c>
      <c r="F60">
        <v>49.382840000000002</v>
      </c>
      <c r="G60">
        <v>1.8084800000000001</v>
      </c>
      <c r="H60">
        <v>5.1674600000000002</v>
      </c>
      <c r="I60">
        <v>9284.7227399999992</v>
      </c>
      <c r="J60">
        <v>15382.328799999999</v>
      </c>
      <c r="K60">
        <v>19349.15914</v>
      </c>
      <c r="L60">
        <v>23526.109189999999</v>
      </c>
      <c r="M60">
        <v>10623.94701</v>
      </c>
      <c r="N60">
        <v>6.7250000000000004E-2</v>
      </c>
      <c r="O60">
        <v>1.80982</v>
      </c>
      <c r="P60">
        <v>4.03782</v>
      </c>
      <c r="Q60">
        <v>1.831E-2</v>
      </c>
      <c r="R60">
        <v>4544.2201400000013</v>
      </c>
    </row>
    <row r="61" spans="1:18" x14ac:dyDescent="0.3">
      <c r="A61" s="102">
        <v>59</v>
      </c>
      <c r="B61" t="s">
        <v>95</v>
      </c>
      <c r="C61">
        <v>30077.546750000001</v>
      </c>
      <c r="D61">
        <v>0.20682</v>
      </c>
      <c r="E61">
        <v>75.402370000000005</v>
      </c>
      <c r="F61">
        <v>49.186610000000002</v>
      </c>
      <c r="G61">
        <v>1.80565</v>
      </c>
      <c r="H61">
        <v>5.1596399999999996</v>
      </c>
      <c r="I61">
        <v>9437.6327500000007</v>
      </c>
      <c r="J61">
        <v>15528.81342</v>
      </c>
      <c r="K61">
        <v>19499.83772</v>
      </c>
      <c r="L61">
        <v>23719.63553</v>
      </c>
      <c r="M61">
        <v>10661.450500000001</v>
      </c>
      <c r="N61">
        <v>6.7390000000000005E-2</v>
      </c>
      <c r="O61">
        <v>1.80579</v>
      </c>
      <c r="P61">
        <v>4.0361200000000004</v>
      </c>
      <c r="Q61">
        <v>1.89E-2</v>
      </c>
      <c r="R61">
        <v>4565.0532700000003</v>
      </c>
    </row>
    <row r="62" spans="1:18" x14ac:dyDescent="0.3">
      <c r="A62" s="102">
        <v>60</v>
      </c>
      <c r="B62" t="s">
        <v>96</v>
      </c>
      <c r="C62">
        <v>29853.80241</v>
      </c>
      <c r="D62">
        <v>0.20008000000000001</v>
      </c>
      <c r="E62">
        <v>76.107280000000003</v>
      </c>
      <c r="F62">
        <v>49.671109999999999</v>
      </c>
      <c r="G62">
        <v>1.8226100000000001</v>
      </c>
      <c r="H62">
        <v>5.2337400000000001</v>
      </c>
      <c r="I62">
        <v>9191.0481799999998</v>
      </c>
      <c r="J62">
        <v>15240.15431</v>
      </c>
      <c r="K62">
        <v>19203.854759999998</v>
      </c>
      <c r="L62">
        <v>23456.222330000001</v>
      </c>
      <c r="M62">
        <v>10659.8158</v>
      </c>
      <c r="N62">
        <v>6.7229999999999998E-2</v>
      </c>
      <c r="O62">
        <v>1.8220099999999999</v>
      </c>
      <c r="P62">
        <v>4.0955700000000004</v>
      </c>
      <c r="Q62">
        <v>1.7590000000000001E-2</v>
      </c>
      <c r="R62">
        <v>4585.8459199999998</v>
      </c>
    </row>
    <row r="63" spans="1:18" x14ac:dyDescent="0.3">
      <c r="A63" s="102">
        <v>61</v>
      </c>
      <c r="B63" t="s">
        <v>97</v>
      </c>
      <c r="C63">
        <v>30079.07473</v>
      </c>
      <c r="D63">
        <v>0.20333000000000001</v>
      </c>
      <c r="E63">
        <v>75.92492</v>
      </c>
      <c r="F63">
        <v>49.576729999999998</v>
      </c>
      <c r="G63">
        <v>1.8175399999999999</v>
      </c>
      <c r="H63">
        <v>5.2332900000000002</v>
      </c>
      <c r="I63">
        <v>9452.2209500000008</v>
      </c>
      <c r="J63">
        <v>15469.068929999999</v>
      </c>
      <c r="K63">
        <v>19444.488249999999</v>
      </c>
      <c r="L63">
        <v>23651.275669999999</v>
      </c>
      <c r="M63">
        <v>10643.690860000001</v>
      </c>
      <c r="N63">
        <v>6.7409999999999998E-2</v>
      </c>
      <c r="O63">
        <v>1.81654</v>
      </c>
      <c r="P63">
        <v>4.0911999999999997</v>
      </c>
      <c r="Q63">
        <v>1.8190000000000001E-2</v>
      </c>
      <c r="R63">
        <v>4606.6435200000014</v>
      </c>
    </row>
    <row r="64" spans="1:18" x14ac:dyDescent="0.3">
      <c r="A64" s="102">
        <v>62</v>
      </c>
      <c r="B64" t="s">
        <v>98</v>
      </c>
      <c r="C64">
        <v>30074.404050000001</v>
      </c>
      <c r="D64">
        <v>0.19903999999999999</v>
      </c>
      <c r="E64">
        <v>76.060580000000002</v>
      </c>
      <c r="F64">
        <v>49.69</v>
      </c>
      <c r="G64">
        <v>1.82985</v>
      </c>
      <c r="H64">
        <v>5.1981599999999997</v>
      </c>
      <c r="I64">
        <v>9357.5384300000005</v>
      </c>
      <c r="J64">
        <v>15371.912200000001</v>
      </c>
      <c r="K64">
        <v>19368.979770000002</v>
      </c>
      <c r="L64">
        <v>23607.33324</v>
      </c>
      <c r="M64">
        <v>10701.804169999999</v>
      </c>
      <c r="N64">
        <v>6.8229999999999999E-2</v>
      </c>
      <c r="O64">
        <v>1.8284899999999999</v>
      </c>
      <c r="P64">
        <v>4.0698699999999999</v>
      </c>
      <c r="Q64">
        <v>1.8919999999999999E-2</v>
      </c>
      <c r="R64">
        <v>4627.4510599999994</v>
      </c>
    </row>
    <row r="65" spans="1:18" x14ac:dyDescent="0.3">
      <c r="A65" s="102">
        <v>63</v>
      </c>
      <c r="B65" t="s">
        <v>99</v>
      </c>
      <c r="C65">
        <v>30285.139190000002</v>
      </c>
      <c r="D65">
        <v>0.20412</v>
      </c>
      <c r="E65">
        <v>75.791550000000001</v>
      </c>
      <c r="F65">
        <v>49.552579999999999</v>
      </c>
      <c r="G65">
        <v>1.82433</v>
      </c>
      <c r="H65">
        <v>5.2080099999999998</v>
      </c>
      <c r="I65">
        <v>9504.0012999999999</v>
      </c>
      <c r="J65">
        <v>15532.32617</v>
      </c>
      <c r="K65">
        <v>19534.089680000001</v>
      </c>
      <c r="L65">
        <v>23775.20779</v>
      </c>
      <c r="M65">
        <v>10747.07936</v>
      </c>
      <c r="N65">
        <v>6.6790000000000002E-2</v>
      </c>
      <c r="O65">
        <v>1.8221000000000001</v>
      </c>
      <c r="P65">
        <v>4.0762</v>
      </c>
      <c r="Q65">
        <v>1.7350000000000001E-2</v>
      </c>
      <c r="R65">
        <v>4648.2686900000008</v>
      </c>
    </row>
    <row r="66" spans="1:18" x14ac:dyDescent="0.3">
      <c r="A66" s="102">
        <v>64</v>
      </c>
      <c r="B66" t="s">
        <v>100</v>
      </c>
      <c r="C66">
        <v>30546.329989999998</v>
      </c>
      <c r="D66">
        <v>0.20832000000000001</v>
      </c>
      <c r="E66">
        <v>75.629660000000001</v>
      </c>
      <c r="F66">
        <v>49.411549999999998</v>
      </c>
      <c r="G66">
        <v>1.8164499999999999</v>
      </c>
      <c r="H66">
        <v>5.1929699999999999</v>
      </c>
      <c r="I66">
        <v>9786.8991100000003</v>
      </c>
      <c r="J66">
        <v>15794.76528</v>
      </c>
      <c r="K66">
        <v>19796.30341</v>
      </c>
      <c r="L66">
        <v>23970.952160000001</v>
      </c>
      <c r="M66">
        <v>10689.057129999999</v>
      </c>
      <c r="N66">
        <v>6.6659999999999997E-2</v>
      </c>
      <c r="O66">
        <v>1.8142799999999999</v>
      </c>
      <c r="P66">
        <v>4.05694</v>
      </c>
      <c r="Q66">
        <v>1.7919999999999998E-2</v>
      </c>
      <c r="R66">
        <v>4669.068089999997</v>
      </c>
    </row>
    <row r="67" spans="1:18" x14ac:dyDescent="0.3">
      <c r="A67" s="102">
        <v>65</v>
      </c>
      <c r="B67" t="s">
        <v>101</v>
      </c>
      <c r="C67">
        <v>30431.152330000001</v>
      </c>
      <c r="D67">
        <v>0.20168</v>
      </c>
      <c r="E67">
        <v>76.03707</v>
      </c>
      <c r="F67">
        <v>49.708390000000001</v>
      </c>
      <c r="G67">
        <v>1.8351599999999999</v>
      </c>
      <c r="H67">
        <v>5.2044100000000002</v>
      </c>
      <c r="I67">
        <v>9581.5734499999999</v>
      </c>
      <c r="J67">
        <v>15591.64155</v>
      </c>
      <c r="K67">
        <v>19598.08842</v>
      </c>
      <c r="L67">
        <v>23816.9663</v>
      </c>
      <c r="M67">
        <v>10737.75863</v>
      </c>
      <c r="N67">
        <v>6.7559999999999995E-2</v>
      </c>
      <c r="O67">
        <v>1.8325499999999999</v>
      </c>
      <c r="P67">
        <v>4.0716799999999997</v>
      </c>
      <c r="Q67">
        <v>1.8710000000000001E-2</v>
      </c>
      <c r="R67">
        <v>4689.8755600000004</v>
      </c>
    </row>
    <row r="68" spans="1:18" x14ac:dyDescent="0.3">
      <c r="A68" s="102">
        <v>66</v>
      </c>
      <c r="B68" t="s">
        <v>102</v>
      </c>
      <c r="C68">
        <v>30699.209989999999</v>
      </c>
      <c r="D68">
        <v>0.20830000000000001</v>
      </c>
      <c r="E68">
        <v>75.52901</v>
      </c>
      <c r="F68">
        <v>49.410530000000001</v>
      </c>
      <c r="G68">
        <v>1.8225800000000001</v>
      </c>
      <c r="H68">
        <v>5.1939299999999999</v>
      </c>
      <c r="I68">
        <v>9783.6416900000004</v>
      </c>
      <c r="J68">
        <v>15800.79003</v>
      </c>
      <c r="K68">
        <v>19787.96974</v>
      </c>
      <c r="L68">
        <v>24045.488990000002</v>
      </c>
      <c r="M68">
        <v>10793.72092</v>
      </c>
      <c r="N68">
        <v>6.6320000000000004E-2</v>
      </c>
      <c r="O68">
        <v>1.8194600000000001</v>
      </c>
      <c r="P68">
        <v>4.0654300000000001</v>
      </c>
      <c r="Q68">
        <v>1.7139999999999999E-2</v>
      </c>
      <c r="R68">
        <v>4710.6910700000008</v>
      </c>
    </row>
    <row r="69" spans="1:18" x14ac:dyDescent="0.3">
      <c r="A69" s="102">
        <v>67</v>
      </c>
      <c r="B69" t="s">
        <v>103</v>
      </c>
      <c r="C69">
        <v>31009.568729999999</v>
      </c>
      <c r="D69">
        <v>0.21401000000000001</v>
      </c>
      <c r="E69">
        <v>75.229150000000004</v>
      </c>
      <c r="F69">
        <v>49.236260000000001</v>
      </c>
      <c r="G69">
        <v>1.81027</v>
      </c>
      <c r="H69">
        <v>5.1657000000000002</v>
      </c>
      <c r="I69">
        <v>10097.43555</v>
      </c>
      <c r="J69">
        <v>16102.757970000001</v>
      </c>
      <c r="K69">
        <v>20079.80488</v>
      </c>
      <c r="L69">
        <v>24298.438259999999</v>
      </c>
      <c r="M69">
        <v>10780.16719</v>
      </c>
      <c r="N69">
        <v>6.6320000000000004E-2</v>
      </c>
      <c r="O69">
        <v>1.80829</v>
      </c>
      <c r="P69">
        <v>4.0343799999999996</v>
      </c>
      <c r="Q69">
        <v>1.7680000000000001E-2</v>
      </c>
      <c r="R69">
        <v>4731.509399999999</v>
      </c>
    </row>
    <row r="70" spans="1:18" x14ac:dyDescent="0.3">
      <c r="A70" s="102">
        <v>68</v>
      </c>
      <c r="B70" t="s">
        <v>104</v>
      </c>
      <c r="C70">
        <v>31051.041399999998</v>
      </c>
      <c r="D70">
        <v>0.21157999999999999</v>
      </c>
      <c r="E70">
        <v>75.258669999999995</v>
      </c>
      <c r="F70">
        <v>49.285649999999997</v>
      </c>
      <c r="G70">
        <v>1.8192600000000001</v>
      </c>
      <c r="H70">
        <v>5.1417999999999999</v>
      </c>
      <c r="I70">
        <v>10027.82149</v>
      </c>
      <c r="J70">
        <v>16046.29305</v>
      </c>
      <c r="K70">
        <v>20051.532569999999</v>
      </c>
      <c r="L70">
        <v>24300.83627</v>
      </c>
      <c r="M70">
        <v>10837.677309999999</v>
      </c>
      <c r="N70">
        <v>6.701E-2</v>
      </c>
      <c r="O70">
        <v>1.8167599999999999</v>
      </c>
      <c r="P70">
        <v>4.0212000000000003</v>
      </c>
      <c r="Q70">
        <v>1.8450000000000001E-2</v>
      </c>
      <c r="R70">
        <v>4752.3378099999973</v>
      </c>
    </row>
    <row r="71" spans="1:18" x14ac:dyDescent="0.3">
      <c r="A71" s="102">
        <v>69</v>
      </c>
      <c r="B71" t="s">
        <v>105</v>
      </c>
      <c r="C71">
        <v>31039.14905</v>
      </c>
      <c r="D71">
        <v>0.21189</v>
      </c>
      <c r="E71">
        <v>75.558589999999995</v>
      </c>
      <c r="F71">
        <v>49.520229999999998</v>
      </c>
      <c r="G71">
        <v>1.8255300000000001</v>
      </c>
      <c r="H71">
        <v>5.1873399999999998</v>
      </c>
      <c r="I71">
        <v>9957.8397600000008</v>
      </c>
      <c r="J71">
        <v>15975.36537</v>
      </c>
      <c r="K71">
        <v>19984.497309999999</v>
      </c>
      <c r="L71">
        <v>24243.395700000001</v>
      </c>
      <c r="M71">
        <v>10889.78823</v>
      </c>
      <c r="N71">
        <v>6.5250000000000002E-2</v>
      </c>
      <c r="O71">
        <v>1.82172</v>
      </c>
      <c r="P71">
        <v>4.0516300000000003</v>
      </c>
      <c r="Q71">
        <v>1.7049999999999999E-2</v>
      </c>
      <c r="R71">
        <v>4773.1757100000004</v>
      </c>
    </row>
    <row r="72" spans="1:18" x14ac:dyDescent="0.3">
      <c r="A72" s="102">
        <v>70</v>
      </c>
      <c r="B72" t="s">
        <v>106</v>
      </c>
      <c r="C72">
        <v>31553.219880000001</v>
      </c>
      <c r="D72">
        <v>0.22331999999999999</v>
      </c>
      <c r="E72">
        <v>74.751869999999997</v>
      </c>
      <c r="F72">
        <v>48.963079999999998</v>
      </c>
      <c r="G72">
        <v>1.80071</v>
      </c>
      <c r="H72">
        <v>5.1048999999999998</v>
      </c>
      <c r="I72">
        <v>10502.461149999999</v>
      </c>
      <c r="J72">
        <v>16519.04393</v>
      </c>
      <c r="K72">
        <v>20497.474719999998</v>
      </c>
      <c r="L72">
        <v>24716.22003</v>
      </c>
      <c r="M72">
        <v>10865.342650000001</v>
      </c>
      <c r="N72">
        <v>6.4659999999999995E-2</v>
      </c>
      <c r="O72">
        <v>1.7968</v>
      </c>
      <c r="P72">
        <v>3.9854400000000001</v>
      </c>
      <c r="Q72">
        <v>1.7469999999999999E-2</v>
      </c>
      <c r="R72">
        <v>4793.9778000000006</v>
      </c>
    </row>
    <row r="73" spans="1:18" x14ac:dyDescent="0.3">
      <c r="A73" s="102">
        <v>71</v>
      </c>
      <c r="B73" t="s">
        <v>107</v>
      </c>
      <c r="C73">
        <v>31845.842809999998</v>
      </c>
      <c r="D73">
        <v>0.22719</v>
      </c>
      <c r="E73">
        <v>74.256730000000005</v>
      </c>
      <c r="F73">
        <v>48.684600000000003</v>
      </c>
      <c r="G73">
        <v>1.79409</v>
      </c>
      <c r="H73">
        <v>5.0801699999999999</v>
      </c>
      <c r="I73">
        <v>10684.689780000001</v>
      </c>
      <c r="J73">
        <v>16715.680100000001</v>
      </c>
      <c r="K73">
        <v>20702.25476</v>
      </c>
      <c r="L73">
        <v>24969.183850000001</v>
      </c>
      <c r="M73">
        <v>10915.206829999999</v>
      </c>
      <c r="N73">
        <v>6.4699999999999994E-2</v>
      </c>
      <c r="O73">
        <v>1.78976</v>
      </c>
      <c r="P73">
        <v>3.9695100000000001</v>
      </c>
      <c r="Q73">
        <v>1.8100000000000002E-2</v>
      </c>
      <c r="R73">
        <v>4814.788779999999</v>
      </c>
    </row>
    <row r="74" spans="1:18" x14ac:dyDescent="0.3">
      <c r="A74" s="102">
        <v>72</v>
      </c>
      <c r="B74" t="s">
        <v>108</v>
      </c>
      <c r="C74">
        <v>31562.43737</v>
      </c>
      <c r="D74">
        <v>0.22081000000000001</v>
      </c>
      <c r="E74">
        <v>75.168369999999996</v>
      </c>
      <c r="F74">
        <v>49.313699999999997</v>
      </c>
      <c r="G74">
        <v>1.80925</v>
      </c>
      <c r="H74">
        <v>5.1659800000000002</v>
      </c>
      <c r="I74">
        <v>10325.656870000001</v>
      </c>
      <c r="J74">
        <v>16354.26057</v>
      </c>
      <c r="K74">
        <v>20321.611870000001</v>
      </c>
      <c r="L74">
        <v>24639.150030000001</v>
      </c>
      <c r="M74">
        <v>10997.44052</v>
      </c>
      <c r="N74">
        <v>6.3570000000000002E-2</v>
      </c>
      <c r="O74">
        <v>1.80542</v>
      </c>
      <c r="P74">
        <v>4.0304000000000002</v>
      </c>
      <c r="Q74">
        <v>1.6889999999999999E-2</v>
      </c>
      <c r="R74">
        <v>4835.760159999998</v>
      </c>
    </row>
    <row r="75" spans="1:18" x14ac:dyDescent="0.3">
      <c r="A75" s="102">
        <v>73</v>
      </c>
      <c r="B75" t="s">
        <v>109</v>
      </c>
      <c r="C75">
        <v>31847.190419999999</v>
      </c>
      <c r="D75">
        <v>0.22628999999999999</v>
      </c>
      <c r="E75">
        <v>74.901809999999998</v>
      </c>
      <c r="F75">
        <v>49.1708</v>
      </c>
      <c r="G75">
        <v>1.7972699999999999</v>
      </c>
      <c r="H75">
        <v>5.15733</v>
      </c>
      <c r="I75">
        <v>10602.00921</v>
      </c>
      <c r="J75">
        <v>16654.517380000001</v>
      </c>
      <c r="K75">
        <v>20596.678250000001</v>
      </c>
      <c r="L75">
        <v>24894.733649999998</v>
      </c>
      <c r="M75">
        <v>10951.341909999999</v>
      </c>
      <c r="N75">
        <v>6.368E-2</v>
      </c>
      <c r="O75">
        <v>1.7899799999999999</v>
      </c>
      <c r="P75">
        <v>4.0176299999999996</v>
      </c>
      <c r="Q75">
        <v>1.7430000000000001E-2</v>
      </c>
      <c r="R75">
        <v>4856.6899200000007</v>
      </c>
    </row>
    <row r="76" spans="1:18" x14ac:dyDescent="0.3">
      <c r="A76" s="102">
        <v>74</v>
      </c>
      <c r="B76" t="s">
        <v>110</v>
      </c>
      <c r="C76">
        <v>31840.946530000001</v>
      </c>
      <c r="D76">
        <v>0.22273999999999999</v>
      </c>
      <c r="E76">
        <v>75.025059999999996</v>
      </c>
      <c r="F76">
        <v>49.285130000000002</v>
      </c>
      <c r="G76">
        <v>1.8072999999999999</v>
      </c>
      <c r="H76">
        <v>5.1264099999999999</v>
      </c>
      <c r="I76">
        <v>10469.604509999999</v>
      </c>
      <c r="J76">
        <v>16550.23011</v>
      </c>
      <c r="K76">
        <v>20519.407930000001</v>
      </c>
      <c r="L76">
        <v>24848.562409999999</v>
      </c>
      <c r="M76">
        <v>11004.50396</v>
      </c>
      <c r="N76">
        <v>6.4490000000000006E-2</v>
      </c>
      <c r="O76">
        <v>1.79616</v>
      </c>
      <c r="P76">
        <v>3.9989699999999999</v>
      </c>
      <c r="Q76">
        <v>1.822E-2</v>
      </c>
      <c r="R76">
        <v>4877.6325500000021</v>
      </c>
    </row>
    <row r="77" spans="1:18" x14ac:dyDescent="0.3">
      <c r="A77" s="102">
        <v>75</v>
      </c>
      <c r="B77" t="s">
        <v>111</v>
      </c>
      <c r="C77">
        <v>32107.299439999999</v>
      </c>
      <c r="D77">
        <v>0.22906000000000001</v>
      </c>
      <c r="E77">
        <v>74.655990000000003</v>
      </c>
      <c r="F77">
        <v>49.089910000000003</v>
      </c>
      <c r="G77">
        <v>1.7975399999999999</v>
      </c>
      <c r="H77">
        <v>5.1257799999999998</v>
      </c>
      <c r="I77">
        <v>10641.972519999999</v>
      </c>
      <c r="J77">
        <v>16766.610769999999</v>
      </c>
      <c r="K77">
        <v>20734.455239999999</v>
      </c>
      <c r="L77">
        <v>25070.979960000001</v>
      </c>
      <c r="M77">
        <v>11042.38608</v>
      </c>
      <c r="N77">
        <v>6.3140000000000002E-2</v>
      </c>
      <c r="O77">
        <v>1.78203</v>
      </c>
      <c r="P77">
        <v>3.9957500000000001</v>
      </c>
      <c r="Q77">
        <v>1.668E-2</v>
      </c>
      <c r="R77">
        <v>4898.5875299999971</v>
      </c>
    </row>
    <row r="78" spans="1:18" x14ac:dyDescent="0.3">
      <c r="A78" s="102">
        <v>76</v>
      </c>
      <c r="B78" t="s">
        <v>112</v>
      </c>
      <c r="C78">
        <v>32437.51829</v>
      </c>
      <c r="D78">
        <v>0.23572000000000001</v>
      </c>
      <c r="E78">
        <v>74.323400000000007</v>
      </c>
      <c r="F78">
        <v>48.846600000000002</v>
      </c>
      <c r="G78">
        <v>1.7816399999999999</v>
      </c>
      <c r="H78">
        <v>5.09199</v>
      </c>
      <c r="I78">
        <v>10990.5836</v>
      </c>
      <c r="J78">
        <v>17114.401600000001</v>
      </c>
      <c r="K78">
        <v>21062.042990000002</v>
      </c>
      <c r="L78">
        <v>25336.365099999999</v>
      </c>
      <c r="M78">
        <v>10948.74423</v>
      </c>
      <c r="N78">
        <v>6.293E-2</v>
      </c>
      <c r="O78">
        <v>1.76353</v>
      </c>
      <c r="P78">
        <v>3.9643899999999999</v>
      </c>
      <c r="Q78">
        <v>1.719E-2</v>
      </c>
      <c r="R78">
        <v>4919.5171699999992</v>
      </c>
    </row>
    <row r="79" spans="1:18" x14ac:dyDescent="0.3">
      <c r="A79" s="102">
        <v>77</v>
      </c>
      <c r="B79" t="s">
        <v>113</v>
      </c>
      <c r="C79">
        <v>32291.436529999999</v>
      </c>
      <c r="D79">
        <v>0.22914000000000001</v>
      </c>
      <c r="E79">
        <v>74.766540000000006</v>
      </c>
      <c r="F79">
        <v>49.176650000000002</v>
      </c>
      <c r="G79">
        <v>1.7988200000000001</v>
      </c>
      <c r="H79">
        <v>5.1161300000000001</v>
      </c>
      <c r="I79">
        <v>10728.375539999999</v>
      </c>
      <c r="J79">
        <v>16876.15322</v>
      </c>
      <c r="K79">
        <v>20828.03802</v>
      </c>
      <c r="L79">
        <v>25150.493760000001</v>
      </c>
      <c r="M79">
        <v>11000.666869999999</v>
      </c>
      <c r="N79">
        <v>6.3799999999999996E-2</v>
      </c>
      <c r="O79">
        <v>1.7769200000000001</v>
      </c>
      <c r="P79">
        <v>3.9875099999999999</v>
      </c>
      <c r="Q79">
        <v>1.7950000000000001E-2</v>
      </c>
      <c r="R79">
        <v>4940.4561199999989</v>
      </c>
    </row>
    <row r="80" spans="1:18" x14ac:dyDescent="0.3">
      <c r="A80" s="102">
        <v>78</v>
      </c>
      <c r="B80" t="s">
        <v>114</v>
      </c>
      <c r="C80">
        <v>32542.295010000002</v>
      </c>
      <c r="D80">
        <v>0.23497000000000001</v>
      </c>
      <c r="E80">
        <v>74.336209999999994</v>
      </c>
      <c r="F80">
        <v>48.936900000000001</v>
      </c>
      <c r="G80">
        <v>1.7866299999999999</v>
      </c>
      <c r="H80">
        <v>5.10677</v>
      </c>
      <c r="I80">
        <v>10877.864250000001</v>
      </c>
      <c r="J80">
        <v>17064.889719999999</v>
      </c>
      <c r="K80">
        <v>21004.194329999998</v>
      </c>
      <c r="L80">
        <v>25361.06338</v>
      </c>
      <c r="M80">
        <v>11051.59201</v>
      </c>
      <c r="N80">
        <v>6.2820000000000001E-2</v>
      </c>
      <c r="O80">
        <v>1.7611600000000001</v>
      </c>
      <c r="P80">
        <v>3.9809100000000002</v>
      </c>
      <c r="Q80">
        <v>1.6459999999999999E-2</v>
      </c>
      <c r="R80">
        <v>4961.401380000003</v>
      </c>
    </row>
    <row r="81" spans="1:18" x14ac:dyDescent="0.3">
      <c r="A81" s="102">
        <v>79</v>
      </c>
      <c r="B81" t="s">
        <v>115</v>
      </c>
      <c r="C81">
        <v>32832.569100000001</v>
      </c>
      <c r="D81">
        <v>0.24024000000000001</v>
      </c>
      <c r="E81">
        <v>74.013580000000005</v>
      </c>
      <c r="F81">
        <v>48.750680000000003</v>
      </c>
      <c r="G81">
        <v>1.7726900000000001</v>
      </c>
      <c r="H81">
        <v>5.0697400000000004</v>
      </c>
      <c r="I81">
        <v>11171.919099999999</v>
      </c>
      <c r="J81">
        <v>17374.955539999999</v>
      </c>
      <c r="K81">
        <v>21282.205160000001</v>
      </c>
      <c r="L81">
        <v>25597.652050000001</v>
      </c>
      <c r="M81">
        <v>10957.6495</v>
      </c>
      <c r="N81">
        <v>6.2890000000000001E-2</v>
      </c>
      <c r="O81">
        <v>1.74475</v>
      </c>
      <c r="P81">
        <v>3.9492600000000002</v>
      </c>
      <c r="Q81">
        <v>1.6979999999999999E-2</v>
      </c>
      <c r="R81">
        <v>4982.3557900000014</v>
      </c>
    </row>
    <row r="82" spans="1:18" x14ac:dyDescent="0.3">
      <c r="A82" s="102">
        <v>80</v>
      </c>
      <c r="B82" t="s">
        <v>116</v>
      </c>
      <c r="C82">
        <v>32872.28991</v>
      </c>
      <c r="D82">
        <v>0.23782</v>
      </c>
      <c r="E82">
        <v>74.028459999999995</v>
      </c>
      <c r="F82">
        <v>48.796430000000001</v>
      </c>
      <c r="G82">
        <v>1.77965</v>
      </c>
      <c r="H82">
        <v>5.0581899999999997</v>
      </c>
      <c r="I82">
        <v>11093.22738</v>
      </c>
      <c r="J82">
        <v>17319.234090000002</v>
      </c>
      <c r="K82">
        <v>21246.711899999998</v>
      </c>
      <c r="L82">
        <v>25597.938870000002</v>
      </c>
      <c r="M82">
        <v>11016.43909</v>
      </c>
      <c r="N82">
        <v>6.3509999999999997E-2</v>
      </c>
      <c r="O82">
        <v>1.7480800000000001</v>
      </c>
      <c r="P82">
        <v>3.94523</v>
      </c>
      <c r="Q82">
        <v>1.763E-2</v>
      </c>
      <c r="R82">
        <v>5003.3201000000008</v>
      </c>
    </row>
    <row r="83" spans="1:18" x14ac:dyDescent="0.3">
      <c r="A83" s="102">
        <v>81</v>
      </c>
      <c r="B83" t="s">
        <v>117</v>
      </c>
      <c r="C83">
        <v>32862.290399999998</v>
      </c>
      <c r="D83">
        <v>0.23752000000000001</v>
      </c>
      <c r="E83">
        <v>74.34863</v>
      </c>
      <c r="F83">
        <v>49.053939999999997</v>
      </c>
      <c r="G83">
        <v>1.7835799999999999</v>
      </c>
      <c r="H83">
        <v>5.10025</v>
      </c>
      <c r="I83">
        <v>10968.581480000001</v>
      </c>
      <c r="J83">
        <v>17246.4234</v>
      </c>
      <c r="K83">
        <v>21168.97956</v>
      </c>
      <c r="L83">
        <v>25539.377949999998</v>
      </c>
      <c r="M83">
        <v>11069.88277</v>
      </c>
      <c r="N83">
        <v>6.2059999999999997E-2</v>
      </c>
      <c r="O83">
        <v>1.74752</v>
      </c>
      <c r="P83">
        <v>3.9700799999999998</v>
      </c>
      <c r="Q83">
        <v>1.627E-2</v>
      </c>
      <c r="R83">
        <v>5024.2907999999989</v>
      </c>
    </row>
    <row r="84" spans="1:18" x14ac:dyDescent="0.3">
      <c r="A84" s="102">
        <v>82</v>
      </c>
      <c r="B84" t="s">
        <v>118</v>
      </c>
      <c r="C84">
        <v>33342.401839999999</v>
      </c>
      <c r="D84">
        <v>0.24682999999999999</v>
      </c>
      <c r="E84">
        <v>73.736810000000006</v>
      </c>
      <c r="F84">
        <v>48.626190000000001</v>
      </c>
      <c r="G84">
        <v>1.7605</v>
      </c>
      <c r="H84">
        <v>5.02562</v>
      </c>
      <c r="I84">
        <v>11439.85109</v>
      </c>
      <c r="J84">
        <v>17738.990900000001</v>
      </c>
      <c r="K84">
        <v>21633.36535</v>
      </c>
      <c r="L84">
        <v>25977.531060000001</v>
      </c>
      <c r="M84">
        <v>10991.463390000001</v>
      </c>
      <c r="N84">
        <v>6.1629999999999997E-2</v>
      </c>
      <c r="O84">
        <v>1.72227</v>
      </c>
      <c r="P84">
        <v>3.9075799999999998</v>
      </c>
      <c r="Q84">
        <v>1.669E-2</v>
      </c>
      <c r="R84">
        <v>5045.2079599999997</v>
      </c>
    </row>
    <row r="85" spans="1:18" x14ac:dyDescent="0.3">
      <c r="A85" s="102">
        <v>83</v>
      </c>
      <c r="B85" t="s">
        <v>119</v>
      </c>
      <c r="C85">
        <v>33616.165029999996</v>
      </c>
      <c r="D85">
        <v>0.24981</v>
      </c>
      <c r="E85">
        <v>73.288420000000002</v>
      </c>
      <c r="F85">
        <v>48.375</v>
      </c>
      <c r="G85">
        <v>1.7530600000000001</v>
      </c>
      <c r="H85">
        <v>5.0131300000000003</v>
      </c>
      <c r="I85">
        <v>11616.036819999999</v>
      </c>
      <c r="J85">
        <v>17934.876629999999</v>
      </c>
      <c r="K85">
        <v>21832.28326</v>
      </c>
      <c r="L85">
        <v>26212.72524</v>
      </c>
      <c r="M85">
        <v>11033.7462</v>
      </c>
      <c r="N85">
        <v>6.1690000000000002E-2</v>
      </c>
      <c r="O85">
        <v>1.71177</v>
      </c>
      <c r="P85">
        <v>3.9029600000000002</v>
      </c>
      <c r="Q85">
        <v>1.721E-2</v>
      </c>
      <c r="R85">
        <v>5066.134949999996</v>
      </c>
    </row>
    <row r="86" spans="1:18" x14ac:dyDescent="0.3">
      <c r="A86" s="102">
        <v>84</v>
      </c>
      <c r="B86" t="s">
        <v>120</v>
      </c>
      <c r="C86">
        <v>33351.965989999997</v>
      </c>
      <c r="D86">
        <v>0.24393999999999999</v>
      </c>
      <c r="E86">
        <v>74.069509999999994</v>
      </c>
      <c r="F86">
        <v>48.924509999999998</v>
      </c>
      <c r="G86">
        <v>1.7646299999999999</v>
      </c>
      <c r="H86">
        <v>5.0892400000000002</v>
      </c>
      <c r="I86">
        <v>11233.4848</v>
      </c>
      <c r="J86">
        <v>17605.083589999998</v>
      </c>
      <c r="K86">
        <v>21472.484980000001</v>
      </c>
      <c r="L86">
        <v>25902.534250000001</v>
      </c>
      <c r="M86">
        <v>11089.92614</v>
      </c>
      <c r="N86">
        <v>6.0420000000000001E-2</v>
      </c>
      <c r="O86">
        <v>1.7205999999999999</v>
      </c>
      <c r="P86">
        <v>3.9572699999999998</v>
      </c>
      <c r="Q86">
        <v>1.602E-2</v>
      </c>
      <c r="R86">
        <v>5086.9797199999957</v>
      </c>
    </row>
    <row r="87" spans="1:18" x14ac:dyDescent="0.3">
      <c r="A87" s="102">
        <v>85</v>
      </c>
      <c r="B87" t="s">
        <v>121</v>
      </c>
      <c r="C87">
        <v>33617.207840000003</v>
      </c>
      <c r="D87">
        <v>0.24748999999999999</v>
      </c>
      <c r="E87">
        <v>73.897919999999999</v>
      </c>
      <c r="F87">
        <v>48.840870000000002</v>
      </c>
      <c r="G87">
        <v>1.75634</v>
      </c>
      <c r="H87">
        <v>5.0943800000000001</v>
      </c>
      <c r="I87">
        <v>11532.914500000001</v>
      </c>
      <c r="J87">
        <v>17872.66719</v>
      </c>
      <c r="K87">
        <v>21721.151399999999</v>
      </c>
      <c r="L87">
        <v>26149.095840000002</v>
      </c>
      <c r="M87">
        <v>11041.407719999999</v>
      </c>
      <c r="N87">
        <v>6.055E-2</v>
      </c>
      <c r="O87">
        <v>1.71251</v>
      </c>
      <c r="P87">
        <v>3.9531100000000001</v>
      </c>
      <c r="Q87">
        <v>1.6549999999999999E-2</v>
      </c>
      <c r="R87">
        <v>5107.7826000000023</v>
      </c>
    </row>
    <row r="88" spans="1:18" x14ac:dyDescent="0.3">
      <c r="A88" s="102">
        <v>86</v>
      </c>
      <c r="B88" t="s">
        <v>122</v>
      </c>
      <c r="C88">
        <v>33611.275549999998</v>
      </c>
      <c r="D88">
        <v>0.24376</v>
      </c>
      <c r="E88">
        <v>73.966279999999998</v>
      </c>
      <c r="F88">
        <v>48.92107</v>
      </c>
      <c r="G88">
        <v>1.7650300000000001</v>
      </c>
      <c r="H88">
        <v>5.05342</v>
      </c>
      <c r="I88">
        <v>11422.46702</v>
      </c>
      <c r="J88">
        <v>17780.871309999999</v>
      </c>
      <c r="K88">
        <v>21645.997619999998</v>
      </c>
      <c r="L88">
        <v>26104.21199</v>
      </c>
      <c r="M88">
        <v>11090.173220000001</v>
      </c>
      <c r="N88">
        <v>6.123E-2</v>
      </c>
      <c r="O88">
        <v>1.7210799999999999</v>
      </c>
      <c r="P88">
        <v>3.92822</v>
      </c>
      <c r="Q88">
        <v>1.72E-2</v>
      </c>
      <c r="R88">
        <v>5128.5948799999969</v>
      </c>
    </row>
    <row r="89" spans="1:18" x14ac:dyDescent="0.3">
      <c r="A89" s="102">
        <v>87</v>
      </c>
      <c r="B89" t="s">
        <v>123</v>
      </c>
      <c r="C89">
        <v>33859.358540000001</v>
      </c>
      <c r="D89">
        <v>0.24870999999999999</v>
      </c>
      <c r="E89">
        <v>73.648840000000007</v>
      </c>
      <c r="F89">
        <v>48.761949999999999</v>
      </c>
      <c r="G89">
        <v>1.7576400000000001</v>
      </c>
      <c r="H89">
        <v>5.0584499999999997</v>
      </c>
      <c r="I89">
        <v>11589.524380000001</v>
      </c>
      <c r="J89">
        <v>17980.789840000001</v>
      </c>
      <c r="K89">
        <v>21839.54363</v>
      </c>
      <c r="L89">
        <v>26308.05948</v>
      </c>
      <c r="M89">
        <v>11123.01569</v>
      </c>
      <c r="N89">
        <v>5.985E-2</v>
      </c>
      <c r="O89">
        <v>1.7126300000000001</v>
      </c>
      <c r="P89">
        <v>3.9298099999999998</v>
      </c>
      <c r="Q89">
        <v>1.5769999999999999E-2</v>
      </c>
      <c r="R89">
        <v>5149.4125200000017</v>
      </c>
    </row>
    <row r="90" spans="1:18" x14ac:dyDescent="0.3">
      <c r="A90" s="102">
        <v>88</v>
      </c>
      <c r="B90" t="s">
        <v>124</v>
      </c>
      <c r="C90">
        <v>34166.94659</v>
      </c>
      <c r="D90">
        <v>0.25324999999999998</v>
      </c>
      <c r="E90">
        <v>73.484560000000002</v>
      </c>
      <c r="F90">
        <v>48.629629999999999</v>
      </c>
      <c r="G90">
        <v>1.7480899999999999</v>
      </c>
      <c r="H90">
        <v>5.0407299999999999</v>
      </c>
      <c r="I90">
        <v>11918.30413</v>
      </c>
      <c r="J90">
        <v>18277.432239999998</v>
      </c>
      <c r="K90">
        <v>22123.031640000001</v>
      </c>
      <c r="L90">
        <v>26586.153559999999</v>
      </c>
      <c r="M90">
        <v>11078.704589999999</v>
      </c>
      <c r="N90">
        <v>5.9700000000000003E-2</v>
      </c>
      <c r="O90">
        <v>1.7029700000000001</v>
      </c>
      <c r="P90">
        <v>3.9051800000000001</v>
      </c>
      <c r="Q90">
        <v>1.635E-2</v>
      </c>
      <c r="R90">
        <v>5170.1980199999998</v>
      </c>
    </row>
    <row r="91" spans="1:18" x14ac:dyDescent="0.3">
      <c r="A91" s="102">
        <v>89</v>
      </c>
      <c r="B91" t="s">
        <v>125</v>
      </c>
      <c r="C91">
        <v>34030.684179999997</v>
      </c>
      <c r="D91">
        <v>0.24682000000000001</v>
      </c>
      <c r="E91">
        <v>73.831620000000001</v>
      </c>
      <c r="F91">
        <v>48.898090000000003</v>
      </c>
      <c r="G91">
        <v>1.7635400000000001</v>
      </c>
      <c r="H91">
        <v>5.0512699999999997</v>
      </c>
      <c r="I91">
        <v>11680.38853</v>
      </c>
      <c r="J91">
        <v>18062.216329999999</v>
      </c>
      <c r="K91">
        <v>21906.684000000001</v>
      </c>
      <c r="L91">
        <v>26411.367969999999</v>
      </c>
      <c r="M91">
        <v>11121.27066</v>
      </c>
      <c r="N91">
        <v>6.0479999999999999E-2</v>
      </c>
      <c r="O91">
        <v>1.7180899999999999</v>
      </c>
      <c r="P91">
        <v>3.9194800000000001</v>
      </c>
      <c r="Q91">
        <v>1.7069999999999998E-2</v>
      </c>
      <c r="R91">
        <v>5190.9909299999963</v>
      </c>
    </row>
    <row r="92" spans="1:18" x14ac:dyDescent="0.3">
      <c r="A92" s="102">
        <v>90</v>
      </c>
      <c r="B92" t="s">
        <v>126</v>
      </c>
      <c r="C92">
        <v>34338.632960000003</v>
      </c>
      <c r="D92">
        <v>0.25307000000000002</v>
      </c>
      <c r="E92">
        <v>73.273740000000004</v>
      </c>
      <c r="F92">
        <v>48.572719999999997</v>
      </c>
      <c r="G92">
        <v>1.7498899999999999</v>
      </c>
      <c r="H92">
        <v>5.0332299999999996</v>
      </c>
      <c r="I92">
        <v>11906.0162</v>
      </c>
      <c r="J92">
        <v>18313.774740000001</v>
      </c>
      <c r="K92">
        <v>22136.889879999999</v>
      </c>
      <c r="L92">
        <v>26679.581330000001</v>
      </c>
      <c r="M92">
        <v>11165.67928</v>
      </c>
      <c r="N92">
        <v>5.944E-2</v>
      </c>
      <c r="O92">
        <v>1.70462</v>
      </c>
      <c r="P92">
        <v>3.9072399999999998</v>
      </c>
      <c r="Q92">
        <v>1.553E-2</v>
      </c>
      <c r="R92">
        <v>5211.7891200000013</v>
      </c>
    </row>
    <row r="93" spans="1:18" x14ac:dyDescent="0.3">
      <c r="A93" s="102">
        <v>91</v>
      </c>
      <c r="B93" t="s">
        <v>127</v>
      </c>
      <c r="C93">
        <v>34695.23891</v>
      </c>
      <c r="D93">
        <v>0.25795000000000001</v>
      </c>
      <c r="E93">
        <v>72.948700000000002</v>
      </c>
      <c r="F93">
        <v>48.382190000000001</v>
      </c>
      <c r="G93">
        <v>1.74092</v>
      </c>
      <c r="H93">
        <v>5.0043100000000003</v>
      </c>
      <c r="I93">
        <v>12288.05697</v>
      </c>
      <c r="J93">
        <v>18646.83628</v>
      </c>
      <c r="K93">
        <v>22475.750209999998</v>
      </c>
      <c r="L93">
        <v>27019.786940000002</v>
      </c>
      <c r="M93">
        <v>11138.18852</v>
      </c>
      <c r="N93">
        <v>5.9409999999999998E-2</v>
      </c>
      <c r="O93">
        <v>1.6947099999999999</v>
      </c>
      <c r="P93">
        <v>3.8745400000000001</v>
      </c>
      <c r="Q93">
        <v>1.6070000000000001E-2</v>
      </c>
      <c r="R93">
        <v>5232.5922299999984</v>
      </c>
    </row>
    <row r="94" spans="1:18" x14ac:dyDescent="0.3">
      <c r="A94" s="102">
        <v>92</v>
      </c>
      <c r="B94" t="s">
        <v>128</v>
      </c>
      <c r="C94">
        <v>34742.617599999998</v>
      </c>
      <c r="D94">
        <v>0.25546999999999997</v>
      </c>
      <c r="E94">
        <v>72.907740000000004</v>
      </c>
      <c r="F94">
        <v>48.390790000000003</v>
      </c>
      <c r="G94">
        <v>1.7474400000000001</v>
      </c>
      <c r="H94">
        <v>4.9801500000000001</v>
      </c>
      <c r="I94">
        <v>12222.76722</v>
      </c>
      <c r="J94">
        <v>18609.874090000001</v>
      </c>
      <c r="K94">
        <v>22456.179830000001</v>
      </c>
      <c r="L94">
        <v>27028.656029999998</v>
      </c>
      <c r="M94">
        <v>11188.03508</v>
      </c>
      <c r="N94">
        <v>6.0010000000000001E-2</v>
      </c>
      <c r="O94">
        <v>1.70113</v>
      </c>
      <c r="P94">
        <v>3.8622100000000001</v>
      </c>
      <c r="Q94">
        <v>1.669E-2</v>
      </c>
      <c r="R94">
        <v>5253.4040399999976</v>
      </c>
    </row>
    <row r="95" spans="1:18" x14ac:dyDescent="0.3">
      <c r="A95" s="102">
        <v>93</v>
      </c>
      <c r="B95" t="s">
        <v>129</v>
      </c>
      <c r="C95">
        <v>34728.620750000002</v>
      </c>
      <c r="D95">
        <v>0.25472</v>
      </c>
      <c r="E95">
        <v>73.126189999999994</v>
      </c>
      <c r="F95">
        <v>48.582520000000002</v>
      </c>
      <c r="G95">
        <v>1.75448</v>
      </c>
      <c r="H95">
        <v>5.0171999999999999</v>
      </c>
      <c r="I95">
        <v>12129.44421</v>
      </c>
      <c r="J95">
        <v>18544.817630000001</v>
      </c>
      <c r="K95">
        <v>22383.567630000001</v>
      </c>
      <c r="L95">
        <v>26969.61118</v>
      </c>
      <c r="M95">
        <v>11214.048220000001</v>
      </c>
      <c r="N95">
        <v>5.9060000000000001E-2</v>
      </c>
      <c r="O95">
        <v>1.70672</v>
      </c>
      <c r="P95">
        <v>3.8874300000000002</v>
      </c>
      <c r="Q95">
        <v>1.533E-2</v>
      </c>
      <c r="R95">
        <v>5274.2236400000002</v>
      </c>
    </row>
    <row r="96" spans="1:18" x14ac:dyDescent="0.3">
      <c r="A96" s="102">
        <v>94</v>
      </c>
      <c r="B96" t="s">
        <v>130</v>
      </c>
      <c r="C96">
        <v>35319.54477</v>
      </c>
      <c r="D96">
        <v>0.26526</v>
      </c>
      <c r="E96">
        <v>72.316869999999994</v>
      </c>
      <c r="F96">
        <v>48.02608</v>
      </c>
      <c r="G96">
        <v>1.73299</v>
      </c>
      <c r="H96">
        <v>4.9304899999999998</v>
      </c>
      <c r="I96">
        <v>12777.349609999999</v>
      </c>
      <c r="J96">
        <v>19124.396700000001</v>
      </c>
      <c r="K96">
        <v>22968.213489999998</v>
      </c>
      <c r="L96">
        <v>27562.565070000001</v>
      </c>
      <c r="M96">
        <v>11181.579229999999</v>
      </c>
      <c r="N96">
        <v>5.8500000000000003E-2</v>
      </c>
      <c r="O96">
        <v>1.68476</v>
      </c>
      <c r="P96">
        <v>3.8156699999999999</v>
      </c>
      <c r="Q96">
        <v>1.5699999999999999E-2</v>
      </c>
      <c r="R96">
        <v>5295.0174699999989</v>
      </c>
    </row>
    <row r="97" spans="1:18" x14ac:dyDescent="0.3">
      <c r="A97" s="102">
        <v>95</v>
      </c>
      <c r="B97" t="s">
        <v>131</v>
      </c>
      <c r="C97">
        <v>35655.798110000003</v>
      </c>
      <c r="D97">
        <v>0.26889000000000002</v>
      </c>
      <c r="E97">
        <v>71.765259999999998</v>
      </c>
      <c r="F97">
        <v>47.705759999999998</v>
      </c>
      <c r="G97">
        <v>1.7255199999999999</v>
      </c>
      <c r="H97">
        <v>4.9070799999999997</v>
      </c>
      <c r="I97">
        <v>13007.02297</v>
      </c>
      <c r="J97">
        <v>19380.324990000001</v>
      </c>
      <c r="K97">
        <v>23225.918890000001</v>
      </c>
      <c r="L97">
        <v>27859.964779999998</v>
      </c>
      <c r="M97">
        <v>11218.80508</v>
      </c>
      <c r="N97">
        <v>5.8470000000000001E-2</v>
      </c>
      <c r="O97">
        <v>1.67754</v>
      </c>
      <c r="P97">
        <v>3.8023099999999999</v>
      </c>
      <c r="Q97">
        <v>1.617E-2</v>
      </c>
      <c r="R97">
        <v>5315.8200600000018</v>
      </c>
    </row>
    <row r="98" spans="1:18" x14ac:dyDescent="0.3">
      <c r="A98" s="102">
        <v>96</v>
      </c>
      <c r="B98" t="s">
        <v>132</v>
      </c>
      <c r="C98">
        <v>35328.785210000002</v>
      </c>
      <c r="D98">
        <v>0.26158999999999999</v>
      </c>
      <c r="E98">
        <v>72.523690000000002</v>
      </c>
      <c r="F98">
        <v>48.250909999999998</v>
      </c>
      <c r="G98">
        <v>1.74471</v>
      </c>
      <c r="H98">
        <v>4.98278</v>
      </c>
      <c r="I98">
        <v>12592.00769</v>
      </c>
      <c r="J98">
        <v>18989.132079999999</v>
      </c>
      <c r="K98">
        <v>22813.501789999998</v>
      </c>
      <c r="L98">
        <v>27490.98819</v>
      </c>
      <c r="M98">
        <v>11255.63337</v>
      </c>
      <c r="N98">
        <v>5.842E-2</v>
      </c>
      <c r="O98">
        <v>1.69591</v>
      </c>
      <c r="P98">
        <v>3.8601399999999999</v>
      </c>
      <c r="Q98">
        <v>1.4959999999999999E-2</v>
      </c>
      <c r="R98">
        <v>5336.64012</v>
      </c>
    </row>
    <row r="99" spans="1:18" x14ac:dyDescent="0.3">
      <c r="A99" s="102">
        <v>97</v>
      </c>
      <c r="B99" t="s">
        <v>133</v>
      </c>
      <c r="C99">
        <v>35655.267540000001</v>
      </c>
      <c r="D99">
        <v>0.26700000000000002</v>
      </c>
      <c r="E99">
        <v>72.261920000000003</v>
      </c>
      <c r="F99">
        <v>48.108110000000003</v>
      </c>
      <c r="G99">
        <v>1.7372300000000001</v>
      </c>
      <c r="H99">
        <v>4.98088</v>
      </c>
      <c r="I99">
        <v>12955.71305</v>
      </c>
      <c r="J99">
        <v>19295.847320000001</v>
      </c>
      <c r="K99">
        <v>23134.449329999999</v>
      </c>
      <c r="L99">
        <v>27862.083879999998</v>
      </c>
      <c r="M99">
        <v>11279.64725</v>
      </c>
      <c r="N99">
        <v>5.8470000000000001E-2</v>
      </c>
      <c r="O99">
        <v>1.6878</v>
      </c>
      <c r="P99">
        <v>3.8492799999999998</v>
      </c>
      <c r="Q99">
        <v>1.555E-2</v>
      </c>
      <c r="R99">
        <v>5357.4559100000006</v>
      </c>
    </row>
    <row r="100" spans="1:18" x14ac:dyDescent="0.3">
      <c r="A100" s="102">
        <v>98</v>
      </c>
      <c r="B100" t="s">
        <v>134</v>
      </c>
      <c r="C100">
        <v>35647.084199999998</v>
      </c>
      <c r="D100">
        <v>0.26340000000000002</v>
      </c>
      <c r="E100">
        <v>72.31944</v>
      </c>
      <c r="F100">
        <v>48.18253</v>
      </c>
      <c r="G100">
        <v>1.7473000000000001</v>
      </c>
      <c r="H100">
        <v>4.9390200000000002</v>
      </c>
      <c r="I100">
        <v>12831.495059999999</v>
      </c>
      <c r="J100">
        <v>19199.416430000001</v>
      </c>
      <c r="K100">
        <v>23055.535080000001</v>
      </c>
      <c r="L100">
        <v>27814.312590000001</v>
      </c>
      <c r="M100">
        <v>11328.86664</v>
      </c>
      <c r="N100">
        <v>5.9119999999999999E-2</v>
      </c>
      <c r="O100">
        <v>1.6975800000000001</v>
      </c>
      <c r="P100">
        <v>3.8226599999999999</v>
      </c>
      <c r="Q100">
        <v>1.617E-2</v>
      </c>
      <c r="R100">
        <v>5378.2821099999956</v>
      </c>
    </row>
    <row r="101" spans="1:18" x14ac:dyDescent="0.3">
      <c r="A101" s="102">
        <v>99</v>
      </c>
      <c r="B101" t="s">
        <v>135</v>
      </c>
      <c r="C101">
        <v>35952.370849999999</v>
      </c>
      <c r="D101">
        <v>0.26934999999999998</v>
      </c>
      <c r="E101">
        <v>71.891239999999996</v>
      </c>
      <c r="F101">
        <v>47.94594</v>
      </c>
      <c r="G101">
        <v>1.7394499999999999</v>
      </c>
      <c r="H101">
        <v>4.9375</v>
      </c>
      <c r="I101">
        <v>13062.509260000001</v>
      </c>
      <c r="J101">
        <v>19456.26685</v>
      </c>
      <c r="K101">
        <v>23311.45306</v>
      </c>
      <c r="L101">
        <v>28075.59547</v>
      </c>
      <c r="M101">
        <v>11355.94226</v>
      </c>
      <c r="N101">
        <v>5.7579999999999999E-2</v>
      </c>
      <c r="O101">
        <v>1.68876</v>
      </c>
      <c r="P101">
        <v>3.81982</v>
      </c>
      <c r="Q101">
        <v>1.4800000000000001E-2</v>
      </c>
      <c r="R101">
        <v>5399.1137500000004</v>
      </c>
    </row>
    <row r="102" spans="1:18" x14ac:dyDescent="0.3">
      <c r="A102" s="102">
        <v>100</v>
      </c>
      <c r="B102" t="s">
        <v>136</v>
      </c>
      <c r="C102">
        <v>36331.099549999999</v>
      </c>
      <c r="D102">
        <v>0.27628999999999998</v>
      </c>
      <c r="E102">
        <v>71.52122</v>
      </c>
      <c r="F102">
        <v>47.685499999999998</v>
      </c>
      <c r="G102">
        <v>1.73153</v>
      </c>
      <c r="H102">
        <v>4.9083399999999999</v>
      </c>
      <c r="I102">
        <v>13494.110259999999</v>
      </c>
      <c r="J102">
        <v>19824.761930000001</v>
      </c>
      <c r="K102">
        <v>23683.173750000002</v>
      </c>
      <c r="L102">
        <v>28507.51712</v>
      </c>
      <c r="M102">
        <v>11381.16907</v>
      </c>
      <c r="N102">
        <v>5.7329999999999999E-2</v>
      </c>
      <c r="O102">
        <v>1.6789400000000001</v>
      </c>
      <c r="P102">
        <v>3.79053</v>
      </c>
      <c r="Q102">
        <v>1.525E-2</v>
      </c>
      <c r="R102">
        <v>5419.9220199999982</v>
      </c>
    </row>
    <row r="103" spans="1:18" x14ac:dyDescent="0.3">
      <c r="A103" s="102">
        <v>101</v>
      </c>
      <c r="B103" t="s">
        <v>137</v>
      </c>
      <c r="C103">
        <v>36162.062310000001</v>
      </c>
      <c r="D103">
        <v>0.26963999999999999</v>
      </c>
      <c r="E103">
        <v>71.901629999999997</v>
      </c>
      <c r="F103">
        <v>47.978639999999999</v>
      </c>
      <c r="G103">
        <v>1.74946</v>
      </c>
      <c r="H103">
        <v>4.9172000000000002</v>
      </c>
      <c r="I103">
        <v>13213.357749999999</v>
      </c>
      <c r="J103">
        <v>19569.498159999999</v>
      </c>
      <c r="K103">
        <v>23428.858769999999</v>
      </c>
      <c r="L103">
        <v>28299.235219999999</v>
      </c>
      <c r="M103">
        <v>11424.72934</v>
      </c>
      <c r="N103">
        <v>5.815E-2</v>
      </c>
      <c r="O103">
        <v>1.6962900000000001</v>
      </c>
      <c r="P103">
        <v>3.8023500000000001</v>
      </c>
      <c r="Q103">
        <v>1.593E-2</v>
      </c>
      <c r="R103">
        <v>5440.7356300000029</v>
      </c>
    </row>
    <row r="104" spans="1:18" x14ac:dyDescent="0.3">
      <c r="A104" s="102">
        <v>102</v>
      </c>
      <c r="B104" t="s">
        <v>138</v>
      </c>
      <c r="C104">
        <v>36483.913070000002</v>
      </c>
      <c r="D104">
        <v>0.27556999999999998</v>
      </c>
      <c r="E104">
        <v>71.367400000000004</v>
      </c>
      <c r="F104">
        <v>47.663589999999999</v>
      </c>
      <c r="G104">
        <v>1.73821</v>
      </c>
      <c r="H104">
        <v>4.9017799999999996</v>
      </c>
      <c r="I104">
        <v>13443.82135</v>
      </c>
      <c r="J104">
        <v>19836.560020000001</v>
      </c>
      <c r="K104">
        <v>23672.450560000001</v>
      </c>
      <c r="L104">
        <v>28580.14705</v>
      </c>
      <c r="M104">
        <v>11473.16958</v>
      </c>
      <c r="N104">
        <v>5.7049999999999997E-2</v>
      </c>
      <c r="O104">
        <v>1.68506</v>
      </c>
      <c r="P104">
        <v>3.7911600000000001</v>
      </c>
      <c r="Q104">
        <v>1.456E-2</v>
      </c>
      <c r="R104">
        <v>5461.5578700000005</v>
      </c>
    </row>
    <row r="105" spans="1:18" x14ac:dyDescent="0.3">
      <c r="A105" s="102">
        <v>103</v>
      </c>
      <c r="B105" t="s">
        <v>139</v>
      </c>
      <c r="C105">
        <v>36856.615180000001</v>
      </c>
      <c r="D105">
        <v>0.28217999999999999</v>
      </c>
      <c r="E105">
        <v>70.970039999999997</v>
      </c>
      <c r="F105">
        <v>47.421570000000003</v>
      </c>
      <c r="G105">
        <v>1.7306900000000001</v>
      </c>
      <c r="H105">
        <v>4.8684799999999999</v>
      </c>
      <c r="I105">
        <v>13866.573060000001</v>
      </c>
      <c r="J105">
        <v>20185.659670000001</v>
      </c>
      <c r="K105">
        <v>24040.281930000001</v>
      </c>
      <c r="L105">
        <v>29023.534199999998</v>
      </c>
      <c r="M105">
        <v>11526.296609999999</v>
      </c>
      <c r="N105">
        <v>5.6980000000000003E-2</v>
      </c>
      <c r="O105">
        <v>1.67594</v>
      </c>
      <c r="P105">
        <v>3.7587899999999999</v>
      </c>
      <c r="Q105">
        <v>1.5010000000000001E-2</v>
      </c>
      <c r="R105">
        <v>5482.3739100000021</v>
      </c>
    </row>
    <row r="106" spans="1:18" x14ac:dyDescent="0.3">
      <c r="A106" s="102">
        <v>104</v>
      </c>
      <c r="B106" t="s">
        <v>140</v>
      </c>
      <c r="C106">
        <v>36906.088159999999</v>
      </c>
      <c r="D106">
        <v>0.27982000000000001</v>
      </c>
      <c r="E106">
        <v>70.927499999999995</v>
      </c>
      <c r="F106">
        <v>47.42745</v>
      </c>
      <c r="G106">
        <v>1.73878</v>
      </c>
      <c r="H106">
        <v>4.8436700000000004</v>
      </c>
      <c r="I106">
        <v>13797.0607</v>
      </c>
      <c r="J106">
        <v>20140.339510000002</v>
      </c>
      <c r="K106">
        <v>24015.344000000001</v>
      </c>
      <c r="L106">
        <v>29033.709419999999</v>
      </c>
      <c r="M106">
        <v>11576.985269999999</v>
      </c>
      <c r="N106">
        <v>5.7570000000000003E-2</v>
      </c>
      <c r="O106">
        <v>1.6837299999999999</v>
      </c>
      <c r="P106">
        <v>3.74499</v>
      </c>
      <c r="Q106">
        <v>1.559E-2</v>
      </c>
      <c r="R106">
        <v>5503.1953299999986</v>
      </c>
    </row>
    <row r="107" spans="1:18" x14ac:dyDescent="0.3">
      <c r="A107" s="102">
        <v>105</v>
      </c>
      <c r="B107" t="s">
        <v>141</v>
      </c>
      <c r="C107">
        <v>36891.408080000001</v>
      </c>
      <c r="D107">
        <v>0.27927999999999997</v>
      </c>
      <c r="E107">
        <v>71.116569999999996</v>
      </c>
      <c r="F107">
        <v>47.595480000000002</v>
      </c>
      <c r="G107">
        <v>1.74739</v>
      </c>
      <c r="H107">
        <v>4.8785499999999997</v>
      </c>
      <c r="I107">
        <v>13711.293309999999</v>
      </c>
      <c r="J107">
        <v>20071.323199999999</v>
      </c>
      <c r="K107">
        <v>23944.29925</v>
      </c>
      <c r="L107">
        <v>28973.862249999998</v>
      </c>
      <c r="M107">
        <v>11609.595520000001</v>
      </c>
      <c r="N107">
        <v>5.6570000000000002E-2</v>
      </c>
      <c r="O107">
        <v>1.6908000000000001</v>
      </c>
      <c r="P107">
        <v>3.7686899999999999</v>
      </c>
      <c r="Q107">
        <v>1.438E-2</v>
      </c>
      <c r="R107">
        <v>5524.0264300000017</v>
      </c>
    </row>
    <row r="108" spans="1:18" x14ac:dyDescent="0.3">
      <c r="A108" s="102">
        <v>106</v>
      </c>
      <c r="B108" t="s">
        <v>142</v>
      </c>
      <c r="C108">
        <v>37509.025090000003</v>
      </c>
      <c r="D108">
        <v>0.29065000000000002</v>
      </c>
      <c r="E108">
        <v>70.356729999999999</v>
      </c>
      <c r="F108">
        <v>47.062469999999998</v>
      </c>
      <c r="G108">
        <v>1.72645</v>
      </c>
      <c r="H108">
        <v>4.7965600000000004</v>
      </c>
      <c r="I108">
        <v>14374.671420000001</v>
      </c>
      <c r="J108">
        <v>20668.551920000002</v>
      </c>
      <c r="K108">
        <v>24582.487519999999</v>
      </c>
      <c r="L108">
        <v>29694.413560000001</v>
      </c>
      <c r="M108">
        <v>11708.268249999999</v>
      </c>
      <c r="N108">
        <v>5.604E-2</v>
      </c>
      <c r="O108">
        <v>1.6691499999999999</v>
      </c>
      <c r="P108">
        <v>3.6995499999999999</v>
      </c>
      <c r="Q108">
        <v>1.481E-2</v>
      </c>
      <c r="R108">
        <v>5544.8378800000028</v>
      </c>
    </row>
    <row r="109" spans="1:18" x14ac:dyDescent="0.3">
      <c r="A109" s="102">
        <v>107</v>
      </c>
      <c r="B109" t="s">
        <v>143</v>
      </c>
      <c r="C109">
        <v>37860.441720000003</v>
      </c>
      <c r="D109">
        <v>0.29410999999999998</v>
      </c>
      <c r="E109">
        <v>69.819329999999994</v>
      </c>
      <c r="F109">
        <v>46.743949999999998</v>
      </c>
      <c r="G109">
        <v>1.72081</v>
      </c>
      <c r="H109">
        <v>4.7717099999999997</v>
      </c>
      <c r="I109">
        <v>14624.346369999999</v>
      </c>
      <c r="J109">
        <v>20939.37631</v>
      </c>
      <c r="K109">
        <v>24848.459559999999</v>
      </c>
      <c r="L109">
        <v>30006.76424</v>
      </c>
      <c r="M109">
        <v>11751.132890000001</v>
      </c>
      <c r="N109">
        <v>5.604E-2</v>
      </c>
      <c r="O109">
        <v>1.6636500000000001</v>
      </c>
      <c r="P109">
        <v>3.6845300000000001</v>
      </c>
      <c r="Q109">
        <v>1.525E-2</v>
      </c>
      <c r="R109">
        <v>5565.6572100000012</v>
      </c>
    </row>
    <row r="110" spans="1:18" x14ac:dyDescent="0.3">
      <c r="A110" s="102">
        <v>108</v>
      </c>
      <c r="B110" t="s">
        <v>144</v>
      </c>
      <c r="C110">
        <v>37518.551619999998</v>
      </c>
      <c r="D110">
        <v>0.28716000000000003</v>
      </c>
      <c r="E110">
        <v>70.563429999999997</v>
      </c>
      <c r="F110">
        <v>47.270969999999998</v>
      </c>
      <c r="G110">
        <v>1.74193</v>
      </c>
      <c r="H110">
        <v>4.8485500000000004</v>
      </c>
      <c r="I110">
        <v>14198.07769</v>
      </c>
      <c r="J110">
        <v>20524.43489</v>
      </c>
      <c r="K110">
        <v>24414.37412</v>
      </c>
      <c r="L110">
        <v>29620.55142</v>
      </c>
      <c r="M110">
        <v>11808.128189999999</v>
      </c>
      <c r="N110">
        <v>5.5930000000000001E-2</v>
      </c>
      <c r="O110">
        <v>1.6834800000000001</v>
      </c>
      <c r="P110">
        <v>3.7415699999999998</v>
      </c>
      <c r="Q110">
        <v>1.423E-2</v>
      </c>
      <c r="R110">
        <v>5586.4940599999973</v>
      </c>
    </row>
    <row r="111" spans="1:18" x14ac:dyDescent="0.3">
      <c r="A111" s="102">
        <v>109</v>
      </c>
      <c r="B111" t="s">
        <v>145</v>
      </c>
      <c r="C111">
        <v>37859.732839999997</v>
      </c>
      <c r="D111">
        <v>0.29271000000000003</v>
      </c>
      <c r="E111">
        <v>70.318799999999996</v>
      </c>
      <c r="F111">
        <v>47.12585</v>
      </c>
      <c r="G111">
        <v>1.7351799999999999</v>
      </c>
      <c r="H111">
        <v>4.8451199999999996</v>
      </c>
      <c r="I111">
        <v>14576.805120000001</v>
      </c>
      <c r="J111">
        <v>20837.79653</v>
      </c>
      <c r="K111">
        <v>24733.336749999999</v>
      </c>
      <c r="L111">
        <v>30028.402679999999</v>
      </c>
      <c r="M111">
        <v>11878.520710000001</v>
      </c>
      <c r="N111">
        <v>5.5919999999999997E-2</v>
      </c>
      <c r="O111">
        <v>1.67506</v>
      </c>
      <c r="P111">
        <v>3.7284600000000001</v>
      </c>
      <c r="Q111">
        <v>1.468E-2</v>
      </c>
      <c r="R111">
        <v>5607.3197899999977</v>
      </c>
    </row>
    <row r="112" spans="1:18" x14ac:dyDescent="0.3">
      <c r="A112" s="102">
        <v>110</v>
      </c>
      <c r="B112" t="s">
        <v>146</v>
      </c>
      <c r="C112">
        <v>37851.093050000003</v>
      </c>
      <c r="D112">
        <v>0.28931000000000001</v>
      </c>
      <c r="E112">
        <v>70.356660000000005</v>
      </c>
      <c r="F112">
        <v>47.180570000000003</v>
      </c>
      <c r="G112">
        <v>1.74651</v>
      </c>
      <c r="H112">
        <v>4.8027100000000003</v>
      </c>
      <c r="I112">
        <v>14456.819799999999</v>
      </c>
      <c r="J112">
        <v>20736.43506</v>
      </c>
      <c r="K112">
        <v>24652.539639999999</v>
      </c>
      <c r="L112">
        <v>29980.315930000001</v>
      </c>
      <c r="M112">
        <v>11926.3127</v>
      </c>
      <c r="N112">
        <v>5.6579999999999998E-2</v>
      </c>
      <c r="O112">
        <v>1.6859</v>
      </c>
      <c r="P112">
        <v>3.7015099999999999</v>
      </c>
      <c r="Q112">
        <v>1.5270000000000001E-2</v>
      </c>
      <c r="R112">
        <v>5628.1509600000027</v>
      </c>
    </row>
    <row r="113" spans="1:18" x14ac:dyDescent="0.3">
      <c r="A113" s="102">
        <v>111</v>
      </c>
      <c r="B113" t="s">
        <v>147</v>
      </c>
      <c r="C113">
        <v>38170.115619999997</v>
      </c>
      <c r="D113">
        <v>0.29503000000000001</v>
      </c>
      <c r="E113">
        <v>69.951049999999995</v>
      </c>
      <c r="F113">
        <v>46.951680000000003</v>
      </c>
      <c r="G113">
        <v>1.7403599999999999</v>
      </c>
      <c r="H113">
        <v>4.8020500000000004</v>
      </c>
      <c r="I113">
        <v>14695.7868</v>
      </c>
      <c r="J113">
        <v>20997.630450000001</v>
      </c>
      <c r="K113">
        <v>24917.364590000001</v>
      </c>
      <c r="L113">
        <v>30254.182710000001</v>
      </c>
      <c r="M113">
        <v>11964.86181</v>
      </c>
      <c r="N113">
        <v>5.5039999999999999E-2</v>
      </c>
      <c r="O113">
        <v>1.6785099999999999</v>
      </c>
      <c r="P113">
        <v>3.6983700000000002</v>
      </c>
      <c r="Q113">
        <v>1.393E-2</v>
      </c>
      <c r="R113">
        <v>5648.9920599999969</v>
      </c>
    </row>
    <row r="114" spans="1:18" x14ac:dyDescent="0.3">
      <c r="A114" s="102">
        <v>112</v>
      </c>
      <c r="B114" t="s">
        <v>148</v>
      </c>
      <c r="C114">
        <v>38565.89993</v>
      </c>
      <c r="D114">
        <v>0.30181999999999998</v>
      </c>
      <c r="E114">
        <v>69.574820000000003</v>
      </c>
      <c r="F114">
        <v>46.67989</v>
      </c>
      <c r="G114">
        <v>1.73136</v>
      </c>
      <c r="H114">
        <v>4.7789700000000002</v>
      </c>
      <c r="I114">
        <v>15141.71182</v>
      </c>
      <c r="J114">
        <v>21376.34564</v>
      </c>
      <c r="K114">
        <v>25304.417539999999</v>
      </c>
      <c r="L114">
        <v>30709.63582</v>
      </c>
      <c r="M114">
        <v>12008.35527</v>
      </c>
      <c r="N114">
        <v>5.4800000000000001E-2</v>
      </c>
      <c r="O114">
        <v>1.6680200000000001</v>
      </c>
      <c r="P114">
        <v>3.6741999999999999</v>
      </c>
      <c r="Q114">
        <v>1.436E-2</v>
      </c>
      <c r="R114">
        <v>5669.8086400000029</v>
      </c>
    </row>
    <row r="115" spans="1:18" x14ac:dyDescent="0.3">
      <c r="A115" s="102">
        <v>113</v>
      </c>
      <c r="B115" t="s">
        <v>149</v>
      </c>
      <c r="C115">
        <v>38389.122510000001</v>
      </c>
      <c r="D115">
        <v>0.29552</v>
      </c>
      <c r="E115">
        <v>69.923760000000001</v>
      </c>
      <c r="F115">
        <v>46.946680000000001</v>
      </c>
      <c r="G115">
        <v>1.7498800000000001</v>
      </c>
      <c r="H115">
        <v>4.7796399999999997</v>
      </c>
      <c r="I115">
        <v>14858.70026</v>
      </c>
      <c r="J115">
        <v>21111.808939999999</v>
      </c>
      <c r="K115">
        <v>25039.57316</v>
      </c>
      <c r="L115">
        <v>30493.52794</v>
      </c>
      <c r="M115">
        <v>12054.38276</v>
      </c>
      <c r="N115">
        <v>5.5579999999999997E-2</v>
      </c>
      <c r="O115">
        <v>1.6857899999999999</v>
      </c>
      <c r="P115">
        <v>3.6798899999999999</v>
      </c>
      <c r="Q115">
        <v>1.4999999999999999E-2</v>
      </c>
      <c r="R115">
        <v>5690.6305900000007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Issuance Table</vt:lpstr>
      <vt:lpstr>FY Funding Needs</vt:lpstr>
      <vt:lpstr>QE Path</vt:lpstr>
      <vt:lpstr>SOMA Runoff Caps</vt:lpstr>
      <vt:lpstr>Summary Charts</vt:lpstr>
      <vt:lpstr>Additional Charts</vt:lpstr>
      <vt:lpstr>Net Issuance Summary</vt:lpstr>
      <vt:lpstr>SOMA Runoff Summary</vt:lpstr>
      <vt:lpstr>Summary Stats</vt:lpstr>
      <vt:lpstr>Nonbill Summary Stats</vt:lpstr>
      <vt:lpstr>Supply Buckets</vt:lpstr>
      <vt:lpstr>Nonbill Supply Buckets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Mitra, Salil</dc:creator>
  <cp:lastModifiedBy>Mitra, Salil</cp:lastModifiedBy>
  <dcterms:created xsi:type="dcterms:W3CDTF">2015-06-05T18:17:20Z</dcterms:created>
  <dcterms:modified xsi:type="dcterms:W3CDTF">2022-06-30T12:36:16Z</dcterms:modified>
</cp:coreProperties>
</file>