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ocuments (E)\COSC342 - Visual Computing\Assignment 1\"/>
    </mc:Choice>
  </mc:AlternateContent>
  <xr:revisionPtr revIDLastSave="0" documentId="13_ncr:1_{23625CFA-1039-41FF-9287-BDCE7139C265}" xr6:coauthVersionLast="47" xr6:coauthVersionMax="47" xr10:uidLastSave="{00000000-0000-0000-0000-000000000000}"/>
  <bookViews>
    <workbookView xWindow="-108" yWindow="-108" windowWidth="23256" windowHeight="12456" xr2:uid="{CBB8553E-1284-4640-949F-4E2E2C788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P18" i="1"/>
  <c r="P19" i="1"/>
  <c r="P7" i="1"/>
  <c r="P8" i="1"/>
  <c r="P14" i="1"/>
  <c r="P15" i="1"/>
  <c r="P16" i="1"/>
  <c r="P6" i="1"/>
  <c r="E39" i="1"/>
  <c r="J39" i="1"/>
  <c r="I39" i="1"/>
  <c r="H39" i="1"/>
  <c r="G39" i="1"/>
  <c r="D39" i="1"/>
  <c r="C39" i="1"/>
  <c r="B39" i="1"/>
  <c r="J29" i="1"/>
  <c r="I29" i="1"/>
  <c r="H29" i="1"/>
  <c r="G29" i="1"/>
  <c r="E29" i="1"/>
  <c r="D29" i="1"/>
  <c r="C29" i="1"/>
  <c r="B29" i="1"/>
  <c r="J19" i="1"/>
  <c r="E19" i="1"/>
  <c r="J9" i="1"/>
  <c r="E9" i="1"/>
  <c r="I19" i="1"/>
  <c r="H19" i="1"/>
  <c r="G19" i="1"/>
  <c r="D19" i="1"/>
  <c r="C19" i="1"/>
  <c r="B19" i="1"/>
  <c r="I9" i="1"/>
  <c r="H9" i="1"/>
  <c r="G9" i="1"/>
  <c r="C9" i="1"/>
  <c r="D9" i="1"/>
  <c r="B9" i="1"/>
</calcChain>
</file>

<file path=xl/sharedStrings.xml><?xml version="1.0" encoding="utf-8"?>
<sst xmlns="http://schemas.openxmlformats.org/spreadsheetml/2006/main" count="127" uniqueCount="35">
  <si>
    <t>Good Matches</t>
  </si>
  <si>
    <t>Good Features</t>
  </si>
  <si>
    <t>Inliers</t>
  </si>
  <si>
    <t>ORB</t>
  </si>
  <si>
    <t>SIFT</t>
  </si>
  <si>
    <t>Test</t>
  </si>
  <si>
    <t>T1</t>
  </si>
  <si>
    <t>T2</t>
  </si>
  <si>
    <t>T3</t>
  </si>
  <si>
    <t>T4</t>
  </si>
  <si>
    <t>T5</t>
  </si>
  <si>
    <t>Average</t>
  </si>
  <si>
    <t>Pixel Error Average</t>
  </si>
  <si>
    <t>Changing the nfeatureCap to 5000, at 0.8 lowes ratio</t>
  </si>
  <si>
    <t>Both @ 50K, lowes at 0.6</t>
  </si>
  <si>
    <t>Both @ 50k, 0.8 lowes ratio</t>
  </si>
  <si>
    <t>ORB @ 1K, SIFT @500, lowes at 0.7</t>
  </si>
  <si>
    <t>Parameters</t>
  </si>
  <si>
    <t>Ratio</t>
  </si>
  <si>
    <t>ORB 7K Lowe 0.6</t>
  </si>
  <si>
    <t>SIFT INF Lowe 0.8</t>
  </si>
  <si>
    <t>SIFT INF Lowe 0.7</t>
  </si>
  <si>
    <t>SIFT INF Lowe 0.6</t>
  </si>
  <si>
    <t>SIFT Lowe @ 0.6</t>
  </si>
  <si>
    <t>SIFT Lowe @ 0.7</t>
  </si>
  <si>
    <t>SIFT Lowe @ 0.8</t>
  </si>
  <si>
    <t>ORB Lowe @ 0.6</t>
  </si>
  <si>
    <t>ORB Lowe @ 0.7</t>
  </si>
  <si>
    <t>ORB Lowe @ 0.8</t>
  </si>
  <si>
    <t>Matcher</t>
  </si>
  <si>
    <t>Matches</t>
  </si>
  <si>
    <t>FLANN</t>
  </si>
  <si>
    <t>BFM</t>
  </si>
  <si>
    <t>Time Taken (s)</t>
  </si>
  <si>
    <t>(excluded T2 for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</si>
</sst>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2" fontId="0" fillId="0" borderId="2" xfId="0" applyNumberFormat="1" applyBorder="1"/>
    <xf numFmtId="2" fontId="0" fillId="0" borderId="4" xfId="0" applyNumberFormat="1" applyBorder="1"/>
    <xf numFmtId="0" fontId="0" fillId="0" borderId="0" xfId="0" applyFill="1" applyBorder="1"/>
    <xf numFmtId="0" fontId="0" fillId="0" borderId="5" xfId="0" applyBorder="1"/>
    <xf numFmtId="2" fontId="0" fillId="0" borderId="7" xfId="0" applyNumberFormat="1" applyBorder="1"/>
    <xf numFmtId="2" fontId="0" fillId="0" borderId="0" xfId="0" applyNumberFormat="1" applyBorder="1"/>
    <xf numFmtId="0" fontId="0" fillId="0" borderId="1" xfId="0" applyFill="1" applyBorder="1"/>
    <xf numFmtId="0" fontId="2" fillId="0" borderId="1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61DD-FD6E-4156-A39D-9BC9E30975D0}">
  <dimension ref="A1:W40"/>
  <sheetViews>
    <sheetView tabSelected="1" zoomScaleNormal="100" workbookViewId="0">
      <selection activeCell="L20" sqref="L20"/>
    </sheetView>
  </sheetViews>
  <sheetFormatPr defaultRowHeight="14.4" x14ac:dyDescent="0.3"/>
  <cols>
    <col min="1" max="1" width="7.5546875" bestFit="1" customWidth="1"/>
    <col min="2" max="2" width="12.77734375" bestFit="1" customWidth="1"/>
    <col min="3" max="3" width="13.109375" bestFit="1" customWidth="1"/>
    <col min="4" max="4" width="7" bestFit="1" customWidth="1"/>
    <col min="5" max="5" width="16.44140625" bestFit="1" customWidth="1"/>
    <col min="6" max="6" width="7.5546875" bestFit="1" customWidth="1"/>
    <col min="7" max="7" width="12.77734375" bestFit="1" customWidth="1"/>
    <col min="8" max="8" width="13.109375" bestFit="1" customWidth="1"/>
    <col min="9" max="9" width="6.21875" bestFit="1" customWidth="1"/>
    <col min="10" max="10" width="16.44140625" bestFit="1" customWidth="1"/>
    <col min="11" max="11" width="7.44140625" bestFit="1" customWidth="1"/>
    <col min="12" max="12" width="12.5546875" bestFit="1" customWidth="1"/>
    <col min="13" max="13" width="14.6640625" bestFit="1" customWidth="1"/>
    <col min="14" max="14" width="5.88671875" bestFit="1" customWidth="1"/>
    <col min="15" max="15" width="12.5546875" bestFit="1" customWidth="1"/>
    <col min="16" max="16" width="5.109375" bestFit="1" customWidth="1"/>
    <col min="17" max="17" width="12.5546875" bestFit="1" customWidth="1"/>
    <col min="18" max="18" width="7.6640625" bestFit="1" customWidth="1"/>
    <col min="19" max="19" width="7.88671875" bestFit="1" customWidth="1"/>
    <col min="20" max="20" width="12.5546875" bestFit="1" customWidth="1"/>
    <col min="21" max="21" width="12.77734375" bestFit="1" customWidth="1"/>
    <col min="22" max="22" width="5.88671875" bestFit="1" customWidth="1"/>
    <col min="23" max="23" width="12.33203125" bestFit="1" customWidth="1"/>
  </cols>
  <sheetData>
    <row r="1" spans="1:23" x14ac:dyDescent="0.3">
      <c r="A1" s="9" t="s">
        <v>15</v>
      </c>
      <c r="B1" s="9"/>
      <c r="C1" s="9"/>
      <c r="D1" s="9"/>
      <c r="E1" s="9"/>
      <c r="F1" s="9"/>
      <c r="G1" s="9"/>
      <c r="H1" s="9"/>
      <c r="I1" s="9"/>
      <c r="J1" s="9"/>
    </row>
    <row r="2" spans="1:23" x14ac:dyDescent="0.3">
      <c r="A2" s="23" t="s">
        <v>3</v>
      </c>
      <c r="B2" s="24"/>
      <c r="C2" s="24"/>
      <c r="D2" s="24"/>
      <c r="E2" s="25"/>
      <c r="F2" s="23" t="s">
        <v>4</v>
      </c>
      <c r="G2" s="24"/>
      <c r="H2" s="24"/>
      <c r="I2" s="24"/>
      <c r="J2" s="25"/>
    </row>
    <row r="3" spans="1:23" x14ac:dyDescent="0.3">
      <c r="A3" s="18" t="s">
        <v>5</v>
      </c>
      <c r="B3" s="21" t="s">
        <v>0</v>
      </c>
      <c r="C3" s="21" t="s">
        <v>1</v>
      </c>
      <c r="D3" s="21" t="s">
        <v>2</v>
      </c>
      <c r="E3" s="22" t="s">
        <v>12</v>
      </c>
      <c r="F3" s="18" t="s">
        <v>5</v>
      </c>
      <c r="G3" s="21" t="s">
        <v>0</v>
      </c>
      <c r="H3" s="21" t="s">
        <v>1</v>
      </c>
      <c r="I3" s="21" t="s">
        <v>2</v>
      </c>
      <c r="J3" s="22" t="s">
        <v>12</v>
      </c>
    </row>
    <row r="4" spans="1:23" x14ac:dyDescent="0.3">
      <c r="A4" s="19" t="s">
        <v>6</v>
      </c>
      <c r="B4">
        <v>1106</v>
      </c>
      <c r="C4">
        <v>2212</v>
      </c>
      <c r="D4">
        <v>783</v>
      </c>
      <c r="E4" s="1">
        <v>11.91</v>
      </c>
      <c r="F4" s="19" t="s">
        <v>6</v>
      </c>
      <c r="G4">
        <v>570</v>
      </c>
      <c r="H4">
        <v>1140</v>
      </c>
      <c r="I4">
        <v>412</v>
      </c>
      <c r="J4" s="1">
        <v>11.27</v>
      </c>
    </row>
    <row r="5" spans="1:23" x14ac:dyDescent="0.3">
      <c r="A5" s="19" t="s">
        <v>7</v>
      </c>
      <c r="B5">
        <v>953</v>
      </c>
      <c r="C5">
        <v>1906</v>
      </c>
      <c r="D5">
        <v>474</v>
      </c>
      <c r="E5" s="1">
        <v>10.55</v>
      </c>
      <c r="F5" s="19" t="s">
        <v>7</v>
      </c>
      <c r="G5">
        <v>804</v>
      </c>
      <c r="H5">
        <v>1608</v>
      </c>
      <c r="I5">
        <v>529</v>
      </c>
      <c r="J5" s="1">
        <v>10.7</v>
      </c>
      <c r="M5" s="6" t="s">
        <v>17</v>
      </c>
      <c r="N5" s="7" t="s">
        <v>2</v>
      </c>
      <c r="O5" s="7" t="s">
        <v>0</v>
      </c>
      <c r="P5" s="8" t="s">
        <v>18</v>
      </c>
      <c r="R5" s="6" t="s">
        <v>29</v>
      </c>
      <c r="S5" s="7" t="s">
        <v>30</v>
      </c>
      <c r="T5" s="7" t="s">
        <v>0</v>
      </c>
      <c r="U5" s="7" t="s">
        <v>1</v>
      </c>
      <c r="V5" s="8" t="s">
        <v>2</v>
      </c>
      <c r="W5" s="17" t="s">
        <v>33</v>
      </c>
    </row>
    <row r="6" spans="1:23" x14ac:dyDescent="0.3">
      <c r="A6" s="19" t="s">
        <v>8</v>
      </c>
      <c r="B6">
        <v>6086</v>
      </c>
      <c r="C6">
        <v>12172</v>
      </c>
      <c r="D6">
        <v>4219</v>
      </c>
      <c r="E6" s="1">
        <v>12.8</v>
      </c>
      <c r="F6" s="19" t="s">
        <v>8</v>
      </c>
      <c r="G6">
        <v>1863</v>
      </c>
      <c r="H6">
        <v>3726</v>
      </c>
      <c r="I6">
        <v>1399</v>
      </c>
      <c r="J6" s="1">
        <v>13.98</v>
      </c>
      <c r="M6" s="4" t="s">
        <v>22</v>
      </c>
      <c r="N6" s="10">
        <v>300</v>
      </c>
      <c r="O6" s="10">
        <v>463</v>
      </c>
      <c r="P6" s="11">
        <f>N6/O6</f>
        <v>0.64794816414686829</v>
      </c>
      <c r="R6" s="4" t="s">
        <v>31</v>
      </c>
      <c r="S6" s="10">
        <v>1954</v>
      </c>
      <c r="T6" s="10">
        <v>720</v>
      </c>
      <c r="U6" s="10">
        <v>1440</v>
      </c>
      <c r="V6" s="1">
        <v>420</v>
      </c>
      <c r="W6" s="4">
        <v>0.65800000000000003</v>
      </c>
    </row>
    <row r="7" spans="1:23" x14ac:dyDescent="0.3">
      <c r="A7" s="19" t="s">
        <v>9</v>
      </c>
      <c r="B7">
        <v>4995</v>
      </c>
      <c r="C7">
        <v>9990</v>
      </c>
      <c r="D7">
        <v>3666</v>
      </c>
      <c r="E7" s="1">
        <v>5.58</v>
      </c>
      <c r="F7" s="19" t="s">
        <v>9</v>
      </c>
      <c r="G7">
        <v>1802</v>
      </c>
      <c r="H7">
        <v>3604</v>
      </c>
      <c r="I7">
        <v>1292</v>
      </c>
      <c r="J7" s="1">
        <v>5.76</v>
      </c>
      <c r="M7" s="4" t="s">
        <v>21</v>
      </c>
      <c r="N7" s="10">
        <v>332</v>
      </c>
      <c r="O7" s="10">
        <v>573</v>
      </c>
      <c r="P7" s="11">
        <f t="shared" ref="P7:P19" si="0">N7/O7</f>
        <v>0.57940663176265272</v>
      </c>
      <c r="R7" s="5" t="s">
        <v>32</v>
      </c>
      <c r="S7" s="2">
        <v>1954</v>
      </c>
      <c r="T7" s="2">
        <v>730</v>
      </c>
      <c r="U7" s="2">
        <v>1460</v>
      </c>
      <c r="V7" s="3">
        <v>478</v>
      </c>
      <c r="W7" s="5">
        <v>4.4089999999999998</v>
      </c>
    </row>
    <row r="8" spans="1:23" x14ac:dyDescent="0.3">
      <c r="A8" s="19" t="s">
        <v>10</v>
      </c>
      <c r="B8">
        <v>2436</v>
      </c>
      <c r="C8">
        <v>4872</v>
      </c>
      <c r="D8">
        <v>1570</v>
      </c>
      <c r="E8" s="1">
        <v>12.65</v>
      </c>
      <c r="F8" s="19" t="s">
        <v>10</v>
      </c>
      <c r="G8">
        <v>821</v>
      </c>
      <c r="H8">
        <v>1642</v>
      </c>
      <c r="I8">
        <v>479</v>
      </c>
      <c r="J8" s="1">
        <v>13.55</v>
      </c>
      <c r="M8" s="4" t="s">
        <v>20</v>
      </c>
      <c r="N8" s="10">
        <v>420</v>
      </c>
      <c r="O8" s="10">
        <v>720</v>
      </c>
      <c r="P8" s="11">
        <f t="shared" si="0"/>
        <v>0.58333333333333337</v>
      </c>
    </row>
    <row r="9" spans="1:23" x14ac:dyDescent="0.3">
      <c r="A9" s="20" t="s">
        <v>11</v>
      </c>
      <c r="B9" s="2">
        <f>AVERAGE(B4:B8)</f>
        <v>3115.2</v>
      </c>
      <c r="C9" s="2">
        <f t="shared" ref="C9:E9" si="1">AVERAGE(C4:C8)</f>
        <v>6230.4</v>
      </c>
      <c r="D9" s="2">
        <f t="shared" si="1"/>
        <v>2142.4</v>
      </c>
      <c r="E9" s="3">
        <f t="shared" si="1"/>
        <v>10.698</v>
      </c>
      <c r="F9" s="20" t="s">
        <v>11</v>
      </c>
      <c r="G9" s="2">
        <f>AVERAGE(G4:G8)</f>
        <v>1172</v>
      </c>
      <c r="H9" s="2">
        <f t="shared" ref="H9" si="2">AVERAGE(H4:H8)</f>
        <v>2344</v>
      </c>
      <c r="I9" s="2">
        <f t="shared" ref="I9:J9" si="3">AVERAGE(I4:I8)</f>
        <v>822.2</v>
      </c>
      <c r="J9" s="3">
        <f t="shared" si="3"/>
        <v>11.052000000000001</v>
      </c>
      <c r="M9" s="13" t="s">
        <v>19</v>
      </c>
      <c r="N9" s="10"/>
      <c r="P9" s="11"/>
    </row>
    <row r="10" spans="1:23" x14ac:dyDescent="0.3">
      <c r="P10" s="16"/>
      <c r="Q10" s="10"/>
    </row>
    <row r="11" spans="1:23" x14ac:dyDescent="0.3">
      <c r="A11" s="9" t="s">
        <v>13</v>
      </c>
      <c r="B11" s="9"/>
      <c r="C11" s="9"/>
      <c r="D11" s="9"/>
      <c r="E11" s="9"/>
      <c r="F11" s="9"/>
      <c r="G11" s="9"/>
      <c r="H11" s="9"/>
      <c r="I11" s="9"/>
      <c r="J11" s="9"/>
      <c r="P11" s="16"/>
      <c r="Q11" s="10"/>
    </row>
    <row r="12" spans="1:23" x14ac:dyDescent="0.3">
      <c r="A12" s="23" t="s">
        <v>3</v>
      </c>
      <c r="B12" s="24"/>
      <c r="C12" s="24"/>
      <c r="D12" s="24"/>
      <c r="E12" s="25"/>
      <c r="F12" s="23" t="s">
        <v>4</v>
      </c>
      <c r="G12" s="24"/>
      <c r="H12" s="24"/>
      <c r="I12" s="24"/>
      <c r="J12" s="25"/>
      <c r="P12" s="16"/>
      <c r="Q12" s="10"/>
    </row>
    <row r="13" spans="1:23" x14ac:dyDescent="0.3">
      <c r="A13" s="18" t="s">
        <v>5</v>
      </c>
      <c r="B13" s="21" t="s">
        <v>0</v>
      </c>
      <c r="C13" s="21" t="s">
        <v>1</v>
      </c>
      <c r="D13" s="21" t="s">
        <v>2</v>
      </c>
      <c r="E13" s="22" t="s">
        <v>12</v>
      </c>
      <c r="F13" s="18" t="s">
        <v>5</v>
      </c>
      <c r="G13" s="21" t="s">
        <v>0</v>
      </c>
      <c r="H13" s="21" t="s">
        <v>1</v>
      </c>
      <c r="I13" s="21" t="s">
        <v>2</v>
      </c>
      <c r="J13" s="22" t="s">
        <v>12</v>
      </c>
      <c r="M13" s="6" t="s">
        <v>17</v>
      </c>
      <c r="N13" s="14" t="s">
        <v>2</v>
      </c>
      <c r="O13" s="7" t="s">
        <v>0</v>
      </c>
      <c r="P13" s="15" t="s">
        <v>18</v>
      </c>
    </row>
    <row r="14" spans="1:23" x14ac:dyDescent="0.3">
      <c r="A14" s="19" t="s">
        <v>6</v>
      </c>
      <c r="B14">
        <v>267</v>
      </c>
      <c r="C14">
        <v>534</v>
      </c>
      <c r="D14">
        <v>140</v>
      </c>
      <c r="E14" s="1">
        <v>14.32</v>
      </c>
      <c r="F14" s="19" t="s">
        <v>6</v>
      </c>
      <c r="G14">
        <v>397</v>
      </c>
      <c r="H14">
        <v>794</v>
      </c>
      <c r="I14">
        <v>267</v>
      </c>
      <c r="J14" s="1">
        <v>11.48</v>
      </c>
      <c r="M14" s="4" t="s">
        <v>23</v>
      </c>
      <c r="N14" s="10">
        <v>256</v>
      </c>
      <c r="O14" s="10">
        <v>402</v>
      </c>
      <c r="P14" s="11">
        <f t="shared" si="0"/>
        <v>0.63681592039800994</v>
      </c>
    </row>
    <row r="15" spans="1:23" x14ac:dyDescent="0.3">
      <c r="A15" s="19" t="s">
        <v>7</v>
      </c>
      <c r="B15">
        <v>238</v>
      </c>
      <c r="C15">
        <v>476</v>
      </c>
      <c r="D15">
        <v>85</v>
      </c>
      <c r="E15" s="1">
        <v>12.57</v>
      </c>
      <c r="F15" s="19" t="s">
        <v>7</v>
      </c>
      <c r="G15">
        <v>649</v>
      </c>
      <c r="H15">
        <v>1298</v>
      </c>
      <c r="I15">
        <v>430</v>
      </c>
      <c r="J15" s="1">
        <v>10.86</v>
      </c>
      <c r="M15" s="4" t="s">
        <v>24</v>
      </c>
      <c r="N15" s="10">
        <v>293</v>
      </c>
      <c r="O15" s="10">
        <v>499</v>
      </c>
      <c r="P15" s="11">
        <f t="shared" si="0"/>
        <v>0.58717434869739482</v>
      </c>
    </row>
    <row r="16" spans="1:23" x14ac:dyDescent="0.3">
      <c r="A16" s="19" t="s">
        <v>8</v>
      </c>
      <c r="B16">
        <v>897</v>
      </c>
      <c r="C16">
        <v>1794</v>
      </c>
      <c r="D16">
        <v>623</v>
      </c>
      <c r="E16" s="1">
        <v>16.98</v>
      </c>
      <c r="F16" s="19" t="s">
        <v>8</v>
      </c>
      <c r="G16">
        <v>888</v>
      </c>
      <c r="H16">
        <v>1776</v>
      </c>
      <c r="I16">
        <v>620</v>
      </c>
      <c r="J16" s="1">
        <v>13.5</v>
      </c>
      <c r="M16" s="4" t="s">
        <v>25</v>
      </c>
      <c r="N16" s="10">
        <v>385</v>
      </c>
      <c r="O16" s="10">
        <v>646</v>
      </c>
      <c r="P16" s="11">
        <f t="shared" si="0"/>
        <v>0.59597523219814241</v>
      </c>
    </row>
    <row r="17" spans="1:16" x14ac:dyDescent="0.3">
      <c r="A17" s="19" t="s">
        <v>9</v>
      </c>
      <c r="B17">
        <v>1283</v>
      </c>
      <c r="C17">
        <v>2566</v>
      </c>
      <c r="D17">
        <v>986</v>
      </c>
      <c r="E17" s="1">
        <v>6.24</v>
      </c>
      <c r="F17" s="19" t="s">
        <v>9</v>
      </c>
      <c r="G17">
        <v>1270</v>
      </c>
      <c r="H17">
        <v>2540</v>
      </c>
      <c r="I17">
        <v>866</v>
      </c>
      <c r="J17" s="1">
        <v>5.99</v>
      </c>
      <c r="M17" s="4" t="s">
        <v>26</v>
      </c>
      <c r="N17" s="13">
        <v>36</v>
      </c>
      <c r="O17" s="13">
        <v>50</v>
      </c>
      <c r="P17" s="11">
        <f t="shared" si="0"/>
        <v>0.72</v>
      </c>
    </row>
    <row r="18" spans="1:16" x14ac:dyDescent="0.3">
      <c r="A18" s="19" t="s">
        <v>10</v>
      </c>
      <c r="B18">
        <v>740</v>
      </c>
      <c r="C18">
        <v>1480</v>
      </c>
      <c r="D18">
        <v>433</v>
      </c>
      <c r="E18" s="1">
        <v>16.149999999999999</v>
      </c>
      <c r="F18" s="19" t="s">
        <v>10</v>
      </c>
      <c r="G18">
        <v>799</v>
      </c>
      <c r="H18">
        <v>1598</v>
      </c>
      <c r="I18">
        <v>496</v>
      </c>
      <c r="J18" s="1">
        <v>12.95</v>
      </c>
      <c r="M18" s="4" t="s">
        <v>27</v>
      </c>
      <c r="N18" s="13">
        <v>88</v>
      </c>
      <c r="O18" s="13">
        <v>144</v>
      </c>
      <c r="P18" s="11">
        <f t="shared" si="0"/>
        <v>0.61111111111111116</v>
      </c>
    </row>
    <row r="19" spans="1:16" x14ac:dyDescent="0.3">
      <c r="A19" s="20" t="s">
        <v>11</v>
      </c>
      <c r="B19" s="2">
        <f>AVERAGE(B15:B18)</f>
        <v>789.5</v>
      </c>
      <c r="C19" s="2">
        <f t="shared" ref="C19" si="4">AVERAGE(C14:C18)</f>
        <v>1370</v>
      </c>
      <c r="D19" s="2">
        <f t="shared" ref="D19:E19" si="5">AVERAGE(D14:D18)</f>
        <v>453.4</v>
      </c>
      <c r="E19" s="3">
        <f t="shared" si="5"/>
        <v>13.252000000000001</v>
      </c>
      <c r="F19" s="20" t="s">
        <v>11</v>
      </c>
      <c r="G19" s="2">
        <f>AVERAGE(G14:G18)</f>
        <v>800.6</v>
      </c>
      <c r="H19" s="2">
        <f t="shared" ref="H19" si="6">AVERAGE(H14:H18)</f>
        <v>1601.2</v>
      </c>
      <c r="I19" s="2">
        <f t="shared" ref="I19:J19" si="7">AVERAGE(I14:I18)</f>
        <v>535.79999999999995</v>
      </c>
      <c r="J19" s="3">
        <f t="shared" si="7"/>
        <v>10.956</v>
      </c>
      <c r="M19" s="5" t="s">
        <v>28</v>
      </c>
      <c r="N19" s="2">
        <v>190</v>
      </c>
      <c r="O19" s="2">
        <v>400</v>
      </c>
      <c r="P19" s="12">
        <f t="shared" si="0"/>
        <v>0.47499999999999998</v>
      </c>
    </row>
    <row r="21" spans="1:16" x14ac:dyDescent="0.3">
      <c r="A21" s="9" t="s">
        <v>14</v>
      </c>
      <c r="B21" s="9"/>
      <c r="C21" s="9"/>
      <c r="D21" s="9"/>
      <c r="E21" s="9"/>
      <c r="F21" s="9"/>
      <c r="G21" s="9"/>
      <c r="H21" s="9"/>
      <c r="I21" s="9"/>
      <c r="J21" s="9"/>
    </row>
    <row r="22" spans="1:16" x14ac:dyDescent="0.3">
      <c r="A22" s="23" t="s">
        <v>3</v>
      </c>
      <c r="B22" s="24"/>
      <c r="C22" s="24"/>
      <c r="D22" s="24"/>
      <c r="E22" s="25"/>
      <c r="F22" s="23" t="s">
        <v>4</v>
      </c>
      <c r="G22" s="24"/>
      <c r="H22" s="24"/>
      <c r="I22" s="24"/>
      <c r="J22" s="25"/>
    </row>
    <row r="23" spans="1:16" x14ac:dyDescent="0.3">
      <c r="A23" s="18" t="s">
        <v>5</v>
      </c>
      <c r="B23" s="21" t="s">
        <v>0</v>
      </c>
      <c r="C23" s="21" t="s">
        <v>1</v>
      </c>
      <c r="D23" s="21" t="s">
        <v>2</v>
      </c>
      <c r="E23" s="22" t="s">
        <v>12</v>
      </c>
      <c r="F23" s="18" t="s">
        <v>5</v>
      </c>
      <c r="G23" s="21" t="s">
        <v>0</v>
      </c>
      <c r="H23" s="21" t="s">
        <v>1</v>
      </c>
      <c r="I23" s="21" t="s">
        <v>2</v>
      </c>
      <c r="J23" s="22" t="s">
        <v>12</v>
      </c>
    </row>
    <row r="24" spans="1:16" x14ac:dyDescent="0.3">
      <c r="A24" s="19" t="s">
        <v>6</v>
      </c>
      <c r="B24">
        <v>342</v>
      </c>
      <c r="C24">
        <v>684</v>
      </c>
      <c r="D24">
        <v>265</v>
      </c>
      <c r="E24" s="1">
        <v>12.47</v>
      </c>
      <c r="F24" s="19" t="s">
        <v>6</v>
      </c>
      <c r="G24">
        <v>302</v>
      </c>
      <c r="H24">
        <v>604</v>
      </c>
      <c r="I24">
        <v>281</v>
      </c>
      <c r="J24" s="1">
        <v>11.33</v>
      </c>
    </row>
    <row r="25" spans="1:16" x14ac:dyDescent="0.3">
      <c r="A25" s="19" t="s">
        <v>7</v>
      </c>
      <c r="B25">
        <v>116</v>
      </c>
      <c r="C25">
        <v>232</v>
      </c>
      <c r="D25">
        <v>94</v>
      </c>
      <c r="E25" s="1">
        <v>10.38</v>
      </c>
      <c r="F25" s="19" t="s">
        <v>7</v>
      </c>
      <c r="G25">
        <v>462</v>
      </c>
      <c r="H25">
        <v>924</v>
      </c>
      <c r="I25">
        <v>359</v>
      </c>
      <c r="J25" s="1">
        <v>11.44</v>
      </c>
    </row>
    <row r="26" spans="1:16" x14ac:dyDescent="0.3">
      <c r="A26" s="19" t="s">
        <v>8</v>
      </c>
      <c r="B26">
        <v>2305</v>
      </c>
      <c r="C26">
        <v>4610</v>
      </c>
      <c r="D26">
        <v>2070</v>
      </c>
      <c r="E26" s="1">
        <v>14.29</v>
      </c>
      <c r="F26" s="19" t="s">
        <v>8</v>
      </c>
      <c r="G26">
        <v>1126</v>
      </c>
      <c r="H26">
        <v>2252</v>
      </c>
      <c r="I26">
        <v>949</v>
      </c>
      <c r="J26" s="1">
        <v>13.38</v>
      </c>
    </row>
    <row r="27" spans="1:16" x14ac:dyDescent="0.3">
      <c r="A27" s="19" t="s">
        <v>9</v>
      </c>
      <c r="B27">
        <v>2176</v>
      </c>
      <c r="C27">
        <v>4352</v>
      </c>
      <c r="D27">
        <v>1983</v>
      </c>
      <c r="E27" s="1">
        <v>5.64</v>
      </c>
      <c r="F27" s="19" t="s">
        <v>9</v>
      </c>
      <c r="G27">
        <v>1149</v>
      </c>
      <c r="H27">
        <v>2298</v>
      </c>
      <c r="I27">
        <v>1034</v>
      </c>
      <c r="J27" s="1">
        <v>6.03</v>
      </c>
    </row>
    <row r="28" spans="1:16" x14ac:dyDescent="0.3">
      <c r="A28" s="19" t="s">
        <v>10</v>
      </c>
      <c r="B28">
        <v>675</v>
      </c>
      <c r="C28">
        <v>1350</v>
      </c>
      <c r="D28">
        <v>525</v>
      </c>
      <c r="E28" s="1">
        <v>14.34</v>
      </c>
      <c r="F28" s="19" t="s">
        <v>10</v>
      </c>
      <c r="G28">
        <v>420</v>
      </c>
      <c r="H28">
        <v>840</v>
      </c>
      <c r="I28">
        <v>356</v>
      </c>
      <c r="J28" s="1">
        <v>12.88</v>
      </c>
    </row>
    <row r="29" spans="1:16" x14ac:dyDescent="0.3">
      <c r="A29" s="20" t="s">
        <v>11</v>
      </c>
      <c r="B29" s="2">
        <f>AVERAGE(B25:B28)</f>
        <v>1318</v>
      </c>
      <c r="C29" s="2">
        <f t="shared" ref="C29" si="8">AVERAGE(C24:C28)</f>
        <v>2245.6</v>
      </c>
      <c r="D29" s="2">
        <f t="shared" ref="D29" si="9">AVERAGE(D24:D28)</f>
        <v>987.4</v>
      </c>
      <c r="E29" s="3">
        <f t="shared" ref="E29" si="10">AVERAGE(E24:E28)</f>
        <v>11.424000000000001</v>
      </c>
      <c r="F29" s="20" t="s">
        <v>11</v>
      </c>
      <c r="G29" s="2">
        <f>AVERAGE(G24:G28)</f>
        <v>691.8</v>
      </c>
      <c r="H29" s="2">
        <f t="shared" ref="H29" si="11">AVERAGE(H24:H28)</f>
        <v>1383.6</v>
      </c>
      <c r="I29" s="2">
        <f t="shared" ref="I29" si="12">AVERAGE(I24:I28)</f>
        <v>595.79999999999995</v>
      </c>
      <c r="J29" s="3">
        <f t="shared" ref="J29" si="13">AVERAGE(J24:J28)</f>
        <v>11.012</v>
      </c>
    </row>
    <row r="31" spans="1:16" x14ac:dyDescent="0.3">
      <c r="A31" s="9" t="s">
        <v>16</v>
      </c>
      <c r="B31" s="9"/>
      <c r="C31" s="9"/>
      <c r="D31" s="9"/>
      <c r="E31" s="9"/>
      <c r="F31" s="9"/>
      <c r="G31" s="9"/>
      <c r="H31" s="9"/>
      <c r="I31" s="9"/>
      <c r="J31" s="9"/>
    </row>
    <row r="32" spans="1:16" x14ac:dyDescent="0.3">
      <c r="A32" s="23" t="s">
        <v>3</v>
      </c>
      <c r="B32" s="24"/>
      <c r="C32" s="24"/>
      <c r="D32" s="24"/>
      <c r="E32" s="25"/>
      <c r="F32" s="23" t="s">
        <v>4</v>
      </c>
      <c r="G32" s="24"/>
      <c r="H32" s="24"/>
      <c r="I32" s="24"/>
      <c r="J32" s="25"/>
    </row>
    <row r="33" spans="1:10" x14ac:dyDescent="0.3">
      <c r="A33" s="18" t="s">
        <v>5</v>
      </c>
      <c r="B33" s="21" t="s">
        <v>0</v>
      </c>
      <c r="C33" s="21" t="s">
        <v>1</v>
      </c>
      <c r="D33" s="21" t="s">
        <v>2</v>
      </c>
      <c r="E33" s="22" t="s">
        <v>12</v>
      </c>
      <c r="F33" s="18" t="s">
        <v>5</v>
      </c>
      <c r="G33" s="21" t="s">
        <v>0</v>
      </c>
      <c r="H33" s="21" t="s">
        <v>1</v>
      </c>
      <c r="I33" s="21" t="s">
        <v>2</v>
      </c>
      <c r="J33" s="22" t="s">
        <v>12</v>
      </c>
    </row>
    <row r="34" spans="1:10" x14ac:dyDescent="0.3">
      <c r="A34" s="19" t="s">
        <v>6</v>
      </c>
      <c r="B34">
        <v>20</v>
      </c>
      <c r="C34">
        <v>40</v>
      </c>
      <c r="D34">
        <v>18</v>
      </c>
      <c r="E34" s="1">
        <v>16.02</v>
      </c>
      <c r="F34" s="19" t="s">
        <v>6</v>
      </c>
      <c r="G34">
        <v>10</v>
      </c>
      <c r="H34">
        <v>20</v>
      </c>
      <c r="I34">
        <v>6</v>
      </c>
      <c r="J34" s="1">
        <v>16.670000000000002</v>
      </c>
    </row>
    <row r="35" spans="1:10" x14ac:dyDescent="0.3">
      <c r="A35" s="19" t="s">
        <v>7</v>
      </c>
      <c r="B35">
        <v>23</v>
      </c>
      <c r="C35">
        <v>46</v>
      </c>
      <c r="D35">
        <v>7</v>
      </c>
      <c r="E35" s="1">
        <v>685.90800000000002</v>
      </c>
      <c r="F35" s="19" t="s">
        <v>7</v>
      </c>
      <c r="G35">
        <v>31</v>
      </c>
      <c r="H35">
        <v>62</v>
      </c>
      <c r="I35">
        <v>30</v>
      </c>
      <c r="J35" s="1">
        <v>10.82</v>
      </c>
    </row>
    <row r="36" spans="1:10" x14ac:dyDescent="0.3">
      <c r="A36" s="19" t="s">
        <v>8</v>
      </c>
      <c r="B36">
        <v>11</v>
      </c>
      <c r="C36">
        <v>22</v>
      </c>
      <c r="D36">
        <v>7</v>
      </c>
      <c r="E36" s="1">
        <v>33.619999999999997</v>
      </c>
      <c r="F36" s="19" t="s">
        <v>8</v>
      </c>
      <c r="G36">
        <v>76</v>
      </c>
      <c r="H36">
        <v>152</v>
      </c>
      <c r="I36">
        <v>36</v>
      </c>
      <c r="J36" s="1">
        <v>17.86</v>
      </c>
    </row>
    <row r="37" spans="1:10" x14ac:dyDescent="0.3">
      <c r="A37" s="19" t="s">
        <v>9</v>
      </c>
      <c r="B37">
        <v>173</v>
      </c>
      <c r="C37">
        <v>346</v>
      </c>
      <c r="D37">
        <v>141</v>
      </c>
      <c r="E37" s="1">
        <v>5.2050000000000001</v>
      </c>
      <c r="F37" s="19" t="s">
        <v>9</v>
      </c>
      <c r="G37">
        <v>141</v>
      </c>
      <c r="H37">
        <v>282</v>
      </c>
      <c r="I37">
        <v>95</v>
      </c>
      <c r="J37" s="1">
        <v>5.82</v>
      </c>
    </row>
    <row r="38" spans="1:10" x14ac:dyDescent="0.3">
      <c r="A38" s="19" t="s">
        <v>10</v>
      </c>
      <c r="B38">
        <v>17</v>
      </c>
      <c r="C38">
        <v>34</v>
      </c>
      <c r="D38">
        <v>9</v>
      </c>
      <c r="E38" s="1">
        <v>24.29</v>
      </c>
      <c r="F38" s="19" t="s">
        <v>10</v>
      </c>
      <c r="G38">
        <v>70</v>
      </c>
      <c r="H38">
        <v>140</v>
      </c>
      <c r="I38">
        <v>34</v>
      </c>
      <c r="J38" s="1">
        <v>18.2</v>
      </c>
    </row>
    <row r="39" spans="1:10" x14ac:dyDescent="0.3">
      <c r="A39" s="20" t="s">
        <v>11</v>
      </c>
      <c r="B39" s="2">
        <f>AVERAGE(B35:B38)</f>
        <v>56</v>
      </c>
      <c r="C39" s="2">
        <f t="shared" ref="C39" si="14">AVERAGE(C34:C38)</f>
        <v>97.6</v>
      </c>
      <c r="D39" s="2">
        <f t="shared" ref="D39" si="15">AVERAGE(D34:D38)</f>
        <v>36.4</v>
      </c>
      <c r="E39" s="3">
        <f>AVERAGE(E38,E37,E36,E34)</f>
        <v>19.783749999999998</v>
      </c>
      <c r="F39" s="20" t="s">
        <v>11</v>
      </c>
      <c r="G39" s="2">
        <f>AVERAGE(G34:G38)</f>
        <v>65.599999999999994</v>
      </c>
      <c r="H39" s="2">
        <f t="shared" ref="H39" si="16">AVERAGE(H34:H38)</f>
        <v>131.19999999999999</v>
      </c>
      <c r="I39" s="2">
        <f t="shared" ref="I39" si="17">AVERAGE(I34:I38)</f>
        <v>40.200000000000003</v>
      </c>
      <c r="J39" s="3">
        <f t="shared" ref="J39" si="18">AVERAGE(J34:J38)</f>
        <v>13.874000000000001</v>
      </c>
    </row>
    <row r="40" spans="1:10" x14ac:dyDescent="0.3">
      <c r="E40" s="26" t="s">
        <v>34</v>
      </c>
    </row>
  </sheetData>
  <mergeCells count="12">
    <mergeCell ref="A1:J1"/>
    <mergeCell ref="A21:J21"/>
    <mergeCell ref="A31:J31"/>
    <mergeCell ref="A2:E2"/>
    <mergeCell ref="F2:J2"/>
    <mergeCell ref="A12:E12"/>
    <mergeCell ref="F12:J12"/>
    <mergeCell ref="A32:E32"/>
    <mergeCell ref="F32:J32"/>
    <mergeCell ref="A22:E22"/>
    <mergeCell ref="F22:J22"/>
    <mergeCell ref="A11:J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Brooklyn Taylor</dc:creator>
  <cp:lastModifiedBy>Brooklyn Taylor</cp:lastModifiedBy>
  <dcterms:created xsi:type="dcterms:W3CDTF">2025-04-03T05:21:19Z</dcterms:created>
  <dcterms:modified xsi:type="dcterms:W3CDTF">2025-04-04T13:32:10Z</dcterms:modified>
</cp:coreProperties>
</file>