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pbro\BrooksAeroDesignSuite\Custom\"/>
    </mc:Choice>
  </mc:AlternateContent>
  <xr:revisionPtr revIDLastSave="0" documentId="13_ncr:1_{5FADDED8-A08D-4FDB-8713-D2A3A14140EF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Metric" sheetId="1" r:id="rId1"/>
    <sheet name="Imperi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11" i="1"/>
  <c r="I2" i="1" s="1"/>
  <c r="I6" i="1" l="1"/>
  <c r="I3" i="1"/>
  <c r="I8" i="1" s="1"/>
  <c r="I5" i="1"/>
  <c r="I4" i="1" s="1"/>
  <c r="I7" i="1"/>
</calcChain>
</file>

<file path=xl/sharedStrings.xml><?xml version="1.0" encoding="utf-8"?>
<sst xmlns="http://schemas.openxmlformats.org/spreadsheetml/2006/main" count="45" uniqueCount="30">
  <si>
    <t>Vehicle Data</t>
  </si>
  <si>
    <t>b</t>
  </si>
  <si>
    <t>mac</t>
  </si>
  <si>
    <t>taper ratio</t>
  </si>
  <si>
    <t>m</t>
  </si>
  <si>
    <t>m^2</t>
  </si>
  <si>
    <t>-</t>
  </si>
  <si>
    <t>Calculations</t>
  </si>
  <si>
    <r>
      <t>c</t>
    </r>
    <r>
      <rPr>
        <i/>
        <vertAlign val="subscript"/>
        <sz val="12"/>
        <color theme="1"/>
        <rFont val="Calibri"/>
        <family val="2"/>
        <scheme val="minor"/>
      </rPr>
      <t>r</t>
    </r>
  </si>
  <si>
    <r>
      <t>c</t>
    </r>
    <r>
      <rPr>
        <i/>
        <vertAlign val="subscript"/>
        <sz val="12"/>
        <color theme="1"/>
        <rFont val="Calibri"/>
        <family val="2"/>
        <scheme val="minor"/>
      </rPr>
      <t>t</t>
    </r>
  </si>
  <si>
    <t>e</t>
  </si>
  <si>
    <t>K</t>
  </si>
  <si>
    <t>AR</t>
  </si>
  <si>
    <r>
      <t>S</t>
    </r>
    <r>
      <rPr>
        <vertAlign val="subscript"/>
        <sz val="12"/>
        <color theme="1"/>
        <rFont val="Calibri"/>
        <family val="2"/>
        <scheme val="minor"/>
      </rPr>
      <t>ref</t>
    </r>
  </si>
  <si>
    <r>
      <t>C</t>
    </r>
    <r>
      <rPr>
        <i/>
        <vertAlign val="subscript"/>
        <sz val="12"/>
        <color theme="1"/>
        <rFont val="Calibri"/>
        <family val="2"/>
        <scheme val="minor"/>
      </rPr>
      <t>D</t>
    </r>
    <r>
      <rPr>
        <vertAlign val="subscript"/>
        <sz val="12"/>
        <color theme="1"/>
        <rFont val="Calibri"/>
        <family val="2"/>
        <scheme val="minor"/>
      </rPr>
      <t>0</t>
    </r>
  </si>
  <si>
    <t>Atmosphere</t>
  </si>
  <si>
    <t>Altitude</t>
  </si>
  <si>
    <t>p</t>
  </si>
  <si>
    <t>W</t>
  </si>
  <si>
    <t>kg</t>
  </si>
  <si>
    <t>N</t>
  </si>
  <si>
    <r>
      <t>C</t>
    </r>
    <r>
      <rPr>
        <i/>
        <vertAlign val="subscript"/>
        <sz val="12"/>
        <color theme="1"/>
        <rFont val="Calibri"/>
        <family val="2"/>
        <scheme val="minor"/>
      </rPr>
      <t>L</t>
    </r>
    <r>
      <rPr>
        <vertAlign val="subscript"/>
        <sz val="12"/>
        <color theme="1"/>
        <rFont val="Calibri"/>
        <family val="2"/>
        <scheme val="minor"/>
      </rPr>
      <t>max</t>
    </r>
  </si>
  <si>
    <r>
      <t>(L/D)</t>
    </r>
    <r>
      <rPr>
        <vertAlign val="subscript"/>
        <sz val="11"/>
        <color theme="1"/>
        <rFont val="Calibri"/>
        <family val="2"/>
        <scheme val="minor"/>
      </rPr>
      <t>max</t>
    </r>
  </si>
  <si>
    <r>
      <t>V</t>
    </r>
    <r>
      <rPr>
        <vertAlign val="subscript"/>
        <sz val="11"/>
        <color theme="1"/>
        <rFont val="Calibri"/>
        <family val="2"/>
        <scheme val="minor"/>
      </rPr>
      <t>(L/D)max</t>
    </r>
  </si>
  <si>
    <t>m/s</t>
  </si>
  <si>
    <r>
      <t>C</t>
    </r>
    <r>
      <rPr>
        <i/>
        <vertAlign val="subscript"/>
        <sz val="11"/>
        <color theme="1"/>
        <rFont val="Calibri"/>
        <family val="2"/>
        <scheme val="minor"/>
      </rPr>
      <t>L</t>
    </r>
    <r>
      <rPr>
        <vertAlign val="subscript"/>
        <sz val="11"/>
        <color theme="1"/>
        <rFont val="Calibri"/>
        <family val="2"/>
        <scheme val="minor"/>
      </rPr>
      <t>opt</t>
    </r>
  </si>
  <si>
    <t>kg/m^3</t>
  </si>
  <si>
    <r>
      <t>C</t>
    </r>
    <r>
      <rPr>
        <i/>
        <vertAlign val="subscript"/>
        <sz val="11"/>
        <color theme="1"/>
        <rFont val="Calibri"/>
        <family val="2"/>
        <scheme val="minor"/>
      </rPr>
      <t>L</t>
    </r>
    <r>
      <rPr>
        <vertAlign val="subscript"/>
        <sz val="11"/>
        <color theme="1"/>
        <rFont val="Calibri"/>
        <family val="2"/>
        <scheme val="minor"/>
      </rPr>
      <t>minPR</t>
    </r>
  </si>
  <si>
    <r>
      <t>V</t>
    </r>
    <r>
      <rPr>
        <vertAlign val="subscript"/>
        <sz val="11"/>
        <color theme="1"/>
        <rFont val="Calibri"/>
        <family val="2"/>
        <scheme val="minor"/>
      </rPr>
      <t>minPR</t>
    </r>
  </si>
  <si>
    <r>
      <t>(L/D)</t>
    </r>
    <r>
      <rPr>
        <vertAlign val="subscript"/>
        <sz val="11"/>
        <color theme="1"/>
        <rFont val="Calibri"/>
        <family val="2"/>
        <scheme val="minor"/>
      </rPr>
      <t>cruise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</si>
</sst>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i/>
      <vertAlign val="subscript"/>
      <sz val="12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M5" sqref="M5"/>
    </sheetView>
  </sheetViews>
  <sheetFormatPr defaultRowHeight="14.4" x14ac:dyDescent="0.3"/>
  <cols>
    <col min="1" max="1" width="14.6640625" bestFit="1" customWidth="1"/>
    <col min="3" max="3" width="7.109375" bestFit="1" customWidth="1"/>
    <col min="8" max="8" width="13.88671875" bestFit="1" customWidth="1"/>
    <col min="10" max="10" width="4.109375" bestFit="1" customWidth="1"/>
  </cols>
  <sheetData>
    <row r="1" spans="1:10" ht="18" x14ac:dyDescent="0.35">
      <c r="A1" s="7" t="s">
        <v>0</v>
      </c>
      <c r="B1" s="1"/>
      <c r="C1" s="1"/>
      <c r="D1" s="4"/>
      <c r="E1" s="4"/>
      <c r="F1" s="3"/>
      <c r="H1" s="7" t="s">
        <v>7</v>
      </c>
      <c r="I1" s="1"/>
      <c r="J1" s="1"/>
    </row>
    <row r="2" spans="1:10" ht="15.6" x14ac:dyDescent="0.3">
      <c r="A2" s="8" t="s">
        <v>1</v>
      </c>
      <c r="B2" s="8">
        <v>10</v>
      </c>
      <c r="C2" s="9" t="s">
        <v>4</v>
      </c>
      <c r="D2" s="5"/>
      <c r="E2" s="5"/>
      <c r="F2" s="3"/>
      <c r="H2" t="s">
        <v>11</v>
      </c>
      <c r="I2">
        <f>1/(PI()*B11*B10)</f>
        <v>0.7859503362562732</v>
      </c>
      <c r="J2" s="6" t="s">
        <v>6</v>
      </c>
    </row>
    <row r="3" spans="1:10" ht="18" x14ac:dyDescent="0.4">
      <c r="A3" s="8" t="s">
        <v>13</v>
      </c>
      <c r="B3" s="8">
        <v>200</v>
      </c>
      <c r="C3" s="9" t="s">
        <v>5</v>
      </c>
      <c r="D3" s="3"/>
      <c r="E3" s="3"/>
      <c r="F3" s="3"/>
      <c r="H3" t="s">
        <v>22</v>
      </c>
      <c r="I3">
        <f>1/(2*SQRT(B9*I2))</f>
        <v>1.2456485355143743</v>
      </c>
      <c r="J3" s="6" t="s">
        <v>6</v>
      </c>
    </row>
    <row r="4" spans="1:10" ht="18" x14ac:dyDescent="0.4">
      <c r="A4" s="8" t="s">
        <v>8</v>
      </c>
      <c r="B4" s="8">
        <v>10</v>
      </c>
      <c r="C4" s="9" t="s">
        <v>4</v>
      </c>
      <c r="H4" t="s">
        <v>23</v>
      </c>
      <c r="I4">
        <f>SQRT((2*B13)/(B25*I5*B3))</f>
        <v>0</v>
      </c>
      <c r="J4" t="s">
        <v>24</v>
      </c>
    </row>
    <row r="5" spans="1:10" ht="18" x14ac:dyDescent="0.4">
      <c r="A5" s="8" t="s">
        <v>9</v>
      </c>
      <c r="B5" s="8">
        <v>7</v>
      </c>
      <c r="C5" s="9" t="s">
        <v>4</v>
      </c>
      <c r="H5" t="s">
        <v>25</v>
      </c>
      <c r="I5">
        <f>SQRT(B9/I2)</f>
        <v>0.51071589956089347</v>
      </c>
      <c r="J5" s="6" t="s">
        <v>6</v>
      </c>
    </row>
    <row r="6" spans="1:10" ht="16.2" x14ac:dyDescent="0.35">
      <c r="A6" s="8" t="s">
        <v>2</v>
      </c>
      <c r="B6" s="8">
        <v>8.5</v>
      </c>
      <c r="C6" s="9" t="s">
        <v>4</v>
      </c>
      <c r="H6" t="s">
        <v>27</v>
      </c>
      <c r="I6">
        <f>SQRT((3*B9)/I2)</f>
        <v>0.88458588627271117</v>
      </c>
      <c r="J6" s="6" t="s">
        <v>6</v>
      </c>
    </row>
    <row r="7" spans="1:10" ht="16.2" x14ac:dyDescent="0.35">
      <c r="A7" s="8" t="s">
        <v>3</v>
      </c>
      <c r="B7" s="8">
        <f>B5/B4</f>
        <v>0.7</v>
      </c>
      <c r="C7" s="10" t="s">
        <v>6</v>
      </c>
      <c r="H7" t="s">
        <v>28</v>
      </c>
      <c r="I7">
        <f>SQRT(((2*B13)/(B25*B3))*SQRT(I2/(3*B9)))</f>
        <v>0</v>
      </c>
      <c r="J7" t="s">
        <v>24</v>
      </c>
    </row>
    <row r="8" spans="1:10" ht="18" x14ac:dyDescent="0.4">
      <c r="A8" s="8" t="s">
        <v>21</v>
      </c>
      <c r="B8" s="8">
        <v>1.35</v>
      </c>
      <c r="C8" s="10" t="s">
        <v>6</v>
      </c>
      <c r="E8" s="2"/>
      <c r="H8" t="s">
        <v>29</v>
      </c>
      <c r="I8">
        <f>0.943*I3</f>
        <v>1.1746465689900549</v>
      </c>
      <c r="J8" s="6" t="s">
        <v>6</v>
      </c>
    </row>
    <row r="9" spans="1:10" ht="18" x14ac:dyDescent="0.4">
      <c r="A9" s="8" t="s">
        <v>14</v>
      </c>
      <c r="B9" s="8">
        <v>0.20499999999999999</v>
      </c>
      <c r="C9" s="10" t="s">
        <v>6</v>
      </c>
    </row>
    <row r="10" spans="1:10" ht="15.6" x14ac:dyDescent="0.3">
      <c r="A10" s="8" t="s">
        <v>10</v>
      </c>
      <c r="B10">
        <v>0.81</v>
      </c>
      <c r="C10" s="6" t="s">
        <v>6</v>
      </c>
    </row>
    <row r="11" spans="1:10" ht="15.6" x14ac:dyDescent="0.3">
      <c r="A11" s="8" t="s">
        <v>12</v>
      </c>
      <c r="B11">
        <f>(B2^2)/B3</f>
        <v>0.5</v>
      </c>
      <c r="C11" s="6" t="s">
        <v>6</v>
      </c>
    </row>
    <row r="12" spans="1:10" ht="15.6" x14ac:dyDescent="0.3">
      <c r="A12" s="8" t="s">
        <v>4</v>
      </c>
      <c r="C12" t="s">
        <v>19</v>
      </c>
    </row>
    <row r="13" spans="1:10" ht="15.6" x14ac:dyDescent="0.3">
      <c r="A13" s="8" t="s">
        <v>18</v>
      </c>
      <c r="C13" t="s">
        <v>20</v>
      </c>
    </row>
    <row r="23" spans="1:3" ht="18" x14ac:dyDescent="0.35">
      <c r="A23" s="7" t="s">
        <v>15</v>
      </c>
      <c r="B23" s="7"/>
      <c r="C23" s="7"/>
    </row>
    <row r="24" spans="1:3" x14ac:dyDescent="0.3">
      <c r="A24" t="s">
        <v>16</v>
      </c>
      <c r="B24">
        <v>0</v>
      </c>
      <c r="C24" t="s">
        <v>4</v>
      </c>
    </row>
    <row r="25" spans="1:3" x14ac:dyDescent="0.3">
      <c r="A25" t="s">
        <v>17</v>
      </c>
      <c r="B25">
        <v>1.2250000000000001</v>
      </c>
      <c r="C2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612A-72D8-400B-A422-72EDE4570FE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</vt:lpstr>
      <vt:lpstr>Imperial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Slade Brooks</dc:creator>
  <cp:lastModifiedBy>Slade Brooks</cp:lastModifiedBy>
  <dcterms:created xsi:type="dcterms:W3CDTF">2015-06-05T18:17:20Z</dcterms:created>
  <dcterms:modified xsi:type="dcterms:W3CDTF">2022-12-06T06:25:50Z</dcterms:modified>
</cp:coreProperties>
</file>