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xr:revisionPtr revIDLastSave="0" documentId="13_ncr:1_{D0A4DFED-65B3-48D8-9C9C-28CCC25BBEBE}" xr6:coauthVersionLast="47" xr6:coauthVersionMax="47" xr10:uidLastSave="{00000000-0000-0000-0000-000000000000}"/>
  <bookViews>
    <workbookView xWindow="-120" yWindow="-120" windowWidth="20730" windowHeight="11160" xr2:uid="{00000000-000D-0000-FFFF-FFFF00000000}"/>
  </bookViews>
  <sheets>
    <sheet name="Prévisionnel" sheetId="11" r:id="rId1"/>
    <sheet name="Réel" sheetId="14" r:id="rId2"/>
  </sheets>
  <definedNames>
    <definedName name="avancement_tâche" localSheetId="0">Prévisionnel!#REF!</definedName>
    <definedName name="avancement_tâche" localSheetId="1">Réel!$E1</definedName>
    <definedName name="ce_jour" localSheetId="0">TODAY()</definedName>
    <definedName name="ce_jour" localSheetId="1">TODAY()</definedName>
    <definedName name="Début_Projet" localSheetId="1">Réel!$F$3</definedName>
    <definedName name="Début_Projet">Prévisionnel!$E$3</definedName>
    <definedName name="début_tâche" localSheetId="0">Prévisionnel!$E1</definedName>
    <definedName name="début_tâche" localSheetId="1">Réel!$F1</definedName>
    <definedName name="fin_tâche" localSheetId="0">Prévisionnel!$F1</definedName>
    <definedName name="fin_tâche" localSheetId="1">Réel!$G1</definedName>
    <definedName name="_xlnm.Print_Titles" localSheetId="0">Prévisionnel!$4:$6</definedName>
    <definedName name="_xlnm.Print_Titles" localSheetId="1">Réel!$4:$6</definedName>
    <definedName name="Semaine_Affichage" localSheetId="1">Réel!$F$4</definedName>
    <definedName name="Semaine_Affichage">Prévisionnel!$E$4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11" l="1"/>
  <c r="L5" i="11"/>
  <c r="I49" i="14" l="1"/>
  <c r="I48" i="14"/>
  <c r="I47" i="14"/>
  <c r="I23" i="14"/>
  <c r="I22" i="14"/>
  <c r="I21" i="14"/>
  <c r="I20" i="14"/>
  <c r="I19" i="14"/>
  <c r="I18" i="14"/>
  <c r="I17" i="14"/>
  <c r="I16" i="14"/>
  <c r="I15" i="14"/>
  <c r="I14" i="14"/>
  <c r="G13" i="14"/>
  <c r="I13" i="14" s="1"/>
  <c r="F12" i="14"/>
  <c r="G12" i="14" s="1"/>
  <c r="I12" i="14" s="1"/>
  <c r="G11" i="14"/>
  <c r="F11" i="14"/>
  <c r="G10" i="14"/>
  <c r="F10" i="14"/>
  <c r="G9" i="14"/>
  <c r="F9" i="14"/>
  <c r="I8" i="14"/>
  <c r="I7" i="14"/>
  <c r="J5" i="14"/>
  <c r="J6" i="14" s="1"/>
  <c r="F13" i="11"/>
  <c r="F11" i="11"/>
  <c r="F10" i="11"/>
  <c r="F9" i="11"/>
  <c r="E12" i="11"/>
  <c r="F12" i="11" s="1"/>
  <c r="E11" i="11"/>
  <c r="E10" i="11"/>
  <c r="E9" i="11"/>
  <c r="I9" i="14" l="1"/>
  <c r="I10" i="14"/>
  <c r="J4" i="14"/>
  <c r="I11" i="14"/>
  <c r="K5" i="14"/>
  <c r="H7" i="11"/>
  <c r="L5" i="14" l="1"/>
  <c r="K6" i="14"/>
  <c r="H15" i="11"/>
  <c r="I5" i="11"/>
  <c r="I6" i="11" s="1"/>
  <c r="H48" i="11"/>
  <c r="H47" i="11"/>
  <c r="H46" i="11"/>
  <c r="H23" i="11"/>
  <c r="H22" i="11"/>
  <c r="H21" i="11"/>
  <c r="H19" i="11"/>
  <c r="H14" i="11"/>
  <c r="H13" i="11"/>
  <c r="M5" i="14" l="1"/>
  <c r="L6" i="14"/>
  <c r="H20" i="11"/>
  <c r="H18" i="11"/>
  <c r="H16" i="11"/>
  <c r="H8" i="11"/>
  <c r="J5" i="11"/>
  <c r="M6" i="14" l="1"/>
  <c r="N5" i="14"/>
  <c r="K5" i="11"/>
  <c r="O5" i="14" l="1"/>
  <c r="N6" i="14"/>
  <c r="P5" i="14" l="1"/>
  <c r="O6" i="14"/>
  <c r="Q5" i="14" l="1"/>
  <c r="P6" i="14"/>
  <c r="N5" i="11"/>
  <c r="Q6" i="14" l="1"/>
  <c r="Q4" i="14"/>
  <c r="R5" i="14"/>
  <c r="O5" i="11"/>
  <c r="R6" i="14" l="1"/>
  <c r="S5" i="14"/>
  <c r="P5" i="11"/>
  <c r="P6" i="11" s="1"/>
  <c r="O6" i="11"/>
  <c r="N6" i="11"/>
  <c r="M6" i="11"/>
  <c r="L6" i="11"/>
  <c r="K6" i="11"/>
  <c r="J6" i="11"/>
  <c r="I4" i="11"/>
  <c r="T5" i="14" l="1"/>
  <c r="S6" i="14"/>
  <c r="H17" i="11"/>
  <c r="H9" i="11"/>
  <c r="P4" i="11"/>
  <c r="Q5" i="11"/>
  <c r="U5" i="14" l="1"/>
  <c r="T6" i="14"/>
  <c r="R5" i="11"/>
  <c r="U6" i="14" l="1"/>
  <c r="V5" i="14"/>
  <c r="S5" i="11"/>
  <c r="W5" i="14" l="1"/>
  <c r="V6" i="14"/>
  <c r="T5" i="11"/>
  <c r="X5" i="14" l="1"/>
  <c r="W6" i="14"/>
  <c r="U5" i="11"/>
  <c r="Y5" i="14" l="1"/>
  <c r="X6" i="14"/>
  <c r="X4" i="14"/>
  <c r="V5" i="11"/>
  <c r="Y6" i="14" l="1"/>
  <c r="Z5" i="14"/>
  <c r="W5" i="11"/>
  <c r="W6" i="11" s="1"/>
  <c r="V6" i="11"/>
  <c r="U6" i="11"/>
  <c r="T6" i="11"/>
  <c r="S6" i="11"/>
  <c r="R6" i="11"/>
  <c r="Q6" i="11"/>
  <c r="H12" i="11"/>
  <c r="H11" i="11"/>
  <c r="H10" i="11"/>
  <c r="Z6" i="14" l="1"/>
  <c r="AA5" i="14"/>
  <c r="X5" i="11"/>
  <c r="Y5" i="11" s="1"/>
  <c r="W4" i="11"/>
  <c r="AB5" i="14" l="1"/>
  <c r="AA6" i="14"/>
  <c r="Z5" i="11"/>
  <c r="AC5" i="14" l="1"/>
  <c r="AB6" i="14"/>
  <c r="AA5" i="11"/>
  <c r="AC6" i="14" l="1"/>
  <c r="AD5" i="14"/>
  <c r="AB5" i="11"/>
  <c r="AE5" i="14" l="1"/>
  <c r="AD6" i="14"/>
  <c r="AC5" i="11"/>
  <c r="AE4" i="14" l="1"/>
  <c r="AF5" i="14"/>
  <c r="AE6" i="14"/>
  <c r="AD5" i="11"/>
  <c r="AD6" i="11" s="1"/>
  <c r="AC6" i="11"/>
  <c r="AB6" i="11"/>
  <c r="AA6" i="11"/>
  <c r="Z6" i="11"/>
  <c r="Y6" i="11"/>
  <c r="X6" i="11"/>
  <c r="AG5" i="14" l="1"/>
  <c r="AF6" i="14"/>
  <c r="AE5" i="11"/>
  <c r="AF5" i="11" s="1"/>
  <c r="AG6" i="14" l="1"/>
  <c r="AH5" i="14"/>
  <c r="AG5" i="11"/>
  <c r="AH6" i="14" l="1"/>
  <c r="AI5" i="14"/>
  <c r="AH5" i="11"/>
  <c r="AJ5" i="14" l="1"/>
  <c r="AI6" i="14"/>
  <c r="AI5" i="11"/>
  <c r="AK5" i="14" l="1"/>
  <c r="AJ6" i="14"/>
  <c r="AJ5" i="11"/>
  <c r="AJ6" i="11" s="1"/>
  <c r="AI6" i="11"/>
  <c r="AH6" i="11"/>
  <c r="AG6" i="11"/>
  <c r="AF6" i="11"/>
  <c r="AE6" i="11"/>
  <c r="AD4" i="11"/>
  <c r="AK6" i="14" l="1"/>
  <c r="AL5" i="14"/>
  <c r="AK5" i="11"/>
  <c r="AM5" i="14" l="1"/>
  <c r="AL4" i="14"/>
  <c r="AL6" i="14"/>
  <c r="AL5" i="11"/>
  <c r="AN5" i="14" l="1"/>
  <c r="AM6" i="14"/>
  <c r="AM5" i="11"/>
  <c r="AO5" i="14" l="1"/>
  <c r="AN6" i="14"/>
  <c r="AN5" i="11"/>
  <c r="AO6" i="14" l="1"/>
  <c r="AP5" i="14"/>
  <c r="AO5" i="11"/>
  <c r="AQ5" i="14" l="1"/>
  <c r="AP6" i="14"/>
  <c r="AP5" i="11"/>
  <c r="AR5" i="14" l="1"/>
  <c r="AQ6" i="14"/>
  <c r="AQ5" i="11"/>
  <c r="AQ6" i="11" s="1"/>
  <c r="AP6" i="11"/>
  <c r="AO6" i="11"/>
  <c r="AN6" i="11"/>
  <c r="AM6" i="11"/>
  <c r="AL6" i="11"/>
  <c r="AK6" i="11"/>
  <c r="AS5" i="14" l="1"/>
  <c r="AR6" i="14"/>
  <c r="AR5" i="11"/>
  <c r="AS5" i="11" s="1"/>
  <c r="AS6" i="11" s="1"/>
  <c r="AK4" i="11"/>
  <c r="AS6" i="14" l="1"/>
  <c r="AS4" i="14"/>
  <c r="AT5" i="14"/>
  <c r="AR6" i="11"/>
  <c r="AT5" i="11"/>
  <c r="AT6" i="11" s="1"/>
  <c r="AR4" i="11"/>
  <c r="AU5" i="14" l="1"/>
  <c r="AT6" i="14"/>
  <c r="AU5" i="11"/>
  <c r="AU6" i="11" s="1"/>
  <c r="AV5" i="14" l="1"/>
  <c r="AU6" i="14"/>
  <c r="AV5" i="11"/>
  <c r="AV6" i="11" s="1"/>
  <c r="AW5" i="14" l="1"/>
  <c r="AV6" i="14"/>
  <c r="AW5" i="11"/>
  <c r="AW6" i="11" s="1"/>
  <c r="AW6" i="14" l="1"/>
  <c r="AX5" i="14"/>
  <c r="AX5" i="11"/>
  <c r="AY5" i="14" l="1"/>
  <c r="AX6" i="14"/>
  <c r="AY5" i="11"/>
  <c r="AY6" i="11" s="1"/>
  <c r="AX6" i="11"/>
  <c r="AZ5" i="14" l="1"/>
  <c r="AY6" i="14"/>
  <c r="AZ5" i="11"/>
  <c r="AZ6" i="11" s="1"/>
  <c r="AY4" i="11"/>
  <c r="BA5" i="14" l="1"/>
  <c r="AZ6" i="14"/>
  <c r="AZ4" i="14"/>
  <c r="BA5" i="11"/>
  <c r="BA6" i="11" s="1"/>
  <c r="BA6" i="14" l="1"/>
  <c r="BB5" i="14"/>
  <c r="BB5" i="11"/>
  <c r="BB6" i="11" s="1"/>
  <c r="BC5" i="14" l="1"/>
  <c r="BB6" i="14"/>
  <c r="BC5" i="11"/>
  <c r="BC6" i="11" s="1"/>
  <c r="BD5" i="14" l="1"/>
  <c r="BC6" i="14"/>
  <c r="BD5" i="11"/>
  <c r="BD6" i="11" s="1"/>
  <c r="BE5" i="14" l="1"/>
  <c r="BD6" i="14"/>
  <c r="BE5" i="11"/>
  <c r="BF5" i="11" s="1"/>
  <c r="BE6" i="14" l="1"/>
  <c r="BF5" i="14"/>
  <c r="BE6" i="11"/>
  <c r="BG5" i="14" l="1"/>
  <c r="BF6" i="14"/>
  <c r="BG5" i="11"/>
  <c r="BF4" i="11"/>
  <c r="BF6" i="11"/>
  <c r="BG4" i="14" l="1"/>
  <c r="BH5" i="14"/>
  <c r="BG6" i="14"/>
  <c r="BG6" i="11"/>
  <c r="BH5" i="11"/>
  <c r="BI5" i="14" l="1"/>
  <c r="BH6" i="14"/>
  <c r="BH6" i="11"/>
  <c r="BI5" i="11"/>
  <c r="BI6" i="14" l="1"/>
  <c r="BJ5" i="14"/>
  <c r="BI6" i="11"/>
  <c r="BJ5" i="11"/>
  <c r="BK5" i="14" l="1"/>
  <c r="BJ6" i="14"/>
  <c r="BK5" i="11"/>
  <c r="BJ6" i="11"/>
  <c r="BL5" i="14" l="1"/>
  <c r="BK6" i="14"/>
  <c r="BL5" i="11"/>
  <c r="BL6" i="11" s="1"/>
  <c r="BK6" i="11"/>
  <c r="BM5" i="14" l="1"/>
  <c r="BM6" i="14" s="1"/>
  <c r="BL6" i="14"/>
</calcChain>
</file>

<file path=xl/sharedStrings.xml><?xml version="1.0" encoding="utf-8"?>
<sst xmlns="http://schemas.openxmlformats.org/spreadsheetml/2006/main" count="263" uniqueCount="104">
  <si>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</si>
  <si>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</si>
  <si>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</si>
  <si>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</si>
  <si>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</si>
  <si>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</si>
  <si>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</si>
  <si>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</si>
  <si>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</si>
  <si>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</si>
  <si>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</si>
  <si>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</si>
  <si>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Semaine d’affichage :</t>
  </si>
  <si>
    <t>ATTRIBUÉE
À</t>
  </si>
  <si>
    <t>AVANCEMENT</t>
  </si>
  <si>
    <t>DÉBUT</t>
  </si>
  <si>
    <t>FIN</t>
  </si>
  <si>
    <t>JOURS</t>
  </si>
  <si>
    <t>Projet Esperanto</t>
  </si>
  <si>
    <t>ID</t>
  </si>
  <si>
    <t>1.1</t>
  </si>
  <si>
    <t>Démarrage</t>
  </si>
  <si>
    <t>1.2</t>
  </si>
  <si>
    <t>Rencontre client</t>
  </si>
  <si>
    <t>1.3</t>
  </si>
  <si>
    <t>Organisation</t>
  </si>
  <si>
    <t>1.4</t>
  </si>
  <si>
    <t>1.5</t>
  </si>
  <si>
    <t>Chemin d'accès</t>
  </si>
  <si>
    <t>Prise en main du travail déjà fait</t>
  </si>
  <si>
    <t>Initialisation</t>
  </si>
  <si>
    <t>Management</t>
  </si>
  <si>
    <t>2.1</t>
  </si>
  <si>
    <t>2.2</t>
  </si>
  <si>
    <t>2.3</t>
  </si>
  <si>
    <t>2.4</t>
  </si>
  <si>
    <t>2.5</t>
  </si>
  <si>
    <t>2.6</t>
  </si>
  <si>
    <t>2.7</t>
  </si>
  <si>
    <t>2.8</t>
  </si>
  <si>
    <t>2.9</t>
  </si>
  <si>
    <t>Formalisation du cahier des charges</t>
  </si>
  <si>
    <t>Formation au management</t>
  </si>
  <si>
    <t>Définition périmètre et livrables</t>
  </si>
  <si>
    <t>Définition de l’OTT</t>
  </si>
  <si>
    <t>Acteurs</t>
  </si>
  <si>
    <t>Moyens nécessaires</t>
  </si>
  <si>
    <t>Pilotage</t>
  </si>
  <si>
    <t>Analyse des risques</t>
  </si>
  <si>
    <t>Communication</t>
  </si>
  <si>
    <t>Programmation front-end</t>
  </si>
  <si>
    <t xml:space="preserve">Rayan Guergueb (R) </t>
  </si>
  <si>
    <t>Pierre-Léo Lacan (PL)</t>
  </si>
  <si>
    <t>Lucas Hernandez (L)</t>
  </si>
  <si>
    <t xml:space="preserve">  Scott Ross (S)</t>
  </si>
  <si>
    <t>E</t>
  </si>
  <si>
    <t>L</t>
  </si>
  <si>
    <t>3.1</t>
  </si>
  <si>
    <t>3.2</t>
  </si>
  <si>
    <t>3.3</t>
  </si>
  <si>
    <t>3.4</t>
  </si>
  <si>
    <t>3.5</t>
  </si>
  <si>
    <t>3.6</t>
  </si>
  <si>
    <t>3.7</t>
  </si>
  <si>
    <t xml:space="preserve">Equibe (E) </t>
  </si>
  <si>
    <t>12/23/23</t>
  </si>
  <si>
    <t>PL</t>
  </si>
  <si>
    <t>Formation en programmation</t>
  </si>
  <si>
    <t>Page création compte</t>
  </si>
  <si>
    <t>Page connexion compte</t>
  </si>
  <si>
    <t>Page utilisateur</t>
  </si>
  <si>
    <t>Page expression besoin</t>
  </si>
  <si>
    <t>Page réponse besoin</t>
  </si>
  <si>
    <t>Ressources</t>
  </si>
  <si>
    <t>3.8</t>
  </si>
  <si>
    <t>3.10</t>
  </si>
  <si>
    <t>3.9</t>
  </si>
  <si>
    <t>Accueil</t>
  </si>
  <si>
    <t>Annuaires</t>
  </si>
  <si>
    <t>Messagerie</t>
  </si>
  <si>
    <t>Programmation back-end</t>
  </si>
  <si>
    <t>S</t>
  </si>
  <si>
    <t>Sémantique</t>
  </si>
  <si>
    <t>4.1</t>
  </si>
  <si>
    <t>4.2</t>
  </si>
  <si>
    <t>4.3</t>
  </si>
  <si>
    <t>4.4</t>
  </si>
  <si>
    <r>
      <t xml:space="preserve">Base de données </t>
    </r>
    <r>
      <rPr>
        <i/>
        <sz val="11"/>
        <color theme="1"/>
        <rFont val="Calibri"/>
        <family val="2"/>
      </rPr>
      <t>MySQL</t>
    </r>
  </si>
  <si>
    <t>Mise en place des requêtes GraphQL</t>
  </si>
  <si>
    <t>Lien avec le front-end</t>
  </si>
  <si>
    <t xml:space="preserve">Mise en place de la messagerie </t>
  </si>
  <si>
    <t>Réglementation</t>
  </si>
  <si>
    <t>6.1</t>
  </si>
  <si>
    <t>6.2</t>
  </si>
  <si>
    <t>6.3</t>
  </si>
  <si>
    <t>RGPD</t>
  </si>
  <si>
    <t>Mentions légales</t>
  </si>
  <si>
    <t>Autres législations</t>
  </si>
  <si>
    <t>R</t>
  </si>
  <si>
    <t>5.1</t>
  </si>
  <si>
    <t>5.2</t>
  </si>
  <si>
    <t>Compréhension des fondements de l’IA</t>
  </si>
  <si>
    <t>Création de notre propre modèle</t>
  </si>
  <si>
    <t>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</si>
</sst>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b/>
      <sz val="12"/>
      <color theme="0"/>
      <name val="Calibri"/>
      <family val="2"/>
      <scheme val="minor"/>
    </font>
    <font>
      <sz val="11"/>
      <color rgb="FF000000"/>
      <name val="Calibri"/>
      <family val="2"/>
    </font>
    <font>
      <sz val="11"/>
      <color theme="1"/>
      <name val="Calibri"/>
      <family val="2"/>
    </font>
    <font>
      <i/>
      <sz val="11"/>
      <color theme="1"/>
      <name val="Calibri"/>
      <family val="2"/>
    </font>
    <font>
      <sz val="12"/>
      <color theme="1"/>
      <name val="Calibri"/>
      <family val="2"/>
    </font>
  </fonts>
  <fills count="3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2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right/>
      <top/>
      <bottom style="medium">
        <color theme="0" tint="-0.1499679555650502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medium">
        <color theme="0" tint="-0.14996795556505021"/>
      </top>
      <bottom style="thin">
        <color theme="2"/>
      </bottom>
      <diagonal/>
    </border>
    <border>
      <left style="thin">
        <color theme="2"/>
      </left>
      <right/>
      <top style="medium">
        <color theme="0" tint="-0.14996795556505021"/>
      </top>
      <bottom style="thin">
        <color theme="2"/>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7" borderId="0" applyNumberFormat="0" applyBorder="0" applyAlignment="0" applyProtection="0"/>
    <xf numFmtId="0" fontId="22" fillId="8" borderId="0" applyNumberFormat="0" applyBorder="0" applyAlignment="0" applyProtection="0"/>
    <xf numFmtId="0" fontId="23" fillId="9" borderId="0" applyNumberFormat="0" applyBorder="0" applyAlignment="0" applyProtection="0"/>
    <xf numFmtId="0" fontId="24" fillId="10" borderId="11" applyNumberFormat="0" applyAlignment="0" applyProtection="0"/>
    <xf numFmtId="0" fontId="25" fillId="11" borderId="12" applyNumberFormat="0" applyAlignment="0" applyProtection="0"/>
    <xf numFmtId="0" fontId="26" fillId="11" borderId="11" applyNumberFormat="0" applyAlignment="0" applyProtection="0"/>
    <xf numFmtId="0" fontId="27" fillId="0" borderId="13" applyNumberFormat="0" applyFill="0" applyAlignment="0" applyProtection="0"/>
    <xf numFmtId="0" fontId="28" fillId="12" borderId="14" applyNumberFormat="0" applyAlignment="0" applyProtection="0"/>
    <xf numFmtId="0" fontId="29" fillId="0" borderId="0" applyNumberFormat="0" applyFill="0" applyBorder="0" applyAlignment="0" applyProtection="0"/>
    <xf numFmtId="0" fontId="9" fillId="13"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16"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16"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6"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16"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16"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6" borderId="1" xfId="0" applyFont="1" applyFill="1" applyBorder="1" applyAlignment="1">
      <alignment horizontal="center" vertical="center" wrapText="1"/>
    </xf>
    <xf numFmtId="0" fontId="12" fillId="5"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3"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7" fontId="9" fillId="3"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4" borderId="6" xfId="0" applyNumberFormat="1" applyFont="1" applyFill="1" applyBorder="1" applyAlignment="1">
      <alignment horizontal="center" vertical="center"/>
    </xf>
    <xf numFmtId="169" fontId="11" fillId="4" borderId="0" xfId="0" applyNumberFormat="1" applyFont="1" applyFill="1" applyAlignment="1">
      <alignment horizontal="center" vertical="center"/>
    </xf>
    <xf numFmtId="169" fontId="11" fillId="4" borderId="7" xfId="0" applyNumberFormat="1" applyFont="1" applyFill="1" applyBorder="1" applyAlignment="1">
      <alignment horizontal="center" vertical="center"/>
    </xf>
    <xf numFmtId="0" fontId="10" fillId="0" borderId="0" xfId="0" applyFont="1"/>
    <xf numFmtId="0" fontId="10" fillId="0" borderId="0" xfId="8" applyFont="1" applyAlignment="1">
      <alignment horizontal="left" vertical="top" indent="1"/>
    </xf>
    <xf numFmtId="0" fontId="9" fillId="0" borderId="7" xfId="8" applyBorder="1" applyAlignment="1">
      <alignment horizontal="left" vertical="top" indent="1"/>
    </xf>
    <xf numFmtId="0" fontId="32" fillId="6" borderId="1" xfId="0" applyFont="1" applyFill="1" applyBorder="1" applyAlignment="1">
      <alignment horizontal="center" vertical="center" wrapText="1"/>
    </xf>
    <xf numFmtId="0" fontId="32" fillId="6" borderId="1" xfId="0" applyFont="1" applyFill="1" applyBorder="1" applyAlignment="1">
      <alignment horizontal="center" vertical="center"/>
    </xf>
    <xf numFmtId="0" fontId="9" fillId="38" borderId="2" xfId="12" applyFill="1">
      <alignment horizontal="left" vertical="center" indent="2"/>
    </xf>
    <xf numFmtId="0" fontId="9" fillId="38" borderId="2" xfId="11" applyFill="1">
      <alignment horizontal="center" vertical="center"/>
    </xf>
    <xf numFmtId="9" fontId="5" fillId="38" borderId="2" xfId="2" applyFont="1" applyFill="1" applyBorder="1" applyAlignment="1">
      <alignment horizontal="center" vertical="center"/>
    </xf>
    <xf numFmtId="167" fontId="9" fillId="38" borderId="2" xfId="10" applyFill="1">
      <alignment horizontal="center" vertical="center"/>
    </xf>
    <xf numFmtId="0" fontId="9" fillId="3" borderId="17" xfId="12" applyFill="1" applyBorder="1">
      <alignment horizontal="left" vertical="center" indent="2"/>
    </xf>
    <xf numFmtId="0" fontId="33" fillId="3" borderId="0" xfId="0" applyFont="1" applyFill="1" applyAlignment="1">
      <alignment horizontal="left" vertical="center" wrapText="1"/>
    </xf>
    <xf numFmtId="0" fontId="9" fillId="3" borderId="18" xfId="12" applyFill="1" applyBorder="1" applyAlignment="1">
      <alignment horizontal="left" vertical="center"/>
    </xf>
    <xf numFmtId="0" fontId="33" fillId="38" borderId="0" xfId="0" applyFont="1" applyFill="1" applyAlignment="1">
      <alignment horizontal="left" vertical="center" wrapText="1"/>
    </xf>
    <xf numFmtId="0" fontId="9" fillId="0" borderId="0" xfId="8">
      <alignment horizontal="right" indent="1"/>
    </xf>
    <xf numFmtId="0" fontId="5" fillId="0" borderId="0" xfId="3" applyFont="1"/>
    <xf numFmtId="0" fontId="34" fillId="3" borderId="0" xfId="0" applyFont="1" applyFill="1" applyAlignment="1">
      <alignment horizontal="justify" vertical="center" wrapText="1"/>
    </xf>
    <xf numFmtId="0" fontId="9" fillId="3" borderId="18" xfId="11" applyFill="1" applyBorder="1">
      <alignment horizontal="center" vertical="center"/>
    </xf>
    <xf numFmtId="167" fontId="9" fillId="3" borderId="18" xfId="10" applyFill="1" applyBorder="1">
      <alignment horizontal="center" vertical="center"/>
    </xf>
    <xf numFmtId="0" fontId="9" fillId="3" borderId="22" xfId="11" applyFill="1" applyBorder="1">
      <alignment horizontal="center" vertical="center"/>
    </xf>
    <xf numFmtId="167" fontId="9" fillId="3" borderId="23" xfId="10" applyFill="1" applyBorder="1">
      <alignment horizontal="center" vertical="center"/>
    </xf>
    <xf numFmtId="0" fontId="34" fillId="38" borderId="0" xfId="0" applyFont="1" applyFill="1" applyAlignment="1">
      <alignment horizontal="justify" vertical="center" wrapText="1"/>
    </xf>
    <xf numFmtId="0" fontId="36" fillId="3" borderId="0" xfId="0" applyFont="1" applyFill="1" applyAlignment="1">
      <alignment horizontal="justify" vertical="center" wrapText="1"/>
    </xf>
    <xf numFmtId="166" fontId="9" fillId="0" borderId="3" xfId="9">
      <alignment horizontal="center" vertical="center"/>
    </xf>
    <xf numFmtId="168" fontId="0" fillId="4" borderId="4" xfId="0" applyNumberFormat="1" applyFill="1" applyBorder="1" applyAlignment="1">
      <alignment horizontal="left" vertical="center" wrapText="1" indent="1"/>
    </xf>
    <xf numFmtId="168" fontId="0" fillId="4" borderId="1" xfId="0" applyNumberFormat="1" applyFill="1" applyBorder="1" applyAlignment="1">
      <alignment horizontal="left" vertical="center" wrapText="1" indent="1"/>
    </xf>
    <xf numFmtId="168" fontId="0" fillId="4" borderId="5" xfId="0" applyNumberFormat="1" applyFill="1" applyBorder="1" applyAlignment="1">
      <alignment horizontal="left" vertical="center" wrapText="1" indent="1"/>
    </xf>
    <xf numFmtId="168" fontId="0" fillId="4" borderId="19" xfId="0" applyNumberFormat="1" applyFill="1" applyBorder="1" applyAlignment="1">
      <alignment horizontal="left" vertical="center" wrapText="1" indent="1"/>
    </xf>
    <xf numFmtId="168" fontId="0" fillId="4" borderId="20" xfId="0" applyNumberFormat="1" applyFill="1" applyBorder="1" applyAlignment="1">
      <alignment horizontal="left" vertical="center" wrapText="1" indent="1"/>
    </xf>
    <xf numFmtId="168" fontId="0" fillId="4" borderId="21"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51"/>
  <sheetViews>
    <sheetView showGridLines="0" tabSelected="1" showRuler="0" zoomScale="85" zoomScaleNormal="85" zoomScalePageLayoutView="70" workbookViewId="0">
      <pane ySplit="6" topLeftCell="A35" activePane="bottomLeft" state="frozen"/>
      <selection pane="bottomLeft" activeCell="E3" sqref="E3:F3"/>
    </sheetView>
  </sheetViews>
  <sheetFormatPr baseColWidth="10" defaultColWidth="9.140625" defaultRowHeight="30" customHeight="1" x14ac:dyDescent="0.25"/>
  <cols>
    <col min="1" max="1" width="2.7109375" style="23" customWidth="1"/>
    <col min="2" max="2" width="7.7109375" style="23" customWidth="1"/>
    <col min="3" max="3" width="34.5703125" customWidth="1"/>
    <col min="4" max="4" width="30.7109375" customWidth="1"/>
    <col min="5" max="5" width="10.42578125" style="5" customWidth="1"/>
    <col min="6" max="6" width="10.42578125" customWidth="1"/>
    <col min="7" max="7" width="2.7109375" customWidth="1"/>
    <col min="8" max="8" width="6.140625" hidden="1" customWidth="1"/>
    <col min="9" max="64" width="2.5703125" customWidth="1"/>
    <col min="65" max="65" width="2.28515625" customWidth="1"/>
    <col min="66" max="71" width="2.7109375" customWidth="1"/>
  </cols>
  <sheetData>
    <row r="1" spans="1:71" ht="30" customHeight="1" x14ac:dyDescent="0.45">
      <c r="A1" s="24" t="s">
        <v>0</v>
      </c>
      <c r="B1" s="24"/>
      <c r="C1" s="27" t="s">
        <v>18</v>
      </c>
      <c r="D1" s="1"/>
      <c r="E1" s="4"/>
      <c r="F1" s="22"/>
      <c r="H1" s="2"/>
      <c r="I1" s="35"/>
    </row>
    <row r="2" spans="1:71" ht="30" customHeight="1" x14ac:dyDescent="0.3">
      <c r="A2" s="23" t="s">
        <v>1</v>
      </c>
      <c r="C2" s="28" t="s">
        <v>51</v>
      </c>
      <c r="D2" s="44" t="s">
        <v>54</v>
      </c>
      <c r="I2" s="36"/>
    </row>
    <row r="3" spans="1:71" ht="30" customHeight="1" x14ac:dyDescent="0.25">
      <c r="A3" s="23" t="s">
        <v>2</v>
      </c>
      <c r="C3" s="29" t="s">
        <v>52</v>
      </c>
      <c r="D3" s="45" t="s">
        <v>53</v>
      </c>
      <c r="E3" s="66">
        <v>45190</v>
      </c>
      <c r="F3" s="66"/>
    </row>
    <row r="4" spans="1:71" ht="30" customHeight="1" x14ac:dyDescent="0.3">
      <c r="A4" s="24" t="s">
        <v>3</v>
      </c>
      <c r="B4" s="24"/>
      <c r="C4" s="44" t="s">
        <v>64</v>
      </c>
      <c r="D4" s="57" t="s">
        <v>12</v>
      </c>
      <c r="E4" s="7">
        <v>1</v>
      </c>
      <c r="I4" s="67">
        <f>I5</f>
        <v>45187</v>
      </c>
      <c r="J4" s="68"/>
      <c r="K4" s="68"/>
      <c r="L4" s="68"/>
      <c r="M4" s="68"/>
      <c r="N4" s="68"/>
      <c r="O4" s="69"/>
      <c r="P4" s="67">
        <f>P5</f>
        <v>45194</v>
      </c>
      <c r="Q4" s="68"/>
      <c r="R4" s="68"/>
      <c r="S4" s="68"/>
      <c r="T4" s="68"/>
      <c r="U4" s="68"/>
      <c r="V4" s="69"/>
      <c r="W4" s="67">
        <f>W5</f>
        <v>45201</v>
      </c>
      <c r="X4" s="68"/>
      <c r="Y4" s="68"/>
      <c r="Z4" s="68"/>
      <c r="AA4" s="68"/>
      <c r="AB4" s="68"/>
      <c r="AC4" s="69"/>
      <c r="AD4" s="67">
        <f>AD5</f>
        <v>45208</v>
      </c>
      <c r="AE4" s="68"/>
      <c r="AF4" s="68"/>
      <c r="AG4" s="68"/>
      <c r="AH4" s="68"/>
      <c r="AI4" s="68"/>
      <c r="AJ4" s="69"/>
      <c r="AK4" s="67">
        <f>AK5</f>
        <v>45215</v>
      </c>
      <c r="AL4" s="68"/>
      <c r="AM4" s="68"/>
      <c r="AN4" s="68"/>
      <c r="AO4" s="68"/>
      <c r="AP4" s="68"/>
      <c r="AQ4" s="69"/>
      <c r="AR4" s="67">
        <f>AR5</f>
        <v>45222</v>
      </c>
      <c r="AS4" s="68"/>
      <c r="AT4" s="68"/>
      <c r="AU4" s="68"/>
      <c r="AV4" s="68"/>
      <c r="AW4" s="68"/>
      <c r="AX4" s="69"/>
      <c r="AY4" s="67">
        <f>AY5</f>
        <v>45229</v>
      </c>
      <c r="AZ4" s="68"/>
      <c r="BA4" s="68"/>
      <c r="BB4" s="68"/>
      <c r="BC4" s="68"/>
      <c r="BD4" s="68"/>
      <c r="BE4" s="69"/>
      <c r="BF4" s="67">
        <f>BF5</f>
        <v>45236</v>
      </c>
      <c r="BG4" s="68"/>
      <c r="BH4" s="68"/>
      <c r="BI4" s="68"/>
      <c r="BJ4" s="68"/>
      <c r="BK4" s="68"/>
      <c r="BL4" s="69"/>
      <c r="BM4" s="70"/>
      <c r="BN4" s="71"/>
      <c r="BO4" s="71"/>
      <c r="BP4" s="71"/>
      <c r="BQ4" s="71"/>
      <c r="BR4" s="71"/>
      <c r="BS4" s="72"/>
    </row>
    <row r="5" spans="1:71" ht="15" customHeight="1" x14ac:dyDescent="0.25">
      <c r="A5" s="24" t="s">
        <v>4</v>
      </c>
      <c r="B5" s="24"/>
      <c r="C5" s="34"/>
      <c r="D5" s="34"/>
      <c r="E5" s="34"/>
      <c r="F5" s="34"/>
      <c r="G5" s="34"/>
      <c r="I5" s="41">
        <f>Début_Projet-WEEKDAY(Début_Projet,1)+2+7*(Semaine_Affichage-1)</f>
        <v>45187</v>
      </c>
      <c r="J5" s="42">
        <f>I5+1</f>
        <v>45188</v>
      </c>
      <c r="K5" s="42">
        <f t="shared" ref="K5:AX5" si="0">J5+1</f>
        <v>45189</v>
      </c>
      <c r="L5" s="42">
        <f>K5+1</f>
        <v>45190</v>
      </c>
      <c r="M5" s="42">
        <f>L5+1</f>
        <v>45191</v>
      </c>
      <c r="N5" s="42">
        <f t="shared" si="0"/>
        <v>45192</v>
      </c>
      <c r="O5" s="43">
        <f t="shared" si="0"/>
        <v>45193</v>
      </c>
      <c r="P5" s="41">
        <f>O5+1</f>
        <v>45194</v>
      </c>
      <c r="Q5" s="42">
        <f>P5+1</f>
        <v>45195</v>
      </c>
      <c r="R5" s="42">
        <f t="shared" si="0"/>
        <v>45196</v>
      </c>
      <c r="S5" s="42">
        <f t="shared" si="0"/>
        <v>45197</v>
      </c>
      <c r="T5" s="42">
        <f t="shared" si="0"/>
        <v>45198</v>
      </c>
      <c r="U5" s="42">
        <f t="shared" si="0"/>
        <v>45199</v>
      </c>
      <c r="V5" s="43">
        <f t="shared" si="0"/>
        <v>45200</v>
      </c>
      <c r="W5" s="41">
        <f>V5+1</f>
        <v>45201</v>
      </c>
      <c r="X5" s="42">
        <f>W5+1</f>
        <v>45202</v>
      </c>
      <c r="Y5" s="42">
        <f t="shared" si="0"/>
        <v>45203</v>
      </c>
      <c r="Z5" s="42">
        <f t="shared" si="0"/>
        <v>45204</v>
      </c>
      <c r="AA5" s="42">
        <f t="shared" si="0"/>
        <v>45205</v>
      </c>
      <c r="AB5" s="42">
        <f t="shared" si="0"/>
        <v>45206</v>
      </c>
      <c r="AC5" s="43">
        <f t="shared" si="0"/>
        <v>45207</v>
      </c>
      <c r="AD5" s="41">
        <f>AC5+1</f>
        <v>45208</v>
      </c>
      <c r="AE5" s="42">
        <f>AD5+1</f>
        <v>45209</v>
      </c>
      <c r="AF5" s="42">
        <f t="shared" si="0"/>
        <v>45210</v>
      </c>
      <c r="AG5" s="42">
        <f t="shared" si="0"/>
        <v>45211</v>
      </c>
      <c r="AH5" s="42">
        <f t="shared" si="0"/>
        <v>45212</v>
      </c>
      <c r="AI5" s="42">
        <f t="shared" si="0"/>
        <v>45213</v>
      </c>
      <c r="AJ5" s="43">
        <f t="shared" si="0"/>
        <v>45214</v>
      </c>
      <c r="AK5" s="41">
        <f>AJ5+1</f>
        <v>45215</v>
      </c>
      <c r="AL5" s="42">
        <f>AK5+1</f>
        <v>45216</v>
      </c>
      <c r="AM5" s="42">
        <f t="shared" si="0"/>
        <v>45217</v>
      </c>
      <c r="AN5" s="42">
        <f t="shared" si="0"/>
        <v>45218</v>
      </c>
      <c r="AO5" s="42">
        <f t="shared" si="0"/>
        <v>45219</v>
      </c>
      <c r="AP5" s="42">
        <f t="shared" si="0"/>
        <v>45220</v>
      </c>
      <c r="AQ5" s="43">
        <f t="shared" si="0"/>
        <v>45221</v>
      </c>
      <c r="AR5" s="41">
        <f>AQ5+1</f>
        <v>45222</v>
      </c>
      <c r="AS5" s="42">
        <f>AR5+1</f>
        <v>45223</v>
      </c>
      <c r="AT5" s="42">
        <f t="shared" si="0"/>
        <v>45224</v>
      </c>
      <c r="AU5" s="42">
        <f t="shared" si="0"/>
        <v>45225</v>
      </c>
      <c r="AV5" s="42">
        <f t="shared" si="0"/>
        <v>45226</v>
      </c>
      <c r="AW5" s="42">
        <f t="shared" si="0"/>
        <v>45227</v>
      </c>
      <c r="AX5" s="43">
        <f t="shared" si="0"/>
        <v>45228</v>
      </c>
      <c r="AY5" s="41">
        <f>AX5+1</f>
        <v>45229</v>
      </c>
      <c r="AZ5" s="42">
        <f>AY5+1</f>
        <v>45230</v>
      </c>
      <c r="BA5" s="42">
        <f t="shared" ref="BA5:BE5" si="1">AZ5+1</f>
        <v>45231</v>
      </c>
      <c r="BB5" s="42">
        <f t="shared" si="1"/>
        <v>45232</v>
      </c>
      <c r="BC5" s="42">
        <f t="shared" si="1"/>
        <v>45233</v>
      </c>
      <c r="BD5" s="42">
        <f t="shared" si="1"/>
        <v>45234</v>
      </c>
      <c r="BE5" s="43">
        <f t="shared" si="1"/>
        <v>45235</v>
      </c>
      <c r="BF5" s="41">
        <f>BE5+1</f>
        <v>45236</v>
      </c>
      <c r="BG5" s="42">
        <f>BF5+1</f>
        <v>45237</v>
      </c>
      <c r="BH5" s="42">
        <f t="shared" ref="BH5:BL5" si="2">BG5+1</f>
        <v>45238</v>
      </c>
      <c r="BI5" s="42">
        <f t="shared" si="2"/>
        <v>45239</v>
      </c>
      <c r="BJ5" s="42">
        <f t="shared" si="2"/>
        <v>45240</v>
      </c>
      <c r="BK5" s="42">
        <f t="shared" si="2"/>
        <v>45241</v>
      </c>
      <c r="BL5" s="43">
        <f t="shared" si="2"/>
        <v>45242</v>
      </c>
      <c r="BM5" s="67"/>
      <c r="BN5" s="68"/>
      <c r="BO5" s="68"/>
      <c r="BP5" s="68"/>
      <c r="BQ5" s="68"/>
      <c r="BR5" s="68"/>
      <c r="BS5" s="69"/>
    </row>
    <row r="6" spans="1:71" ht="30" customHeight="1" thickBot="1" x14ac:dyDescent="0.3">
      <c r="A6" s="24" t="s">
        <v>5</v>
      </c>
      <c r="B6" s="48" t="s">
        <v>19</v>
      </c>
      <c r="C6" s="48" t="s">
        <v>10</v>
      </c>
      <c r="D6" s="47" t="s">
        <v>13</v>
      </c>
      <c r="E6" s="47" t="s">
        <v>15</v>
      </c>
      <c r="F6" s="47" t="s">
        <v>16</v>
      </c>
      <c r="G6" s="8"/>
      <c r="H6" s="8" t="s">
        <v>17</v>
      </c>
      <c r="I6" s="9" t="str">
        <f t="shared" ref="I6:AN6" si="3">LEFT(TEXT(I5,"jjj"),1)</f>
        <v>l</v>
      </c>
      <c r="J6" s="9" t="str">
        <f t="shared" si="3"/>
        <v>m</v>
      </c>
      <c r="K6" s="9" t="str">
        <f t="shared" si="3"/>
        <v>m</v>
      </c>
      <c r="L6" s="9" t="str">
        <f t="shared" si="3"/>
        <v>j</v>
      </c>
      <c r="M6" s="9" t="str">
        <f t="shared" si="3"/>
        <v>v</v>
      </c>
      <c r="N6" s="9" t="str">
        <f t="shared" si="3"/>
        <v>s</v>
      </c>
      <c r="O6" s="9" t="str">
        <f t="shared" si="3"/>
        <v>d</v>
      </c>
      <c r="P6" s="9" t="str">
        <f t="shared" si="3"/>
        <v>l</v>
      </c>
      <c r="Q6" s="9" t="str">
        <f t="shared" si="3"/>
        <v>m</v>
      </c>
      <c r="R6" s="9" t="str">
        <f t="shared" si="3"/>
        <v>m</v>
      </c>
      <c r="S6" s="9" t="str">
        <f t="shared" si="3"/>
        <v>j</v>
      </c>
      <c r="T6" s="9" t="str">
        <f t="shared" si="3"/>
        <v>v</v>
      </c>
      <c r="U6" s="9" t="str">
        <f t="shared" si="3"/>
        <v>s</v>
      </c>
      <c r="V6" s="9" t="str">
        <f t="shared" si="3"/>
        <v>d</v>
      </c>
      <c r="W6" s="9" t="str">
        <f t="shared" si="3"/>
        <v>l</v>
      </c>
      <c r="X6" s="9" t="str">
        <f t="shared" si="3"/>
        <v>m</v>
      </c>
      <c r="Y6" s="9" t="str">
        <f t="shared" si="3"/>
        <v>m</v>
      </c>
      <c r="Z6" s="9" t="str">
        <f t="shared" si="3"/>
        <v>j</v>
      </c>
      <c r="AA6" s="9" t="str">
        <f t="shared" si="3"/>
        <v>v</v>
      </c>
      <c r="AB6" s="9" t="str">
        <f t="shared" si="3"/>
        <v>s</v>
      </c>
      <c r="AC6" s="9" t="str">
        <f t="shared" si="3"/>
        <v>d</v>
      </c>
      <c r="AD6" s="9" t="str">
        <f t="shared" si="3"/>
        <v>l</v>
      </c>
      <c r="AE6" s="9" t="str">
        <f t="shared" si="3"/>
        <v>m</v>
      </c>
      <c r="AF6" s="9" t="str">
        <f t="shared" si="3"/>
        <v>m</v>
      </c>
      <c r="AG6" s="9" t="str">
        <f t="shared" si="3"/>
        <v>j</v>
      </c>
      <c r="AH6" s="9" t="str">
        <f t="shared" si="3"/>
        <v>v</v>
      </c>
      <c r="AI6" s="9" t="str">
        <f t="shared" si="3"/>
        <v>s</v>
      </c>
      <c r="AJ6" s="9" t="str">
        <f t="shared" si="3"/>
        <v>d</v>
      </c>
      <c r="AK6" s="9" t="str">
        <f t="shared" si="3"/>
        <v>l</v>
      </c>
      <c r="AL6" s="9" t="str">
        <f t="shared" si="3"/>
        <v>m</v>
      </c>
      <c r="AM6" s="9" t="str">
        <f t="shared" si="3"/>
        <v>m</v>
      </c>
      <c r="AN6" s="9" t="str">
        <f t="shared" si="3"/>
        <v>j</v>
      </c>
      <c r="AO6" s="9" t="str">
        <f t="shared" ref="AO6:BL6" si="4">LEFT(TEXT(AO5,"jjj"),1)</f>
        <v>v</v>
      </c>
      <c r="AP6" s="9" t="str">
        <f t="shared" si="4"/>
        <v>s</v>
      </c>
      <c r="AQ6" s="9" t="str">
        <f t="shared" si="4"/>
        <v>d</v>
      </c>
      <c r="AR6" s="9" t="str">
        <f t="shared" si="4"/>
        <v>l</v>
      </c>
      <c r="AS6" s="9" t="str">
        <f t="shared" si="4"/>
        <v>m</v>
      </c>
      <c r="AT6" s="9" t="str">
        <f t="shared" si="4"/>
        <v>m</v>
      </c>
      <c r="AU6" s="9" t="str">
        <f t="shared" si="4"/>
        <v>j</v>
      </c>
      <c r="AV6" s="9" t="str">
        <f t="shared" si="4"/>
        <v>v</v>
      </c>
      <c r="AW6" s="9" t="str">
        <f t="shared" si="4"/>
        <v>s</v>
      </c>
      <c r="AX6" s="9" t="str">
        <f t="shared" si="4"/>
        <v>d</v>
      </c>
      <c r="AY6" s="9" t="str">
        <f t="shared" si="4"/>
        <v>l</v>
      </c>
      <c r="AZ6" s="9" t="str">
        <f t="shared" si="4"/>
        <v>m</v>
      </c>
      <c r="BA6" s="9" t="str">
        <f t="shared" si="4"/>
        <v>m</v>
      </c>
      <c r="BB6" s="9" t="str">
        <f t="shared" si="4"/>
        <v>j</v>
      </c>
      <c r="BC6" s="9" t="str">
        <f t="shared" si="4"/>
        <v>v</v>
      </c>
      <c r="BD6" s="9" t="str">
        <f t="shared" si="4"/>
        <v>s</v>
      </c>
      <c r="BE6" s="9" t="str">
        <f t="shared" si="4"/>
        <v>d</v>
      </c>
      <c r="BF6" s="9" t="str">
        <f t="shared" si="4"/>
        <v>l</v>
      </c>
      <c r="BG6" s="9" t="str">
        <f t="shared" si="4"/>
        <v>m</v>
      </c>
      <c r="BH6" s="9" t="str">
        <f t="shared" si="4"/>
        <v>m</v>
      </c>
      <c r="BI6" s="9" t="str">
        <f t="shared" si="4"/>
        <v>j</v>
      </c>
      <c r="BJ6" s="9" t="str">
        <f t="shared" si="4"/>
        <v>v</v>
      </c>
      <c r="BK6" s="9" t="str">
        <f t="shared" si="4"/>
        <v>s</v>
      </c>
      <c r="BL6" s="9" t="str">
        <f t="shared" si="4"/>
        <v>d</v>
      </c>
      <c r="BM6" s="67"/>
      <c r="BN6" s="68"/>
      <c r="BO6" s="68"/>
      <c r="BP6" s="68"/>
      <c r="BQ6" s="68"/>
      <c r="BR6" s="68"/>
      <c r="BS6" s="69"/>
    </row>
    <row r="7" spans="1:71" ht="30" hidden="1" customHeight="1" thickBot="1" x14ac:dyDescent="0.3">
      <c r="A7" s="23" t="s">
        <v>6</v>
      </c>
      <c r="B7"/>
      <c r="D7" s="26"/>
      <c r="E7"/>
      <c r="H7" t="str">
        <f>IF(OR(ISBLANK(début_tâche),ISBLANK(fin_tâche)),"",fin_tâche-début_tâche+1)</f>
        <v/>
      </c>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row>
    <row r="8" spans="1:71" s="3" customFormat="1" ht="30" customHeight="1" thickBot="1" x14ac:dyDescent="0.3">
      <c r="A8" s="24"/>
      <c r="B8" s="49">
        <v>1</v>
      </c>
      <c r="C8" s="49" t="s">
        <v>30</v>
      </c>
      <c r="D8" s="50"/>
      <c r="E8" s="52">
        <v>45190</v>
      </c>
      <c r="F8" s="52">
        <v>45218</v>
      </c>
      <c r="G8" s="13"/>
      <c r="H8" s="13">
        <f t="shared" ref="H8:H48" si="5">IF(OR(ISBLANK(début_tâche),ISBLANK(fin_tâche)),"",fin_tâche-début_tâche+1)</f>
        <v>29</v>
      </c>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row>
    <row r="9" spans="1:71" s="3" customFormat="1" ht="30" customHeight="1" thickBot="1" x14ac:dyDescent="0.3">
      <c r="A9" s="23"/>
      <c r="B9" s="32" t="s">
        <v>20</v>
      </c>
      <c r="C9" s="32" t="s">
        <v>21</v>
      </c>
      <c r="D9" s="30" t="s">
        <v>55</v>
      </c>
      <c r="E9" s="37">
        <f>E3</f>
        <v>45190</v>
      </c>
      <c r="F9" s="37">
        <f>E3</f>
        <v>45190</v>
      </c>
      <c r="G9" s="13"/>
      <c r="H9" s="13">
        <f t="shared" si="5"/>
        <v>1</v>
      </c>
      <c r="I9" s="19"/>
      <c r="J9" s="19"/>
      <c r="K9" s="19"/>
      <c r="L9" s="19"/>
      <c r="M9" s="19"/>
      <c r="N9" s="19"/>
      <c r="O9" s="19"/>
      <c r="P9" s="19"/>
      <c r="Q9" s="19"/>
      <c r="R9" s="19"/>
      <c r="S9" s="19"/>
      <c r="T9" s="19"/>
      <c r="U9" s="20"/>
      <c r="V9" s="20"/>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row>
    <row r="10" spans="1:71" s="3" customFormat="1" ht="30" customHeight="1" thickBot="1" x14ac:dyDescent="0.3">
      <c r="A10" s="23"/>
      <c r="B10" s="32" t="s">
        <v>22</v>
      </c>
      <c r="C10" s="32" t="s">
        <v>23</v>
      </c>
      <c r="D10" s="30" t="s">
        <v>55</v>
      </c>
      <c r="E10" s="37">
        <f>E3</f>
        <v>45190</v>
      </c>
      <c r="F10" s="37">
        <f>E3</f>
        <v>45190</v>
      </c>
      <c r="G10" s="13"/>
      <c r="H10" s="13">
        <f t="shared" si="5"/>
        <v>1</v>
      </c>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row>
    <row r="11" spans="1:71" s="3" customFormat="1" ht="30" customHeight="1" thickBot="1" x14ac:dyDescent="0.3">
      <c r="A11" s="23"/>
      <c r="B11" s="32" t="s">
        <v>24</v>
      </c>
      <c r="C11" s="32" t="s">
        <v>25</v>
      </c>
      <c r="D11" s="30" t="s">
        <v>55</v>
      </c>
      <c r="E11" s="37">
        <f>E3</f>
        <v>45190</v>
      </c>
      <c r="F11" s="37">
        <f>E3</f>
        <v>45190</v>
      </c>
      <c r="G11" s="13"/>
      <c r="H11" s="13">
        <f t="shared" si="5"/>
        <v>1</v>
      </c>
      <c r="I11" s="19"/>
      <c r="J11" s="19"/>
      <c r="K11" s="19"/>
      <c r="L11" s="19"/>
      <c r="M11" s="19"/>
      <c r="N11" s="19"/>
      <c r="O11" s="19"/>
      <c r="P11" s="19"/>
      <c r="Q11" s="19"/>
      <c r="R11" s="19"/>
      <c r="S11" s="19"/>
      <c r="T11" s="19"/>
      <c r="U11" s="19"/>
      <c r="V11" s="19"/>
      <c r="W11" s="19"/>
      <c r="X11" s="19"/>
      <c r="Y11" s="20"/>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row>
    <row r="12" spans="1:71" s="3" customFormat="1" ht="30" customHeight="1" thickBot="1" x14ac:dyDescent="0.3">
      <c r="A12" s="23"/>
      <c r="B12" s="32" t="s">
        <v>26</v>
      </c>
      <c r="C12" s="32" t="s">
        <v>29</v>
      </c>
      <c r="D12" s="30" t="s">
        <v>55</v>
      </c>
      <c r="E12" s="37">
        <f>E3</f>
        <v>45190</v>
      </c>
      <c r="F12" s="37">
        <f>E12+14</f>
        <v>45204</v>
      </c>
      <c r="G12" s="13"/>
      <c r="H12" s="13">
        <f t="shared" si="5"/>
        <v>15</v>
      </c>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row>
    <row r="13" spans="1:71" s="3" customFormat="1" ht="30" customHeight="1" thickBot="1" x14ac:dyDescent="0.3">
      <c r="A13" s="23" t="s">
        <v>7</v>
      </c>
      <c r="B13" s="32" t="s">
        <v>27</v>
      </c>
      <c r="C13" s="32" t="s">
        <v>28</v>
      </c>
      <c r="D13" s="30" t="s">
        <v>55</v>
      </c>
      <c r="E13" s="37">
        <v>45197</v>
      </c>
      <c r="F13" s="37">
        <f>E13+21</f>
        <v>45218</v>
      </c>
      <c r="G13" s="13"/>
      <c r="H13" s="13">
        <f t="shared" si="5"/>
        <v>22</v>
      </c>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row>
    <row r="14" spans="1:71" s="3" customFormat="1" ht="30" customHeight="1" thickBot="1" x14ac:dyDescent="0.3">
      <c r="A14" s="23"/>
      <c r="B14" s="49">
        <v>2</v>
      </c>
      <c r="C14" s="49" t="s">
        <v>31</v>
      </c>
      <c r="D14" s="50"/>
      <c r="E14" s="52">
        <v>45204</v>
      </c>
      <c r="F14" s="52">
        <v>45281</v>
      </c>
      <c r="G14" s="13"/>
      <c r="H14" s="13">
        <f t="shared" si="5"/>
        <v>78</v>
      </c>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row>
    <row r="15" spans="1:71" s="3" customFormat="1" ht="30" customHeight="1" thickBot="1" x14ac:dyDescent="0.3">
      <c r="A15" s="23"/>
      <c r="B15" s="32" t="s">
        <v>32</v>
      </c>
      <c r="C15" s="32" t="s">
        <v>41</v>
      </c>
      <c r="D15" s="30" t="s">
        <v>55</v>
      </c>
      <c r="E15" s="37">
        <v>45204</v>
      </c>
      <c r="F15" s="37">
        <v>45218</v>
      </c>
      <c r="G15" s="13"/>
      <c r="H15" s="13">
        <f t="shared" si="5"/>
        <v>15</v>
      </c>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row>
    <row r="16" spans="1:71" s="3" customFormat="1" ht="30" customHeight="1" thickBot="1" x14ac:dyDescent="0.3">
      <c r="A16" s="23"/>
      <c r="B16" s="32" t="s">
        <v>33</v>
      </c>
      <c r="C16" s="53" t="s">
        <v>42</v>
      </c>
      <c r="D16" s="30" t="s">
        <v>55</v>
      </c>
      <c r="E16" s="37">
        <v>45183</v>
      </c>
      <c r="F16" s="37">
        <v>45196</v>
      </c>
      <c r="G16" s="13"/>
      <c r="H16" s="13">
        <f t="shared" si="5"/>
        <v>14</v>
      </c>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row>
    <row r="17" spans="1:64" s="3" customFormat="1" ht="30" customHeight="1" thickBot="1" x14ac:dyDescent="0.3">
      <c r="A17" s="23"/>
      <c r="B17" s="32" t="s">
        <v>34</v>
      </c>
      <c r="C17" s="54" t="s">
        <v>43</v>
      </c>
      <c r="D17" s="30" t="s">
        <v>55</v>
      </c>
      <c r="E17" s="37">
        <v>45232</v>
      </c>
      <c r="F17" s="37">
        <v>45239</v>
      </c>
      <c r="G17" s="13"/>
      <c r="H17" s="13">
        <f t="shared" si="5"/>
        <v>8</v>
      </c>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row>
    <row r="18" spans="1:64" s="3" customFormat="1" ht="30" customHeight="1" thickBot="1" x14ac:dyDescent="0.3">
      <c r="A18" s="23"/>
      <c r="B18" s="32" t="s">
        <v>35</v>
      </c>
      <c r="C18" s="54" t="s">
        <v>44</v>
      </c>
      <c r="D18" s="30" t="s">
        <v>55</v>
      </c>
      <c r="E18" s="37">
        <v>45232</v>
      </c>
      <c r="F18" s="37">
        <v>45246</v>
      </c>
      <c r="G18" s="13"/>
      <c r="H18" s="13">
        <f t="shared" si="5"/>
        <v>15</v>
      </c>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row>
    <row r="19" spans="1:64" s="3" customFormat="1" ht="30" customHeight="1" thickBot="1" x14ac:dyDescent="0.3">
      <c r="A19" s="23" t="s">
        <v>7</v>
      </c>
      <c r="B19" s="32" t="s">
        <v>36</v>
      </c>
      <c r="C19" s="54" t="s">
        <v>45</v>
      </c>
      <c r="D19" s="30" t="s">
        <v>56</v>
      </c>
      <c r="E19" s="37">
        <v>45246</v>
      </c>
      <c r="F19" s="37">
        <v>45260</v>
      </c>
      <c r="G19" s="13"/>
      <c r="H19" s="13">
        <f t="shared" si="5"/>
        <v>15</v>
      </c>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row>
    <row r="20" spans="1:64" s="3" customFormat="1" ht="30" customHeight="1" thickBot="1" x14ac:dyDescent="0.3">
      <c r="A20" s="23"/>
      <c r="B20" s="32" t="s">
        <v>37</v>
      </c>
      <c r="C20" s="54" t="s">
        <v>46</v>
      </c>
      <c r="D20" s="30" t="s">
        <v>56</v>
      </c>
      <c r="E20" s="37">
        <v>45260</v>
      </c>
      <c r="F20" s="37">
        <v>45267</v>
      </c>
      <c r="G20" s="13"/>
      <c r="H20" s="13">
        <f t="shared" si="5"/>
        <v>8</v>
      </c>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row>
    <row r="21" spans="1:64" s="3" customFormat="1" ht="30" customHeight="1" thickBot="1" x14ac:dyDescent="0.3">
      <c r="A21" s="23"/>
      <c r="B21" s="32" t="s">
        <v>38</v>
      </c>
      <c r="C21" s="54" t="s">
        <v>47</v>
      </c>
      <c r="D21" s="30" t="s">
        <v>56</v>
      </c>
      <c r="E21" s="37">
        <v>45267</v>
      </c>
      <c r="F21" s="37">
        <v>45274</v>
      </c>
      <c r="G21" s="13"/>
      <c r="H21" s="13">
        <f t="shared" si="5"/>
        <v>8</v>
      </c>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row>
    <row r="22" spans="1:64" s="3" customFormat="1" ht="30" customHeight="1" thickBot="1" x14ac:dyDescent="0.3">
      <c r="A22" s="23"/>
      <c r="B22" s="32" t="s">
        <v>39</v>
      </c>
      <c r="C22" s="54" t="s">
        <v>48</v>
      </c>
      <c r="D22" s="30" t="s">
        <v>56</v>
      </c>
      <c r="E22" s="37">
        <v>45267</v>
      </c>
      <c r="F22" s="37">
        <v>45281</v>
      </c>
      <c r="G22" s="13"/>
      <c r="H22" s="13">
        <f t="shared" si="5"/>
        <v>15</v>
      </c>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row>
    <row r="23" spans="1:64" s="3" customFormat="1" ht="30" customHeight="1" thickBot="1" x14ac:dyDescent="0.3">
      <c r="A23" s="23"/>
      <c r="B23" s="32" t="s">
        <v>40</v>
      </c>
      <c r="C23" s="54" t="s">
        <v>49</v>
      </c>
      <c r="D23" s="30" t="s">
        <v>56</v>
      </c>
      <c r="E23" s="37">
        <v>45260</v>
      </c>
      <c r="F23" s="37">
        <v>45267</v>
      </c>
      <c r="G23" s="13"/>
      <c r="H23" s="13">
        <f t="shared" si="5"/>
        <v>8</v>
      </c>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row>
    <row r="24" spans="1:64" s="3" customFormat="1" ht="30" customHeight="1" thickBot="1" x14ac:dyDescent="0.3">
      <c r="A24" s="23"/>
      <c r="B24" s="49">
        <v>3</v>
      </c>
      <c r="C24" s="56" t="s">
        <v>50</v>
      </c>
      <c r="D24" s="50"/>
      <c r="E24" s="52">
        <v>45201</v>
      </c>
      <c r="F24" s="52">
        <v>45421</v>
      </c>
      <c r="G24" s="13"/>
      <c r="H24" s="13"/>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row>
    <row r="25" spans="1:64" s="3" customFormat="1" ht="30" customHeight="1" thickBot="1" x14ac:dyDescent="0.3">
      <c r="A25" s="23"/>
      <c r="B25" s="32" t="s">
        <v>57</v>
      </c>
      <c r="C25" s="54" t="s">
        <v>67</v>
      </c>
      <c r="D25" s="30" t="s">
        <v>55</v>
      </c>
      <c r="E25" s="37">
        <v>45204</v>
      </c>
      <c r="F25" s="37">
        <v>45267</v>
      </c>
      <c r="G25" s="13"/>
      <c r="H25" s="13"/>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row>
    <row r="26" spans="1:64" s="3" customFormat="1" ht="30" customHeight="1" thickBot="1" x14ac:dyDescent="0.3">
      <c r="A26" s="23"/>
      <c r="B26" s="32" t="s">
        <v>58</v>
      </c>
      <c r="C26" s="54" t="s">
        <v>68</v>
      </c>
      <c r="D26" s="30" t="s">
        <v>66</v>
      </c>
      <c r="E26" s="37">
        <v>45211</v>
      </c>
      <c r="F26" s="37">
        <v>45232</v>
      </c>
      <c r="G26" s="13"/>
      <c r="H26" s="13"/>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row>
    <row r="27" spans="1:64" s="3" customFormat="1" ht="30" customHeight="1" thickBot="1" x14ac:dyDescent="0.3">
      <c r="A27" s="23"/>
      <c r="B27" s="32" t="s">
        <v>59</v>
      </c>
      <c r="C27" s="54" t="s">
        <v>69</v>
      </c>
      <c r="D27" s="30" t="s">
        <v>66</v>
      </c>
      <c r="E27" s="37">
        <v>45232</v>
      </c>
      <c r="F27" s="37">
        <v>45239</v>
      </c>
      <c r="G27" s="13"/>
      <c r="H27" s="13"/>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row>
    <row r="28" spans="1:64" s="3" customFormat="1" ht="30" customHeight="1" thickBot="1" x14ac:dyDescent="0.3">
      <c r="A28" s="23"/>
      <c r="B28" s="32" t="s">
        <v>60</v>
      </c>
      <c r="C28" s="54" t="s">
        <v>70</v>
      </c>
      <c r="D28" s="30" t="s">
        <v>66</v>
      </c>
      <c r="E28" s="37">
        <v>45239</v>
      </c>
      <c r="F28" s="37">
        <v>45246</v>
      </c>
      <c r="G28" s="13"/>
      <c r="H28" s="13"/>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row>
    <row r="29" spans="1:64" s="3" customFormat="1" ht="30" customHeight="1" thickBot="1" x14ac:dyDescent="0.3">
      <c r="A29" s="23"/>
      <c r="B29" s="32" t="s">
        <v>61</v>
      </c>
      <c r="C29" s="54" t="s">
        <v>71</v>
      </c>
      <c r="D29" s="30" t="s">
        <v>66</v>
      </c>
      <c r="E29" s="37">
        <v>45246</v>
      </c>
      <c r="F29" s="37">
        <v>45260</v>
      </c>
      <c r="G29" s="13"/>
      <c r="H29" s="13"/>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row>
    <row r="30" spans="1:64" s="3" customFormat="1" ht="30" customHeight="1" thickBot="1" x14ac:dyDescent="0.3">
      <c r="A30" s="23"/>
      <c r="B30" s="32" t="s">
        <v>62</v>
      </c>
      <c r="C30" s="54" t="s">
        <v>72</v>
      </c>
      <c r="D30" s="30" t="s">
        <v>66</v>
      </c>
      <c r="E30" s="37">
        <v>45260</v>
      </c>
      <c r="F30" s="37">
        <v>45244</v>
      </c>
      <c r="G30" s="13"/>
      <c r="H30" s="13"/>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row>
    <row r="31" spans="1:64" s="3" customFormat="1" ht="30" customHeight="1" thickBot="1" x14ac:dyDescent="0.3">
      <c r="A31" s="23"/>
      <c r="B31" s="32" t="s">
        <v>63</v>
      </c>
      <c r="C31" s="54" t="s">
        <v>77</v>
      </c>
      <c r="D31" s="30" t="s">
        <v>66</v>
      </c>
      <c r="E31" s="37">
        <v>45244</v>
      </c>
      <c r="F31" s="37">
        <v>45323</v>
      </c>
      <c r="G31" s="13"/>
      <c r="H31" s="13"/>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row>
    <row r="32" spans="1:64" s="3" customFormat="1" ht="30" customHeight="1" thickBot="1" x14ac:dyDescent="0.3">
      <c r="A32" s="23"/>
      <c r="B32" s="32" t="s">
        <v>74</v>
      </c>
      <c r="C32" s="54" t="s">
        <v>78</v>
      </c>
      <c r="D32" s="30" t="s">
        <v>66</v>
      </c>
      <c r="E32" s="37">
        <v>45323</v>
      </c>
      <c r="F32" s="37">
        <v>45351</v>
      </c>
      <c r="G32" s="13"/>
      <c r="H32" s="13"/>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row>
    <row r="33" spans="1:64" s="3" customFormat="1" ht="30" customHeight="1" thickBot="1" x14ac:dyDescent="0.3">
      <c r="A33" s="23"/>
      <c r="B33" s="32" t="s">
        <v>76</v>
      </c>
      <c r="C33" s="54" t="s">
        <v>73</v>
      </c>
      <c r="D33" s="30" t="s">
        <v>66</v>
      </c>
      <c r="E33" s="37">
        <v>45351</v>
      </c>
      <c r="F33" s="37">
        <v>45379</v>
      </c>
      <c r="G33" s="13"/>
      <c r="H33" s="13"/>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row>
    <row r="34" spans="1:64" s="3" customFormat="1" ht="30" customHeight="1" thickBot="1" x14ac:dyDescent="0.3">
      <c r="A34" s="23"/>
      <c r="B34" s="32" t="s">
        <v>75</v>
      </c>
      <c r="C34" s="54" t="s">
        <v>79</v>
      </c>
      <c r="D34" s="30" t="s">
        <v>66</v>
      </c>
      <c r="E34" s="37">
        <v>45379</v>
      </c>
      <c r="F34" s="37">
        <v>45421</v>
      </c>
      <c r="G34" s="13"/>
      <c r="H34" s="13"/>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row>
    <row r="35" spans="1:64" s="3" customFormat="1" ht="30" customHeight="1" thickBot="1" x14ac:dyDescent="0.3">
      <c r="A35" s="23"/>
      <c r="B35" s="49">
        <v>4</v>
      </c>
      <c r="C35" s="56" t="s">
        <v>80</v>
      </c>
      <c r="D35" s="50"/>
      <c r="E35" s="52">
        <v>45232</v>
      </c>
      <c r="F35" s="52">
        <v>45288</v>
      </c>
      <c r="G35" s="13"/>
      <c r="H35" s="13"/>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row>
    <row r="36" spans="1:64" s="3" customFormat="1" ht="30" customHeight="1" thickBot="1" x14ac:dyDescent="0.3">
      <c r="A36" s="23"/>
      <c r="B36" s="32" t="s">
        <v>83</v>
      </c>
      <c r="C36" s="59" t="s">
        <v>87</v>
      </c>
      <c r="D36" s="30" t="s">
        <v>81</v>
      </c>
      <c r="E36" s="37">
        <v>45232</v>
      </c>
      <c r="F36" s="37">
        <v>45246</v>
      </c>
      <c r="G36" s="13"/>
      <c r="H36" s="13"/>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row>
    <row r="37" spans="1:64" s="3" customFormat="1" ht="30" customHeight="1" thickBot="1" x14ac:dyDescent="0.3">
      <c r="A37" s="23"/>
      <c r="B37" s="32" t="s">
        <v>84</v>
      </c>
      <c r="C37" s="59" t="s">
        <v>88</v>
      </c>
      <c r="D37" s="30" t="s">
        <v>81</v>
      </c>
      <c r="E37" s="37">
        <v>45246</v>
      </c>
      <c r="F37" s="37">
        <v>44979</v>
      </c>
      <c r="G37" s="13"/>
      <c r="H37" s="13"/>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row>
    <row r="38" spans="1:64" s="3" customFormat="1" ht="30" customHeight="1" thickBot="1" x14ac:dyDescent="0.3">
      <c r="A38" s="23"/>
      <c r="B38" s="32" t="s">
        <v>85</v>
      </c>
      <c r="C38" s="59" t="s">
        <v>89</v>
      </c>
      <c r="D38" s="30" t="s">
        <v>81</v>
      </c>
      <c r="E38" s="37">
        <v>44979</v>
      </c>
      <c r="F38" s="37">
        <v>45372</v>
      </c>
      <c r="G38" s="13"/>
      <c r="H38" s="13"/>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row>
    <row r="39" spans="1:64" s="3" customFormat="1" ht="30" customHeight="1" thickBot="1" x14ac:dyDescent="0.3">
      <c r="A39" s="23"/>
      <c r="B39" s="32" t="s">
        <v>86</v>
      </c>
      <c r="C39" s="59" t="s">
        <v>90</v>
      </c>
      <c r="D39" s="30" t="s">
        <v>81</v>
      </c>
      <c r="E39" s="37">
        <v>45372</v>
      </c>
      <c r="F39" s="37">
        <v>45400</v>
      </c>
      <c r="G39" s="13"/>
      <c r="H39" s="13"/>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row>
    <row r="40" spans="1:64" s="3" customFormat="1" ht="30" customHeight="1" thickBot="1" x14ac:dyDescent="0.3">
      <c r="A40" s="23"/>
      <c r="B40" s="49">
        <v>5</v>
      </c>
      <c r="C40" s="56" t="s">
        <v>82</v>
      </c>
      <c r="D40" s="50"/>
      <c r="E40" s="52">
        <v>45227</v>
      </c>
      <c r="F40" s="52">
        <v>45428</v>
      </c>
      <c r="G40" s="13"/>
      <c r="H40" s="13"/>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row>
    <row r="41" spans="1:64" s="3" customFormat="1" ht="30" customHeight="1" thickBot="1" x14ac:dyDescent="0.3">
      <c r="A41" s="23"/>
      <c r="B41" s="32" t="s">
        <v>99</v>
      </c>
      <c r="C41" s="65" t="s">
        <v>101</v>
      </c>
      <c r="D41" s="30" t="s">
        <v>98</v>
      </c>
      <c r="E41" s="37">
        <v>45227</v>
      </c>
      <c r="F41" s="37">
        <v>45371</v>
      </c>
      <c r="G41" s="13"/>
      <c r="H41" s="13"/>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row>
    <row r="42" spans="1:64" s="3" customFormat="1" ht="30" customHeight="1" thickBot="1" x14ac:dyDescent="0.3">
      <c r="A42" s="23"/>
      <c r="B42" s="32" t="s">
        <v>100</v>
      </c>
      <c r="C42" s="65" t="s">
        <v>102</v>
      </c>
      <c r="D42" s="30" t="s">
        <v>98</v>
      </c>
      <c r="E42" s="37">
        <v>45372</v>
      </c>
      <c r="F42" s="37">
        <v>45428</v>
      </c>
      <c r="G42" s="13"/>
      <c r="H42" s="13"/>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row>
    <row r="43" spans="1:64" s="3" customFormat="1" ht="30" customHeight="1" thickBot="1" x14ac:dyDescent="0.3">
      <c r="A43" s="23"/>
      <c r="B43" s="49">
        <v>6</v>
      </c>
      <c r="C43" s="56" t="s">
        <v>91</v>
      </c>
      <c r="D43" s="50"/>
      <c r="E43" s="52">
        <v>45253</v>
      </c>
      <c r="F43" s="52">
        <v>45344</v>
      </c>
      <c r="G43" s="13"/>
      <c r="H43" s="13"/>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row>
    <row r="44" spans="1:64" s="3" customFormat="1" ht="30" customHeight="1" thickBot="1" x14ac:dyDescent="0.3">
      <c r="A44" s="23"/>
      <c r="B44" s="32" t="s">
        <v>92</v>
      </c>
      <c r="C44" s="54" t="s">
        <v>95</v>
      </c>
      <c r="D44" s="62" t="s">
        <v>81</v>
      </c>
      <c r="E44" s="63">
        <v>45253</v>
      </c>
      <c r="F44" s="37">
        <v>45274</v>
      </c>
      <c r="G44" s="13"/>
      <c r="H44" s="13"/>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row>
    <row r="45" spans="1:64" s="3" customFormat="1" ht="30" customHeight="1" thickBot="1" x14ac:dyDescent="0.3">
      <c r="A45" s="23"/>
      <c r="B45" s="32" t="s">
        <v>93</v>
      </c>
      <c r="C45" s="54" t="s">
        <v>96</v>
      </c>
      <c r="D45" s="60" t="s">
        <v>81</v>
      </c>
      <c r="E45" s="61">
        <v>45274</v>
      </c>
      <c r="F45" s="37">
        <v>45281</v>
      </c>
      <c r="G45" s="13"/>
      <c r="H45" s="13"/>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row>
    <row r="46" spans="1:64" s="3" customFormat="1" ht="30" customHeight="1" thickBot="1" x14ac:dyDescent="0.3">
      <c r="A46" s="23"/>
      <c r="B46" s="32" t="s">
        <v>94</v>
      </c>
      <c r="C46" s="55" t="s">
        <v>97</v>
      </c>
      <c r="D46" s="30" t="s">
        <v>56</v>
      </c>
      <c r="E46" s="37">
        <v>45302</v>
      </c>
      <c r="F46" s="37">
        <v>45344</v>
      </c>
      <c r="G46" s="13"/>
      <c r="H46" s="13">
        <f t="shared" si="5"/>
        <v>43</v>
      </c>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row>
    <row r="47" spans="1:64" s="3" customFormat="1" ht="30" customHeight="1" thickBot="1" x14ac:dyDescent="0.3">
      <c r="A47" s="23" t="s">
        <v>8</v>
      </c>
      <c r="B47" s="23"/>
      <c r="C47" s="33"/>
      <c r="D47" s="31"/>
      <c r="E47" s="38"/>
      <c r="F47" s="38"/>
      <c r="G47" s="13"/>
      <c r="H47" s="13" t="str">
        <f t="shared" si="5"/>
        <v/>
      </c>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row>
    <row r="48" spans="1:64" s="3" customFormat="1" ht="30" customHeight="1" thickBot="1" x14ac:dyDescent="0.3">
      <c r="A48" s="24" t="s">
        <v>9</v>
      </c>
      <c r="B48" s="24"/>
      <c r="C48" s="15" t="s">
        <v>11</v>
      </c>
      <c r="D48" s="16"/>
      <c r="E48" s="39"/>
      <c r="F48" s="40"/>
      <c r="G48" s="18"/>
      <c r="H48" s="18" t="str">
        <f t="shared" si="5"/>
        <v/>
      </c>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row>
    <row r="49" spans="4:7" ht="30" customHeight="1" x14ac:dyDescent="0.25">
      <c r="G49" s="6"/>
    </row>
    <row r="50" spans="4:7" ht="30" customHeight="1" x14ac:dyDescent="0.25">
      <c r="D50" s="10"/>
      <c r="F50" s="25"/>
    </row>
    <row r="51" spans="4:7" ht="30" customHeight="1" x14ac:dyDescent="0.25">
      <c r="D51" s="11"/>
    </row>
  </sheetData>
  <mergeCells count="12">
    <mergeCell ref="BM4:BS4"/>
    <mergeCell ref="BM5:BS5"/>
    <mergeCell ref="BM6:BS6"/>
    <mergeCell ref="AK4:AQ4"/>
    <mergeCell ref="AR4:AX4"/>
    <mergeCell ref="AY4:BE4"/>
    <mergeCell ref="BF4:BL4"/>
    <mergeCell ref="E3:F3"/>
    <mergeCell ref="I4:O4"/>
    <mergeCell ref="P4:V4"/>
    <mergeCell ref="W4:AC4"/>
    <mergeCell ref="AD4:AJ4"/>
  </mergeCells>
  <phoneticPr fontId="31" type="noConversion"/>
  <conditionalFormatting sqref="I5:BL48">
    <cfRule type="expression" dxfId="5" priority="34">
      <formula>AND(TODAY()&gt;=I$5,TODAY()&lt;J$5)</formula>
    </cfRule>
  </conditionalFormatting>
  <conditionalFormatting sqref="I7:BL48">
    <cfRule type="expression" dxfId="4" priority="28">
      <formula>AND(début_tâche&lt;=I$5,ROUNDDOWN((fin_tâche-début_tâche+1)*avancement_tâche,0)+début_tâche-1&gt;=I$5)</formula>
    </cfRule>
    <cfRule type="expression" dxfId="3" priority="29"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4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9D531-0BD0-4EEE-A8D7-FC4D94C74D96}">
  <sheetPr>
    <pageSetUpPr fitToPage="1"/>
  </sheetPr>
  <dimension ref="A1:BT60"/>
  <sheetViews>
    <sheetView showGridLines="0" showRuler="0" zoomScale="85" zoomScaleNormal="85" zoomScalePageLayoutView="70" workbookViewId="0">
      <pane ySplit="6" topLeftCell="A8" activePane="bottomLeft" state="frozen"/>
      <selection pane="bottomLeft" activeCell="F4" sqref="F4"/>
    </sheetView>
  </sheetViews>
  <sheetFormatPr baseColWidth="10" defaultColWidth="9.140625" defaultRowHeight="30" customHeight="1" x14ac:dyDescent="0.25"/>
  <cols>
    <col min="1" max="1" width="2.7109375" style="23" customWidth="1"/>
    <col min="2" max="2" width="7.28515625" style="23" customWidth="1"/>
    <col min="3" max="3" width="34.5703125" customWidth="1"/>
    <col min="4" max="4" width="30.7109375" customWidth="1"/>
    <col min="5" max="5" width="16.140625" customWidth="1"/>
    <col min="6" max="6" width="10.42578125" style="5" customWidth="1"/>
    <col min="7" max="7" width="10.42578125" customWidth="1"/>
    <col min="8" max="8" width="2.7109375" customWidth="1"/>
    <col min="9" max="9" width="6.140625" hidden="1" customWidth="1"/>
    <col min="10" max="65" width="2.5703125" customWidth="1"/>
    <col min="66" max="66" width="2.28515625" customWidth="1"/>
    <col min="67" max="72" width="2.7109375" customWidth="1"/>
  </cols>
  <sheetData>
    <row r="1" spans="1:72" ht="30" customHeight="1" x14ac:dyDescent="0.45">
      <c r="A1" s="24" t="s">
        <v>0</v>
      </c>
      <c r="B1" s="24"/>
      <c r="C1" s="27" t="s">
        <v>18</v>
      </c>
      <c r="D1" s="1"/>
      <c r="E1" s="2"/>
      <c r="F1" s="4"/>
      <c r="G1" s="22"/>
      <c r="I1" s="2"/>
      <c r="J1" s="35"/>
    </row>
    <row r="2" spans="1:72" ht="30" customHeight="1" x14ac:dyDescent="0.3">
      <c r="A2" s="23" t="s">
        <v>1</v>
      </c>
      <c r="C2" s="28" t="s">
        <v>51</v>
      </c>
      <c r="D2" s="44" t="s">
        <v>54</v>
      </c>
      <c r="J2" s="36"/>
    </row>
    <row r="3" spans="1:72" ht="30" customHeight="1" x14ac:dyDescent="0.25">
      <c r="A3" s="23" t="s">
        <v>2</v>
      </c>
      <c r="C3" s="29" t="s">
        <v>52</v>
      </c>
      <c r="D3" s="45" t="s">
        <v>53</v>
      </c>
      <c r="E3" s="46"/>
      <c r="F3" s="66">
        <v>45190</v>
      </c>
      <c r="G3" s="66"/>
    </row>
    <row r="4" spans="1:72" ht="30" customHeight="1" x14ac:dyDescent="0.3">
      <c r="A4" s="24" t="s">
        <v>3</v>
      </c>
      <c r="B4" s="24"/>
      <c r="C4" s="44" t="s">
        <v>64</v>
      </c>
      <c r="D4" s="73" t="s">
        <v>12</v>
      </c>
      <c r="E4" s="74"/>
      <c r="F4" s="7">
        <v>1</v>
      </c>
      <c r="J4" s="67">
        <f>J5</f>
        <v>45187</v>
      </c>
      <c r="K4" s="68"/>
      <c r="L4" s="68"/>
      <c r="M4" s="68"/>
      <c r="N4" s="68"/>
      <c r="O4" s="68"/>
      <c r="P4" s="69"/>
      <c r="Q4" s="67">
        <f>Q5</f>
        <v>45194</v>
      </c>
      <c r="R4" s="68"/>
      <c r="S4" s="68"/>
      <c r="T4" s="68"/>
      <c r="U4" s="68"/>
      <c r="V4" s="68"/>
      <c r="W4" s="69"/>
      <c r="X4" s="67">
        <f>X5</f>
        <v>45201</v>
      </c>
      <c r="Y4" s="68"/>
      <c r="Z4" s="68"/>
      <c r="AA4" s="68"/>
      <c r="AB4" s="68"/>
      <c r="AC4" s="68"/>
      <c r="AD4" s="69"/>
      <c r="AE4" s="67">
        <f>AE5</f>
        <v>45208</v>
      </c>
      <c r="AF4" s="68"/>
      <c r="AG4" s="68"/>
      <c r="AH4" s="68"/>
      <c r="AI4" s="68"/>
      <c r="AJ4" s="68"/>
      <c r="AK4" s="69"/>
      <c r="AL4" s="67">
        <f>AL5</f>
        <v>45215</v>
      </c>
      <c r="AM4" s="68"/>
      <c r="AN4" s="68"/>
      <c r="AO4" s="68"/>
      <c r="AP4" s="68"/>
      <c r="AQ4" s="68"/>
      <c r="AR4" s="69"/>
      <c r="AS4" s="67">
        <f>AS5</f>
        <v>45222</v>
      </c>
      <c r="AT4" s="68"/>
      <c r="AU4" s="68"/>
      <c r="AV4" s="68"/>
      <c r="AW4" s="68"/>
      <c r="AX4" s="68"/>
      <c r="AY4" s="69"/>
      <c r="AZ4" s="67">
        <f>AZ5</f>
        <v>45229</v>
      </c>
      <c r="BA4" s="68"/>
      <c r="BB4" s="68"/>
      <c r="BC4" s="68"/>
      <c r="BD4" s="68"/>
      <c r="BE4" s="68"/>
      <c r="BF4" s="69"/>
      <c r="BG4" s="67">
        <f>BG5</f>
        <v>45236</v>
      </c>
      <c r="BH4" s="68"/>
      <c r="BI4" s="68"/>
      <c r="BJ4" s="68"/>
      <c r="BK4" s="68"/>
      <c r="BL4" s="68"/>
      <c r="BM4" s="69"/>
      <c r="BN4" s="70"/>
      <c r="BO4" s="71"/>
      <c r="BP4" s="71"/>
      <c r="BQ4" s="71"/>
      <c r="BR4" s="71"/>
      <c r="BS4" s="71"/>
      <c r="BT4" s="72"/>
    </row>
    <row r="5" spans="1:72" ht="15" customHeight="1" x14ac:dyDescent="0.25">
      <c r="A5" s="24" t="s">
        <v>4</v>
      </c>
      <c r="B5" s="24"/>
      <c r="C5" s="34"/>
      <c r="D5" s="34"/>
      <c r="E5" s="34"/>
      <c r="F5" s="34"/>
      <c r="G5" s="34"/>
      <c r="H5" s="34"/>
      <c r="J5" s="41">
        <f>Début_Projet-WEEKDAY(Début_Projet,1)+2+7*(Semaine_Affichage-1)</f>
        <v>45187</v>
      </c>
      <c r="K5" s="42">
        <f>J5+1</f>
        <v>45188</v>
      </c>
      <c r="L5" s="42">
        <f t="shared" ref="L5:AY5" si="0">K5+1</f>
        <v>45189</v>
      </c>
      <c r="M5" s="42">
        <f t="shared" si="0"/>
        <v>45190</v>
      </c>
      <c r="N5" s="42">
        <f t="shared" si="0"/>
        <v>45191</v>
      </c>
      <c r="O5" s="42">
        <f t="shared" si="0"/>
        <v>45192</v>
      </c>
      <c r="P5" s="43">
        <f t="shared" si="0"/>
        <v>45193</v>
      </c>
      <c r="Q5" s="41">
        <f>P5+1</f>
        <v>45194</v>
      </c>
      <c r="R5" s="42">
        <f>Q5+1</f>
        <v>45195</v>
      </c>
      <c r="S5" s="42">
        <f t="shared" si="0"/>
        <v>45196</v>
      </c>
      <c r="T5" s="42">
        <f t="shared" si="0"/>
        <v>45197</v>
      </c>
      <c r="U5" s="42">
        <f t="shared" si="0"/>
        <v>45198</v>
      </c>
      <c r="V5" s="42">
        <f t="shared" si="0"/>
        <v>45199</v>
      </c>
      <c r="W5" s="43">
        <f t="shared" si="0"/>
        <v>45200</v>
      </c>
      <c r="X5" s="41">
        <f>W5+1</f>
        <v>45201</v>
      </c>
      <c r="Y5" s="42">
        <f>X5+1</f>
        <v>45202</v>
      </c>
      <c r="Z5" s="42">
        <f t="shared" si="0"/>
        <v>45203</v>
      </c>
      <c r="AA5" s="42">
        <f t="shared" si="0"/>
        <v>45204</v>
      </c>
      <c r="AB5" s="42">
        <f t="shared" si="0"/>
        <v>45205</v>
      </c>
      <c r="AC5" s="42">
        <f t="shared" si="0"/>
        <v>45206</v>
      </c>
      <c r="AD5" s="43">
        <f t="shared" si="0"/>
        <v>45207</v>
      </c>
      <c r="AE5" s="41">
        <f>AD5+1</f>
        <v>45208</v>
      </c>
      <c r="AF5" s="42">
        <f>AE5+1</f>
        <v>45209</v>
      </c>
      <c r="AG5" s="42">
        <f t="shared" si="0"/>
        <v>45210</v>
      </c>
      <c r="AH5" s="42">
        <f t="shared" si="0"/>
        <v>45211</v>
      </c>
      <c r="AI5" s="42">
        <f t="shared" si="0"/>
        <v>45212</v>
      </c>
      <c r="AJ5" s="42">
        <f t="shared" si="0"/>
        <v>45213</v>
      </c>
      <c r="AK5" s="43">
        <f t="shared" si="0"/>
        <v>45214</v>
      </c>
      <c r="AL5" s="41">
        <f>AK5+1</f>
        <v>45215</v>
      </c>
      <c r="AM5" s="42">
        <f>AL5+1</f>
        <v>45216</v>
      </c>
      <c r="AN5" s="42">
        <f t="shared" si="0"/>
        <v>45217</v>
      </c>
      <c r="AO5" s="42">
        <f t="shared" si="0"/>
        <v>45218</v>
      </c>
      <c r="AP5" s="42">
        <f t="shared" si="0"/>
        <v>45219</v>
      </c>
      <c r="AQ5" s="42">
        <f t="shared" si="0"/>
        <v>45220</v>
      </c>
      <c r="AR5" s="43">
        <f t="shared" si="0"/>
        <v>45221</v>
      </c>
      <c r="AS5" s="41">
        <f>AR5+1</f>
        <v>45222</v>
      </c>
      <c r="AT5" s="42">
        <f>AS5+1</f>
        <v>45223</v>
      </c>
      <c r="AU5" s="42">
        <f t="shared" si="0"/>
        <v>45224</v>
      </c>
      <c r="AV5" s="42">
        <f t="shared" si="0"/>
        <v>45225</v>
      </c>
      <c r="AW5" s="42">
        <f t="shared" si="0"/>
        <v>45226</v>
      </c>
      <c r="AX5" s="42">
        <f t="shared" si="0"/>
        <v>45227</v>
      </c>
      <c r="AY5" s="43">
        <f t="shared" si="0"/>
        <v>45228</v>
      </c>
      <c r="AZ5" s="41">
        <f>AY5+1</f>
        <v>45229</v>
      </c>
      <c r="BA5" s="42">
        <f>AZ5+1</f>
        <v>45230</v>
      </c>
      <c r="BB5" s="42">
        <f t="shared" ref="BB5:BF5" si="1">BA5+1</f>
        <v>45231</v>
      </c>
      <c r="BC5" s="42">
        <f t="shared" si="1"/>
        <v>45232</v>
      </c>
      <c r="BD5" s="42">
        <f t="shared" si="1"/>
        <v>45233</v>
      </c>
      <c r="BE5" s="42">
        <f t="shared" si="1"/>
        <v>45234</v>
      </c>
      <c r="BF5" s="43">
        <f t="shared" si="1"/>
        <v>45235</v>
      </c>
      <c r="BG5" s="41">
        <f>BF5+1</f>
        <v>45236</v>
      </c>
      <c r="BH5" s="42">
        <f>BG5+1</f>
        <v>45237</v>
      </c>
      <c r="BI5" s="42">
        <f t="shared" ref="BI5:BM5" si="2">BH5+1</f>
        <v>45238</v>
      </c>
      <c r="BJ5" s="42">
        <f t="shared" si="2"/>
        <v>45239</v>
      </c>
      <c r="BK5" s="42">
        <f t="shared" si="2"/>
        <v>45240</v>
      </c>
      <c r="BL5" s="42">
        <f t="shared" si="2"/>
        <v>45241</v>
      </c>
      <c r="BM5" s="43">
        <f t="shared" si="2"/>
        <v>45242</v>
      </c>
      <c r="BN5" s="67"/>
      <c r="BO5" s="68"/>
      <c r="BP5" s="68"/>
      <c r="BQ5" s="68"/>
      <c r="BR5" s="68"/>
      <c r="BS5" s="68"/>
      <c r="BT5" s="69"/>
    </row>
    <row r="6" spans="1:72" ht="30" customHeight="1" thickBot="1" x14ac:dyDescent="0.3">
      <c r="A6" s="24" t="s">
        <v>5</v>
      </c>
      <c r="B6" s="48" t="s">
        <v>19</v>
      </c>
      <c r="C6" s="48" t="s">
        <v>10</v>
      </c>
      <c r="D6" s="47" t="s">
        <v>13</v>
      </c>
      <c r="E6" s="47" t="s">
        <v>14</v>
      </c>
      <c r="F6" s="47" t="s">
        <v>15</v>
      </c>
      <c r="G6" s="47" t="s">
        <v>16</v>
      </c>
      <c r="H6" s="8"/>
      <c r="I6" s="8" t="s">
        <v>17</v>
      </c>
      <c r="J6" s="9" t="str">
        <f t="shared" ref="J6:BM6" si="3">LEFT(TEXT(J5,"jjj"),1)</f>
        <v>l</v>
      </c>
      <c r="K6" s="9" t="str">
        <f t="shared" si="3"/>
        <v>m</v>
      </c>
      <c r="L6" s="9" t="str">
        <f t="shared" si="3"/>
        <v>m</v>
      </c>
      <c r="M6" s="9" t="str">
        <f t="shared" si="3"/>
        <v>j</v>
      </c>
      <c r="N6" s="9" t="str">
        <f t="shared" si="3"/>
        <v>v</v>
      </c>
      <c r="O6" s="9" t="str">
        <f t="shared" si="3"/>
        <v>s</v>
      </c>
      <c r="P6" s="9" t="str">
        <f t="shared" si="3"/>
        <v>d</v>
      </c>
      <c r="Q6" s="9" t="str">
        <f t="shared" si="3"/>
        <v>l</v>
      </c>
      <c r="R6" s="9" t="str">
        <f t="shared" si="3"/>
        <v>m</v>
      </c>
      <c r="S6" s="9" t="str">
        <f t="shared" si="3"/>
        <v>m</v>
      </c>
      <c r="T6" s="9" t="str">
        <f t="shared" si="3"/>
        <v>j</v>
      </c>
      <c r="U6" s="9" t="str">
        <f t="shared" si="3"/>
        <v>v</v>
      </c>
      <c r="V6" s="9" t="str">
        <f t="shared" si="3"/>
        <v>s</v>
      </c>
      <c r="W6" s="9" t="str">
        <f t="shared" si="3"/>
        <v>d</v>
      </c>
      <c r="X6" s="9" t="str">
        <f t="shared" si="3"/>
        <v>l</v>
      </c>
      <c r="Y6" s="9" t="str">
        <f t="shared" si="3"/>
        <v>m</v>
      </c>
      <c r="Z6" s="9" t="str">
        <f t="shared" si="3"/>
        <v>m</v>
      </c>
      <c r="AA6" s="9" t="str">
        <f t="shared" si="3"/>
        <v>j</v>
      </c>
      <c r="AB6" s="9" t="str">
        <f t="shared" si="3"/>
        <v>v</v>
      </c>
      <c r="AC6" s="9" t="str">
        <f t="shared" si="3"/>
        <v>s</v>
      </c>
      <c r="AD6" s="9" t="str">
        <f t="shared" si="3"/>
        <v>d</v>
      </c>
      <c r="AE6" s="9" t="str">
        <f t="shared" si="3"/>
        <v>l</v>
      </c>
      <c r="AF6" s="9" t="str">
        <f t="shared" si="3"/>
        <v>m</v>
      </c>
      <c r="AG6" s="9" t="str">
        <f t="shared" si="3"/>
        <v>m</v>
      </c>
      <c r="AH6" s="9" t="str">
        <f t="shared" si="3"/>
        <v>j</v>
      </c>
      <c r="AI6" s="9" t="str">
        <f t="shared" si="3"/>
        <v>v</v>
      </c>
      <c r="AJ6" s="9" t="str">
        <f t="shared" si="3"/>
        <v>s</v>
      </c>
      <c r="AK6" s="9" t="str">
        <f t="shared" si="3"/>
        <v>d</v>
      </c>
      <c r="AL6" s="9" t="str">
        <f t="shared" si="3"/>
        <v>l</v>
      </c>
      <c r="AM6" s="9" t="str">
        <f t="shared" si="3"/>
        <v>m</v>
      </c>
      <c r="AN6" s="9" t="str">
        <f t="shared" si="3"/>
        <v>m</v>
      </c>
      <c r="AO6" s="9" t="str">
        <f t="shared" si="3"/>
        <v>j</v>
      </c>
      <c r="AP6" s="9" t="str">
        <f t="shared" si="3"/>
        <v>v</v>
      </c>
      <c r="AQ6" s="9" t="str">
        <f t="shared" si="3"/>
        <v>s</v>
      </c>
      <c r="AR6" s="9" t="str">
        <f t="shared" si="3"/>
        <v>d</v>
      </c>
      <c r="AS6" s="9" t="str">
        <f t="shared" si="3"/>
        <v>l</v>
      </c>
      <c r="AT6" s="9" t="str">
        <f t="shared" si="3"/>
        <v>m</v>
      </c>
      <c r="AU6" s="9" t="str">
        <f t="shared" si="3"/>
        <v>m</v>
      </c>
      <c r="AV6" s="9" t="str">
        <f t="shared" si="3"/>
        <v>j</v>
      </c>
      <c r="AW6" s="9" t="str">
        <f t="shared" si="3"/>
        <v>v</v>
      </c>
      <c r="AX6" s="9" t="str">
        <f t="shared" si="3"/>
        <v>s</v>
      </c>
      <c r="AY6" s="9" t="str">
        <f t="shared" si="3"/>
        <v>d</v>
      </c>
      <c r="AZ6" s="9" t="str">
        <f t="shared" si="3"/>
        <v>l</v>
      </c>
      <c r="BA6" s="9" t="str">
        <f t="shared" si="3"/>
        <v>m</v>
      </c>
      <c r="BB6" s="9" t="str">
        <f t="shared" si="3"/>
        <v>m</v>
      </c>
      <c r="BC6" s="9" t="str">
        <f t="shared" si="3"/>
        <v>j</v>
      </c>
      <c r="BD6" s="9" t="str">
        <f t="shared" si="3"/>
        <v>v</v>
      </c>
      <c r="BE6" s="9" t="str">
        <f t="shared" si="3"/>
        <v>s</v>
      </c>
      <c r="BF6" s="9" t="str">
        <f t="shared" si="3"/>
        <v>d</v>
      </c>
      <c r="BG6" s="9" t="str">
        <f t="shared" si="3"/>
        <v>l</v>
      </c>
      <c r="BH6" s="9" t="str">
        <f t="shared" si="3"/>
        <v>m</v>
      </c>
      <c r="BI6" s="9" t="str">
        <f t="shared" si="3"/>
        <v>m</v>
      </c>
      <c r="BJ6" s="9" t="str">
        <f t="shared" si="3"/>
        <v>j</v>
      </c>
      <c r="BK6" s="9" t="str">
        <f t="shared" si="3"/>
        <v>v</v>
      </c>
      <c r="BL6" s="9" t="str">
        <f t="shared" si="3"/>
        <v>s</v>
      </c>
      <c r="BM6" s="9" t="str">
        <f t="shared" si="3"/>
        <v>d</v>
      </c>
      <c r="BN6" s="67"/>
      <c r="BO6" s="68"/>
      <c r="BP6" s="68"/>
      <c r="BQ6" s="68"/>
      <c r="BR6" s="68"/>
      <c r="BS6" s="68"/>
      <c r="BT6" s="69"/>
    </row>
    <row r="7" spans="1:72" ht="30" hidden="1" customHeight="1" thickBot="1" x14ac:dyDescent="0.3">
      <c r="A7" s="23" t="s">
        <v>6</v>
      </c>
      <c r="B7"/>
      <c r="D7" s="26"/>
      <c r="F7"/>
      <c r="I7" t="str">
        <f>IF(OR(ISBLANK(début_tâche),ISBLANK(fin_tâche)),"",fin_tâche-début_tâche+1)</f>
        <v/>
      </c>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row>
    <row r="8" spans="1:72" s="3" customFormat="1" ht="30" customHeight="1" thickBot="1" x14ac:dyDescent="0.3">
      <c r="A8" s="24"/>
      <c r="B8" s="49">
        <v>1</v>
      </c>
      <c r="C8" s="49" t="s">
        <v>30</v>
      </c>
      <c r="D8" s="50"/>
      <c r="E8" s="51">
        <v>1</v>
      </c>
      <c r="F8" s="52">
        <v>45190</v>
      </c>
      <c r="G8" s="52">
        <v>45218</v>
      </c>
      <c r="H8" s="13"/>
      <c r="I8" s="13">
        <f t="shared" ref="I8:I49" si="4">IF(OR(ISBLANK(début_tâche),ISBLANK(fin_tâche)),"",fin_tâche-début_tâche+1)</f>
        <v>29</v>
      </c>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row>
    <row r="9" spans="1:72" s="3" customFormat="1" ht="30" customHeight="1" thickBot="1" x14ac:dyDescent="0.3">
      <c r="A9" s="23"/>
      <c r="B9" s="32" t="s">
        <v>20</v>
      </c>
      <c r="C9" s="32" t="s">
        <v>21</v>
      </c>
      <c r="D9" s="30" t="s">
        <v>55</v>
      </c>
      <c r="E9" s="14">
        <v>1</v>
      </c>
      <c r="F9" s="37">
        <f>F3</f>
        <v>45190</v>
      </c>
      <c r="G9" s="37">
        <f>F3</f>
        <v>45190</v>
      </c>
      <c r="H9" s="13"/>
      <c r="I9" s="13">
        <f t="shared" si="4"/>
        <v>1</v>
      </c>
      <c r="J9" s="19"/>
      <c r="K9" s="19"/>
      <c r="L9" s="19"/>
      <c r="M9" s="19"/>
      <c r="N9" s="19"/>
      <c r="O9" s="19"/>
      <c r="P9" s="19"/>
      <c r="Q9" s="19"/>
      <c r="R9" s="19"/>
      <c r="S9" s="19"/>
      <c r="T9" s="19"/>
      <c r="U9" s="19"/>
      <c r="V9" s="20"/>
      <c r="W9" s="20"/>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row>
    <row r="10" spans="1:72" s="3" customFormat="1" ht="30" customHeight="1" thickBot="1" x14ac:dyDescent="0.3">
      <c r="A10" s="23"/>
      <c r="B10" s="32" t="s">
        <v>22</v>
      </c>
      <c r="C10" s="32" t="s">
        <v>23</v>
      </c>
      <c r="D10" s="30" t="s">
        <v>55</v>
      </c>
      <c r="E10" s="14">
        <v>1</v>
      </c>
      <c r="F10" s="37">
        <f>F3</f>
        <v>45190</v>
      </c>
      <c r="G10" s="37">
        <f>F3</f>
        <v>45190</v>
      </c>
      <c r="H10" s="13"/>
      <c r="I10" s="13">
        <f t="shared" si="4"/>
        <v>1</v>
      </c>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row>
    <row r="11" spans="1:72" s="3" customFormat="1" ht="30" customHeight="1" thickBot="1" x14ac:dyDescent="0.3">
      <c r="A11" s="23"/>
      <c r="B11" s="32" t="s">
        <v>24</v>
      </c>
      <c r="C11" s="32" t="s">
        <v>25</v>
      </c>
      <c r="D11" s="30" t="s">
        <v>55</v>
      </c>
      <c r="E11" s="14">
        <v>1</v>
      </c>
      <c r="F11" s="37">
        <f>F3</f>
        <v>45190</v>
      </c>
      <c r="G11" s="37">
        <f>F3</f>
        <v>45190</v>
      </c>
      <c r="H11" s="13"/>
      <c r="I11" s="13">
        <f t="shared" si="4"/>
        <v>1</v>
      </c>
      <c r="J11" s="19"/>
      <c r="K11" s="19"/>
      <c r="L11" s="19"/>
      <c r="M11" s="19"/>
      <c r="N11" s="19"/>
      <c r="O11" s="19"/>
      <c r="P11" s="19"/>
      <c r="Q11" s="19"/>
      <c r="R11" s="19"/>
      <c r="S11" s="19"/>
      <c r="T11" s="19"/>
      <c r="U11" s="19"/>
      <c r="V11" s="19"/>
      <c r="W11" s="19"/>
      <c r="X11" s="19"/>
      <c r="Y11" s="19"/>
      <c r="Z11" s="20"/>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row>
    <row r="12" spans="1:72" s="3" customFormat="1" ht="30" customHeight="1" thickBot="1" x14ac:dyDescent="0.3">
      <c r="A12" s="23"/>
      <c r="B12" s="32" t="s">
        <v>26</v>
      </c>
      <c r="C12" s="32" t="s">
        <v>29</v>
      </c>
      <c r="D12" s="30" t="s">
        <v>55</v>
      </c>
      <c r="E12" s="14">
        <v>1</v>
      </c>
      <c r="F12" s="37">
        <f>F3</f>
        <v>45190</v>
      </c>
      <c r="G12" s="37">
        <f>F12+14</f>
        <v>45204</v>
      </c>
      <c r="H12" s="13"/>
      <c r="I12" s="13">
        <f t="shared" si="4"/>
        <v>15</v>
      </c>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row>
    <row r="13" spans="1:72" s="3" customFormat="1" ht="30" customHeight="1" thickBot="1" x14ac:dyDescent="0.3">
      <c r="A13" s="23" t="s">
        <v>7</v>
      </c>
      <c r="B13" s="32" t="s">
        <v>27</v>
      </c>
      <c r="C13" s="32" t="s">
        <v>28</v>
      </c>
      <c r="D13" s="30" t="s">
        <v>55</v>
      </c>
      <c r="E13" s="14">
        <v>1</v>
      </c>
      <c r="F13" s="37">
        <v>45197</v>
      </c>
      <c r="G13" s="37">
        <f>F13+21</f>
        <v>45218</v>
      </c>
      <c r="H13" s="13"/>
      <c r="I13" s="13">
        <f t="shared" si="4"/>
        <v>22</v>
      </c>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row>
    <row r="14" spans="1:72" s="3" customFormat="1" ht="30" customHeight="1" thickBot="1" x14ac:dyDescent="0.3">
      <c r="A14" s="23"/>
      <c r="B14" s="49">
        <v>2</v>
      </c>
      <c r="C14" s="49" t="s">
        <v>31</v>
      </c>
      <c r="D14" s="50"/>
      <c r="E14" s="51">
        <v>1</v>
      </c>
      <c r="F14" s="52">
        <v>45204</v>
      </c>
      <c r="G14" s="52">
        <v>45287</v>
      </c>
      <c r="H14" s="13"/>
      <c r="I14" s="13">
        <f t="shared" si="4"/>
        <v>84</v>
      </c>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row>
    <row r="15" spans="1:72" s="3" customFormat="1" ht="30" customHeight="1" thickBot="1" x14ac:dyDescent="0.3">
      <c r="A15" s="23"/>
      <c r="B15" s="32" t="s">
        <v>32</v>
      </c>
      <c r="C15" s="32" t="s">
        <v>41</v>
      </c>
      <c r="D15" s="30" t="s">
        <v>55</v>
      </c>
      <c r="E15" s="14">
        <v>1</v>
      </c>
      <c r="F15" s="37">
        <v>45211</v>
      </c>
      <c r="G15" s="37">
        <v>45239</v>
      </c>
      <c r="H15" s="13"/>
      <c r="I15" s="13">
        <f t="shared" si="4"/>
        <v>29</v>
      </c>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row>
    <row r="16" spans="1:72" s="3" customFormat="1" ht="30" customHeight="1" thickBot="1" x14ac:dyDescent="0.3">
      <c r="A16" s="23"/>
      <c r="B16" s="32" t="s">
        <v>33</v>
      </c>
      <c r="C16" s="53" t="s">
        <v>42</v>
      </c>
      <c r="D16" s="30" t="s">
        <v>55</v>
      </c>
      <c r="E16" s="14">
        <v>1</v>
      </c>
      <c r="F16" s="37">
        <v>45183</v>
      </c>
      <c r="G16" s="37">
        <v>45196</v>
      </c>
      <c r="H16" s="13"/>
      <c r="I16" s="13">
        <f t="shared" si="4"/>
        <v>14</v>
      </c>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row>
    <row r="17" spans="1:65" s="3" customFormat="1" ht="30" customHeight="1" thickBot="1" x14ac:dyDescent="0.3">
      <c r="A17" s="23"/>
      <c r="B17" s="32" t="s">
        <v>34</v>
      </c>
      <c r="C17" s="54" t="s">
        <v>43</v>
      </c>
      <c r="D17" s="30" t="s">
        <v>55</v>
      </c>
      <c r="E17" s="14">
        <v>1</v>
      </c>
      <c r="F17" s="37">
        <v>45239</v>
      </c>
      <c r="G17" s="37">
        <v>45246</v>
      </c>
      <c r="H17" s="13"/>
      <c r="I17" s="13">
        <f t="shared" si="4"/>
        <v>8</v>
      </c>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row>
    <row r="18" spans="1:65" s="3" customFormat="1" ht="30" customHeight="1" thickBot="1" x14ac:dyDescent="0.3">
      <c r="A18" s="23"/>
      <c r="B18" s="32" t="s">
        <v>35</v>
      </c>
      <c r="C18" s="54" t="s">
        <v>44</v>
      </c>
      <c r="D18" s="30" t="s">
        <v>55</v>
      </c>
      <c r="E18" s="14">
        <v>1</v>
      </c>
      <c r="F18" s="37">
        <v>45273</v>
      </c>
      <c r="G18" s="37">
        <v>45287</v>
      </c>
      <c r="H18" s="13"/>
      <c r="I18" s="13">
        <f t="shared" si="4"/>
        <v>15</v>
      </c>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row>
    <row r="19" spans="1:65" s="3" customFormat="1" ht="30" customHeight="1" thickBot="1" x14ac:dyDescent="0.3">
      <c r="A19" s="23" t="s">
        <v>7</v>
      </c>
      <c r="B19" s="32" t="s">
        <v>36</v>
      </c>
      <c r="C19" s="54" t="s">
        <v>45</v>
      </c>
      <c r="D19" s="30" t="s">
        <v>56</v>
      </c>
      <c r="E19" s="14">
        <v>1</v>
      </c>
      <c r="F19" s="37">
        <v>45267</v>
      </c>
      <c r="G19" s="37">
        <v>45271</v>
      </c>
      <c r="H19" s="13"/>
      <c r="I19" s="13">
        <f t="shared" si="4"/>
        <v>5</v>
      </c>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row>
    <row r="20" spans="1:65" s="3" customFormat="1" ht="30" customHeight="1" thickBot="1" x14ac:dyDescent="0.3">
      <c r="A20" s="23"/>
      <c r="B20" s="32" t="s">
        <v>37</v>
      </c>
      <c r="C20" s="54" t="s">
        <v>46</v>
      </c>
      <c r="D20" s="30" t="s">
        <v>56</v>
      </c>
      <c r="E20" s="14">
        <v>1</v>
      </c>
      <c r="F20" s="37">
        <v>45253</v>
      </c>
      <c r="G20" s="37">
        <v>45258</v>
      </c>
      <c r="H20" s="13"/>
      <c r="I20" s="13">
        <f t="shared" si="4"/>
        <v>6</v>
      </c>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row>
    <row r="21" spans="1:65" s="3" customFormat="1" ht="30" customHeight="1" thickBot="1" x14ac:dyDescent="0.3">
      <c r="A21" s="23"/>
      <c r="B21" s="32" t="s">
        <v>38</v>
      </c>
      <c r="C21" s="54" t="s">
        <v>47</v>
      </c>
      <c r="D21" s="30" t="s">
        <v>56</v>
      </c>
      <c r="E21" s="14">
        <v>1</v>
      </c>
      <c r="F21" s="37" t="s">
        <v>65</v>
      </c>
      <c r="G21" s="37">
        <v>45287</v>
      </c>
      <c r="H21" s="13"/>
      <c r="I21" s="13" t="e">
        <f t="shared" si="4"/>
        <v>#VALUE!</v>
      </c>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row>
    <row r="22" spans="1:65" s="3" customFormat="1" ht="30" customHeight="1" thickBot="1" x14ac:dyDescent="0.3">
      <c r="A22" s="23"/>
      <c r="B22" s="32" t="s">
        <v>39</v>
      </c>
      <c r="C22" s="54" t="s">
        <v>48</v>
      </c>
      <c r="D22" s="30" t="s">
        <v>56</v>
      </c>
      <c r="E22" s="14">
        <v>1</v>
      </c>
      <c r="F22" s="37">
        <v>45258</v>
      </c>
      <c r="G22" s="37">
        <v>45274</v>
      </c>
      <c r="H22" s="13"/>
      <c r="I22" s="13">
        <f t="shared" si="4"/>
        <v>17</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row>
    <row r="23" spans="1:65" s="3" customFormat="1" ht="30" customHeight="1" thickBot="1" x14ac:dyDescent="0.3">
      <c r="A23" s="23"/>
      <c r="B23" s="32" t="s">
        <v>40</v>
      </c>
      <c r="C23" s="54" t="s">
        <v>49</v>
      </c>
      <c r="D23" s="30" t="s">
        <v>56</v>
      </c>
      <c r="E23" s="14">
        <v>1</v>
      </c>
      <c r="F23" s="37">
        <v>45260</v>
      </c>
      <c r="G23" s="37">
        <v>45267</v>
      </c>
      <c r="H23" s="13"/>
      <c r="I23" s="13">
        <f t="shared" si="4"/>
        <v>8</v>
      </c>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row>
    <row r="24" spans="1:65" s="3" customFormat="1" ht="30" customHeight="1" thickBot="1" x14ac:dyDescent="0.3">
      <c r="A24" s="23"/>
      <c r="B24" s="49">
        <v>3</v>
      </c>
      <c r="C24" s="56" t="s">
        <v>50</v>
      </c>
      <c r="D24" s="50"/>
      <c r="E24" s="51"/>
      <c r="F24" s="52">
        <v>45204</v>
      </c>
      <c r="G24" s="52"/>
      <c r="H24" s="13"/>
      <c r="I24" s="13"/>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row>
    <row r="25" spans="1:65" s="3" customFormat="1" ht="30" customHeight="1" thickBot="1" x14ac:dyDescent="0.3">
      <c r="A25" s="23"/>
      <c r="B25" s="32" t="s">
        <v>57</v>
      </c>
      <c r="C25" s="54" t="s">
        <v>67</v>
      </c>
      <c r="D25" s="30" t="s">
        <v>55</v>
      </c>
      <c r="E25" s="14">
        <v>0.9</v>
      </c>
      <c r="F25" s="37">
        <v>45204</v>
      </c>
      <c r="G25" s="37"/>
      <c r="H25" s="13"/>
      <c r="I25" s="13"/>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row>
    <row r="26" spans="1:65" s="3" customFormat="1" ht="30" customHeight="1" thickBot="1" x14ac:dyDescent="0.3">
      <c r="A26" s="23"/>
      <c r="B26" s="32" t="s">
        <v>58</v>
      </c>
      <c r="C26" s="54" t="s">
        <v>68</v>
      </c>
      <c r="D26" s="30" t="s">
        <v>66</v>
      </c>
      <c r="E26" s="14">
        <v>1</v>
      </c>
      <c r="F26" s="37">
        <v>44945</v>
      </c>
      <c r="G26" s="37">
        <v>45235</v>
      </c>
      <c r="H26" s="13"/>
      <c r="I26" s="13"/>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row>
    <row r="27" spans="1:65" s="3" customFormat="1" ht="30" customHeight="1" thickBot="1" x14ac:dyDescent="0.3">
      <c r="A27" s="23"/>
      <c r="B27" s="32" t="s">
        <v>59</v>
      </c>
      <c r="C27" s="54" t="s">
        <v>69</v>
      </c>
      <c r="D27" s="30" t="s">
        <v>66</v>
      </c>
      <c r="E27" s="14">
        <v>1</v>
      </c>
      <c r="F27" s="37">
        <v>45235</v>
      </c>
      <c r="G27" s="37">
        <v>45246</v>
      </c>
      <c r="H27" s="13"/>
      <c r="I27" s="13"/>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row>
    <row r="28" spans="1:65" s="3" customFormat="1" ht="30" customHeight="1" thickBot="1" x14ac:dyDescent="0.3">
      <c r="A28" s="23"/>
      <c r="B28" s="32" t="s">
        <v>60</v>
      </c>
      <c r="C28" s="54" t="s">
        <v>70</v>
      </c>
      <c r="D28" s="30" t="s">
        <v>66</v>
      </c>
      <c r="E28" s="14">
        <v>1</v>
      </c>
      <c r="F28" s="37">
        <v>45246</v>
      </c>
      <c r="G28" s="37">
        <v>45262</v>
      </c>
      <c r="H28" s="13"/>
      <c r="I28" s="13"/>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row>
    <row r="29" spans="1:65" s="3" customFormat="1" ht="30" customHeight="1" thickBot="1" x14ac:dyDescent="0.3">
      <c r="A29" s="23"/>
      <c r="B29" s="32" t="s">
        <v>61</v>
      </c>
      <c r="C29" s="54" t="s">
        <v>71</v>
      </c>
      <c r="D29" s="30" t="s">
        <v>66</v>
      </c>
      <c r="E29" s="14">
        <v>1</v>
      </c>
      <c r="F29" s="37">
        <v>45262</v>
      </c>
      <c r="G29" s="37">
        <v>45274</v>
      </c>
      <c r="H29" s="13"/>
      <c r="I29" s="13"/>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row>
    <row r="30" spans="1:65" s="3" customFormat="1" ht="30" customHeight="1" thickBot="1" x14ac:dyDescent="0.3">
      <c r="A30" s="23"/>
      <c r="B30" s="32" t="s">
        <v>62</v>
      </c>
      <c r="C30" s="54" t="s">
        <v>72</v>
      </c>
      <c r="D30" s="30" t="s">
        <v>66</v>
      </c>
      <c r="E30" s="14">
        <v>1</v>
      </c>
      <c r="F30" s="37">
        <v>45274</v>
      </c>
      <c r="G30" s="37">
        <v>45280</v>
      </c>
      <c r="H30" s="13"/>
      <c r="I30" s="13"/>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row>
    <row r="31" spans="1:65" s="3" customFormat="1" ht="30" customHeight="1" thickBot="1" x14ac:dyDescent="0.3">
      <c r="A31" s="23"/>
      <c r="B31" s="32" t="s">
        <v>63</v>
      </c>
      <c r="C31" s="54" t="s">
        <v>77</v>
      </c>
      <c r="D31" s="30" t="s">
        <v>66</v>
      </c>
      <c r="E31" s="14">
        <v>0.3</v>
      </c>
      <c r="F31" s="37">
        <v>45280</v>
      </c>
      <c r="G31" s="37"/>
      <c r="H31" s="13"/>
      <c r="I31" s="13"/>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row>
    <row r="32" spans="1:65" s="3" customFormat="1" ht="30" customHeight="1" thickBot="1" x14ac:dyDescent="0.3">
      <c r="A32" s="23"/>
      <c r="B32" s="32" t="s">
        <v>74</v>
      </c>
      <c r="C32" s="54" t="s">
        <v>78</v>
      </c>
      <c r="D32" s="30" t="s">
        <v>66</v>
      </c>
      <c r="E32" s="14"/>
      <c r="F32" s="37"/>
      <c r="G32" s="37"/>
      <c r="H32" s="13"/>
      <c r="I32" s="13"/>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row>
    <row r="33" spans="1:65" s="3" customFormat="1" ht="30" customHeight="1" thickBot="1" x14ac:dyDescent="0.3">
      <c r="A33" s="23"/>
      <c r="B33" s="32" t="s">
        <v>76</v>
      </c>
      <c r="C33" s="54" t="s">
        <v>73</v>
      </c>
      <c r="D33" s="30" t="s">
        <v>66</v>
      </c>
      <c r="E33" s="14"/>
      <c r="F33" s="37"/>
      <c r="G33" s="37"/>
      <c r="H33" s="13"/>
      <c r="I33" s="13"/>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row>
    <row r="34" spans="1:65" s="3" customFormat="1" ht="30" customHeight="1" thickBot="1" x14ac:dyDescent="0.3">
      <c r="A34" s="23"/>
      <c r="B34" s="32" t="s">
        <v>75</v>
      </c>
      <c r="C34" s="54" t="s">
        <v>79</v>
      </c>
      <c r="D34" s="30" t="s">
        <v>66</v>
      </c>
      <c r="E34" s="14"/>
      <c r="F34" s="37"/>
      <c r="G34" s="37"/>
      <c r="H34" s="13"/>
      <c r="I34" s="13"/>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row>
    <row r="35" spans="1:65" s="3" customFormat="1" ht="30" customHeight="1" thickBot="1" x14ac:dyDescent="0.3">
      <c r="A35" s="23"/>
      <c r="B35" s="49">
        <v>4</v>
      </c>
      <c r="C35" s="56" t="s">
        <v>80</v>
      </c>
      <c r="D35" s="50"/>
      <c r="E35" s="51"/>
      <c r="F35" s="52">
        <v>45237</v>
      </c>
      <c r="G35" s="52"/>
      <c r="H35" s="13"/>
      <c r="I35" s="13"/>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row>
    <row r="36" spans="1:65" s="3" customFormat="1" ht="30" customHeight="1" thickBot="1" x14ac:dyDescent="0.3">
      <c r="A36" s="23"/>
      <c r="B36" s="32" t="s">
        <v>83</v>
      </c>
      <c r="C36" s="59" t="s">
        <v>87</v>
      </c>
      <c r="D36" s="30" t="s">
        <v>81</v>
      </c>
      <c r="E36" s="14">
        <v>1</v>
      </c>
      <c r="F36" s="37">
        <v>45237</v>
      </c>
      <c r="G36" s="37">
        <v>45253</v>
      </c>
      <c r="H36" s="13"/>
      <c r="I36" s="13"/>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row>
    <row r="37" spans="1:65" s="3" customFormat="1" ht="30" customHeight="1" thickBot="1" x14ac:dyDescent="0.3">
      <c r="A37" s="23"/>
      <c r="B37" s="32" t="s">
        <v>84</v>
      </c>
      <c r="C37" s="59" t="s">
        <v>88</v>
      </c>
      <c r="D37" s="30" t="s">
        <v>81</v>
      </c>
      <c r="E37" s="14">
        <v>0.8</v>
      </c>
      <c r="F37" s="37">
        <v>45253</v>
      </c>
      <c r="G37" s="37"/>
      <c r="H37" s="13"/>
      <c r="I37" s="13"/>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row>
    <row r="38" spans="1:65" s="3" customFormat="1" ht="30" customHeight="1" thickBot="1" x14ac:dyDescent="0.3">
      <c r="A38" s="23"/>
      <c r="B38" s="32" t="s">
        <v>85</v>
      </c>
      <c r="C38" s="59" t="s">
        <v>89</v>
      </c>
      <c r="D38" s="30" t="s">
        <v>81</v>
      </c>
      <c r="E38" s="14"/>
      <c r="F38" s="37"/>
      <c r="G38" s="37"/>
      <c r="H38" s="13"/>
      <c r="I38" s="13"/>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row>
    <row r="39" spans="1:65" s="3" customFormat="1" ht="30" customHeight="1" thickBot="1" x14ac:dyDescent="0.3">
      <c r="A39" s="23"/>
      <c r="B39" s="32" t="s">
        <v>86</v>
      </c>
      <c r="C39" s="59" t="s">
        <v>90</v>
      </c>
      <c r="D39" s="30" t="s">
        <v>81</v>
      </c>
      <c r="E39" s="14"/>
      <c r="F39" s="37"/>
      <c r="G39" s="37"/>
      <c r="H39" s="13"/>
      <c r="I39" s="13"/>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row>
    <row r="40" spans="1:65" s="3" customFormat="1" ht="30" customHeight="1" thickBot="1" x14ac:dyDescent="0.3">
      <c r="A40" s="23"/>
      <c r="B40" s="49">
        <v>5</v>
      </c>
      <c r="C40" s="64" t="s">
        <v>82</v>
      </c>
      <c r="D40" s="50"/>
      <c r="E40" s="51"/>
      <c r="F40" s="52">
        <v>45211</v>
      </c>
      <c r="G40" s="52"/>
      <c r="H40" s="13"/>
      <c r="I40" s="13"/>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row>
    <row r="41" spans="1:65" s="3" customFormat="1" ht="30" customHeight="1" thickBot="1" x14ac:dyDescent="0.3">
      <c r="A41" s="23"/>
      <c r="B41" s="32" t="s">
        <v>99</v>
      </c>
      <c r="C41" s="65" t="s">
        <v>101</v>
      </c>
      <c r="D41" s="30" t="s">
        <v>98</v>
      </c>
      <c r="E41" s="14">
        <v>0.7</v>
      </c>
      <c r="F41" s="37" t="s">
        <v>103</v>
      </c>
      <c r="G41" s="37"/>
      <c r="H41" s="13"/>
      <c r="I41" s="13"/>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row>
    <row r="42" spans="1:65" s="3" customFormat="1" ht="30" customHeight="1" thickBot="1" x14ac:dyDescent="0.3">
      <c r="A42" s="23"/>
      <c r="B42" s="32" t="s">
        <v>100</v>
      </c>
      <c r="C42" s="65" t="s">
        <v>102</v>
      </c>
      <c r="D42" s="30" t="s">
        <v>98</v>
      </c>
      <c r="E42" s="14"/>
      <c r="F42" s="37"/>
      <c r="G42" s="37"/>
      <c r="H42" s="13"/>
      <c r="I42" s="13"/>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row>
    <row r="43" spans="1:65" s="3" customFormat="1" ht="30" customHeight="1" thickBot="1" x14ac:dyDescent="0.3">
      <c r="A43" s="23"/>
      <c r="B43" s="49">
        <v>6</v>
      </c>
      <c r="C43" s="64" t="s">
        <v>91</v>
      </c>
      <c r="D43" s="50"/>
      <c r="E43" s="51">
        <v>0.3</v>
      </c>
      <c r="F43" s="52">
        <v>45253</v>
      </c>
      <c r="G43" s="52"/>
      <c r="H43" s="13"/>
      <c r="I43" s="13"/>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row>
    <row r="44" spans="1:65" s="3" customFormat="1" ht="30" customHeight="1" thickBot="1" x14ac:dyDescent="0.3">
      <c r="A44" s="23"/>
      <c r="B44" s="32" t="s">
        <v>92</v>
      </c>
      <c r="C44" s="59" t="s">
        <v>95</v>
      </c>
      <c r="D44" s="30" t="s">
        <v>81</v>
      </c>
      <c r="E44" s="14">
        <v>1</v>
      </c>
      <c r="F44" s="37">
        <v>45253</v>
      </c>
      <c r="G44" s="37">
        <v>45262</v>
      </c>
      <c r="H44" s="13"/>
      <c r="I44" s="13"/>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row>
    <row r="45" spans="1:65" s="3" customFormat="1" ht="30" customHeight="1" thickBot="1" x14ac:dyDescent="0.3">
      <c r="A45" s="23"/>
      <c r="B45" s="32" t="s">
        <v>93</v>
      </c>
      <c r="C45" s="59" t="s">
        <v>96</v>
      </c>
      <c r="D45" s="30" t="s">
        <v>81</v>
      </c>
      <c r="E45" s="14">
        <v>0.5</v>
      </c>
      <c r="F45" s="37">
        <v>45256</v>
      </c>
      <c r="G45" s="37"/>
      <c r="H45" s="13"/>
      <c r="I45" s="13"/>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row>
    <row r="46" spans="1:65" s="3" customFormat="1" ht="30" customHeight="1" thickBot="1" x14ac:dyDescent="0.3">
      <c r="A46" s="23"/>
      <c r="B46" s="32" t="s">
        <v>94</v>
      </c>
      <c r="C46" s="59" t="s">
        <v>97</v>
      </c>
      <c r="D46" s="30" t="s">
        <v>56</v>
      </c>
      <c r="E46" s="14">
        <v>0</v>
      </c>
      <c r="F46" s="37"/>
      <c r="G46" s="37"/>
      <c r="H46" s="13"/>
      <c r="I46" s="13"/>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row>
    <row r="47" spans="1:65" s="3" customFormat="1" ht="30" customHeight="1" thickBot="1" x14ac:dyDescent="0.3">
      <c r="A47" s="23"/>
      <c r="B47" s="32"/>
      <c r="C47" s="55"/>
      <c r="D47" s="30"/>
      <c r="E47" s="14"/>
      <c r="F47" s="37"/>
      <c r="G47" s="37"/>
      <c r="H47" s="13"/>
      <c r="I47" s="13" t="str">
        <f t="shared" si="4"/>
        <v/>
      </c>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row>
    <row r="48" spans="1:65" s="3" customFormat="1" ht="30" customHeight="1" thickBot="1" x14ac:dyDescent="0.3">
      <c r="A48" s="23" t="s">
        <v>8</v>
      </c>
      <c r="B48" s="23"/>
      <c r="C48" s="33"/>
      <c r="D48" s="31"/>
      <c r="E48" s="12"/>
      <c r="F48" s="38"/>
      <c r="G48" s="38"/>
      <c r="H48" s="13"/>
      <c r="I48" s="13" t="str">
        <f t="shared" si="4"/>
        <v/>
      </c>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row>
    <row r="49" spans="1:65" s="3" customFormat="1" ht="30" customHeight="1" thickBot="1" x14ac:dyDescent="0.3">
      <c r="A49" s="24" t="s">
        <v>9</v>
      </c>
      <c r="B49" s="24"/>
      <c r="C49" s="15" t="s">
        <v>11</v>
      </c>
      <c r="D49" s="16"/>
      <c r="E49" s="17"/>
      <c r="F49" s="39"/>
      <c r="G49" s="40"/>
      <c r="H49" s="18"/>
      <c r="I49" s="18" t="str">
        <f t="shared" si="4"/>
        <v/>
      </c>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row>
    <row r="50" spans="1:65" ht="30" customHeight="1" x14ac:dyDescent="0.25">
      <c r="H50" s="6"/>
    </row>
    <row r="51" spans="1:65" ht="30" customHeight="1" x14ac:dyDescent="0.25">
      <c r="D51" s="10"/>
      <c r="G51" s="25"/>
    </row>
    <row r="52" spans="1:65" ht="30" customHeight="1" x14ac:dyDescent="0.25">
      <c r="D52" s="11"/>
    </row>
    <row r="60" spans="1:65" ht="30" customHeight="1" x14ac:dyDescent="0.25">
      <c r="B60" s="58">
        <v>1</v>
      </c>
    </row>
  </sheetData>
  <mergeCells count="13">
    <mergeCell ref="BN6:BT6"/>
    <mergeCell ref="AL4:AR4"/>
    <mergeCell ref="AS4:AY4"/>
    <mergeCell ref="AZ4:BF4"/>
    <mergeCell ref="BG4:BM4"/>
    <mergeCell ref="BN4:BT4"/>
    <mergeCell ref="BN5:BT5"/>
    <mergeCell ref="AE4:AK4"/>
    <mergeCell ref="F3:G3"/>
    <mergeCell ref="D4:E4"/>
    <mergeCell ref="J4:P4"/>
    <mergeCell ref="Q4:W4"/>
    <mergeCell ref="X4:AD4"/>
  </mergeCells>
  <conditionalFormatting sqref="E7:E49">
    <cfRule type="dataBar" priority="1">
      <dataBar>
        <cfvo type="num" val="0"/>
        <cfvo type="num" val="1"/>
        <color theme="0" tint="-0.249977111117893"/>
      </dataBar>
      <extLst>
        <ext xmlns:x14="http://schemas.microsoft.com/office/spreadsheetml/2009/9/main" uri="{B025F937-C7B1-47D3-B67F-A62EFF666E3E}">
          <x14:id>{DC603172-8848-4089-861E-6701AF7ABAF8}</x14:id>
        </ext>
      </extLst>
    </cfRule>
  </conditionalFormatting>
  <conditionalFormatting sqref="J5:BM49">
    <cfRule type="expression" dxfId="2" priority="4">
      <formula>AND(TODAY()&gt;=J$5,TODAY()&lt;K$5)</formula>
    </cfRule>
  </conditionalFormatting>
  <conditionalFormatting sqref="J7:BM49">
    <cfRule type="expression" dxfId="1" priority="2">
      <formula>AND(début_tâche&lt;=J$5,ROUNDDOWN((fin_tâche-début_tâche+1)*avancement_tâche,0)+début_tâche-1&gt;=J$5)</formula>
    </cfRule>
    <cfRule type="expression" dxfId="0" priority="3" stopIfTrue="1">
      <formula>AND(fin_tâche&gt;=J$5,début_tâche&lt;K$5)</formula>
    </cfRule>
  </conditionalFormatting>
  <dataValidations count="1">
    <dataValidation type="whole" operator="greaterThanOrEqual" allowBlank="1" showInputMessage="1" promptTitle="Semaine d’affichage" prompt="La modification de ce nombre entraînera la défilement du diagramme de Gantt." sqref="F4" xr:uid="{F288E6D7-D23C-4546-88BD-7C170230A38B}">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48" max="16383" man="1"/>
  </rowBreaks>
  <colBreaks count="1" manualBreakCount="1">
    <brk id="4" max="1048575" man="1"/>
  </colBreaks>
  <extLst>
    <ext xmlns:x14="http://schemas.microsoft.com/office/spreadsheetml/2009/9/main" uri="{78C0D931-6437-407d-A8EE-F0AAD7539E65}">
      <x14:conditionalFormattings>
        <x14:conditionalFormatting xmlns:xm="http://schemas.microsoft.com/office/excel/2006/main">
          <x14:cfRule type="dataBar" id="{DC603172-8848-4089-861E-6701AF7ABAF8}">
            <x14:dataBar minLength="0" maxLength="100" gradient="0">
              <x14:cfvo type="num">
                <xm:f>0</xm:f>
              </x14:cfvo>
              <x14:cfvo type="num">
                <xm:f>1</xm:f>
              </x14:cfvo>
              <x14:negativeFillColor rgb="FFFF0000"/>
              <x14:axisColor rgb="FF000000"/>
            </x14:dataBar>
          </x14:cfRule>
          <xm:sqref>E7:E49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11</vt:i4>
      </vt:variant>
    </vt:vector>
  </HeadingPairs>
  <TitlesOfParts>
    <vt:vector size="13" baseType="lpstr">
      <vt:lpstr>Prévisionnel</vt:lpstr>
      <vt:lpstr>Réel</vt:lpstr>
      <vt:lpstr>Réel!avancement_tâche</vt:lpstr>
      <vt:lpstr>Réel!Début_Projet</vt:lpstr>
      <vt:lpstr>Début_Projet</vt:lpstr>
      <vt:lpstr>Prévisionnel!début_tâche</vt:lpstr>
      <vt:lpstr>Réel!début_tâche</vt:lpstr>
      <vt:lpstr>Prévisionnel!fin_tâche</vt:lpstr>
      <vt:lpstr>Réel!fin_tâche</vt:lpstr>
      <vt:lpstr>Prévisionnel!Impression_des_titres</vt:lpstr>
      <vt:lpstr>Réel!Impression_des_titres</vt:lpstr>
      <vt:lpstr>Réel!Semaine_Affichage</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2024-01-03T10:41:10Z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