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7905BC9-8640-48AB-B154-FE5C98CA8B0E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Skewness!$B$9</definedName>
    <definedName name="_xlchart.v1.10" hidden="1">Skewness!$B$17</definedName>
    <definedName name="_xlchart.v1.11" hidden="1">Skewness!$B$18</definedName>
    <definedName name="_xlchart.v1.12" hidden="1">Skewness!$B$19</definedName>
    <definedName name="_xlchart.v1.13" hidden="1">Skewness!$B$20</definedName>
    <definedName name="_xlchart.v1.14" hidden="1">Skewness!$B$21</definedName>
    <definedName name="_xlchart.v1.15" hidden="1">Skewness!$B$22</definedName>
    <definedName name="_xlchart.v1.16" hidden="1">Skewness!$B$23</definedName>
    <definedName name="_xlchart.v1.17" hidden="1">Skewness!$B$24</definedName>
    <definedName name="_xlchart.v1.18" hidden="1">Skewness!$B$25</definedName>
    <definedName name="_xlchart.v1.19" hidden="1">Skewness!$B$26</definedName>
    <definedName name="_xlchart.v1.2" hidden="1">Skewness!$B$10</definedName>
    <definedName name="_xlchart.v1.20" hidden="1">Skewness!$B$27</definedName>
    <definedName name="_xlchart.v1.21" hidden="1">Skewness!$B$28</definedName>
    <definedName name="_xlchart.v1.22" hidden="1">Skewness!$B$29</definedName>
    <definedName name="_xlchart.v1.23" hidden="1">Skewness!$B$30</definedName>
    <definedName name="_xlchart.v1.24" hidden="1">Skewness!$B$31</definedName>
    <definedName name="_xlchart.v1.25" hidden="1">Skewness!$B$32</definedName>
    <definedName name="_xlchart.v1.26" hidden="1">Skewness!$B$33</definedName>
    <definedName name="_xlchart.v1.27" hidden="1">Skewness!$B$34</definedName>
    <definedName name="_xlchart.v1.28" hidden="1">Skewness!$B$35</definedName>
    <definedName name="_xlchart.v1.29" hidden="1">Skewness!$B$36</definedName>
    <definedName name="_xlchart.v1.3" hidden="1">Skewness!$B$10:$B$39</definedName>
    <definedName name="_xlchart.v1.30" hidden="1">Skewness!$B$37</definedName>
    <definedName name="_xlchart.v1.31" hidden="1">Skewness!$B$38</definedName>
    <definedName name="_xlchart.v1.32" hidden="1">Skewness!$B$39</definedName>
    <definedName name="_xlchart.v1.33" hidden="1">Skewness!$B$9</definedName>
    <definedName name="_xlchart.v1.34" hidden="1">Skewness!$D$26</definedName>
    <definedName name="_xlchart.v1.35" hidden="1">Skewness!$L$10:$L$39</definedName>
    <definedName name="_xlchart.v1.36" hidden="1">Skewness!$L$9</definedName>
    <definedName name="_xlchart.v1.37" hidden="1">Skewness!$L$10:$L$39</definedName>
    <definedName name="_xlchart.v1.38" hidden="1">Skewness!$L$9</definedName>
    <definedName name="_xlchart.v1.4" hidden="1">Skewness!$B$11</definedName>
    <definedName name="_xlchart.v1.5" hidden="1">Skewness!$B$12</definedName>
    <definedName name="_xlchart.v1.6" hidden="1">Skewness!$B$13</definedName>
    <definedName name="_xlchart.v1.7" hidden="1">Skewness!$B$14</definedName>
    <definedName name="_xlchart.v1.8" hidden="1">Skewness!$B$15</definedName>
    <definedName name="_xlchart.v1.9" hidden="1">Skewness!$B$16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O14" i="1"/>
  <c r="O13" i="1"/>
  <c r="Q12" i="1"/>
  <c r="Q11" i="1"/>
  <c r="O11" i="1"/>
  <c r="Q10" i="1"/>
  <c r="O10" i="1"/>
  <c r="G12" i="1" l="1"/>
  <c r="G11" i="1"/>
  <c r="G10" i="1"/>
  <c r="E10" i="1"/>
  <c r="E14" i="1"/>
  <c r="D16" i="1"/>
  <c r="E13" i="1"/>
  <c r="O16" i="1" s="1"/>
  <c r="E11" i="1"/>
  <c r="N17" i="1" l="1"/>
  <c r="P16" i="1"/>
  <c r="E16" i="1"/>
  <c r="O17" i="1"/>
  <c r="N18" i="1" s="1"/>
  <c r="P17" i="1" l="1"/>
  <c r="D17" i="1"/>
  <c r="F16" i="1"/>
  <c r="O18" i="1"/>
  <c r="N19" i="1" s="1"/>
  <c r="P18" i="1" l="1"/>
  <c r="E17" i="1"/>
  <c r="D18" i="1" s="1"/>
  <c r="O19" i="1"/>
  <c r="N20" i="1" s="1"/>
  <c r="F17" i="1" l="1"/>
  <c r="E18" i="1"/>
  <c r="D19" i="1" s="1"/>
  <c r="P19" i="1"/>
  <c r="O20" i="1"/>
  <c r="N21" i="1" s="1"/>
  <c r="F18" i="1" l="1"/>
  <c r="P20" i="1"/>
  <c r="E19" i="1"/>
  <c r="D20" i="1" s="1"/>
  <c r="O21" i="1"/>
  <c r="N22" i="1" s="1"/>
  <c r="P21" i="1"/>
  <c r="E20" i="1" l="1"/>
  <c r="D21" i="1" s="1"/>
  <c r="F20" i="1"/>
  <c r="F19" i="1"/>
  <c r="O22" i="1"/>
  <c r="N23" i="1" s="1"/>
  <c r="P22" i="1" l="1"/>
  <c r="E21" i="1"/>
  <c r="D22" i="1" s="1"/>
  <c r="F21" i="1"/>
  <c r="O23" i="1"/>
  <c r="P23" i="1" s="1"/>
  <c r="E22" i="1" l="1"/>
  <c r="D23" i="1" s="1"/>
  <c r="F22" i="1"/>
  <c r="P24" i="1"/>
  <c r="E23" i="1" l="1"/>
  <c r="F23" i="1"/>
  <c r="F24" i="1" l="1"/>
  <c r="Q16" i="1" l="1"/>
  <c r="Q17" i="1"/>
  <c r="G16" i="1"/>
  <c r="Q18" i="1"/>
  <c r="G17" i="1"/>
  <c r="Q19" i="1"/>
  <c r="G18" i="1"/>
  <c r="Q21" i="1"/>
  <c r="Q20" i="1"/>
  <c r="G20" i="1"/>
  <c r="G19" i="1"/>
  <c r="Q22" i="1"/>
  <c r="G21" i="1"/>
  <c r="Q23" i="1"/>
  <c r="G22" i="1"/>
  <c r="G23" i="1"/>
  <c r="Q24" i="1" l="1"/>
  <c r="G24" i="1"/>
</calcChain>
</file>

<file path=xl/sharedStrings.xml><?xml version="1.0" encoding="utf-8"?>
<sst xmlns="http://schemas.openxmlformats.org/spreadsheetml/2006/main" count="37" uniqueCount="24">
  <si>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</si>
  <si>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</si>
  <si>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</si>
  <si>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</si>
  <si>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</si>
  <si>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</si>
  <si>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</si>
  <si>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</si>
  <si>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</si>
  <si>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</si>
  <si>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</si>
  <si>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</t>
  </si>
  <si>
    <t>Max</t>
  </si>
  <si>
    <t>Width Interval</t>
  </si>
  <si>
    <t>To</t>
  </si>
  <si>
    <t>Frequency</t>
  </si>
  <si>
    <t>Relative Freq %</t>
  </si>
  <si>
    <t>Total</t>
  </si>
  <si>
    <t>Count</t>
  </si>
  <si>
    <t>Number of Intervals</t>
  </si>
  <si>
    <t>From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</si>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</sst>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5" fillId="3" borderId="0" xfId="0" applyFont="1" applyFill="1"/>
    <xf numFmtId="0" fontId="5" fillId="3" borderId="2" xfId="0" applyFont="1" applyFill="1" applyBorder="1"/>
    <xf numFmtId="0" fontId="1" fillId="2" borderId="2" xfId="0" applyFont="1" applyFill="1" applyBorder="1"/>
    <xf numFmtId="10" fontId="1" fillId="2" borderId="2" xfId="1" applyNumberFormat="1" applyFont="1" applyFill="1" applyBorder="1"/>
    <xf numFmtId="10" fontId="1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73E2491-9D49-454C-B229-DC57D2A70853}">
          <cx:tx>
            <cx:txData>
              <cx:f>_xlchart.v1.1</cx:f>
              <cx:v>Dataset 1</cx:v>
            </cx:txData>
          </cx:tx>
          <cx:dataId val="0"/>
          <cx:layoutPr>
            <cx:binning intervalClosed="r">
              <cx:binSize val="102.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/>
    <cx:plotArea>
      <cx:plotAreaRegion>
        <cx:series layoutId="clusteredColumn" uniqueId="{F5F15723-F783-4946-99C5-FC713128E095}">
          <cx:tx>
            <cx:txData>
              <cx:f>_xlchart.v1.38</cx:f>
              <cx:v>Dataset 2</cx:v>
            </cx:txData>
          </cx:tx>
          <cx:dataId val="0"/>
          <cx:layoutPr>
            <cx:binning intervalClosed="r">
              <cx:binSize val="109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26</xdr:row>
      <xdr:rowOff>42862</xdr:rowOff>
    </xdr:from>
    <xdr:to>
      <xdr:col>8</xdr:col>
      <xdr:colOff>557212</xdr:colOff>
      <xdr:row>44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E0A152-F7E0-4C84-95BD-B23C19B0D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37" y="4062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42862</xdr:colOff>
      <xdr:row>25</xdr:row>
      <xdr:rowOff>138112</xdr:rowOff>
    </xdr:from>
    <xdr:to>
      <xdr:col>20</xdr:col>
      <xdr:colOff>481012</xdr:colOff>
      <xdr:row>43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52E2E9-F675-4370-A9EC-0DC576E8D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2437" y="4005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tabSelected="1" topLeftCell="E1" workbookViewId="0">
      <selection activeCell="I21" sqref="I21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7" style="1" bestFit="1" customWidth="1"/>
    <col min="5" max="5" width="7" style="1" bestFit="1" customWidth="1"/>
    <col min="6" max="6" width="8.85546875" style="1"/>
    <col min="7" max="7" width="13.28515625" style="1" bestFit="1" customWidth="1"/>
    <col min="8" max="16384" width="8.85546875" style="1"/>
  </cols>
  <sheetData>
    <row r="1" spans="2:17" ht="15.75" x14ac:dyDescent="0.25">
      <c r="B1" s="3" t="s">
        <v>0</v>
      </c>
    </row>
    <row r="3" spans="2:17" x14ac:dyDescent="0.2">
      <c r="B3" s="2" t="s">
        <v>1</v>
      </c>
      <c r="C3" s="1" t="s">
        <v>2</v>
      </c>
    </row>
    <row r="4" spans="2:17" x14ac:dyDescent="0.2">
      <c r="B4" s="2" t="s">
        <v>3</v>
      </c>
      <c r="C4" s="1" t="s">
        <v>9</v>
      </c>
    </row>
    <row r="5" spans="2:17" x14ac:dyDescent="0.2">
      <c r="B5" s="2" t="s">
        <v>6</v>
      </c>
      <c r="C5" s="1" t="s">
        <v>10</v>
      </c>
    </row>
    <row r="7" spans="2:17" x14ac:dyDescent="0.2">
      <c r="B7" s="2"/>
    </row>
    <row r="9" spans="2:17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7" x14ac:dyDescent="0.2">
      <c r="B10" s="1">
        <v>212</v>
      </c>
      <c r="D10" s="6" t="s">
        <v>18</v>
      </c>
      <c r="E10" s="1">
        <f>COUNT(B10:B39)</f>
        <v>30</v>
      </c>
      <c r="F10" s="6" t="s">
        <v>21</v>
      </c>
      <c r="G10" s="1">
        <f>AVERAGE(B10:B39)</f>
        <v>370.03333333333336</v>
      </c>
      <c r="L10" s="1">
        <v>586</v>
      </c>
      <c r="N10" s="6" t="s">
        <v>18</v>
      </c>
      <c r="O10" s="1">
        <f>COUNT(L10:L39)</f>
        <v>30</v>
      </c>
      <c r="P10" s="6" t="s">
        <v>21</v>
      </c>
      <c r="Q10" s="1">
        <f>AVERAGE(L10:L39)</f>
        <v>603.73333333333335</v>
      </c>
    </row>
    <row r="11" spans="2:17" x14ac:dyDescent="0.2">
      <c r="B11" s="1">
        <v>869</v>
      </c>
      <c r="D11" s="6" t="s">
        <v>11</v>
      </c>
      <c r="E11" s="5">
        <f>SKEW(B10:B39)</f>
        <v>0.63098801196505716</v>
      </c>
      <c r="F11" s="6" t="s">
        <v>22</v>
      </c>
      <c r="G11" s="1">
        <f>MEDIAN(B10:B39)</f>
        <v>339</v>
      </c>
      <c r="L11" s="1">
        <v>760</v>
      </c>
      <c r="N11" s="6" t="s">
        <v>11</v>
      </c>
      <c r="O11" s="5">
        <f>SKEW(L10:L39)</f>
        <v>-0.37064131089909302</v>
      </c>
      <c r="P11" s="6" t="s">
        <v>22</v>
      </c>
      <c r="Q11" s="1">
        <f>MEDIAN(L10:L39)</f>
        <v>654.5</v>
      </c>
    </row>
    <row r="12" spans="2:17" x14ac:dyDescent="0.2">
      <c r="B12" s="1">
        <v>220</v>
      </c>
      <c r="D12" s="6" t="s">
        <v>19</v>
      </c>
      <c r="E12" s="1">
        <v>8</v>
      </c>
      <c r="F12" s="6" t="s">
        <v>23</v>
      </c>
      <c r="G12" s="1" t="e">
        <f>_xlfn.MODE.SNGL(B10:B39)</f>
        <v>#N/A</v>
      </c>
      <c r="L12" s="1">
        <v>495</v>
      </c>
      <c r="N12" s="6" t="s">
        <v>19</v>
      </c>
      <c r="O12" s="1">
        <v>8</v>
      </c>
      <c r="P12" s="6" t="s">
        <v>23</v>
      </c>
      <c r="Q12" s="1" t="e">
        <f>_xlfn.MODE.SNGL(L10:L39)</f>
        <v>#N/A</v>
      </c>
    </row>
    <row r="13" spans="2:17" x14ac:dyDescent="0.2">
      <c r="B13" s="1">
        <v>654</v>
      </c>
      <c r="D13" s="6" t="s">
        <v>13</v>
      </c>
      <c r="E13" s="1">
        <f>(MAX(B10:B40)-MIN(B10:B39))/E12</f>
        <v>102.75</v>
      </c>
      <c r="L13" s="1">
        <v>678</v>
      </c>
      <c r="N13" s="6" t="s">
        <v>13</v>
      </c>
      <c r="O13" s="1">
        <f>(MAX(L10:L40)-MIN(L10:L39))/O12</f>
        <v>109.5</v>
      </c>
    </row>
    <row r="14" spans="2:17" x14ac:dyDescent="0.2">
      <c r="B14" s="1">
        <v>511</v>
      </c>
      <c r="D14" s="6" t="s">
        <v>12</v>
      </c>
      <c r="E14" s="1">
        <f>MAX(B10:B39)</f>
        <v>870</v>
      </c>
      <c r="L14" s="1">
        <v>559</v>
      </c>
      <c r="N14" s="6" t="s">
        <v>12</v>
      </c>
      <c r="O14" s="1">
        <f>MAX(L10:L39)</f>
        <v>995</v>
      </c>
    </row>
    <row r="15" spans="2:17" x14ac:dyDescent="0.2">
      <c r="B15" s="1">
        <v>624</v>
      </c>
      <c r="D15" s="7" t="s">
        <v>20</v>
      </c>
      <c r="E15" s="7" t="s">
        <v>14</v>
      </c>
      <c r="F15" s="7" t="s">
        <v>15</v>
      </c>
      <c r="G15" s="7" t="s">
        <v>16</v>
      </c>
      <c r="L15" s="1">
        <v>415</v>
      </c>
      <c r="N15" s="7" t="s">
        <v>20</v>
      </c>
      <c r="O15" s="7" t="s">
        <v>14</v>
      </c>
      <c r="P15" s="7" t="s">
        <v>15</v>
      </c>
      <c r="Q15" s="7" t="s">
        <v>16</v>
      </c>
    </row>
    <row r="16" spans="2:17" x14ac:dyDescent="0.2">
      <c r="B16" s="1">
        <v>420</v>
      </c>
      <c r="D16" s="8">
        <f>MIN(B10:B39)</f>
        <v>48</v>
      </c>
      <c r="E16" s="8">
        <f>D16+$E$13</f>
        <v>150.75</v>
      </c>
      <c r="F16" s="8">
        <f>COUNTIFS($B$10:$B$39,"&gt;="&amp;D16,$B$10:$B$39,"&lt;="&amp;E16)</f>
        <v>8</v>
      </c>
      <c r="G16" s="9">
        <f>F16/$F$24</f>
        <v>0.26666666666666666</v>
      </c>
      <c r="L16" s="1">
        <v>370</v>
      </c>
      <c r="N16" s="8">
        <f>MIN(L10:L39)</f>
        <v>119</v>
      </c>
      <c r="O16" s="8">
        <f>N16+$E$13</f>
        <v>221.75</v>
      </c>
      <c r="P16" s="8">
        <f>COUNTIFS($B$10:$B$39,"&gt;="&amp;N16,$B$10:$B$39,"&lt;="&amp;O16)</f>
        <v>7</v>
      </c>
      <c r="Q16" s="9">
        <f>P16/$F$24</f>
        <v>0.23333333333333334</v>
      </c>
    </row>
    <row r="17" spans="2:17" x14ac:dyDescent="0.2">
      <c r="B17" s="1">
        <v>121</v>
      </c>
      <c r="D17" s="8">
        <f>E16</f>
        <v>150.75</v>
      </c>
      <c r="E17" s="8">
        <f>D17+$E$13</f>
        <v>253.5</v>
      </c>
      <c r="F17" s="8">
        <f>COUNTIFS($B$10:$B$39,"&gt;="&amp;D17,$B$10:$B$39,"&lt;="&amp;E17)</f>
        <v>6</v>
      </c>
      <c r="G17" s="9">
        <f>F17/$F$24</f>
        <v>0.2</v>
      </c>
      <c r="L17" s="1">
        <v>659</v>
      </c>
      <c r="N17" s="8">
        <f>O16</f>
        <v>221.75</v>
      </c>
      <c r="O17" s="8">
        <f>N17+$E$13</f>
        <v>324.5</v>
      </c>
      <c r="P17" s="8">
        <f>COUNTIFS($B$10:$B$39,"&gt;="&amp;N17,$B$10:$B$39,"&lt;="&amp;O17)</f>
        <v>2</v>
      </c>
      <c r="Q17" s="9">
        <f>P17/$F$24</f>
        <v>6.6666666666666666E-2</v>
      </c>
    </row>
    <row r="18" spans="2:17" x14ac:dyDescent="0.2">
      <c r="B18" s="1">
        <v>428</v>
      </c>
      <c r="D18" s="8">
        <f>E17</f>
        <v>253.5</v>
      </c>
      <c r="E18" s="8">
        <f>D18+$E$13</f>
        <v>356.25</v>
      </c>
      <c r="F18" s="8">
        <f>COUNTIFS($B$10:$B$39,"&gt;="&amp;D18,$B$10:$B$39,"&lt;="&amp;E18)</f>
        <v>1</v>
      </c>
      <c r="G18" s="9">
        <f>F18/$F$24</f>
        <v>3.3333333333333333E-2</v>
      </c>
      <c r="L18" s="1">
        <v>119</v>
      </c>
      <c r="N18" s="8">
        <f>O17</f>
        <v>324.5</v>
      </c>
      <c r="O18" s="8">
        <f>N18+$E$13</f>
        <v>427.25</v>
      </c>
      <c r="P18" s="8">
        <f>COUNTIFS($B$10:$B$39,"&gt;="&amp;N18,$B$10:$B$39,"&lt;="&amp;O18)</f>
        <v>4</v>
      </c>
      <c r="Q18" s="9">
        <f>P18/$F$24</f>
        <v>0.13333333333333333</v>
      </c>
    </row>
    <row r="19" spans="2:17" x14ac:dyDescent="0.2">
      <c r="B19" s="1">
        <v>865</v>
      </c>
      <c r="D19" s="8">
        <f>E18</f>
        <v>356.25</v>
      </c>
      <c r="E19" s="8">
        <f>D19+$E$13</f>
        <v>459</v>
      </c>
      <c r="F19" s="8">
        <f>COUNTIFS($B$10:$B$39,"&gt;="&amp;D19,$B$10:$B$39,"&lt;="&amp;E19)</f>
        <v>5</v>
      </c>
      <c r="G19" s="9">
        <f>F19/$F$24</f>
        <v>0.16666666666666666</v>
      </c>
      <c r="L19" s="1">
        <v>288</v>
      </c>
      <c r="N19" s="8">
        <f>O18</f>
        <v>427.25</v>
      </c>
      <c r="O19" s="8">
        <f>N19+$E$13</f>
        <v>530</v>
      </c>
      <c r="P19" s="8">
        <f>COUNTIFS($B$10:$B$39,"&gt;="&amp;N19,$B$10:$B$39,"&lt;="&amp;O19)</f>
        <v>4</v>
      </c>
      <c r="Q19" s="9">
        <f>P19/$F$24</f>
        <v>0.13333333333333333</v>
      </c>
    </row>
    <row r="20" spans="2:17" x14ac:dyDescent="0.2">
      <c r="B20" s="1">
        <v>799</v>
      </c>
      <c r="D20" s="8">
        <f>E19</f>
        <v>459</v>
      </c>
      <c r="E20" s="8">
        <f>D20+$E$13</f>
        <v>561.75</v>
      </c>
      <c r="F20" s="8">
        <f>COUNTIFS($B$10:$B$39,"&gt;="&amp;D20,$B$10:$B$39,"&lt;="&amp;E20)</f>
        <v>3</v>
      </c>
      <c r="G20" s="9">
        <f t="shared" ref="G20:G23" si="0">F20/$F$24</f>
        <v>0.1</v>
      </c>
      <c r="L20" s="1">
        <v>241</v>
      </c>
      <c r="N20" s="8">
        <f>O19</f>
        <v>530</v>
      </c>
      <c r="O20" s="8">
        <f>N20+$E$13</f>
        <v>632.75</v>
      </c>
      <c r="P20" s="8">
        <f>COUNTIFS($B$10:$B$39,"&gt;="&amp;N20,$B$10:$B$39,"&lt;="&amp;O20)</f>
        <v>1</v>
      </c>
      <c r="Q20" s="9">
        <f t="shared" ref="Q20:Q23" si="1">P20/$F$24</f>
        <v>3.3333333333333333E-2</v>
      </c>
    </row>
    <row r="21" spans="2:17" x14ac:dyDescent="0.2">
      <c r="B21" s="1">
        <v>405</v>
      </c>
      <c r="D21" s="8">
        <f>E20</f>
        <v>561.75</v>
      </c>
      <c r="E21" s="8">
        <f>D21+$E$13</f>
        <v>664.5</v>
      </c>
      <c r="F21" s="8">
        <f>COUNTIFS($B$10:$B$39,"&gt;="&amp;D21,$B$10:$B$39,"&lt;="&amp;E21)</f>
        <v>2</v>
      </c>
      <c r="G21" s="9">
        <f t="shared" si="0"/>
        <v>6.6666666666666666E-2</v>
      </c>
      <c r="L21" s="1">
        <v>787</v>
      </c>
      <c r="N21" s="8">
        <f>O20</f>
        <v>632.75</v>
      </c>
      <c r="O21" s="8">
        <f>N21+$E$13</f>
        <v>735.5</v>
      </c>
      <c r="P21" s="8">
        <f>COUNTIFS($B$10:$B$39,"&gt;="&amp;N21,$B$10:$B$39,"&lt;="&amp;O21)</f>
        <v>2</v>
      </c>
      <c r="Q21" s="9">
        <f t="shared" si="1"/>
        <v>6.6666666666666666E-2</v>
      </c>
    </row>
    <row r="22" spans="2:17" x14ac:dyDescent="0.2">
      <c r="B22" s="1">
        <v>230</v>
      </c>
      <c r="D22" s="8">
        <f>E21</f>
        <v>664.5</v>
      </c>
      <c r="E22" s="8">
        <f>D22+$E$13</f>
        <v>767.25</v>
      </c>
      <c r="F22" s="8">
        <f>COUNTIFS($B$10:$B$39,"&gt;="&amp;D22,$B$10:$B$39,"&lt;="&amp;E22)</f>
        <v>1</v>
      </c>
      <c r="G22" s="9">
        <f t="shared" si="0"/>
        <v>3.3333333333333333E-2</v>
      </c>
      <c r="L22" s="1">
        <v>522</v>
      </c>
      <c r="N22" s="8">
        <f>O21</f>
        <v>735.5</v>
      </c>
      <c r="O22" s="8">
        <f>N22+$E$13</f>
        <v>838.25</v>
      </c>
      <c r="P22" s="8">
        <f>COUNTIFS($B$10:$B$39,"&gt;="&amp;N22,$B$10:$B$39,"&lt;="&amp;O22)</f>
        <v>1</v>
      </c>
      <c r="Q22" s="9">
        <f t="shared" si="1"/>
        <v>3.3333333333333333E-2</v>
      </c>
    </row>
    <row r="23" spans="2:17" x14ac:dyDescent="0.2">
      <c r="B23" s="1">
        <v>670</v>
      </c>
      <c r="D23" s="8">
        <f>E22</f>
        <v>767.25</v>
      </c>
      <c r="E23" s="8">
        <f>D23+$E$13</f>
        <v>870</v>
      </c>
      <c r="F23" s="8">
        <f>COUNTIFS($B$10:$B$39,"&gt;="&amp;D23,$B$10:$B$39,"&lt;="&amp;E23)</f>
        <v>4</v>
      </c>
      <c r="G23" s="9">
        <f t="shared" si="0"/>
        <v>0.13333333333333333</v>
      </c>
      <c r="L23" s="1">
        <v>207</v>
      </c>
      <c r="N23" s="8">
        <f>O22</f>
        <v>838.25</v>
      </c>
      <c r="O23" s="8">
        <f>N23+$E$13</f>
        <v>941</v>
      </c>
      <c r="P23" s="8">
        <f>COUNTIFS($B$10:$B$39,"&gt;="&amp;N23,$B$10:$B$39,"&lt;="&amp;O23)</f>
        <v>3</v>
      </c>
      <c r="Q23" s="9">
        <f t="shared" si="1"/>
        <v>0.1</v>
      </c>
    </row>
    <row r="24" spans="2:17" x14ac:dyDescent="0.2">
      <c r="B24" s="1">
        <v>870</v>
      </c>
      <c r="D24" s="8"/>
      <c r="E24" s="7" t="s">
        <v>17</v>
      </c>
      <c r="F24" s="8">
        <f>SUM(F16:F23)</f>
        <v>30</v>
      </c>
      <c r="G24" s="10">
        <f>SUM(G16:G23)</f>
        <v>0.99999999999999989</v>
      </c>
      <c r="L24" s="1">
        <v>160</v>
      </c>
      <c r="N24" s="8"/>
      <c r="O24" s="7" t="s">
        <v>17</v>
      </c>
      <c r="P24" s="8">
        <f>SUM(P16:P23)</f>
        <v>24</v>
      </c>
      <c r="Q24" s="10">
        <f>SUM(Q16:Q23)</f>
        <v>0.79999999999999993</v>
      </c>
    </row>
    <row r="25" spans="2:17" x14ac:dyDescent="0.2">
      <c r="B25" s="1">
        <v>366</v>
      </c>
      <c r="L25" s="1">
        <v>526</v>
      </c>
    </row>
    <row r="26" spans="2:17" x14ac:dyDescent="0.2">
      <c r="B26" s="1">
        <v>99</v>
      </c>
      <c r="L26" s="1">
        <v>656</v>
      </c>
    </row>
    <row r="27" spans="2:17" x14ac:dyDescent="0.2">
      <c r="B27" s="1">
        <v>55</v>
      </c>
      <c r="L27" s="1">
        <v>848</v>
      </c>
    </row>
    <row r="28" spans="2:17" x14ac:dyDescent="0.2">
      <c r="B28" s="1">
        <v>489</v>
      </c>
      <c r="L28" s="1">
        <v>720</v>
      </c>
    </row>
    <row r="29" spans="2:17" x14ac:dyDescent="0.2">
      <c r="B29" s="1">
        <v>312</v>
      </c>
      <c r="L29" s="1">
        <v>676</v>
      </c>
    </row>
    <row r="30" spans="2:17" x14ac:dyDescent="0.2">
      <c r="B30" s="1">
        <v>493</v>
      </c>
      <c r="L30" s="1">
        <v>581</v>
      </c>
    </row>
    <row r="31" spans="2:17" x14ac:dyDescent="0.2">
      <c r="B31" s="1">
        <v>163</v>
      </c>
      <c r="L31" s="1">
        <v>929</v>
      </c>
    </row>
    <row r="32" spans="2:17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2019-01-22T14:27:24Z</dcterms:modified>
</cp:coreProperties>
</file>