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 Almeida\Downloads\"/>
    </mc:Choice>
  </mc:AlternateContent>
  <xr:revisionPtr revIDLastSave="0" documentId="13_ncr:1_{800AF302-42A9-4397-A345-1686E623AA76}" xr6:coauthVersionLast="36" xr6:coauthVersionMax="36" xr10:uidLastSave="{00000000-0000-0000-0000-000000000000}"/>
  <bookViews>
    <workbookView xWindow="0" yWindow="0" windowWidth="20490" windowHeight="7545" tabRatio="500" activeTab="1" xr2:uid="{00000000-000D-0000-FFFF-FFFF00000000}"/>
  </bookViews>
  <sheets>
    <sheet name="Geral" sheetId="1" r:id="rId1"/>
    <sheet name="Banco do Brasil" sheetId="2" r:id="rId2"/>
    <sheet name="Mercado Pago" sheetId="3" r:id="rId3"/>
    <sheet name="PicPay" sheetId="4" r:id="rId4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R35" i="2" l="1"/>
  <c r="Q35" i="2"/>
  <c r="K6" i="1"/>
  <c r="J5" i="4"/>
  <c r="I5" i="4"/>
  <c r="H5" i="4"/>
  <c r="G5" i="4"/>
  <c r="F5" i="4"/>
  <c r="E5" i="4"/>
  <c r="D5" i="4"/>
  <c r="J11" i="3"/>
  <c r="I11" i="3"/>
  <c r="H11" i="3"/>
  <c r="G11" i="3"/>
  <c r="F11" i="3"/>
  <c r="E11" i="3"/>
  <c r="D11" i="3"/>
  <c r="D10" i="3"/>
  <c r="D3" i="3"/>
  <c r="K11" i="2"/>
  <c r="J11" i="2"/>
  <c r="H3" i="1" s="1"/>
  <c r="H6" i="1" s="1"/>
  <c r="H9" i="1" s="1"/>
  <c r="I11" i="2"/>
  <c r="G3" i="1" s="1"/>
  <c r="G6" i="1" s="1"/>
  <c r="G9" i="1" s="1"/>
  <c r="H11" i="2"/>
  <c r="F3" i="1" s="1"/>
  <c r="F6" i="1" s="1"/>
  <c r="F9" i="1" s="1"/>
  <c r="G11" i="2"/>
  <c r="E3" i="1" s="1"/>
  <c r="F11" i="2"/>
  <c r="D3" i="1" s="1"/>
  <c r="D6" i="1" s="1"/>
  <c r="D9" i="1" s="1"/>
  <c r="E11" i="2"/>
  <c r="C3" i="1" s="1"/>
  <c r="C6" i="1" s="1"/>
  <c r="C9" i="1" s="1"/>
  <c r="I5" i="1"/>
  <c r="H5" i="1"/>
  <c r="G5" i="1"/>
  <c r="F5" i="1"/>
  <c r="E5" i="1"/>
  <c r="D5" i="1"/>
  <c r="C5" i="1"/>
  <c r="I4" i="1"/>
  <c r="H4" i="1"/>
  <c r="G4" i="1"/>
  <c r="F4" i="1"/>
  <c r="E4" i="1"/>
  <c r="D4" i="1"/>
  <c r="C4" i="1"/>
  <c r="I3" i="1" l="1"/>
  <c r="I6" i="1" s="1"/>
  <c r="I9" i="1" s="1"/>
  <c r="E6" i="1"/>
  <c r="E9" i="1" s="1"/>
</calcChain>
</file>

<file path=xl/sharedStrings.xml><?xml version="1.0" encoding="utf-8"?>
<sst xmlns="http://schemas.openxmlformats.org/spreadsheetml/2006/main" count="111" uniqueCount="64">
  <si>
    <t>Cartões</t>
  </si>
  <si>
    <t>Setembro</t>
  </si>
  <si>
    <t>outubro</t>
  </si>
  <si>
    <t>novembro</t>
  </si>
  <si>
    <t>dezembro</t>
  </si>
  <si>
    <t>janeiro</t>
  </si>
  <si>
    <t>fevereiro</t>
  </si>
  <si>
    <t>março</t>
  </si>
  <si>
    <t>Banco do Brasil</t>
  </si>
  <si>
    <t>Mercado Pago</t>
  </si>
  <si>
    <t>Picpay</t>
  </si>
  <si>
    <t>Total dos Cartões</t>
  </si>
  <si>
    <t>Empréstimo</t>
  </si>
  <si>
    <t>Total</t>
  </si>
  <si>
    <t>Outubro</t>
  </si>
  <si>
    <t>Novembro</t>
  </si>
  <si>
    <t>Dezembro</t>
  </si>
  <si>
    <t>Janeiro</t>
  </si>
  <si>
    <t>Fevereiro</t>
  </si>
  <si>
    <t>Março</t>
  </si>
  <si>
    <t>0</t>
  </si>
  <si>
    <t>Gastos à vista</t>
  </si>
  <si>
    <t>MercadoLivre – Pneus</t>
  </si>
  <si>
    <t>Mercado Pago – Notebook</t>
  </si>
  <si>
    <t>Amazon – Memória</t>
  </si>
  <si>
    <t>Prefeitura – IPTU</t>
  </si>
  <si>
    <t>Guariroba - Agua</t>
  </si>
  <si>
    <t>Dismotos – Pegador</t>
  </si>
  <si>
    <t xml:space="preserve">Despachante - </t>
  </si>
  <si>
    <t>Netflix</t>
  </si>
  <si>
    <t>Internet</t>
  </si>
  <si>
    <t>HBO</t>
  </si>
  <si>
    <t>GoDaddy – Domínio</t>
  </si>
  <si>
    <t>5</t>
  </si>
  <si>
    <t xml:space="preserve">Mercado Livre - </t>
  </si>
  <si>
    <t>6</t>
  </si>
  <si>
    <t>Pichau – SSD NVME</t>
  </si>
  <si>
    <t>7</t>
  </si>
  <si>
    <t>Juros</t>
  </si>
  <si>
    <t>Entrada Parcelamento Automático</t>
  </si>
  <si>
    <t>Parcelas</t>
  </si>
  <si>
    <t>Salário</t>
  </si>
  <si>
    <t>Proventos</t>
  </si>
  <si>
    <t>BioParque</t>
  </si>
  <si>
    <t>Conta Salário</t>
  </si>
  <si>
    <t>-</t>
  </si>
  <si>
    <t>Restaurante</t>
  </si>
  <si>
    <t>Almoco com refri</t>
  </si>
  <si>
    <t>Real</t>
  </si>
  <si>
    <t>Dia</t>
  </si>
  <si>
    <t>Local</t>
  </si>
  <si>
    <t>Categoria</t>
  </si>
  <si>
    <t>Valor</t>
  </si>
  <si>
    <t>Descrição</t>
  </si>
  <si>
    <t>Alimentação</t>
  </si>
  <si>
    <t>Pão e pão de queijo</t>
  </si>
  <si>
    <t>Mister Junior</t>
  </si>
  <si>
    <t>Sub-Categoria</t>
  </si>
  <si>
    <t>Cafezinho</t>
  </si>
  <si>
    <t>Janta</t>
  </si>
  <si>
    <t>Almoco sozinho</t>
  </si>
  <si>
    <t>Janta, Mae vai pagar depois</t>
  </si>
  <si>
    <t>Insumos</t>
  </si>
  <si>
    <t>Margarina e óleo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</si>
</sst>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[$-409]General"/>
    <numFmt numFmtId="165" formatCode="[$R$-416]\ #,##0.00;[Red]\-[$R$-416]\ #,##0.00"/>
    <numFmt numFmtId="166" formatCode="[$$-409]#,##0.00;[Red]\-[$$-409]#,##0.00"/>
    <numFmt numFmtId="168" formatCode="&quot;R$&quot;\ #,##0.00"/>
  </numFmts>
  <fonts count="13">
    <font>
      <sz val="10"/>
      <name val="Arial"/>
      <family val="2"/>
    </font>
    <font>
      <sz val="10"/>
      <name val="Arial"/>
    </font>
    <font>
      <b/>
      <sz val="10"/>
      <color rgb="FF008000"/>
      <name val="Arial"/>
      <family val="2"/>
    </font>
    <font>
      <sz val="10"/>
      <color rgb="FFF7FFFF"/>
      <name val="Arial"/>
      <family val="2"/>
    </font>
    <font>
      <sz val="10"/>
      <color rgb="FF005985"/>
      <name val="Arial"/>
      <family val="2"/>
    </font>
    <font>
      <u/>
      <sz val="10"/>
      <color rgb="FF000000"/>
      <name val="Arial"/>
      <family val="2"/>
    </font>
    <font>
      <b/>
      <sz val="10"/>
      <name val="Arial"/>
      <family val="2"/>
    </font>
    <font>
      <sz val="12"/>
      <name val="Ubuntu Mono"/>
      <charset val="1"/>
    </font>
    <font>
      <b/>
      <sz val="12"/>
      <color rgb="FF000000"/>
      <name val="Ubuntu Mono"/>
      <charset val="1"/>
    </font>
    <font>
      <sz val="12"/>
      <color rgb="FF000000"/>
      <name val="Ubuntu Mono"/>
      <charset val="1"/>
    </font>
    <font>
      <sz val="10"/>
      <name val="Arial"/>
      <family val="2"/>
    </font>
    <font>
      <u/>
      <sz val="10"/>
      <name val="Arial"/>
      <family val="2"/>
    </font>
    <font>
      <u/>
      <sz val="12"/>
      <name val="Ubuntu Mono"/>
      <charset val="1"/>
    </font>
  </fonts>
  <fills count="10">
    <fill>
      <patternFill patternType="none"/>
    </fill>
    <fill>
      <patternFill patternType="gray125"/>
    </fill>
    <fill>
      <patternFill patternType="solid">
        <fgColor rgb="FFF7FFFF"/>
        <bgColor rgb="FFE8F7F7"/>
      </patternFill>
    </fill>
    <fill>
      <patternFill patternType="solid">
        <fgColor rgb="FF000063"/>
        <bgColor rgb="FF000080"/>
      </patternFill>
    </fill>
    <fill>
      <patternFill patternType="solid">
        <fgColor rgb="FFE8F7F7"/>
        <bgColor rgb="FFF7FFFF"/>
      </patternFill>
    </fill>
    <fill>
      <patternFill patternType="solid">
        <fgColor rgb="FFFF8000"/>
        <bgColor rgb="FFFF6600"/>
      </patternFill>
    </fill>
    <fill>
      <patternFill patternType="solid">
        <fgColor rgb="FFDEE6EF"/>
        <bgColor rgb="FFE8F7F7"/>
      </patternFill>
    </fill>
    <fill>
      <patternFill patternType="solid">
        <fgColor rgb="FFFFFF00"/>
        <bgColor rgb="FFFFFF00"/>
      </patternFill>
    </fill>
    <fill>
      <patternFill patternType="solid">
        <fgColor rgb="FFFFFFA6"/>
        <bgColor rgb="FFFFFF6D"/>
      </patternFill>
    </fill>
    <fill>
      <patternFill patternType="solid">
        <fgColor rgb="FFFFFF6D"/>
        <bgColor rgb="FFFFFFA6"/>
      </patternFill>
    </fill>
  </fills>
  <borders count="32">
    <border>
      <left/>
      <right/>
      <top/>
      <bottom/>
      <diagonal/>
    </border>
    <border>
      <left style="hair">
        <color rgb="FF4C4C4C"/>
      </left>
      <right style="hair">
        <color rgb="FFCCCCCC"/>
      </right>
      <top style="hair">
        <color rgb="FF4C4C4C"/>
      </top>
      <bottom style="hair">
        <color rgb="FFCCCCCC"/>
      </bottom>
      <diagonal/>
    </border>
    <border>
      <left style="hair">
        <color rgb="FF000063"/>
      </left>
      <right/>
      <top style="hair">
        <color rgb="FF000063"/>
      </top>
      <bottom/>
      <diagonal/>
    </border>
    <border>
      <left/>
      <right/>
      <top style="hair">
        <color rgb="FF000063"/>
      </top>
      <bottom/>
      <diagonal/>
    </border>
    <border>
      <left/>
      <right style="hair">
        <color rgb="FF000063"/>
      </right>
      <top style="hair">
        <color rgb="FF000063"/>
      </top>
      <bottom/>
      <diagonal/>
    </border>
    <border>
      <left style="hair">
        <color rgb="FF000063"/>
      </left>
      <right/>
      <top/>
      <bottom/>
      <diagonal/>
    </border>
    <border>
      <left/>
      <right style="hair">
        <color rgb="FF000063"/>
      </right>
      <top/>
      <bottom/>
      <diagonal/>
    </border>
    <border>
      <left/>
      <right/>
      <top/>
      <bottom style="hair">
        <color rgb="FF000063"/>
      </bottom>
      <diagonal/>
    </border>
    <border>
      <left style="hair">
        <color rgb="FF000063"/>
      </left>
      <right/>
      <top/>
      <bottom style="hair">
        <color rgb="FF000063"/>
      </bottom>
      <diagonal/>
    </border>
    <border>
      <left/>
      <right style="hair">
        <color rgb="FF000063"/>
      </right>
      <top/>
      <bottom style="hair">
        <color rgb="FF00006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9353"/>
      </left>
      <right/>
      <top style="thin">
        <color rgb="FF009353"/>
      </top>
      <bottom/>
      <diagonal/>
    </border>
    <border>
      <left/>
      <right/>
      <top style="thin">
        <color rgb="FF009353"/>
      </top>
      <bottom/>
      <diagonal/>
    </border>
    <border>
      <left/>
      <right style="thin">
        <color rgb="FF009353"/>
      </right>
      <top style="thin">
        <color rgb="FF009353"/>
      </top>
      <bottom/>
      <diagonal/>
    </border>
    <border>
      <left style="thin">
        <color rgb="FF009353"/>
      </left>
      <right/>
      <top/>
      <bottom/>
      <diagonal/>
    </border>
    <border>
      <left/>
      <right style="thin">
        <color rgb="FF009353"/>
      </right>
      <top/>
      <bottom/>
      <diagonal/>
    </border>
    <border>
      <left style="thin">
        <color rgb="FF009353"/>
      </left>
      <right/>
      <top/>
      <bottom style="thin">
        <color rgb="FF009353"/>
      </bottom>
      <diagonal/>
    </border>
    <border>
      <left/>
      <right/>
      <top/>
      <bottom style="thin">
        <color rgb="FF00935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theme="9" tint="-0.249977111117893"/>
      </right>
      <top/>
      <bottom style="thin">
        <color rgb="FF009353"/>
      </bottom>
      <diagonal/>
    </border>
  </borders>
  <cellStyleXfs count="21">
    <xf numFmtId="164" fontId="0" fillId="2" borderId="0">
      <alignment vertical="center"/>
    </xf>
    <xf numFmtId="44" fontId="1" fillId="0" borderId="0" applyBorder="0" applyAlignment="0" applyProtection="0"/>
    <xf numFmtId="165" fontId="2" fillId="2" borderId="1" applyProtection="0">
      <alignment vertical="center"/>
    </xf>
    <xf numFmtId="164" fontId="3" fillId="3" borderId="0" applyBorder="0" applyProtection="0">
      <alignment vertical="center"/>
    </xf>
    <xf numFmtId="164" fontId="4" fillId="4" borderId="0" applyBorder="0" applyProtection="0">
      <alignment horizontal="right" vertical="center" wrapText="1"/>
    </xf>
    <xf numFmtId="166" fontId="10" fillId="2" borderId="1">
      <alignment vertical="center"/>
      <protection locked="0"/>
    </xf>
    <xf numFmtId="164" fontId="4" fillId="4" borderId="2" applyProtection="0">
      <alignment horizontal="right" vertical="center" wrapText="1"/>
    </xf>
    <xf numFmtId="164" fontId="4" fillId="4" borderId="3" applyProtection="0">
      <alignment horizontal="right" vertical="center" wrapText="1"/>
    </xf>
    <xf numFmtId="164" fontId="4" fillId="4" borderId="4" applyProtection="0">
      <alignment horizontal="right" vertical="center" wrapText="1"/>
    </xf>
    <xf numFmtId="164" fontId="4" fillId="4" borderId="5" applyProtection="0">
      <alignment horizontal="right" vertical="center" wrapText="1"/>
    </xf>
    <xf numFmtId="164" fontId="4" fillId="4" borderId="6" applyProtection="0">
      <alignment horizontal="right" vertical="center" wrapText="1"/>
    </xf>
    <xf numFmtId="164" fontId="4" fillId="4" borderId="7" applyProtection="0">
      <alignment horizontal="right" vertical="center" wrapText="1"/>
    </xf>
    <xf numFmtId="164" fontId="4" fillId="4" borderId="8" applyProtection="0">
      <alignment horizontal="right" vertical="center" wrapText="1"/>
    </xf>
    <xf numFmtId="164" fontId="4" fillId="4" borderId="9" applyProtection="0">
      <alignment horizontal="right" vertical="center" wrapText="1"/>
    </xf>
    <xf numFmtId="164" fontId="5" fillId="4" borderId="0" applyBorder="0" applyProtection="0">
      <alignment horizontal="right" wrapText="1"/>
    </xf>
    <xf numFmtId="164" fontId="10" fillId="2" borderId="0" applyBorder="0" applyProtection="0">
      <alignment vertical="center"/>
    </xf>
    <xf numFmtId="164" fontId="10" fillId="2" borderId="0" applyBorder="0" applyProtection="0">
      <alignment vertical="center"/>
    </xf>
    <xf numFmtId="164" fontId="10" fillId="2" borderId="0" applyBorder="0" applyProtection="0">
      <alignment vertical="center"/>
    </xf>
    <xf numFmtId="164" fontId="10" fillId="2" borderId="0" applyBorder="0" applyProtection="0">
      <alignment horizontal="left" vertical="center"/>
    </xf>
    <xf numFmtId="164" fontId="6" fillId="2" borderId="0" applyBorder="0" applyProtection="0">
      <alignment horizontal="left" vertical="center"/>
    </xf>
    <xf numFmtId="164" fontId="6" fillId="2" borderId="0" applyBorder="0" applyProtection="0">
      <alignment vertical="center"/>
    </xf>
  </cellStyleXfs>
  <cellXfs count="57">
    <xf numFmtId="164" fontId="0" fillId="2" borderId="0" xfId="0">
      <alignment vertical="center"/>
    </xf>
    <xf numFmtId="164" fontId="0" fillId="5" borderId="11" xfId="0" applyFont="1" applyFill="1" applyBorder="1" applyAlignment="1">
      <alignment horizontal="center" vertical="center"/>
    </xf>
    <xf numFmtId="164" fontId="0" fillId="5" borderId="12" xfId="0" applyFont="1" applyFill="1" applyBorder="1" applyAlignment="1">
      <alignment horizontal="center" vertical="center"/>
    </xf>
    <xf numFmtId="165" fontId="0" fillId="6" borderId="0" xfId="0" applyNumberFormat="1" applyFill="1" applyAlignment="1">
      <alignment horizontal="center" vertical="center"/>
    </xf>
    <xf numFmtId="165" fontId="0" fillId="6" borderId="14" xfId="0" applyNumberFormat="1" applyFill="1" applyBorder="1" applyAlignment="1">
      <alignment horizontal="center" vertical="center"/>
    </xf>
    <xf numFmtId="165" fontId="0" fillId="2" borderId="0" xfId="0" applyNumberFormat="1" applyAlignment="1">
      <alignment horizontal="center" vertical="center"/>
    </xf>
    <xf numFmtId="165" fontId="0" fillId="2" borderId="14" xfId="0" applyNumberFormat="1" applyBorder="1" applyAlignment="1">
      <alignment horizontal="center" vertical="center"/>
    </xf>
    <xf numFmtId="165" fontId="0" fillId="2" borderId="16" xfId="0" applyNumberFormat="1" applyBorder="1" applyAlignment="1">
      <alignment horizontal="center" vertical="center"/>
    </xf>
    <xf numFmtId="165" fontId="0" fillId="2" borderId="17" xfId="0" applyNumberFormat="1" applyBorder="1" applyAlignment="1">
      <alignment horizontal="center" vertical="center"/>
    </xf>
    <xf numFmtId="164" fontId="7" fillId="2" borderId="0" xfId="0" applyFont="1" applyAlignment="1">
      <alignment horizontal="center" vertical="center"/>
    </xf>
    <xf numFmtId="49" fontId="8" fillId="7" borderId="18" xfId="0" applyNumberFormat="1" applyFont="1" applyFill="1" applyBorder="1" applyAlignment="1">
      <alignment horizontal="center" vertical="center"/>
    </xf>
    <xf numFmtId="49" fontId="8" fillId="7" borderId="19" xfId="0" applyNumberFormat="1" applyFont="1" applyFill="1" applyBorder="1" applyAlignment="1">
      <alignment horizontal="center" vertical="center"/>
    </xf>
    <xf numFmtId="49" fontId="8" fillId="7" borderId="20" xfId="0" applyNumberFormat="1" applyFont="1" applyFill="1" applyBorder="1" applyAlignment="1">
      <alignment horizontal="center" vertical="center"/>
    </xf>
    <xf numFmtId="49" fontId="9" fillId="8" borderId="21" xfId="0" applyNumberFormat="1" applyFont="1" applyFill="1" applyBorder="1" applyAlignment="1">
      <alignment horizontal="center" vertical="center"/>
    </xf>
    <xf numFmtId="0" fontId="9" fillId="8" borderId="0" xfId="0" applyNumberFormat="1" applyFont="1" applyFill="1" applyBorder="1" applyAlignment="1">
      <alignment horizontal="center" vertical="center"/>
    </xf>
    <xf numFmtId="165" fontId="9" fillId="8" borderId="0" xfId="0" applyNumberFormat="1" applyFont="1" applyFill="1" applyBorder="1" applyAlignment="1">
      <alignment horizontal="center" vertical="center"/>
    </xf>
    <xf numFmtId="165" fontId="9" fillId="8" borderId="22" xfId="0" applyNumberFormat="1" applyFont="1" applyFill="1" applyBorder="1" applyAlignment="1">
      <alignment horizontal="center" vertical="center"/>
    </xf>
    <xf numFmtId="49" fontId="9" fillId="0" borderId="21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165" fontId="9" fillId="0" borderId="0" xfId="0" applyNumberFormat="1" applyFont="1" applyFill="1" applyBorder="1" applyAlignment="1">
      <alignment horizontal="center" vertical="center"/>
    </xf>
    <xf numFmtId="165" fontId="9" fillId="0" borderId="22" xfId="0" applyNumberFormat="1" applyFont="1" applyFill="1" applyBorder="1" applyAlignment="1">
      <alignment horizontal="center" vertical="center"/>
    </xf>
    <xf numFmtId="49" fontId="8" fillId="9" borderId="23" xfId="0" applyNumberFormat="1" applyFont="1" applyFill="1" applyBorder="1" applyAlignment="1">
      <alignment horizontal="center" vertical="center"/>
    </xf>
    <xf numFmtId="0" fontId="8" fillId="9" borderId="24" xfId="0" applyNumberFormat="1" applyFont="1" applyFill="1" applyBorder="1" applyAlignment="1">
      <alignment horizontal="center" vertical="center"/>
    </xf>
    <xf numFmtId="165" fontId="8" fillId="9" borderId="24" xfId="0" applyNumberFormat="1" applyFont="1" applyFill="1" applyBorder="1" applyAlignment="1">
      <alignment horizontal="center" vertical="center"/>
    </xf>
    <xf numFmtId="49" fontId="8" fillId="7" borderId="10" xfId="0" applyNumberFormat="1" applyFont="1" applyFill="1" applyBorder="1" applyAlignment="1">
      <alignment horizontal="center" vertical="center"/>
    </xf>
    <xf numFmtId="49" fontId="8" fillId="7" borderId="11" xfId="0" applyNumberFormat="1" applyFont="1" applyFill="1" applyBorder="1" applyAlignment="1">
      <alignment horizontal="center" vertical="center"/>
    </xf>
    <xf numFmtId="49" fontId="8" fillId="7" borderId="12" xfId="0" applyNumberFormat="1" applyFont="1" applyFill="1" applyBorder="1" applyAlignment="1">
      <alignment horizontal="center" vertical="center"/>
    </xf>
    <xf numFmtId="49" fontId="9" fillId="8" borderId="25" xfId="0" applyNumberFormat="1" applyFont="1" applyFill="1" applyBorder="1" applyAlignment="1">
      <alignment horizontal="center" vertical="center"/>
    </xf>
    <xf numFmtId="0" fontId="9" fillId="8" borderId="25" xfId="0" applyNumberFormat="1" applyFont="1" applyFill="1" applyBorder="1" applyAlignment="1">
      <alignment horizontal="center" vertical="center"/>
    </xf>
    <xf numFmtId="165" fontId="9" fillId="8" borderId="25" xfId="0" applyNumberFormat="1" applyFont="1" applyFill="1" applyBorder="1" applyAlignment="1">
      <alignment horizontal="center" vertical="center"/>
    </xf>
    <xf numFmtId="49" fontId="9" fillId="0" borderId="26" xfId="0" applyNumberFormat="1" applyFont="1" applyFill="1" applyBorder="1" applyAlignment="1">
      <alignment horizontal="center" vertical="center"/>
    </xf>
    <xf numFmtId="0" fontId="9" fillId="0" borderId="26" xfId="0" applyNumberFormat="1" applyFont="1" applyFill="1" applyBorder="1" applyAlignment="1">
      <alignment horizontal="center" vertical="center"/>
    </xf>
    <xf numFmtId="165" fontId="9" fillId="0" borderId="26" xfId="0" applyNumberFormat="1" applyFont="1" applyFill="1" applyBorder="1" applyAlignment="1">
      <alignment horizontal="center" vertical="center"/>
    </xf>
    <xf numFmtId="49" fontId="9" fillId="8" borderId="26" xfId="0" applyNumberFormat="1" applyFont="1" applyFill="1" applyBorder="1" applyAlignment="1">
      <alignment horizontal="center" vertical="center"/>
    </xf>
    <xf numFmtId="0" fontId="9" fillId="8" borderId="26" xfId="0" applyNumberFormat="1" applyFont="1" applyFill="1" applyBorder="1" applyAlignment="1">
      <alignment horizontal="center" vertical="center"/>
    </xf>
    <xf numFmtId="165" fontId="9" fillId="8" borderId="26" xfId="0" applyNumberFormat="1" applyFont="1" applyFill="1" applyBorder="1" applyAlignment="1">
      <alignment horizontal="center" vertical="center"/>
    </xf>
    <xf numFmtId="49" fontId="9" fillId="0" borderId="27" xfId="0" applyNumberFormat="1" applyFont="1" applyFill="1" applyBorder="1" applyAlignment="1">
      <alignment horizontal="center" vertical="center"/>
    </xf>
    <xf numFmtId="0" fontId="9" fillId="0" borderId="27" xfId="0" applyNumberFormat="1" applyFont="1" applyFill="1" applyBorder="1" applyAlignment="1">
      <alignment horizontal="center" vertical="center"/>
    </xf>
    <xf numFmtId="165" fontId="9" fillId="0" borderId="27" xfId="0" applyNumberFormat="1" applyFont="1" applyFill="1" applyBorder="1" applyAlignment="1">
      <alignment horizontal="center" vertical="center"/>
    </xf>
    <xf numFmtId="49" fontId="8" fillId="9" borderId="28" xfId="0" applyNumberFormat="1" applyFont="1" applyFill="1" applyBorder="1" applyAlignment="1">
      <alignment horizontal="center" vertical="center"/>
    </xf>
    <xf numFmtId="0" fontId="8" fillId="9" borderId="29" xfId="0" applyNumberFormat="1" applyFont="1" applyFill="1" applyBorder="1" applyAlignment="1">
      <alignment horizontal="center" vertical="center"/>
    </xf>
    <xf numFmtId="165" fontId="8" fillId="9" borderId="29" xfId="0" applyNumberFormat="1" applyFont="1" applyFill="1" applyBorder="1" applyAlignment="1">
      <alignment horizontal="center" vertical="center"/>
    </xf>
    <xf numFmtId="165" fontId="8" fillId="9" borderId="30" xfId="0" applyNumberFormat="1" applyFont="1" applyFill="1" applyBorder="1" applyAlignment="1">
      <alignment horizontal="center" vertical="center"/>
    </xf>
    <xf numFmtId="164" fontId="11" fillId="2" borderId="0" xfId="0" applyFont="1">
      <alignment vertical="center"/>
    </xf>
    <xf numFmtId="164" fontId="0" fillId="6" borderId="13" xfId="0" applyFont="1" applyFill="1" applyBorder="1" applyAlignment="1">
      <alignment horizontal="left" vertical="center"/>
    </xf>
    <xf numFmtId="164" fontId="0" fillId="2" borderId="13" xfId="0" applyFont="1" applyBorder="1" applyAlignment="1">
      <alignment horizontal="left" vertical="center"/>
    </xf>
    <xf numFmtId="164" fontId="0" fillId="2" borderId="15" xfId="0" applyFont="1" applyBorder="1" applyAlignment="1">
      <alignment horizontal="left" vertical="center"/>
    </xf>
    <xf numFmtId="164" fontId="0" fillId="5" borderId="10" xfId="0" applyFont="1" applyFill="1" applyBorder="1" applyAlignment="1">
      <alignment horizontal="left" vertical="center"/>
    </xf>
    <xf numFmtId="165" fontId="0" fillId="2" borderId="15" xfId="0" applyNumberFormat="1" applyBorder="1" applyAlignment="1">
      <alignment horizontal="center" vertical="center"/>
    </xf>
    <xf numFmtId="164" fontId="0" fillId="2" borderId="13" xfId="0" applyBorder="1" applyAlignment="1">
      <alignment horizontal="left" vertical="center"/>
    </xf>
    <xf numFmtId="165" fontId="0" fillId="6" borderId="30" xfId="0" applyNumberFormat="1" applyFill="1" applyBorder="1" applyAlignment="1">
      <alignment horizontal="center" vertical="center"/>
    </xf>
    <xf numFmtId="165" fontId="8" fillId="9" borderId="31" xfId="0" applyNumberFormat="1" applyFont="1" applyFill="1" applyBorder="1" applyAlignment="1">
      <alignment horizontal="center" vertical="center"/>
    </xf>
    <xf numFmtId="164" fontId="7" fillId="2" borderId="0" xfId="0" applyFont="1" applyAlignment="1">
      <alignment horizontal="center" vertical="center" wrapText="1"/>
    </xf>
    <xf numFmtId="164" fontId="12" fillId="2" borderId="0" xfId="0" applyFont="1" applyAlignment="1">
      <alignment horizontal="center" vertical="center"/>
    </xf>
    <xf numFmtId="168" fontId="1" fillId="0" borderId="0" xfId="1" applyNumberFormat="1" applyAlignment="1">
      <alignment horizontal="center" vertical="center"/>
    </xf>
    <xf numFmtId="168" fontId="7" fillId="2" borderId="0" xfId="0" applyNumberFormat="1" applyFont="1" applyAlignment="1">
      <alignment horizontal="center" vertical="center"/>
    </xf>
    <xf numFmtId="0" fontId="7" fillId="2" borderId="0" xfId="0" applyNumberFormat="1" applyFont="1" applyAlignment="1">
      <alignment horizontal="center" vertical="center"/>
    </xf>
  </cellXfs>
  <cellStyles count="21">
    <cellStyle name="Background" xfId="3" xr:uid="{00000000-0005-0000-0000-000007000000}"/>
    <cellStyle name="Campo da tabela dinâmica" xfId="17" xr:uid="{00000000-0005-0000-0000-000015000000}"/>
    <cellStyle name="Canto da tabela dinâmica" xfId="15" xr:uid="{00000000-0005-0000-0000-000013000000}"/>
    <cellStyle name="Card" xfId="4" xr:uid="{00000000-0005-0000-0000-000008000000}"/>
    <cellStyle name="Card B" xfId="11" xr:uid="{00000000-0005-0000-0000-00000F000000}"/>
    <cellStyle name="Card BL" xfId="12" xr:uid="{00000000-0005-0000-0000-000010000000}"/>
    <cellStyle name="Card BR" xfId="13" xr:uid="{00000000-0005-0000-0000-000011000000}"/>
    <cellStyle name="Card L" xfId="9" xr:uid="{00000000-0005-0000-0000-00000D000000}"/>
    <cellStyle name="Card R" xfId="10" xr:uid="{00000000-0005-0000-0000-00000E000000}"/>
    <cellStyle name="Card T" xfId="7" xr:uid="{00000000-0005-0000-0000-00000B000000}"/>
    <cellStyle name="Card TL" xfId="6" xr:uid="{00000000-0005-0000-0000-00000A000000}"/>
    <cellStyle name="Card TR" xfId="8" xr:uid="{00000000-0005-0000-0000-00000C000000}"/>
    <cellStyle name="Categoria da tabela dinâmica" xfId="18" xr:uid="{00000000-0005-0000-0000-000016000000}"/>
    <cellStyle name="Column Header" xfId="14" xr:uid="{00000000-0005-0000-0000-000012000000}"/>
    <cellStyle name="Input" xfId="5" xr:uid="{00000000-0005-0000-0000-000009000000}"/>
    <cellStyle name="Moeda" xfId="1" builtinId="4"/>
    <cellStyle name="Normal" xfId="0" builtinId="0"/>
    <cellStyle name="Resultado da tabela dinâmica" xfId="20" xr:uid="{00000000-0005-0000-0000-000018000000}"/>
    <cellStyle name="Resultado2" xfId="2" xr:uid="{00000000-0005-0000-0000-000006000000}"/>
    <cellStyle name="Título da tabela dinâmica" xfId="19" xr:uid="{00000000-0005-0000-0000-000017000000}"/>
    <cellStyle name="Valor da tabela dinâmica" xfId="16" xr:uid="{00000000-0005-0000-0000-000014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Ubuntu Mono"/>
        <charset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Ubuntu Mono"/>
        <charset val="1"/>
        <scheme val="none"/>
      </font>
      <numFmt numFmtId="168" formatCode="&quot;R$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Ubuntu Mono"/>
        <charset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Ubuntu Mono"/>
        <charset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Ubuntu Mono"/>
        <charset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Ubuntu Mono"/>
        <charset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Ubuntu Mono"/>
        <charset val="1"/>
        <scheme val="none"/>
      </font>
      <numFmt numFmtId="168" formatCode="&quot;R$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Ubuntu Mono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Ubuntu Mono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Ubuntu Mono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Ubuntu Mono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Ubuntu Mono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Ubuntu Mono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Ubuntu Mono"/>
        <charset val="1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7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63"/>
      <rgbColor rgb="FF808000"/>
      <rgbColor rgb="FF800080"/>
      <rgbColor rgb="FF009353"/>
      <rgbColor rgb="FFCCCCCC"/>
      <rgbColor rgb="FF808080"/>
      <rgbColor rgb="FF9999FF"/>
      <rgbColor rgb="FF993366"/>
      <rgbColor rgb="FFFFFF6D"/>
      <rgbColor rgb="FFE8F7F7"/>
      <rgbColor rgb="FF660066"/>
      <rgbColor rgb="FFFF8080"/>
      <rgbColor rgb="FF005985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6E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D428"/>
      <rgbColor rgb="FFFF8000"/>
      <rgbColor rgb="FFFF6600"/>
      <rgbColor rgb="FF5983B0"/>
      <rgbColor rgb="FF969696"/>
      <rgbColor rgb="FF003366"/>
      <rgbColor rgb="FF069A2E"/>
      <rgbColor rgb="FF003300"/>
      <rgbColor rgb="FF333300"/>
      <rgbColor rgb="FF993300"/>
      <rgbColor rgb="FF993366"/>
      <rgbColor rgb="FF333399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0AB292-A0F6-468F-AB54-7EF11748E5A5}" name="Tabela1" displayName="Tabela1" ref="M2:R35" totalsRowCount="1" headerRowDxfId="9" dataDxfId="10">
  <autoFilter ref="M2:R34" xr:uid="{800FBFC9-B0BE-488F-98D9-64780850EA30}"/>
  <tableColumns count="6">
    <tableColumn id="1" xr3:uid="{AFD32A1C-880C-4FB7-BE29-09078A722AD5}" name="Dia" totalsRowLabel="Total" dataDxfId="13" totalsRowDxfId="5"/>
    <tableColumn id="2" xr3:uid="{92CA8ABA-77FD-49A4-A0FE-70BC0B62838A}" name="Local" dataDxfId="12" totalsRowDxfId="4"/>
    <tableColumn id="3" xr3:uid="{66D4D469-A034-4345-A1A0-7571DA4D907B}" name="Categoria" dataDxfId="11" totalsRowDxfId="3"/>
    <tableColumn id="4" xr3:uid="{5A4E3A87-5500-4541-A4DD-16D1884DFC25}" name="Sub-Categoria" dataDxfId="8" totalsRowDxfId="2"/>
    <tableColumn id="5" xr3:uid="{56D892A5-2FF2-4672-81E7-D6F789F6B484}" name="Valor" totalsRowFunction="custom" dataDxfId="6" totalsRowDxfId="1">
      <totalsRowFormula>SUM(Q3:Q34)</totalsRowFormula>
    </tableColumn>
    <tableColumn id="6" xr3:uid="{F69C51EC-C306-4D70-8C27-283B8A2E21F5}" name="Descrição" totalsRowFunction="count" dataDxfId="7" totalsRow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9"/>
  <sheetViews>
    <sheetView zoomScaleNormal="100" workbookViewId="0">
      <selection activeCell="C3" sqref="C3"/>
    </sheetView>
  </sheetViews>
  <sheetFormatPr defaultColWidth="13.140625" defaultRowHeight="12.75"/>
  <cols>
    <col min="2" max="2" width="15.7109375" customWidth="1"/>
  </cols>
  <sheetData>
    <row r="2" spans="2:11" ht="28.35" customHeight="1">
      <c r="B2" s="47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2" t="s">
        <v>7</v>
      </c>
      <c r="J2" s="47" t="s">
        <v>42</v>
      </c>
      <c r="K2" s="2" t="s">
        <v>1</v>
      </c>
    </row>
    <row r="3" spans="2:11" ht="28.35" customHeight="1">
      <c r="B3" s="44" t="s">
        <v>8</v>
      </c>
      <c r="C3" s="3">
        <f>HLOOKUP(C2,'Banco do Brasil'!$E$2:$K$11,10,0)</f>
        <v>1725.35</v>
      </c>
      <c r="D3" s="3">
        <f>HLOOKUP(D2,'Banco do Brasil'!$E$2:$K$11,10,0)</f>
        <v>927.34999999999991</v>
      </c>
      <c r="E3" s="3">
        <f>HLOOKUP(E2,'Banco do Brasil'!$E$2:$K$11,10,0)</f>
        <v>898.09999999999991</v>
      </c>
      <c r="F3" s="3">
        <f>HLOOKUP(F2,'Banco do Brasil'!$E$2:$K$11,10,0)</f>
        <v>741.84999999999991</v>
      </c>
      <c r="G3" s="3">
        <f>HLOOKUP(G2,'Banco do Brasil'!$E$2:$K$11,10,0)</f>
        <v>600.29999999999995</v>
      </c>
      <c r="H3" s="3">
        <f>HLOOKUP(H2,'Banco do Brasil'!$E$2:$K$11,10,0)</f>
        <v>600.29999999999995</v>
      </c>
      <c r="I3" s="4">
        <f>HLOOKUP(I2,'Banco do Brasil'!$E$2:$K$11,10,0)</f>
        <v>411.6</v>
      </c>
      <c r="J3" s="44" t="s">
        <v>41</v>
      </c>
      <c r="K3" s="4">
        <v>1676</v>
      </c>
    </row>
    <row r="4" spans="2:11" ht="28.35" customHeight="1">
      <c r="B4" s="45" t="s">
        <v>9</v>
      </c>
      <c r="C4" s="5">
        <f>HLOOKUP(C2,'Mercado Pago'!$D$2:$J$11,10,0)</f>
        <v>804.20000000000016</v>
      </c>
      <c r="D4" s="5">
        <f>HLOOKUP(D2,'Mercado Pago'!$D$2:$J$11,10,0)</f>
        <v>87.82</v>
      </c>
      <c r="E4" s="5">
        <f>HLOOKUP(E2,'Mercado Pago'!$D$2:$J$11,10,0)</f>
        <v>87.82</v>
      </c>
      <c r="F4" s="5">
        <f>HLOOKUP(F2,'Mercado Pago'!$D$2:$J$11,10,0)</f>
        <v>87.82</v>
      </c>
      <c r="G4" s="5">
        <f>HLOOKUP(G2,'Mercado Pago'!$D$2:$J$11,10,0)</f>
        <v>87.82</v>
      </c>
      <c r="H4" s="5">
        <f>HLOOKUP(H2,'Mercado Pago'!$D$2:$J$11,10,0)</f>
        <v>69.849999999999994</v>
      </c>
      <c r="I4" s="6">
        <f>HLOOKUP(I2,'Mercado Pago'!$D$2:$J$11,10,0)</f>
        <v>69.849999999999994</v>
      </c>
      <c r="J4" s="49" t="s">
        <v>43</v>
      </c>
      <c r="K4" s="6">
        <v>450</v>
      </c>
    </row>
    <row r="5" spans="2:11" ht="28.35" customHeight="1">
      <c r="B5" s="44" t="s">
        <v>10</v>
      </c>
      <c r="C5" s="3">
        <f>HLOOKUP(C2,PicPay!$D$2:$J$5,4,0)</f>
        <v>146.36000000000001</v>
      </c>
      <c r="D5" s="3">
        <f>HLOOKUP(D2,PicPay!$D$2:$J$5,4,0)</f>
        <v>85</v>
      </c>
      <c r="E5" s="3">
        <f>HLOOKUP(E2,PicPay!$D$2:$J$5,4,0)</f>
        <v>85</v>
      </c>
      <c r="F5" s="3">
        <f>HLOOKUP(F2,PicPay!$D$2:$J$5,4,0)</f>
        <v>85</v>
      </c>
      <c r="G5" s="3">
        <f>HLOOKUP(G2,PicPay!$D$2:$J$5,4,0)</f>
        <v>85</v>
      </c>
      <c r="H5" s="3">
        <f>HLOOKUP(H2,PicPay!$D$2:$J$5,4,0)</f>
        <v>0</v>
      </c>
      <c r="I5" s="4">
        <f>HLOOKUP(I2,PicPay!$D$2:$J$5,4,0)</f>
        <v>0</v>
      </c>
      <c r="J5" s="44" t="s">
        <v>44</v>
      </c>
      <c r="K5" s="50">
        <v>538.52</v>
      </c>
    </row>
    <row r="6" spans="2:11" ht="28.35" customHeight="1">
      <c r="B6" s="46" t="s">
        <v>11</v>
      </c>
      <c r="C6" s="7">
        <f t="shared" ref="C6:I6" si="0">SUM(C3:C5)</f>
        <v>2675.9100000000003</v>
      </c>
      <c r="D6" s="7">
        <f t="shared" si="0"/>
        <v>1100.1699999999998</v>
      </c>
      <c r="E6" s="7">
        <f t="shared" si="0"/>
        <v>1070.9199999999998</v>
      </c>
      <c r="F6" s="7">
        <f t="shared" si="0"/>
        <v>914.66999999999985</v>
      </c>
      <c r="G6" s="7">
        <f t="shared" si="0"/>
        <v>773.11999999999989</v>
      </c>
      <c r="H6" s="7">
        <f t="shared" si="0"/>
        <v>670.15</v>
      </c>
      <c r="I6" s="8">
        <f t="shared" si="0"/>
        <v>481.45000000000005</v>
      </c>
      <c r="J6" s="46" t="s">
        <v>13</v>
      </c>
      <c r="K6" s="48">
        <f>SUM(K3:K5)</f>
        <v>2664.52</v>
      </c>
    </row>
    <row r="7" spans="2:11" ht="28.35" customHeight="1">
      <c r="B7" s="47" t="s">
        <v>12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2" t="s">
        <v>7</v>
      </c>
      <c r="K7" s="43"/>
    </row>
    <row r="8" spans="2:11" ht="28.35" customHeight="1">
      <c r="B8" s="44" t="s">
        <v>8</v>
      </c>
      <c r="C8" s="3">
        <v>545.47</v>
      </c>
      <c r="D8" s="3">
        <v>545.47</v>
      </c>
      <c r="E8" s="3">
        <v>545.47</v>
      </c>
      <c r="F8" s="3">
        <v>545.47</v>
      </c>
      <c r="G8" s="3">
        <v>545.47</v>
      </c>
      <c r="H8" s="3">
        <v>545.47</v>
      </c>
      <c r="I8" s="4">
        <v>545.47</v>
      </c>
    </row>
    <row r="9" spans="2:11" ht="28.35" customHeight="1">
      <c r="B9" s="46" t="s">
        <v>13</v>
      </c>
      <c r="C9" s="7">
        <f t="shared" ref="C9:I9" si="1">SUM(C6+C8)</f>
        <v>3221.38</v>
      </c>
      <c r="D9" s="7">
        <f t="shared" si="1"/>
        <v>1645.6399999999999</v>
      </c>
      <c r="E9" s="7">
        <f t="shared" si="1"/>
        <v>1616.3899999999999</v>
      </c>
      <c r="F9" s="7">
        <f t="shared" si="1"/>
        <v>1460.1399999999999</v>
      </c>
      <c r="G9" s="7">
        <f t="shared" si="1"/>
        <v>1318.59</v>
      </c>
      <c r="H9" s="7">
        <f t="shared" si="1"/>
        <v>1215.6199999999999</v>
      </c>
      <c r="I9" s="8">
        <f t="shared" si="1"/>
        <v>1026.92</v>
      </c>
    </row>
  </sheetData>
  <printOptions horizontalCentered="1"/>
  <pageMargins left="0.78749999999999998" right="0.78749999999999998" top="0.78749999999999998" bottom="1.0249999999999999" header="0.511811023622047" footer="0.78749999999999998"/>
  <pageSetup orientation="portrait" useFirstPageNumber="1" horizontalDpi="300" verticalDpi="300" r:id="rId1"/>
  <headerFooter>
    <oddFooter>&amp;C&amp;K000000Seite &amp;Kffffff&amp;P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D428"/>
  </sheetPr>
  <dimension ref="A1:AML39"/>
  <sheetViews>
    <sheetView tabSelected="1" topLeftCell="K28" zoomScaleNormal="100" workbookViewId="0">
      <selection activeCell="R39" sqref="R39"/>
    </sheetView>
  </sheetViews>
  <sheetFormatPr defaultColWidth="11.5703125" defaultRowHeight="15"/>
  <cols>
    <col min="1" max="1" width="3.140625" style="9" customWidth="1"/>
    <col min="2" max="2" width="3.85546875" style="9" bestFit="1" customWidth="1"/>
    <col min="3" max="3" width="30.28515625" style="9" bestFit="1" customWidth="1"/>
    <col min="4" max="4" width="30.28515625" style="9" customWidth="1"/>
    <col min="5" max="5" width="14.42578125" style="9" bestFit="1" customWidth="1"/>
    <col min="6" max="6" width="12.28515625" style="9" bestFit="1" customWidth="1"/>
    <col min="7" max="7" width="13.5703125" style="9" bestFit="1" customWidth="1"/>
    <col min="8" max="8" width="13.140625" style="9" bestFit="1" customWidth="1"/>
    <col min="9" max="9" width="12.28515625" style="9" bestFit="1" customWidth="1"/>
    <col min="10" max="10" width="12.85546875" style="9" bestFit="1" customWidth="1"/>
    <col min="11" max="11" width="12.28515625" style="9" bestFit="1" customWidth="1"/>
    <col min="12" max="12" width="11.5703125" style="9"/>
    <col min="13" max="13" width="9.42578125" style="9" bestFit="1" customWidth="1"/>
    <col min="14" max="14" width="14.140625" style="9" bestFit="1" customWidth="1"/>
    <col min="15" max="15" width="13.85546875" style="9" bestFit="1" customWidth="1"/>
    <col min="16" max="16" width="17.85546875" style="9" customWidth="1"/>
    <col min="17" max="17" width="11.7109375" style="55" bestFit="1" customWidth="1"/>
    <col min="18" max="18" width="30.28515625" style="9" bestFit="1" customWidth="1"/>
    <col min="19" max="1026" width="11.5703125" style="9"/>
  </cols>
  <sheetData>
    <row r="1" spans="2:18" ht="16.5" customHeight="1">
      <c r="Q1" s="9"/>
    </row>
    <row r="2" spans="2:18" ht="29.85" customHeight="1">
      <c r="B2" s="10"/>
      <c r="C2" s="11" t="s">
        <v>8</v>
      </c>
      <c r="D2" s="11"/>
      <c r="E2" s="11" t="s">
        <v>1</v>
      </c>
      <c r="F2" s="11" t="s">
        <v>14</v>
      </c>
      <c r="G2" s="11" t="s">
        <v>15</v>
      </c>
      <c r="H2" s="11" t="s">
        <v>16</v>
      </c>
      <c r="I2" s="11" t="s">
        <v>17</v>
      </c>
      <c r="J2" s="11" t="s">
        <v>18</v>
      </c>
      <c r="K2" s="12" t="s">
        <v>19</v>
      </c>
      <c r="M2" s="9" t="s">
        <v>49</v>
      </c>
      <c r="N2" s="9" t="s">
        <v>50</v>
      </c>
      <c r="O2" s="9" t="s">
        <v>51</v>
      </c>
      <c r="P2" s="9" t="s">
        <v>57</v>
      </c>
      <c r="Q2" s="9" t="s">
        <v>52</v>
      </c>
      <c r="R2" s="9" t="s">
        <v>53</v>
      </c>
    </row>
    <row r="3" spans="2:18">
      <c r="B3" s="13" t="s">
        <v>20</v>
      </c>
      <c r="C3" s="14" t="s">
        <v>21</v>
      </c>
      <c r="D3" s="14"/>
      <c r="E3" s="15">
        <v>827.25</v>
      </c>
      <c r="F3" s="15">
        <v>29.25</v>
      </c>
      <c r="G3" s="15"/>
      <c r="H3" s="15"/>
      <c r="I3" s="15"/>
      <c r="J3" s="15"/>
      <c r="K3" s="16"/>
      <c r="M3" s="9">
        <v>30</v>
      </c>
      <c r="N3" s="9" t="s">
        <v>45</v>
      </c>
      <c r="O3" s="9" t="s">
        <v>45</v>
      </c>
      <c r="Q3" s="9" t="s">
        <v>45</v>
      </c>
      <c r="R3" s="9" t="s">
        <v>45</v>
      </c>
    </row>
    <row r="4" spans="2:18" ht="29.85" customHeight="1">
      <c r="B4" s="17">
        <v>1</v>
      </c>
      <c r="C4" s="18" t="s">
        <v>22</v>
      </c>
      <c r="D4" s="18"/>
      <c r="E4" s="19">
        <v>55.04</v>
      </c>
      <c r="F4" s="19">
        <v>55.04</v>
      </c>
      <c r="G4" s="19">
        <v>55.04</v>
      </c>
      <c r="H4" s="19">
        <v>55.04</v>
      </c>
      <c r="I4" s="19"/>
      <c r="J4" s="19"/>
      <c r="K4" s="20"/>
      <c r="M4" s="9">
        <v>31</v>
      </c>
      <c r="N4" s="9" t="s">
        <v>46</v>
      </c>
      <c r="O4" s="9" t="s">
        <v>54</v>
      </c>
      <c r="P4" s="9" t="s">
        <v>60</v>
      </c>
      <c r="Q4" s="54">
        <v>20</v>
      </c>
      <c r="R4" s="52" t="s">
        <v>47</v>
      </c>
    </row>
    <row r="5" spans="2:18" ht="29.85" customHeight="1">
      <c r="B5" s="13">
        <v>2</v>
      </c>
      <c r="C5" s="14" t="s">
        <v>23</v>
      </c>
      <c r="D5" s="14"/>
      <c r="E5" s="15">
        <v>156.25</v>
      </c>
      <c r="F5" s="15">
        <v>156.25</v>
      </c>
      <c r="G5" s="15">
        <v>156.25</v>
      </c>
      <c r="H5" s="15"/>
      <c r="I5" s="15"/>
      <c r="J5" s="15"/>
      <c r="K5" s="16"/>
      <c r="M5" s="9">
        <v>1</v>
      </c>
      <c r="N5" s="9" t="s">
        <v>48</v>
      </c>
      <c r="O5" s="9" t="s">
        <v>54</v>
      </c>
      <c r="P5" s="9" t="s">
        <v>58</v>
      </c>
      <c r="Q5" s="9">
        <v>9.25</v>
      </c>
      <c r="R5" s="9" t="s">
        <v>55</v>
      </c>
    </row>
    <row r="6" spans="2:18" ht="29.85" customHeight="1">
      <c r="B6" s="17">
        <v>3</v>
      </c>
      <c r="C6" s="18" t="s">
        <v>24</v>
      </c>
      <c r="D6" s="18"/>
      <c r="E6" s="19">
        <v>32</v>
      </c>
      <c r="F6" s="19">
        <v>32</v>
      </c>
      <c r="G6" s="19">
        <v>32</v>
      </c>
      <c r="H6" s="19">
        <v>32</v>
      </c>
      <c r="I6" s="19"/>
      <c r="J6" s="19"/>
      <c r="K6" s="20"/>
      <c r="M6" s="9">
        <v>2</v>
      </c>
      <c r="N6" s="9" t="s">
        <v>56</v>
      </c>
      <c r="O6" s="9" t="s">
        <v>54</v>
      </c>
      <c r="P6" s="9" t="s">
        <v>59</v>
      </c>
      <c r="Q6" s="54">
        <v>67.44</v>
      </c>
      <c r="R6" s="9" t="s">
        <v>61</v>
      </c>
    </row>
    <row r="7" spans="2:18" ht="29.85" customHeight="1">
      <c r="B7" s="13">
        <v>4</v>
      </c>
      <c r="C7" s="14" t="s">
        <v>25</v>
      </c>
      <c r="D7" s="14"/>
      <c r="E7" s="15">
        <v>411.6</v>
      </c>
      <c r="F7" s="15">
        <v>411.6</v>
      </c>
      <c r="G7" s="15">
        <v>411.6</v>
      </c>
      <c r="H7" s="15">
        <v>411.6</v>
      </c>
      <c r="I7" s="15">
        <v>411.6</v>
      </c>
      <c r="J7" s="15">
        <v>411.6</v>
      </c>
      <c r="K7" s="16">
        <v>411.6</v>
      </c>
      <c r="M7" s="9">
        <v>3</v>
      </c>
      <c r="N7" s="9" t="s">
        <v>45</v>
      </c>
      <c r="O7" s="9" t="s">
        <v>45</v>
      </c>
      <c r="P7" s="9" t="s">
        <v>45</v>
      </c>
      <c r="Q7" s="55" t="s">
        <v>45</v>
      </c>
      <c r="R7" s="9" t="s">
        <v>45</v>
      </c>
    </row>
    <row r="8" spans="2:18" ht="29.85" customHeight="1">
      <c r="B8" s="17">
        <v>5</v>
      </c>
      <c r="C8" s="18" t="s">
        <v>26</v>
      </c>
      <c r="D8" s="18"/>
      <c r="E8" s="19">
        <v>54.51</v>
      </c>
      <c r="F8" s="19">
        <v>54.51</v>
      </c>
      <c r="G8" s="19">
        <v>54.51</v>
      </c>
      <c r="H8" s="19">
        <v>54.51</v>
      </c>
      <c r="I8" s="19"/>
      <c r="J8" s="19"/>
      <c r="K8" s="20"/>
      <c r="M8" s="9">
        <v>4</v>
      </c>
      <c r="N8" s="9" t="s">
        <v>56</v>
      </c>
      <c r="O8" s="9" t="s">
        <v>54</v>
      </c>
      <c r="P8" s="9" t="s">
        <v>62</v>
      </c>
      <c r="Q8" s="54">
        <v>13.7</v>
      </c>
      <c r="R8" s="9" t="s">
        <v>63</v>
      </c>
    </row>
    <row r="9" spans="2:18" ht="29.85" customHeight="1">
      <c r="B9" s="13">
        <v>6</v>
      </c>
      <c r="C9" s="14" t="s">
        <v>27</v>
      </c>
      <c r="D9" s="14"/>
      <c r="E9" s="15">
        <v>55</v>
      </c>
      <c r="F9" s="15">
        <v>55</v>
      </c>
      <c r="G9" s="15">
        <v>55</v>
      </c>
      <c r="H9" s="15">
        <v>55</v>
      </c>
      <c r="I9" s="15">
        <v>55</v>
      </c>
      <c r="J9" s="15">
        <v>55</v>
      </c>
      <c r="K9" s="16"/>
      <c r="M9" s="9">
        <v>5</v>
      </c>
    </row>
    <row r="10" spans="2:18" ht="29.85" customHeight="1">
      <c r="B10" s="17">
        <v>7</v>
      </c>
      <c r="C10" s="18" t="s">
        <v>28</v>
      </c>
      <c r="D10" s="18"/>
      <c r="E10" s="19">
        <v>133.69999999999999</v>
      </c>
      <c r="F10" s="19">
        <v>133.69999999999999</v>
      </c>
      <c r="G10" s="19">
        <v>133.69999999999999</v>
      </c>
      <c r="H10" s="19">
        <v>133.69999999999999</v>
      </c>
      <c r="I10" s="19">
        <v>133.69999999999999</v>
      </c>
      <c r="J10" s="19">
        <v>133.69999999999999</v>
      </c>
      <c r="K10" s="20"/>
      <c r="M10" s="9">
        <v>6</v>
      </c>
      <c r="R10" s="53"/>
    </row>
    <row r="11" spans="2:18" ht="29.85" customHeight="1">
      <c r="B11" s="21"/>
      <c r="C11" s="22" t="s">
        <v>13</v>
      </c>
      <c r="D11" s="22"/>
      <c r="E11" s="23">
        <f t="shared" ref="E11:K11" si="0">SUM(E3:E10)</f>
        <v>1725.35</v>
      </c>
      <c r="F11" s="23">
        <f t="shared" si="0"/>
        <v>927.34999999999991</v>
      </c>
      <c r="G11" s="23">
        <f t="shared" si="0"/>
        <v>898.09999999999991</v>
      </c>
      <c r="H11" s="23">
        <f t="shared" si="0"/>
        <v>741.84999999999991</v>
      </c>
      <c r="I11" s="23">
        <f t="shared" si="0"/>
        <v>600.29999999999995</v>
      </c>
      <c r="J11" s="23">
        <f t="shared" si="0"/>
        <v>600.29999999999995</v>
      </c>
      <c r="K11" s="51">
        <f t="shared" si="0"/>
        <v>411.6</v>
      </c>
      <c r="M11" s="9">
        <v>7</v>
      </c>
    </row>
    <row r="12" spans="2:18">
      <c r="M12" s="9">
        <v>8</v>
      </c>
    </row>
    <row r="13" spans="2:18">
      <c r="M13" s="9">
        <v>9</v>
      </c>
    </row>
    <row r="14" spans="2:18">
      <c r="M14" s="9">
        <v>10</v>
      </c>
    </row>
    <row r="15" spans="2:18">
      <c r="M15" s="9">
        <v>11</v>
      </c>
    </row>
    <row r="16" spans="2:18">
      <c r="M16" s="9">
        <v>12</v>
      </c>
    </row>
    <row r="17" spans="13:13">
      <c r="M17" s="9">
        <v>13</v>
      </c>
    </row>
    <row r="18" spans="13:13">
      <c r="M18" s="9">
        <v>14</v>
      </c>
    </row>
    <row r="19" spans="13:13">
      <c r="M19" s="9">
        <v>15</v>
      </c>
    </row>
    <row r="20" spans="13:13">
      <c r="M20" s="9">
        <v>16</v>
      </c>
    </row>
    <row r="21" spans="13:13">
      <c r="M21" s="9">
        <v>17</v>
      </c>
    </row>
    <row r="22" spans="13:13">
      <c r="M22" s="9">
        <v>18</v>
      </c>
    </row>
    <row r="23" spans="13:13">
      <c r="M23" s="9">
        <v>19</v>
      </c>
    </row>
    <row r="24" spans="13:13">
      <c r="M24" s="9">
        <v>20</v>
      </c>
    </row>
    <row r="25" spans="13:13">
      <c r="M25" s="9">
        <v>21</v>
      </c>
    </row>
    <row r="26" spans="13:13">
      <c r="M26" s="9">
        <v>22</v>
      </c>
    </row>
    <row r="27" spans="13:13">
      <c r="M27" s="9">
        <v>23</v>
      </c>
    </row>
    <row r="28" spans="13:13">
      <c r="M28" s="9">
        <v>24</v>
      </c>
    </row>
    <row r="29" spans="13:13">
      <c r="M29" s="9">
        <v>25</v>
      </c>
    </row>
    <row r="30" spans="13:13">
      <c r="M30" s="9">
        <v>26</v>
      </c>
    </row>
    <row r="31" spans="13:13">
      <c r="M31" s="9">
        <v>27</v>
      </c>
    </row>
    <row r="32" spans="13:13">
      <c r="M32" s="9">
        <v>28</v>
      </c>
    </row>
    <row r="33" spans="13:18">
      <c r="M33" s="9">
        <v>29</v>
      </c>
    </row>
    <row r="34" spans="13:18">
      <c r="M34" s="9">
        <v>30</v>
      </c>
    </row>
    <row r="35" spans="13:18">
      <c r="M35" s="56" t="s">
        <v>13</v>
      </c>
      <c r="N35" s="56"/>
      <c r="O35" s="56"/>
      <c r="P35" s="56"/>
      <c r="Q35" s="55">
        <f>SUM(Q3:Q34)</f>
        <v>110.39</v>
      </c>
      <c r="R35" s="56">
        <f>SUBTOTAL(103,Tabela1[Descrição])</f>
        <v>6</v>
      </c>
    </row>
    <row r="39" spans="13:18">
      <c r="R39" s="53"/>
    </row>
  </sheetData>
  <printOptions horizontalCentered="1"/>
  <pageMargins left="0.78749999999999998" right="0.78749999999999998" top="0.78749999999999998" bottom="1.0249999999999999" header="0.511811023622047" footer="0.78749999999999998"/>
  <pageSetup orientation="portrait" horizontalDpi="300" verticalDpi="300"/>
  <headerFooter>
    <oddFooter>&amp;C&amp;K000000Seite &amp;Kffffff&amp;P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5983B0"/>
  </sheetPr>
  <dimension ref="A2:AMJ11"/>
  <sheetViews>
    <sheetView zoomScaleNormal="100" workbookViewId="0">
      <selection activeCell="D15" sqref="D15"/>
    </sheetView>
  </sheetViews>
  <sheetFormatPr defaultColWidth="11.5703125" defaultRowHeight="15"/>
  <cols>
    <col min="1" max="1" width="11.5703125" style="9"/>
    <col min="2" max="2" width="2.85546875" style="9" customWidth="1"/>
    <col min="3" max="3" width="28" style="9" customWidth="1"/>
    <col min="4" max="4" width="13.85546875" style="9" customWidth="1"/>
    <col min="5" max="5" width="11.85546875" style="9" customWidth="1"/>
    <col min="6" max="6" width="12.42578125" style="9" customWidth="1"/>
    <col min="7" max="7" width="12.140625" style="9" customWidth="1"/>
    <col min="8" max="9" width="11.85546875" style="9" customWidth="1"/>
    <col min="10" max="10" width="11.7109375" style="9" customWidth="1"/>
    <col min="11" max="1024" width="11.5703125" style="9"/>
  </cols>
  <sheetData>
    <row r="2" spans="2:10" ht="29.85" customHeight="1">
      <c r="B2" s="24"/>
      <c r="C2" s="25" t="s">
        <v>9</v>
      </c>
      <c r="D2" s="25" t="s">
        <v>1</v>
      </c>
      <c r="E2" s="25" t="s">
        <v>14</v>
      </c>
      <c r="F2" s="25" t="s">
        <v>15</v>
      </c>
      <c r="G2" s="25" t="s">
        <v>16</v>
      </c>
      <c r="H2" s="25" t="s">
        <v>17</v>
      </c>
      <c r="I2" s="25" t="s">
        <v>18</v>
      </c>
      <c r="J2" s="26" t="s">
        <v>19</v>
      </c>
    </row>
    <row r="3" spans="2:10" ht="29.85" customHeight="1">
      <c r="B3" s="27" t="s">
        <v>20</v>
      </c>
      <c r="C3" s="28" t="s">
        <v>21</v>
      </c>
      <c r="D3" s="29">
        <f>SUM(8.32+50+363.97+49.92+72.79)</f>
        <v>545</v>
      </c>
      <c r="E3" s="29"/>
      <c r="F3" s="29"/>
      <c r="G3" s="29"/>
      <c r="H3" s="29"/>
      <c r="I3" s="29"/>
      <c r="J3" s="29"/>
    </row>
    <row r="4" spans="2:10" ht="29.85" customHeight="1">
      <c r="B4" s="30">
        <v>1</v>
      </c>
      <c r="C4" s="31" t="s">
        <v>29</v>
      </c>
      <c r="D4" s="32">
        <v>55.9</v>
      </c>
      <c r="E4" s="32">
        <v>55.9</v>
      </c>
      <c r="F4" s="32">
        <v>55.9</v>
      </c>
      <c r="G4" s="32">
        <v>55.9</v>
      </c>
      <c r="H4" s="32">
        <v>55.9</v>
      </c>
      <c r="I4" s="32">
        <v>55.9</v>
      </c>
      <c r="J4" s="32">
        <v>55.9</v>
      </c>
    </row>
    <row r="5" spans="2:10" ht="29.85" customHeight="1">
      <c r="B5" s="33">
        <v>2</v>
      </c>
      <c r="C5" s="34" t="s">
        <v>30</v>
      </c>
      <c r="D5" s="35">
        <v>124.79</v>
      </c>
      <c r="E5" s="35"/>
      <c r="F5" s="35"/>
      <c r="G5" s="35"/>
      <c r="H5" s="35"/>
      <c r="I5" s="35"/>
      <c r="J5" s="35"/>
    </row>
    <row r="6" spans="2:10" ht="29.85" customHeight="1">
      <c r="B6" s="30">
        <v>3</v>
      </c>
      <c r="C6" s="31" t="s">
        <v>31</v>
      </c>
      <c r="D6" s="32">
        <v>13.95</v>
      </c>
      <c r="E6" s="32">
        <v>13.95</v>
      </c>
      <c r="F6" s="32">
        <v>13.95</v>
      </c>
      <c r="G6" s="32">
        <v>13.95</v>
      </c>
      <c r="H6" s="32">
        <v>13.95</v>
      </c>
      <c r="I6" s="32">
        <v>13.95</v>
      </c>
      <c r="J6" s="32">
        <v>13.95</v>
      </c>
    </row>
    <row r="7" spans="2:10" ht="29.85" customHeight="1">
      <c r="B7" s="33">
        <v>4</v>
      </c>
      <c r="C7" s="34" t="s">
        <v>32</v>
      </c>
      <c r="D7" s="35">
        <v>17.97</v>
      </c>
      <c r="E7" s="35">
        <v>17.97</v>
      </c>
      <c r="F7" s="35">
        <v>17.97</v>
      </c>
      <c r="G7" s="35">
        <v>17.97</v>
      </c>
      <c r="H7" s="35">
        <v>17.97</v>
      </c>
      <c r="I7" s="35"/>
      <c r="J7" s="35"/>
    </row>
    <row r="8" spans="2:10" ht="29.85" customHeight="1">
      <c r="B8" s="30" t="s">
        <v>33</v>
      </c>
      <c r="C8" s="31" t="s">
        <v>34</v>
      </c>
      <c r="D8" s="32">
        <v>10.7</v>
      </c>
      <c r="E8" s="32">
        <v>10.7</v>
      </c>
      <c r="F8" s="32">
        <v>10.7</v>
      </c>
      <c r="G8" s="32"/>
      <c r="H8" s="32"/>
      <c r="I8" s="32"/>
      <c r="J8" s="32"/>
    </row>
    <row r="9" spans="2:10" ht="29.85" customHeight="1">
      <c r="B9" s="33" t="s">
        <v>35</v>
      </c>
      <c r="C9" s="34" t="s">
        <v>36</v>
      </c>
      <c r="D9" s="35">
        <v>28</v>
      </c>
      <c r="E9" s="35">
        <v>28</v>
      </c>
      <c r="F9" s="35">
        <v>28</v>
      </c>
      <c r="G9" s="35">
        <v>28</v>
      </c>
      <c r="H9" s="35">
        <v>28</v>
      </c>
      <c r="I9" s="35">
        <v>28</v>
      </c>
      <c r="J9" s="35"/>
    </row>
    <row r="10" spans="2:10" ht="29.85" customHeight="1">
      <c r="B10" s="36" t="s">
        <v>37</v>
      </c>
      <c r="C10" s="37" t="s">
        <v>38</v>
      </c>
      <c r="D10" s="38">
        <f>804.2-796.31</f>
        <v>7.8900000000001</v>
      </c>
      <c r="E10" s="38"/>
      <c r="F10" s="38"/>
      <c r="G10" s="38"/>
      <c r="H10" s="38"/>
      <c r="I10" s="38"/>
      <c r="J10" s="38"/>
    </row>
    <row r="11" spans="2:10" ht="29.85" customHeight="1">
      <c r="B11" s="39"/>
      <c r="C11" s="40" t="s">
        <v>13</v>
      </c>
      <c r="D11" s="41">
        <f>SUM(D3:D10)</f>
        <v>804.20000000000016</v>
      </c>
      <c r="E11" s="41">
        <f t="shared" ref="E11:J11" si="0">SUM(E3:E7)</f>
        <v>87.82</v>
      </c>
      <c r="F11" s="41">
        <f t="shared" si="0"/>
        <v>87.82</v>
      </c>
      <c r="G11" s="41">
        <f t="shared" si="0"/>
        <v>87.82</v>
      </c>
      <c r="H11" s="41">
        <f t="shared" si="0"/>
        <v>87.82</v>
      </c>
      <c r="I11" s="41">
        <f t="shared" si="0"/>
        <v>69.849999999999994</v>
      </c>
      <c r="J11" s="42">
        <f t="shared" si="0"/>
        <v>69.849999999999994</v>
      </c>
    </row>
  </sheetData>
  <printOptions horizontalCentered="1"/>
  <pageMargins left="0.78749999999999998" right="0.78749999999999998" top="0.78749999999999998" bottom="1.0249999999999999" header="0.511811023622047" footer="0.78749999999999998"/>
  <pageSetup orientation="portrait" horizontalDpi="300" verticalDpi="300"/>
  <headerFooter>
    <oddFooter>&amp;C&amp;K000000Seite &amp;Kffffff&amp;P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69A2E"/>
  </sheetPr>
  <dimension ref="B2:J5"/>
  <sheetViews>
    <sheetView zoomScaleNormal="100" workbookViewId="0">
      <selection activeCell="E3" sqref="E3"/>
    </sheetView>
  </sheetViews>
  <sheetFormatPr defaultColWidth="11.5703125" defaultRowHeight="12.75"/>
  <cols>
    <col min="2" max="2" width="2.7109375" customWidth="1"/>
    <col min="3" max="3" width="36" customWidth="1"/>
    <col min="4" max="4" width="13.85546875" customWidth="1"/>
  </cols>
  <sheetData>
    <row r="2" spans="2:10" ht="29.1" customHeight="1">
      <c r="B2" s="10"/>
      <c r="C2" s="11" t="s">
        <v>10</v>
      </c>
      <c r="D2" s="11" t="s">
        <v>1</v>
      </c>
      <c r="E2" s="11" t="s">
        <v>14</v>
      </c>
      <c r="F2" s="11" t="s">
        <v>15</v>
      </c>
      <c r="G2" s="11" t="s">
        <v>16</v>
      </c>
      <c r="H2" s="11" t="s">
        <v>17</v>
      </c>
      <c r="I2" s="11" t="s">
        <v>18</v>
      </c>
      <c r="J2" s="12" t="s">
        <v>19</v>
      </c>
    </row>
    <row r="3" spans="2:10" ht="29.1" customHeight="1">
      <c r="B3" s="13" t="s">
        <v>20</v>
      </c>
      <c r="C3" s="14" t="s">
        <v>39</v>
      </c>
      <c r="D3" s="15">
        <v>146.36000000000001</v>
      </c>
      <c r="E3" s="15"/>
      <c r="F3" s="15"/>
      <c r="G3" s="15"/>
      <c r="H3" s="15"/>
      <c r="I3" s="15"/>
      <c r="J3" s="16"/>
    </row>
    <row r="4" spans="2:10" ht="29.1" customHeight="1">
      <c r="B4" s="17">
        <v>1</v>
      </c>
      <c r="C4" s="18" t="s">
        <v>40</v>
      </c>
      <c r="D4" s="19"/>
      <c r="E4" s="19">
        <v>85</v>
      </c>
      <c r="F4" s="19">
        <v>85</v>
      </c>
      <c r="G4" s="19">
        <v>85</v>
      </c>
      <c r="H4" s="19">
        <v>85</v>
      </c>
      <c r="I4" s="19"/>
      <c r="J4" s="20"/>
    </row>
    <row r="5" spans="2:10" ht="29.1" customHeight="1">
      <c r="B5" s="21"/>
      <c r="C5" s="22" t="s">
        <v>13</v>
      </c>
      <c r="D5" s="23">
        <f t="shared" ref="D5:J5" si="0">SUM(D3:D4)</f>
        <v>146.36000000000001</v>
      </c>
      <c r="E5" s="23">
        <f t="shared" si="0"/>
        <v>85</v>
      </c>
      <c r="F5" s="23">
        <f t="shared" si="0"/>
        <v>85</v>
      </c>
      <c r="G5" s="23">
        <f t="shared" si="0"/>
        <v>85</v>
      </c>
      <c r="H5" s="23">
        <f t="shared" si="0"/>
        <v>85</v>
      </c>
      <c r="I5" s="23">
        <f t="shared" si="0"/>
        <v>0</v>
      </c>
      <c r="J5" s="23">
        <f t="shared" si="0"/>
        <v>0</v>
      </c>
    </row>
  </sheetData>
  <printOptions horizontalCentered="1"/>
  <pageMargins left="0.78749999999999998" right="0.78749999999999998" top="0.78749999999999998" bottom="1.0249999999999999" header="0.511811023622047" footer="0.78749999999999998"/>
  <pageSetup orientation="portrait" horizontalDpi="300" verticalDpi="300"/>
  <headerFooter>
    <oddFooter>&amp;C&amp;K000000Seite &amp;Kffffff&amp;P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Geral</vt:lpstr>
      <vt:lpstr>Banco do Brasil</vt:lpstr>
      <vt:lpstr>Mercado Pago</vt:lpstr>
      <vt:lpstr>PicPay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Pedro Almeida</cp:lastModifiedBy>
  <cp:revision>9</cp:revision>
  <dcterms:created xsi:type="dcterms:W3CDTF">2022-09-01T19:54:40Z</dcterms:created>
  <dcterms:modified xsi:type="dcterms:W3CDTF">2022-09-05T16:07:49Z</dcterms:modified>
  <dc:language>pt-BR</dc:language>
</cp:coreProperties>
</file>