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07E3F8D3-4F40-4F99-AE6A-E293E1C475F5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7" i="1" l="1"/>
  <c r="T97" i="1"/>
  <c r="U97" i="1"/>
  <c r="V97" i="1"/>
  <c r="W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S93" i="1" l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C48" i="9"/>
  <c r="Q82" i="1"/>
  <c r="F83" i="9" s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F79" i="9" l="1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F78" i="9" l="1"/>
  <c r="F77" i="9"/>
  <c r="U77" i="1"/>
  <c r="W77" i="1"/>
  <c r="E77" i="9"/>
  <c r="W19" i="1"/>
  <c r="U19" i="1"/>
  <c r="E78" i="9"/>
</calcChain>
</file>

<file path=xl/sharedStrings.xml><?xml version="1.0" encoding="utf-8"?>
<sst xmlns="http://schemas.openxmlformats.org/spreadsheetml/2006/main" count="728" uniqueCount="245">
  <si>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</si>
  <si>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</si>
  <si>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</si>
  <si>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</si>
  <si>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</si>
  <si>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</si>
  <si>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</si>
  <si>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</si>
  <si>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</si>
  <si>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</si>
  <si>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</si>
  <si>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</si>
  <si>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</si>
  <si>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</si>
  <si>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</si>
  <si>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</si>
  <si>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</si>
  <si>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</si>
  <si>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</si>
  <si>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</si>
  <si>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</si>
  <si>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</si>
  <si>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</si>
  <si>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</si>
  <si>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</si>
  <si>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</si>
  <si>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</si>
  <si>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</si>
  <si>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</si>
  <si>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</si>
  <si>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</si>
  <si>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</si>
  <si>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</si>
  <si>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</si>
  <si>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</si>
  <si>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</si>
  <si>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</si>
  <si>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</si>
  <si>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</si>
  <si>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</si>
  <si>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</si>
  <si>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</si>
  <si>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</si>
  <si>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</si>
  <si>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</si>
  <si>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</si>
  <si>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</si>
  <si>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</si>
  <si>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</si>
  <si>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</si>
  <si>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</si>
  <si>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</si>
  <si>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</si>
  <si>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</si>
  <si>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</si>
  <si>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</si>
  <si>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</si>
  <si>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</si>
  <si>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</si>
  <si>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</si>
  <si>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</si>
  <si>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</si>
  <si>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</si>
  <si>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</si>
  <si>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</si>
  <si>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</si>
  <si>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</si>
  <si>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</si>
  <si>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</si>
  <si>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</si>
  <si>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</si>
  <si>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</si>
  <si>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</si>
  <si>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</si>
  <si>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</si>
  <si>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</si>
  <si>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</si>
  <si>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</si>
  <si>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</si>
  <si>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</si>
  <si>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</si>
  <si>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</si>
  <si>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</si>
  <si>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</si>
  <si>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</si>
  <si>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</si>
  <si>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</si>
  <si>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</si>
  <si>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</si>
  <si>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</si>
  <si>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</si>
  <si>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</si>
  <si>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</si>
  <si>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</si>
  <si>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</si>
  <si>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</si>
  <si>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</si>
  <si>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</si>
  <si>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</si>
  <si>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</si>
  <si>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</si>
  <si>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</si>
  <si>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</si>
  <si>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</si>
  <si>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</si>
  <si>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</si>
  <si>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</si>
  <si>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</si>
  <si>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</si>
  <si>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</si>
  <si>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</si>
  <si>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</si>
  <si>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</si>
  <si>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</si>
  <si>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</si>
  <si>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</si>
  <si>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</si>
  <si>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</si>
  <si>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</si>
  <si>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</si>
  <si>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</si>
  <si>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</si>
  <si>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</si>
  <si>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</si>
  <si>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</si>
  <si>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</si>
  <si>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</si>
  <si>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</si>
  <si>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</si>
  <si>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</si>
  <si>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</si>
  <si>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</si>
  <si>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</si>
  <si>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</si>
  <si>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</si>
  <si>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</si>
  <si>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</si>
  <si>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</si>
  <si>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</si>
  <si>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</si>
  <si>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</si>
  <si>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</si>
  <si>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</si>
  <si>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</si>
  <si>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</si>
  <si>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</si>
  <si>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</si>
  <si>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</si>
  <si>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</si>
  <si>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</si>
  <si>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</si>
  <si>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</si>
  <si>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</si>
  <si>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</si>
  <si>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</si>
  <si>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</si>
  <si>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</si>
  <si>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</si>
  <si>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</si>
  <si>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</si>
  <si>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</si>
  <si>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</si>
  <si>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</si>
  <si>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</si>
  <si>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</si>
  <si>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</si>
  <si>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</si>
  <si>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</si>
  <si>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</si>
  <si>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</si>
  <si>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</si>
  <si>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</si>
  <si>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</si>
  <si>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</si>
  <si>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</si>
  <si>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</si>
  <si>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</si>
  <si>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</si>
  <si>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</si>
  <si>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</si>
  <si>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</si>
  <si>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</si>
  <si>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</si>
  <si>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</si>
  <si>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</si>
  <si>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</si>
  <si>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</si>
  <si>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</si>
  <si>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</si>
  <si>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</si>
  <si>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</si>
  <si>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</si>
  <si>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</si>
  <si>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</si>
  <si>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</si>
  <si>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</si>
  <si>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</si>
  <si>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</si>
  <si>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</si>
  <si>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</si>
  <si>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</si>
  <si>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</si>
  <si>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</si>
  <si>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</si>
  <si>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</si>
  <si>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</si>
  <si>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</si>
  <si>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</si>
  <si>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</si>
  <si>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</si>
  <si>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</si>
  <si>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</si>
  <si>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i5 11400F (Rocket Lake) @-95mV [85]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</si>
  <si>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</si>
  <si>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</si>
  <si>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</si>
  <si>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</si>
  <si>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</si>
  <si>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</si>
  <si>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</si>
  <si>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</si>
  <si>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</si>
  <si>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</si>
  <si>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</si>
  <si>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</si>
  <si>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</si>
  <si>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</si>
  <si>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</si>
  <si>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</si>
  <si>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</si>
  <si>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</si>
  <si>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</si>
  <si>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</si>
  <si>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</si>
  <si>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</si>
  <si>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</si>
  <si>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</si>
  <si>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</si>
  <si>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</si>
  <si>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</si>
  <si>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</si>
  <si>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</si>
  <si>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R9 5950X (Vermeer) @heavy UV [92]</t>
  </si>
  <si>
    <t>R5 5600G (Cezanne) [93]</t>
  </si>
  <si>
    <t>Apple M1 Estimate [94]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</si>
</sst>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5" fontId="1" fillId="2" borderId="1" xfId="2" applyNumberFormat="1" applyFont="1" applyFill="1" applyBorder="1"/>
    <xf numFmtId="166" fontId="1" fillId="2" borderId="1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0" fontId="0" fillId="0" borderId="0" xfId="0" applyAlignment="1">
      <alignment horizontal="right"/>
    </xf>
    <xf numFmtId="0" fontId="1" fillId="2" borderId="2" xfId="1" applyBorder="1"/>
    <xf numFmtId="0" fontId="1" fillId="2" borderId="2" xfId="1" applyBorder="1" applyAlignment="1">
      <alignment wrapText="1"/>
    </xf>
    <xf numFmtId="166" fontId="0" fillId="0" borderId="7" xfId="2" applyNumberFormat="1" applyFont="1" applyBorder="1"/>
    <xf numFmtId="165" fontId="0" fillId="0" borderId="7" xfId="2" applyNumberFormat="1" applyFont="1" applyBorder="1"/>
    <xf numFmtId="0" fontId="0" fillId="0" borderId="0" xfId="0" applyBorder="1"/>
    <xf numFmtId="164" fontId="1" fillId="2" borderId="2" xfId="1" applyNumberFormat="1" applyBorder="1"/>
    <xf numFmtId="2" fontId="1" fillId="2" borderId="1" xfId="1" applyNumberFormat="1"/>
    <xf numFmtId="0" fontId="1" fillId="2" borderId="1" xfId="1" quotePrefix="1" applyAlignment="1">
      <alignment wrapText="1"/>
    </xf>
  </cellXfs>
  <cellStyles count="3">
    <cellStyle name="Eingabe" xfId="1" builtinId="20"/>
    <cellStyle name="Komma" xfId="2" builtinId="3"/>
    <cellStyle name="Standard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ST'!$B$4:$B$54</c:f>
              <c:strCache>
                <c:ptCount val="50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TR 1900X (Whitehaven) [87]</c:v>
                </c:pt>
                <c:pt idx="4">
                  <c:v>i7 2600 (Sandy Bridge) v0.6.0 [62]</c:v>
                </c:pt>
                <c:pt idx="5">
                  <c:v>R3 1200 (Summit Ridge) v0.3.1 [17]</c:v>
                </c:pt>
                <c:pt idx="6">
                  <c:v>i7 3770K (Ivy Bridge) v0.6.0 [57]</c:v>
                </c:pt>
                <c:pt idx="7">
                  <c:v>i5 3320M (Ivy Bridge) v0.6.0 [60]</c:v>
                </c:pt>
                <c:pt idx="8">
                  <c:v>i7 4800MQ (Haswell) v0.6.0 [52]</c:v>
                </c:pt>
                <c:pt idx="9">
                  <c:v>i5 4690k (Haswell) [91]</c:v>
                </c:pt>
                <c:pt idx="10">
                  <c:v>R5 2600X (Pinnacle Ridge) v0.5.1 [59]</c:v>
                </c:pt>
                <c:pt idx="11">
                  <c:v>R5 3600 (Matisse) v0.3.1 [2]</c:v>
                </c:pt>
                <c:pt idx="12">
                  <c:v>R7 2700X (Pinnacle Ridge) [72]</c:v>
                </c:pt>
                <c:pt idx="13">
                  <c:v>i5 7500 (Kaby Lake) 4C/4T v0.5.1 [40]</c:v>
                </c:pt>
                <c:pt idx="14">
                  <c:v>i7 5775C (Broadwell) v0.5.1 [28]</c:v>
                </c:pt>
                <c:pt idx="15">
                  <c:v>i5 8600k (Coffee Lake) v0.5.1 [39]</c:v>
                </c:pt>
                <c:pt idx="16">
                  <c:v>i5 4300U (Haswell) v0.6.0 [58]</c:v>
                </c:pt>
                <c:pt idx="17">
                  <c:v>i7 8700k (Coffee Lake) @5Ghz v0.5.1 [41]</c:v>
                </c:pt>
                <c:pt idx="18">
                  <c:v>Celeron N5100 (JasperLake) [80]</c:v>
                </c:pt>
                <c:pt idx="19">
                  <c:v>R9 5900X (Vermeer) [90]</c:v>
                </c:pt>
                <c:pt idx="20">
                  <c:v>R9 5950X (Vermeer) v0.5.1 [43]</c:v>
                </c:pt>
                <c:pt idx="21">
                  <c:v>R7 5800X (Vermeer) [66]</c:v>
                </c:pt>
                <c:pt idx="22">
                  <c:v>R5 3500U (Picasso) [73]</c:v>
                </c:pt>
                <c:pt idx="23">
                  <c:v>i5 11500 (Rocket Lake) [83]</c:v>
                </c:pt>
                <c:pt idx="24">
                  <c:v>i7 7500U (Kaby Lake) 2C/4T v0.5.1 [36]</c:v>
                </c:pt>
                <c:pt idx="25">
                  <c:v>i7 11700K (Rocket Lake) [84]</c:v>
                </c:pt>
                <c:pt idx="26">
                  <c:v>i5 8365U (WhiskeyLake) v0.3.1 [11]</c:v>
                </c:pt>
                <c:pt idx="27">
                  <c:v>R5 5600X (Vermeer) [76]</c:v>
                </c:pt>
                <c:pt idx="28">
                  <c:v>P Silver N6000 (JasperLake) [79]</c:v>
                </c:pt>
                <c:pt idx="29">
                  <c:v>R7 3700X (Matisse) v0.6.0 [47]</c:v>
                </c:pt>
                <c:pt idx="30">
                  <c:v>R9 5950X (Vermeer) @heavy UV [92]</c:v>
                </c:pt>
                <c:pt idx="31">
                  <c:v>i5 11400F (Rocket Lake) @-95mV [85]</c:v>
                </c:pt>
                <c:pt idx="32">
                  <c:v>i5 8250U (WhiskeyLake) v0.6.0 [51]</c:v>
                </c:pt>
                <c:pt idx="33">
                  <c:v>i7 9750H (Coffee Lake) [71]</c:v>
                </c:pt>
                <c:pt idx="34">
                  <c:v>i3 6157U (Skylake) v0.6.0 [63]</c:v>
                </c:pt>
                <c:pt idx="35">
                  <c:v>R5 2500U (Raven Ridge) [75]</c:v>
                </c:pt>
                <c:pt idx="36">
                  <c:v>i7 1065G (IceLake) v0.3.1 [3]</c:v>
                </c:pt>
                <c:pt idx="37">
                  <c:v>R5 5600G (Cezanne) [93]</c:v>
                </c:pt>
                <c:pt idx="38">
                  <c:v>R7 4750U (Renoir) v0.3.1 [7]</c:v>
                </c:pt>
                <c:pt idx="39">
                  <c:v>R7 4700U (Renoir) [1]</c:v>
                </c:pt>
                <c:pt idx="40">
                  <c:v>R5 PRO 4650G (Renoir) v0.3.1 [12]</c:v>
                </c:pt>
                <c:pt idx="41">
                  <c:v>i9 11980HK (TigerLake-8C) ES! See Post v0.6.0 [68]</c:v>
                </c:pt>
                <c:pt idx="42">
                  <c:v>R7 4750G (Renoir) v0.3.1 [5]</c:v>
                </c:pt>
                <c:pt idx="43">
                  <c:v>i7 1165G7 (TigerLake) [82]</c:v>
                </c:pt>
                <c:pt idx="44">
                  <c:v>R5 4600H (Renoir) Win11 v0.6.0 [44]</c:v>
                </c:pt>
                <c:pt idx="45">
                  <c:v>R3 4300G (Renoir) [81]</c:v>
                </c:pt>
                <c:pt idx="46">
                  <c:v>R5 4500U (Renoir) [74]</c:v>
                </c:pt>
                <c:pt idx="47">
                  <c:v>R7 5800H (Cezanne) [77]</c:v>
                </c:pt>
                <c:pt idx="48">
                  <c:v>R9 5900HS (Cezanne) v0.5.0 [30]</c:v>
                </c:pt>
                <c:pt idx="49">
                  <c:v>Apple M1 Estimate [94]</c:v>
                </c:pt>
              </c:strCache>
            </c:strRef>
          </c:cat>
          <c:val>
            <c:numRef>
              <c:f>'PES ST'!$C$4:$C$54</c:f>
              <c:numCache>
                <c:formatCode>#,##0.00</c:formatCode>
                <c:ptCount val="50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26.63</c:v>
                </c:pt>
                <c:pt idx="4">
                  <c:v>28.37</c:v>
                </c:pt>
                <c:pt idx="5">
                  <c:v>31.1</c:v>
                </c:pt>
                <c:pt idx="6">
                  <c:v>35.72</c:v>
                </c:pt>
                <c:pt idx="7">
                  <c:v>37.380000000000003</c:v>
                </c:pt>
                <c:pt idx="8">
                  <c:v>40.92</c:v>
                </c:pt>
                <c:pt idx="9">
                  <c:v>40.93</c:v>
                </c:pt>
                <c:pt idx="10">
                  <c:v>41.74</c:v>
                </c:pt>
                <c:pt idx="11">
                  <c:v>45.76</c:v>
                </c:pt>
                <c:pt idx="12">
                  <c:v>50.22</c:v>
                </c:pt>
                <c:pt idx="13">
                  <c:v>54.74</c:v>
                </c:pt>
                <c:pt idx="14">
                  <c:v>55.06</c:v>
                </c:pt>
                <c:pt idx="15">
                  <c:v>58.25</c:v>
                </c:pt>
                <c:pt idx="16">
                  <c:v>58.95</c:v>
                </c:pt>
                <c:pt idx="17">
                  <c:v>61.55</c:v>
                </c:pt>
                <c:pt idx="18">
                  <c:v>65.849999999999994</c:v>
                </c:pt>
                <c:pt idx="19">
                  <c:v>71.430000000000007</c:v>
                </c:pt>
                <c:pt idx="20">
                  <c:v>74.44</c:v>
                </c:pt>
                <c:pt idx="21">
                  <c:v>77.22</c:v>
                </c:pt>
                <c:pt idx="22">
                  <c:v>78.09</c:v>
                </c:pt>
                <c:pt idx="23">
                  <c:v>83.47</c:v>
                </c:pt>
                <c:pt idx="24">
                  <c:v>83.49</c:v>
                </c:pt>
                <c:pt idx="25">
                  <c:v>83.97</c:v>
                </c:pt>
                <c:pt idx="26">
                  <c:v>88.24</c:v>
                </c:pt>
                <c:pt idx="27">
                  <c:v>94.92</c:v>
                </c:pt>
                <c:pt idx="28">
                  <c:v>95.02</c:v>
                </c:pt>
                <c:pt idx="29">
                  <c:v>101.29</c:v>
                </c:pt>
                <c:pt idx="30">
                  <c:v>101.48</c:v>
                </c:pt>
                <c:pt idx="31">
                  <c:v>106.64</c:v>
                </c:pt>
                <c:pt idx="32">
                  <c:v>107.39</c:v>
                </c:pt>
                <c:pt idx="33">
                  <c:v>111.07</c:v>
                </c:pt>
                <c:pt idx="34">
                  <c:v>112.03</c:v>
                </c:pt>
                <c:pt idx="35">
                  <c:v>126.49</c:v>
                </c:pt>
                <c:pt idx="36">
                  <c:v>127.76</c:v>
                </c:pt>
                <c:pt idx="37">
                  <c:v>132.33000000000001</c:v>
                </c:pt>
                <c:pt idx="38">
                  <c:v>137.88</c:v>
                </c:pt>
                <c:pt idx="39">
                  <c:v>143.16999999999999</c:v>
                </c:pt>
                <c:pt idx="40">
                  <c:v>146.74</c:v>
                </c:pt>
                <c:pt idx="41">
                  <c:v>147.47999999999999</c:v>
                </c:pt>
                <c:pt idx="42">
                  <c:v>153.88</c:v>
                </c:pt>
                <c:pt idx="43">
                  <c:v>155.84</c:v>
                </c:pt>
                <c:pt idx="44">
                  <c:v>158.59</c:v>
                </c:pt>
                <c:pt idx="45">
                  <c:v>188.44</c:v>
                </c:pt>
                <c:pt idx="46">
                  <c:v>190</c:v>
                </c:pt>
                <c:pt idx="47">
                  <c:v>210.66</c:v>
                </c:pt>
                <c:pt idx="48">
                  <c:v>216.08</c:v>
                </c:pt>
                <c:pt idx="49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ST'!$B$4:$B$54</c:f>
              <c:strCache>
                <c:ptCount val="50"/>
                <c:pt idx="0">
                  <c:v>i7 4820K (Ivy Bridge) @4,5Ghz v0.3.1 [23]</c:v>
                </c:pt>
                <c:pt idx="1">
                  <c:v>TR 1900X (Whitehaven) [87]</c:v>
                </c:pt>
                <c:pt idx="2">
                  <c:v>i7 2600K (Sandy Bridge) @4,4Ghz v0.5.1 [34]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4690k (Haswell) [91]</c:v>
                </c:pt>
                <c:pt idx="8">
                  <c:v>i5 8600k (Coffee Lake) v0.5.1 [39]</c:v>
                </c:pt>
                <c:pt idx="9">
                  <c:v>i7 3770K (Ivy Bridge) v0.6.0 [57]</c:v>
                </c:pt>
                <c:pt idx="10">
                  <c:v>R9 5950X (Vermeer) v0.5.1 [43]</c:v>
                </c:pt>
                <c:pt idx="11">
                  <c:v>R9 5900X (Vermeer) [90]</c:v>
                </c:pt>
                <c:pt idx="12">
                  <c:v>R7 2700X (Pinnacle Ridge) [72]</c:v>
                </c:pt>
                <c:pt idx="13">
                  <c:v>i7 8700k (Coffee Lake) @5Ghz v0.5.1 [41]</c:v>
                </c:pt>
                <c:pt idx="14">
                  <c:v>R7 5800X (Vermeer) [66]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i5 11500 (Rocket Lake) [83]</c:v>
                </c:pt>
                <c:pt idx="18">
                  <c:v>i5 7500 (Kaby Lake) 4C/4T v0.5.1 [40]</c:v>
                </c:pt>
                <c:pt idx="19">
                  <c:v>R9 5950X (Vermeer) @heavy UV [92]</c:v>
                </c:pt>
                <c:pt idx="20">
                  <c:v>i7 5775C (Broadwell) v0.5.1 [28]</c:v>
                </c:pt>
                <c:pt idx="21">
                  <c:v>R5 5600X (Vermeer) [76]</c:v>
                </c:pt>
                <c:pt idx="22">
                  <c:v>i5 3320M (Ivy Bridge) v0.6.0 [60]</c:v>
                </c:pt>
                <c:pt idx="23">
                  <c:v>Celeron N3450 (Apollo Lake) v0.5.1 [37]</c:v>
                </c:pt>
                <c:pt idx="24">
                  <c:v>i5 11400F (Rocket Lake) @-95mV [85]</c:v>
                </c:pt>
                <c:pt idx="25">
                  <c:v>R7 3700X (Matisse) v0.6.0 [47]</c:v>
                </c:pt>
                <c:pt idx="26">
                  <c:v>R5 3500U (Picasso) [73]</c:v>
                </c:pt>
                <c:pt idx="27">
                  <c:v>i5 4300U (Haswell) v0.6.0 [58]</c:v>
                </c:pt>
                <c:pt idx="28">
                  <c:v>R5 5600G (Cezanne) [93]</c:v>
                </c:pt>
                <c:pt idx="29">
                  <c:v>i7 9750H (Coffee Lake) [71]</c:v>
                </c:pt>
                <c:pt idx="30">
                  <c:v>i9 11980HK (TigerLake-8C) ES! See Post v0.6.0 [68]</c:v>
                </c:pt>
                <c:pt idx="31">
                  <c:v>i5 8365U (WhiskeyLake) v0.3.1 [11]</c:v>
                </c:pt>
                <c:pt idx="32">
                  <c:v>i7 1165G7 (TigerLake) [82]</c:v>
                </c:pt>
                <c:pt idx="33">
                  <c:v>i7 7500U (Kaby Lake) 2C/4T v0.5.1 [36]</c:v>
                </c:pt>
                <c:pt idx="34">
                  <c:v>R5 PRO 4650G (Renoir) v0.3.1 [12]</c:v>
                </c:pt>
                <c:pt idx="35">
                  <c:v>R7 4700U (Renoir) [1]</c:v>
                </c:pt>
                <c:pt idx="36">
                  <c:v>R7 4750U (Renoir) v0.3.1 [7]</c:v>
                </c:pt>
                <c:pt idx="37">
                  <c:v>i5 8250U (WhiskeyLake) v0.6.0 [51]</c:v>
                </c:pt>
                <c:pt idx="38">
                  <c:v>R7 4750G (Renoir) v0.3.1 [5]</c:v>
                </c:pt>
                <c:pt idx="39">
                  <c:v>i7 1065G (IceLake) v0.3.1 [3]</c:v>
                </c:pt>
                <c:pt idx="40">
                  <c:v>Celeron N5100 (JasperLake) [80]</c:v>
                </c:pt>
                <c:pt idx="41">
                  <c:v>P Silver N6000 (JasperLake) [79]</c:v>
                </c:pt>
                <c:pt idx="42">
                  <c:v>R5 4600H (Renoir) Win11 v0.6.0 [44]</c:v>
                </c:pt>
                <c:pt idx="43">
                  <c:v>R7 5800H (Cezanne) [77]</c:v>
                </c:pt>
                <c:pt idx="44">
                  <c:v>R5 2500U (Raven Ridge) [75]</c:v>
                </c:pt>
                <c:pt idx="45">
                  <c:v>R9 5900HS (Cezanne) v0.5.0 [30]</c:v>
                </c:pt>
                <c:pt idx="46">
                  <c:v>R5 4500U (Renoir) [74]</c:v>
                </c:pt>
                <c:pt idx="47">
                  <c:v>i3 6157U (Skylake) v0.6.0 [63]</c:v>
                </c:pt>
                <c:pt idx="48">
                  <c:v>R3 4300G (Renoir) [81]</c:v>
                </c:pt>
                <c:pt idx="49">
                  <c:v>Apple M1 Estimate [94]</c:v>
                </c:pt>
              </c:strCache>
            </c:strRef>
          </c:cat>
          <c:val>
            <c:numRef>
              <c:f>'Consumption ST'!$C$4:$C$54</c:f>
              <c:numCache>
                <c:formatCode>General</c:formatCode>
                <c:ptCount val="50"/>
                <c:pt idx="0">
                  <c:v>55373</c:v>
                </c:pt>
                <c:pt idx="1">
                  <c:v>48597</c:v>
                </c:pt>
                <c:pt idx="2">
                  <c:v>38525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28989</c:v>
                </c:pt>
                <c:pt idx="8">
                  <c:v>27864</c:v>
                </c:pt>
                <c:pt idx="9">
                  <c:v>27072.99</c:v>
                </c:pt>
                <c:pt idx="10">
                  <c:v>26935</c:v>
                </c:pt>
                <c:pt idx="11">
                  <c:v>26897</c:v>
                </c:pt>
                <c:pt idx="12">
                  <c:v>25952</c:v>
                </c:pt>
                <c:pt idx="13">
                  <c:v>25887</c:v>
                </c:pt>
                <c:pt idx="14">
                  <c:v>24558</c:v>
                </c:pt>
                <c:pt idx="15">
                  <c:v>24128.5</c:v>
                </c:pt>
                <c:pt idx="16">
                  <c:v>23458.63</c:v>
                </c:pt>
                <c:pt idx="17">
                  <c:v>20987</c:v>
                </c:pt>
                <c:pt idx="18">
                  <c:v>20650</c:v>
                </c:pt>
                <c:pt idx="19">
                  <c:v>20116.45</c:v>
                </c:pt>
                <c:pt idx="20">
                  <c:v>20078</c:v>
                </c:pt>
                <c:pt idx="21">
                  <c:v>20057.62</c:v>
                </c:pt>
                <c:pt idx="22">
                  <c:v>18966</c:v>
                </c:pt>
                <c:pt idx="23">
                  <c:v>18192</c:v>
                </c:pt>
                <c:pt idx="24">
                  <c:v>16480.22</c:v>
                </c:pt>
                <c:pt idx="25">
                  <c:v>15775</c:v>
                </c:pt>
                <c:pt idx="26">
                  <c:v>13745</c:v>
                </c:pt>
                <c:pt idx="27">
                  <c:v>13379.46</c:v>
                </c:pt>
                <c:pt idx="28">
                  <c:v>13265</c:v>
                </c:pt>
                <c:pt idx="29">
                  <c:v>13062.5</c:v>
                </c:pt>
                <c:pt idx="30">
                  <c:v>12519</c:v>
                </c:pt>
                <c:pt idx="31">
                  <c:v>11657</c:v>
                </c:pt>
                <c:pt idx="32">
                  <c:v>11590</c:v>
                </c:pt>
                <c:pt idx="33">
                  <c:v>11096</c:v>
                </c:pt>
                <c:pt idx="34">
                  <c:v>10450</c:v>
                </c:pt>
                <c:pt idx="35">
                  <c:v>10432</c:v>
                </c:pt>
                <c:pt idx="36">
                  <c:v>10396</c:v>
                </c:pt>
                <c:pt idx="37">
                  <c:v>10395</c:v>
                </c:pt>
                <c:pt idx="38">
                  <c:v>10352</c:v>
                </c:pt>
                <c:pt idx="39">
                  <c:v>9839</c:v>
                </c:pt>
                <c:pt idx="40">
                  <c:v>9505</c:v>
                </c:pt>
                <c:pt idx="41">
                  <c:v>8577.2000000000007</c:v>
                </c:pt>
                <c:pt idx="42">
                  <c:v>8278</c:v>
                </c:pt>
                <c:pt idx="43">
                  <c:v>8085</c:v>
                </c:pt>
                <c:pt idx="44">
                  <c:v>7799</c:v>
                </c:pt>
                <c:pt idx="45">
                  <c:v>7445</c:v>
                </c:pt>
                <c:pt idx="46">
                  <c:v>7302.14</c:v>
                </c:pt>
                <c:pt idx="47">
                  <c:v>6987</c:v>
                </c:pt>
                <c:pt idx="48">
                  <c:v>6349.88</c:v>
                </c:pt>
                <c:pt idx="49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MT'!$B$4:$B$54</c:f>
              <c:strCache>
                <c:ptCount val="50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i5 4690k (Haswell) [91]</c:v>
                </c:pt>
                <c:pt idx="6">
                  <c:v>R3 1200 (Summit Ridge) v0.3.1 [17]</c:v>
                </c:pt>
                <c:pt idx="7">
                  <c:v>i7 2600K (Sandy Bridge) @4,4Ghz v0.5.1 [34]</c:v>
                </c:pt>
                <c:pt idx="8">
                  <c:v>Celeron N5100 (JasperLake) [80]</c:v>
                </c:pt>
                <c:pt idx="9">
                  <c:v>i5 7500 (Kaby Lake) 4C/4T v0.5.1 [40]</c:v>
                </c:pt>
                <c:pt idx="10">
                  <c:v>i7 7500U (Kaby Lake) 2C/4T v0.5.1 [36]</c:v>
                </c:pt>
                <c:pt idx="11">
                  <c:v>i3 6157U (Skylake) v0.6.0 [63]</c:v>
                </c:pt>
                <c:pt idx="12">
                  <c:v>i7 3770K (Ivy Bridge) v0.6.0 [57]</c:v>
                </c:pt>
                <c:pt idx="13">
                  <c:v>i7 4800MQ (Haswell) v0.6.0 [52]</c:v>
                </c:pt>
                <c:pt idx="14">
                  <c:v>P Silver N6000 (JasperLake) [79]</c:v>
                </c:pt>
                <c:pt idx="15">
                  <c:v>i7 5775C (Broadwell) v0.5.1 [28]</c:v>
                </c:pt>
                <c:pt idx="16">
                  <c:v>R5 3500U (Picasso) [73]</c:v>
                </c:pt>
                <c:pt idx="17">
                  <c:v>i5 8365U (WhiskeyLake) v0.3.1 [11]</c:v>
                </c:pt>
                <c:pt idx="18">
                  <c:v>i5 8600k (Coffee Lake) v0.5.1 [39]</c:v>
                </c:pt>
                <c:pt idx="19">
                  <c:v>R5 2600X (Pinnacle Ridge) v0.5.1 [59]</c:v>
                </c:pt>
                <c:pt idx="20">
                  <c:v>TR 1900X (Whitehaven) [87]</c:v>
                </c:pt>
                <c:pt idx="21">
                  <c:v>i5 8250U (WhiskeyLake) v0.6.0 [51]</c:v>
                </c:pt>
                <c:pt idx="22">
                  <c:v>i7 1065G (IceLake) v0.3.1 [3]</c:v>
                </c:pt>
                <c:pt idx="23">
                  <c:v>i7 8700k (Coffee Lake) @5Ghz v0.5.1 [41]</c:v>
                </c:pt>
                <c:pt idx="24">
                  <c:v>i7 1165G7 (TigerLake) [82]</c:v>
                </c:pt>
                <c:pt idx="25">
                  <c:v>R5 2500U (Raven Ridge) [75]</c:v>
                </c:pt>
                <c:pt idx="26">
                  <c:v>R5 3600 (Matisse) v0.3.1 [2]</c:v>
                </c:pt>
                <c:pt idx="27">
                  <c:v>i5 11500 (Rocket Lake) [83]</c:v>
                </c:pt>
                <c:pt idx="28">
                  <c:v>i5 11400F (Rocket Lake) @-95mV [85]</c:v>
                </c:pt>
                <c:pt idx="29">
                  <c:v>R7 2700X (Pinnacle Ridge) [72]</c:v>
                </c:pt>
                <c:pt idx="30">
                  <c:v>R3 4300G (Renoir) [81]</c:v>
                </c:pt>
                <c:pt idx="31">
                  <c:v>i7 9750H (Coffee Lake) [71]</c:v>
                </c:pt>
                <c:pt idx="32">
                  <c:v>R5 PRO 4650G (Renoir) v0.3.1 [12]</c:v>
                </c:pt>
                <c:pt idx="33">
                  <c:v>R5 4600H (Renoir) Win11 v0.6.0 [44]</c:v>
                </c:pt>
                <c:pt idx="34">
                  <c:v>i7 11700K (Rocket Lake) [84]</c:v>
                </c:pt>
                <c:pt idx="35">
                  <c:v>R5 4500U (Renoir) [74]</c:v>
                </c:pt>
                <c:pt idx="36">
                  <c:v>R5 5600X (Vermeer) [76]</c:v>
                </c:pt>
                <c:pt idx="37">
                  <c:v>R5 5600G (Cezanne) [93]</c:v>
                </c:pt>
                <c:pt idx="38">
                  <c:v>R7 5800X (Vermeer) [66]</c:v>
                </c:pt>
                <c:pt idx="39">
                  <c:v>i9 11980HK (TigerLake-8C) ES! See Post v0.6.0 [68]</c:v>
                </c:pt>
                <c:pt idx="40">
                  <c:v>R7 3700X (Matisse) v0.6.0 [47]</c:v>
                </c:pt>
                <c:pt idx="41">
                  <c:v>R7 4750G (Renoir) v0.3.1 [5]</c:v>
                </c:pt>
                <c:pt idx="42">
                  <c:v>R7 4700U (Renoir) [1]</c:v>
                </c:pt>
                <c:pt idx="43">
                  <c:v>R7 5800H (Cezanne) [77]</c:v>
                </c:pt>
                <c:pt idx="44">
                  <c:v>R7 4750U (Renoir) v0.3.1 [7]</c:v>
                </c:pt>
                <c:pt idx="45">
                  <c:v>R9 5900HS (Cezanne) v0.5.0 [30]</c:v>
                </c:pt>
                <c:pt idx="46">
                  <c:v>R9 5900X (Vermeer) [90]</c:v>
                </c:pt>
                <c:pt idx="47">
                  <c:v>Apple M1 Estimate [94]</c:v>
                </c:pt>
                <c:pt idx="48">
                  <c:v>R9 5950X (Vermeer) v0.5.1 [43]</c:v>
                </c:pt>
                <c:pt idx="49">
                  <c:v>R9 5950X (Vermeer) @heavy UV [92]</c:v>
                </c:pt>
              </c:strCache>
            </c:strRef>
          </c:cat>
          <c:val>
            <c:numRef>
              <c:f>'PES MT'!$C$4:$C$54</c:f>
              <c:numCache>
                <c:formatCode>#,##0.00</c:formatCode>
                <c:ptCount val="50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260.36</c:v>
                </c:pt>
                <c:pt idx="6">
                  <c:v>262.60000000000002</c:v>
                </c:pt>
                <c:pt idx="7">
                  <c:v>269.61</c:v>
                </c:pt>
                <c:pt idx="8">
                  <c:v>287.18</c:v>
                </c:pt>
                <c:pt idx="9">
                  <c:v>336.42</c:v>
                </c:pt>
                <c:pt idx="10">
                  <c:v>384.59</c:v>
                </c:pt>
                <c:pt idx="11">
                  <c:v>388.05</c:v>
                </c:pt>
                <c:pt idx="12">
                  <c:v>447.21</c:v>
                </c:pt>
                <c:pt idx="13">
                  <c:v>451.85</c:v>
                </c:pt>
                <c:pt idx="14">
                  <c:v>512.39</c:v>
                </c:pt>
                <c:pt idx="15">
                  <c:v>560.07000000000005</c:v>
                </c:pt>
                <c:pt idx="16">
                  <c:v>590.89</c:v>
                </c:pt>
                <c:pt idx="17">
                  <c:v>656.66</c:v>
                </c:pt>
                <c:pt idx="18">
                  <c:v>739.31</c:v>
                </c:pt>
                <c:pt idx="19">
                  <c:v>768.82</c:v>
                </c:pt>
                <c:pt idx="20">
                  <c:v>771.77</c:v>
                </c:pt>
                <c:pt idx="21">
                  <c:v>838.17</c:v>
                </c:pt>
                <c:pt idx="22">
                  <c:v>885.22</c:v>
                </c:pt>
                <c:pt idx="23">
                  <c:v>925.56</c:v>
                </c:pt>
                <c:pt idx="24">
                  <c:v>1136.33</c:v>
                </c:pt>
                <c:pt idx="25">
                  <c:v>1216.69</c:v>
                </c:pt>
                <c:pt idx="26">
                  <c:v>1386.39</c:v>
                </c:pt>
                <c:pt idx="27">
                  <c:v>1480.21</c:v>
                </c:pt>
                <c:pt idx="28">
                  <c:v>1485.51</c:v>
                </c:pt>
                <c:pt idx="29">
                  <c:v>1502.87</c:v>
                </c:pt>
                <c:pt idx="30">
                  <c:v>1513.55</c:v>
                </c:pt>
                <c:pt idx="31">
                  <c:v>1535</c:v>
                </c:pt>
                <c:pt idx="32">
                  <c:v>1818.77</c:v>
                </c:pt>
                <c:pt idx="33">
                  <c:v>1878.68</c:v>
                </c:pt>
                <c:pt idx="34">
                  <c:v>1887.59</c:v>
                </c:pt>
                <c:pt idx="35">
                  <c:v>2061.89</c:v>
                </c:pt>
                <c:pt idx="36">
                  <c:v>2098.9899999999998</c:v>
                </c:pt>
                <c:pt idx="37">
                  <c:v>2320.02</c:v>
                </c:pt>
                <c:pt idx="38">
                  <c:v>2341.54</c:v>
                </c:pt>
                <c:pt idx="39">
                  <c:v>2564.7600000000002</c:v>
                </c:pt>
                <c:pt idx="40">
                  <c:v>2569.91</c:v>
                </c:pt>
                <c:pt idx="41">
                  <c:v>2637.56</c:v>
                </c:pt>
                <c:pt idx="42">
                  <c:v>2656.06</c:v>
                </c:pt>
                <c:pt idx="43">
                  <c:v>3492.77</c:v>
                </c:pt>
                <c:pt idx="44">
                  <c:v>3599.63</c:v>
                </c:pt>
                <c:pt idx="45">
                  <c:v>3936.18</c:v>
                </c:pt>
                <c:pt idx="46">
                  <c:v>4236.1000000000004</c:v>
                </c:pt>
                <c:pt idx="47">
                  <c:v>6400</c:v>
                </c:pt>
                <c:pt idx="48">
                  <c:v>6668.05</c:v>
                </c:pt>
                <c:pt idx="49">
                  <c:v>9477.01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MT'!$B$4:$B$54</c:f>
              <c:strCache>
                <c:ptCount val="50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TR 1900X (Whitehaven) [87]</c:v>
                </c:pt>
                <c:pt idx="5">
                  <c:v>R3 1200 (Summit Ridge) v0.3.1 [17]</c:v>
                </c:pt>
                <c:pt idx="6">
                  <c:v>Celeron N3450 (Apollo Lake) v0.5.1 [37]</c:v>
                </c:pt>
                <c:pt idx="7">
                  <c:v>i5 8600k (Coffee Lake) v0.5.1 [39]</c:v>
                </c:pt>
                <c:pt idx="8">
                  <c:v>i7 8700k (Coffee Lake) @5Ghz v0.5.1 [41]</c:v>
                </c:pt>
                <c:pt idx="9">
                  <c:v>R5 2600X (Pinnacle Ridge) v0.5.1 [59]</c:v>
                </c:pt>
                <c:pt idx="10">
                  <c:v>i7 3770K (Ivy Bridge) v0.6.0 [57]</c:v>
                </c:pt>
                <c:pt idx="11">
                  <c:v>i5 3320M (Ivy Bridge) v0.6.0 [60]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4300U (Haswell) v0.6.0 [58]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i5 11400F (Rocket Lake) @-95mV [85]</c:v>
                </c:pt>
                <c:pt idx="18">
                  <c:v>R7 2700X (Pinnacle Ridge) [72]</c:v>
                </c:pt>
                <c:pt idx="19">
                  <c:v>R5 3600 (Matisse) v0.3.1 [2]</c:v>
                </c:pt>
                <c:pt idx="20">
                  <c:v>R7 5800X (Vermeer) [66]</c:v>
                </c:pt>
                <c:pt idx="21">
                  <c:v>i5 11500 (Rocket Lake) [83]</c:v>
                </c:pt>
                <c:pt idx="22">
                  <c:v>R5 5600X (Vermeer) [76]</c:v>
                </c:pt>
                <c:pt idx="23">
                  <c:v>R5 PRO 4650G (Renoir) v0.3.1 [12]</c:v>
                </c:pt>
                <c:pt idx="24">
                  <c:v>R7 3700X (Matisse) v0.6.0 [47]</c:v>
                </c:pt>
                <c:pt idx="25">
                  <c:v>i7 9750H (Coffee Lake) [71]</c:v>
                </c:pt>
                <c:pt idx="26">
                  <c:v>R9 5900X (Vermeer) [90]</c:v>
                </c:pt>
                <c:pt idx="27">
                  <c:v>R7 4750G (Renoir) v0.3.1 [5]</c:v>
                </c:pt>
                <c:pt idx="28">
                  <c:v>R5 3500U (Picasso) [73]</c:v>
                </c:pt>
                <c:pt idx="29">
                  <c:v>i7 7500U (Kaby Lake) 2C/4T v0.5.1 [36]</c:v>
                </c:pt>
                <c:pt idx="30">
                  <c:v>i7 1165G7 (TigerLake) [82]</c:v>
                </c:pt>
                <c:pt idx="31">
                  <c:v>i5 8250U (WhiskeyLake) v0.6.0 [51]</c:v>
                </c:pt>
                <c:pt idx="32">
                  <c:v>i3 6157U (Skylake) v0.6.0 [63]</c:v>
                </c:pt>
                <c:pt idx="33">
                  <c:v>R5 5600G (Cezanne) [93]</c:v>
                </c:pt>
                <c:pt idx="34">
                  <c:v>i5 8365U (WhiskeyLake) v0.3.1 [11]</c:v>
                </c:pt>
                <c:pt idx="35">
                  <c:v>Celeron N5100 (JasperLake) [80]</c:v>
                </c:pt>
                <c:pt idx="36">
                  <c:v>R9 5950X (Vermeer) v0.5.1 [43]</c:v>
                </c:pt>
                <c:pt idx="37">
                  <c:v>R3 4300G (Renoir) [81]</c:v>
                </c:pt>
                <c:pt idx="38">
                  <c:v>i7 1065G (IceLake) v0.3.1 [3]</c:v>
                </c:pt>
                <c:pt idx="39">
                  <c:v>R5 4600H (Renoir) Win11 v0.6.0 [44]</c:v>
                </c:pt>
                <c:pt idx="40">
                  <c:v>i9 11980HK (TigerLake-8C) ES! See Post v0.6.0 [68]</c:v>
                </c:pt>
                <c:pt idx="41">
                  <c:v>R7 5800H (Cezanne) [77]</c:v>
                </c:pt>
                <c:pt idx="42">
                  <c:v>P Silver N6000 (JasperLake) [79]</c:v>
                </c:pt>
                <c:pt idx="43">
                  <c:v>R9 5900HS (Cezanne) v0.5.0 [30]</c:v>
                </c:pt>
                <c:pt idx="44">
                  <c:v>R9 5950X (Vermeer) @heavy UV [92]</c:v>
                </c:pt>
                <c:pt idx="45">
                  <c:v>R5 4500U (Renoir) [74]</c:v>
                </c:pt>
                <c:pt idx="46">
                  <c:v>R5 2500U (Raven Ridge) [75]</c:v>
                </c:pt>
                <c:pt idx="47">
                  <c:v>R7 4700U (Renoir) [1]</c:v>
                </c:pt>
                <c:pt idx="48">
                  <c:v>R7 4750U (Renoir) v0.3.1 [7]</c:v>
                </c:pt>
                <c:pt idx="49">
                  <c:v>Apple M1 Estimate [94]</c:v>
                </c:pt>
              </c:strCache>
            </c:strRef>
          </c:cat>
          <c:val>
            <c:numRef>
              <c:f>'Consumption MT'!$C$4:$C$54</c:f>
              <c:numCache>
                <c:formatCode>General</c:formatCode>
                <c:ptCount val="50"/>
                <c:pt idx="0">
                  <c:v>20531</c:v>
                </c:pt>
                <c:pt idx="1">
                  <c:v>18669</c:v>
                </c:pt>
                <c:pt idx="2">
                  <c:v>17714</c:v>
                </c:pt>
                <c:pt idx="3">
                  <c:v>16486</c:v>
                </c:pt>
                <c:pt idx="4">
                  <c:v>14692.8</c:v>
                </c:pt>
                <c:pt idx="5">
                  <c:v>13138</c:v>
                </c:pt>
                <c:pt idx="6">
                  <c:v>12920</c:v>
                </c:pt>
                <c:pt idx="7">
                  <c:v>12266</c:v>
                </c:pt>
                <c:pt idx="8">
                  <c:v>12017</c:v>
                </c:pt>
                <c:pt idx="9">
                  <c:v>11691</c:v>
                </c:pt>
                <c:pt idx="10">
                  <c:v>11189.89</c:v>
                </c:pt>
                <c:pt idx="11">
                  <c:v>10172</c:v>
                </c:pt>
                <c:pt idx="12">
                  <c:v>10055</c:v>
                </c:pt>
                <c:pt idx="13">
                  <c:v>9308</c:v>
                </c:pt>
                <c:pt idx="14">
                  <c:v>9015.32</c:v>
                </c:pt>
                <c:pt idx="15">
                  <c:v>8980.59</c:v>
                </c:pt>
                <c:pt idx="16">
                  <c:v>8241.4330000000009</c:v>
                </c:pt>
                <c:pt idx="17">
                  <c:v>7981.25</c:v>
                </c:pt>
                <c:pt idx="18">
                  <c:v>7620</c:v>
                </c:pt>
                <c:pt idx="19">
                  <c:v>7223</c:v>
                </c:pt>
                <c:pt idx="20">
                  <c:v>6777</c:v>
                </c:pt>
                <c:pt idx="21">
                  <c:v>6750</c:v>
                </c:pt>
                <c:pt idx="22">
                  <c:v>5870.3512499999997</c:v>
                </c:pt>
                <c:pt idx="23">
                  <c:v>5785</c:v>
                </c:pt>
                <c:pt idx="24">
                  <c:v>5444</c:v>
                </c:pt>
                <c:pt idx="25">
                  <c:v>5428.6440000000002</c:v>
                </c:pt>
                <c:pt idx="26">
                  <c:v>5274</c:v>
                </c:pt>
                <c:pt idx="27">
                  <c:v>5262</c:v>
                </c:pt>
                <c:pt idx="28">
                  <c:v>5238</c:v>
                </c:pt>
                <c:pt idx="29">
                  <c:v>5226</c:v>
                </c:pt>
                <c:pt idx="30">
                  <c:v>5208</c:v>
                </c:pt>
                <c:pt idx="31">
                  <c:v>5030</c:v>
                </c:pt>
                <c:pt idx="32">
                  <c:v>4965</c:v>
                </c:pt>
                <c:pt idx="33">
                  <c:v>4838</c:v>
                </c:pt>
                <c:pt idx="34">
                  <c:v>4575</c:v>
                </c:pt>
                <c:pt idx="35">
                  <c:v>4550</c:v>
                </c:pt>
                <c:pt idx="36">
                  <c:v>4149</c:v>
                </c:pt>
                <c:pt idx="37">
                  <c:v>4075.1950000000002</c:v>
                </c:pt>
                <c:pt idx="38">
                  <c:v>3912</c:v>
                </c:pt>
                <c:pt idx="39">
                  <c:v>3886</c:v>
                </c:pt>
                <c:pt idx="40">
                  <c:v>3825</c:v>
                </c:pt>
                <c:pt idx="41">
                  <c:v>3775</c:v>
                </c:pt>
                <c:pt idx="42">
                  <c:v>3703.3049999999998</c:v>
                </c:pt>
                <c:pt idx="43">
                  <c:v>3010</c:v>
                </c:pt>
                <c:pt idx="44">
                  <c:v>2972.54</c:v>
                </c:pt>
                <c:pt idx="45">
                  <c:v>2723.7275</c:v>
                </c:pt>
                <c:pt idx="46">
                  <c:v>2588</c:v>
                </c:pt>
                <c:pt idx="47">
                  <c:v>2410</c:v>
                </c:pt>
                <c:pt idx="48">
                  <c:v>2029</c:v>
                </c:pt>
                <c:pt idx="49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7B5E36A-75BC-40E6-AF56-1F4B01AED49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86E75B-6C06-4336-91E5-F26BF5877C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B8DCDB44-8D30-415E-A41F-061FC386ED3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9.1907666666666721E-2"/>
                  <c:y val="6.684144444444455E-2"/>
                </c:manualLayout>
              </c:layout>
              <c:tx>
                <c:rich>
                  <a:bodyPr/>
                  <a:lstStyle/>
                  <a:p>
                    <a:fld id="{066B71C7-7645-4677-8B6F-354E820F75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7B717DCB-FEC0-42F0-848F-E511C2CEA7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A9EA9BE-342F-43BA-B373-1D70515040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2.7928888888889406E-3"/>
                  <c:y val="2.1488111111111111E-2"/>
                </c:manualLayout>
              </c:layout>
              <c:tx>
                <c:rich>
                  <a:bodyPr/>
                  <a:lstStyle/>
                  <a:p>
                    <a:fld id="{3AE7D453-6E51-4D41-A602-9A51FB5A9B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90CDEBD-CE5A-42BE-A29D-21B5B6A2A29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2ED387C-1436-43E0-8A43-3A15E8FE4A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8FD76D1-4ADF-4A4F-8722-0F9D41988E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16792222222222222"/>
                  <c:y val="-1.9755555555555554E-2"/>
                </c:manualLayout>
              </c:layout>
              <c:tx>
                <c:rich>
                  <a:bodyPr/>
                  <a:lstStyle/>
                  <a:p>
                    <a:fld id="{CAAF8153-B607-4578-9C32-63D654FBED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A75F739-F56D-4C5D-AF91-D93CC34944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C5209AA-1BC2-44A1-A4DB-DF972D4E32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1A3A908-FA16-4892-BF88-C78B991B57A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4.5155555555555657E-2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06CB4C8A-210D-4479-831C-0BA595AD20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4.2333333333333337E-3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49162DD8-411C-4A6E-A46F-F9F39F9379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5.503333333333333E-2"/>
                  <c:y val="-3.1044444444444444E-2"/>
                </c:manualLayout>
              </c:layout>
              <c:tx>
                <c:rich>
                  <a:bodyPr/>
                  <a:lstStyle/>
                  <a:p>
                    <a:fld id="{1053839A-7073-4653-AD5E-42679ED678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7977777777777987E-2"/>
                  <c:y val="5.3622222222222224E-2"/>
                </c:manualLayout>
              </c:layout>
              <c:tx>
                <c:rich>
                  <a:bodyPr/>
                  <a:lstStyle/>
                  <a:p>
                    <a:fld id="{47243EF9-C2EF-44BE-B462-CD5433C6B47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41E7D93-71FB-4B25-BCCB-9B75191694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0170677-58FB-4CA2-8D91-7182B57AF8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909FBE7-9D99-4988-8A45-D674ED47CD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4.9388888888888892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E07AD93C-913A-4767-8D82-C1E267C554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-4.5155555555555553E-2"/>
                  <c:y val="-2.5399999999999999E-2"/>
                </c:manualLayout>
              </c:layout>
              <c:tx>
                <c:rich>
                  <a:bodyPr/>
                  <a:lstStyle/>
                  <a:p>
                    <a:fld id="{2C41A187-FBCD-481D-B58E-7DEF3ACA518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F8D55A4-21C4-4858-913E-005C71FDC8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B9FB671-E195-4832-A05E-6A88F6163B6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644AE11-12A3-4A1E-AD69-A24F56A9B9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49D4FB2-7B90-417D-BA00-89E5124A12C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383D25F-9699-49E5-AEAB-87C59C5DE6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0583333333333333"/>
                  <c:y val="-3.6688888888888993E-2"/>
                </c:manualLayout>
              </c:layout>
              <c:tx>
                <c:rich>
                  <a:bodyPr/>
                  <a:lstStyle/>
                  <a:p>
                    <a:fld id="{866028CD-3264-4F09-861B-72CEBA76FDF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2.5399999999999999E-2"/>
                  <c:y val="4.3744444444444447E-2"/>
                </c:manualLayout>
              </c:layout>
              <c:tx>
                <c:rich>
                  <a:bodyPr/>
                  <a:lstStyle/>
                  <a:p>
                    <a:fld id="{352FEFF9-C90C-431A-96E9-34A3F9C372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BE7B7C8-8864-432F-920F-B7161E6917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4.9388888888888892E-2"/>
                  <c:y val="1.6933333333333335E-2"/>
                </c:manualLayout>
              </c:layout>
              <c:tx>
                <c:rich>
                  <a:bodyPr/>
                  <a:lstStyle/>
                  <a:p>
                    <a:fld id="{6CFE0D99-BBE8-4C96-829A-F485BD608C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635E81E-C1D1-4737-8C48-F78E8FEA0AC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35112161-1F3C-4924-A8D1-60A2F3EF76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7E5267B-EE2C-4BE9-A9AA-47E92B951B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2.6811111111111112E-2"/>
                  <c:y val="5.0799999999999998E-2"/>
                </c:manualLayout>
              </c:layout>
              <c:tx>
                <c:rich>
                  <a:bodyPr/>
                  <a:lstStyle/>
                  <a:p>
                    <a:fld id="{DE733679-5E6B-49C7-8805-9E6F66D25F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0458811111111112"/>
                  <c:y val="2.6042888888888786E-2"/>
                </c:manualLayout>
              </c:layout>
              <c:tx>
                <c:rich>
                  <a:bodyPr/>
                  <a:lstStyle/>
                  <a:p>
                    <a:fld id="{3AA6E9A8-FC96-423D-BA4D-269EE70B9F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02FA96F-3CE6-4A17-850E-8E1B8AB0C0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5C0D302-1D81-4F22-A79D-95506D666D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4BF5FFCF-11D0-4BC1-9FC2-DE98DC6B18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2.1166666666666667E-2"/>
                  <c:y val="7.0555555555555455E-2"/>
                </c:manualLayout>
              </c:layout>
              <c:tx>
                <c:rich>
                  <a:bodyPr/>
                  <a:lstStyle/>
                  <a:p>
                    <a:fld id="{A4ACABB1-05D8-41A6-9381-B3B12BE71B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6.3500000000000098E-2"/>
                  <c:y val="-4.9388888888888892E-2"/>
                </c:manualLayout>
              </c:layout>
              <c:tx>
                <c:rich>
                  <a:bodyPr/>
                  <a:lstStyle/>
                  <a:p>
                    <a:fld id="{64091FD8-09C8-4DA9-AB73-8F9CF836A35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3.5277777777777776E-2"/>
                  <c:y val="8.607777777777767E-2"/>
                </c:manualLayout>
              </c:layout>
              <c:tx>
                <c:rich>
                  <a:bodyPr/>
                  <a:lstStyle/>
                  <a:p>
                    <a:fld id="{040DE4E9-D3A2-4927-8983-BC0AFFAF02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6.4911111111111114E-2"/>
                  <c:y val="1.6933333333333335E-2"/>
                </c:manualLayout>
              </c:layout>
              <c:tx>
                <c:rich>
                  <a:bodyPr/>
                  <a:lstStyle/>
                  <a:p>
                    <a:fld id="{761AF396-83FD-4C79-9D52-5071A54759F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2230CBB-F4C1-4B0E-B1CC-3254BF70A6A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5.6444444444444547E-2"/>
                  <c:y val="3.5277777777777776E-2"/>
                </c:manualLayout>
              </c:layout>
              <c:tx>
                <c:rich>
                  <a:bodyPr/>
                  <a:lstStyle/>
                  <a:p>
                    <a:fld id="{33B1E691-0274-44C3-B2F2-2D2301F49FF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-4.5155555555555657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A3D7FB4F-1A3A-4447-A515-F9B9C969DB4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25566E4B-4DED-4081-AFF4-F1C9A4EBAC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#.##0_-;\-* #.##0_-;_-*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13265</c:v>
                </c:pt>
                <c:pt idx="91">
                  <c:v>2101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#,#00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1034.6400000000001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983.86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3293.49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541.62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568.99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569.71</c:v>
                </c:pt>
                <c:pt idx="91">
                  <c:v>553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R9 5950X (Vermeer) [92]</c:v>
                  </c:pt>
                  <c:pt idx="90">
                    <c:v>R5 5600G (Cezanne) [93]</c:v>
                  </c:pt>
                  <c:pt idx="91">
                    <c:v>Apple M1 [94]</c:v>
                  </c:pt>
                  <c:pt idx="92">
                    <c:v>#NV</c:v>
                  </c:pt>
                  <c:pt idx="93">
                    <c:v>#NV</c:v>
                  </c:pt>
                  <c:pt idx="94">
                    <c:v>#NV</c:v>
                  </c:pt>
                  <c:pt idx="95">
                    <c:v>#NV</c:v>
                  </c:pt>
                  <c:pt idx="96">
                    <c:v>#NV</c:v>
                  </c:pt>
                  <c:pt idx="97">
                    <c:v>#NV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#NV</c:v>
                  </c:pt>
                  <c:pt idx="101">
                    <c:v>#NV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30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  <c:majorUnit val="2000"/>
        <c:minorUnit val="100"/>
      </c:valAx>
      <c:valAx>
        <c:axId val="2100051407"/>
        <c:scaling>
          <c:orientation val="minMax"/>
          <c:max val="2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  <c:majorUnit val="200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114A10E-77EE-4F75-93BF-0E18E534E30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2E2D0C-6409-4279-8F59-51F67E7951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920959-5649-47F2-8C03-6E807AD4889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4.6566666666666617E-2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ECD24E4B-AF80-4DB2-B9AD-674EDFCDFF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CA0933E7-AF12-4110-9952-A0B17F81422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68CD349-5D28-4B19-BD84-3EB5B2D556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F106FB3-F52E-4DFD-8328-B0E12AC112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5.2211111111111111E-2"/>
                  <c:y val="3.1044444444444444E-2"/>
                </c:manualLayout>
              </c:layout>
              <c:tx>
                <c:rich>
                  <a:bodyPr/>
                  <a:lstStyle/>
                  <a:p>
                    <a:fld id="{D8D56DCB-CE34-4E54-8A0A-A01A0F9DC7A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3389A31-7C1A-488F-B98A-390E369D310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EC3B8C7-D95F-46E0-9249-E8E7D67690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B8CB130-C8E5-448F-92F0-B0A907228D4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1E2B898-DC58-48D7-B10F-DEE08E1CDD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6F58A20-E6BE-4391-A2DC-7C3DE97DE98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D9DA8DC-875C-4F7F-ACC2-9867641BD3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4717BADA-179A-4130-AA49-D75977332D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B1EF4DA-4876-43C0-944F-5B911F45A63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B2C4448-6051-4B42-831F-66A709F2C6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DB2C6B2-1969-4C86-A5FF-7E8CD07087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523B84B-0C96-454D-AA48-E75EAF1071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7.3377777777777833E-2"/>
                  <c:y val="2.6811111111111008E-2"/>
                </c:manualLayout>
              </c:layout>
              <c:tx>
                <c:rich>
                  <a:bodyPr/>
                  <a:lstStyle/>
                  <a:p>
                    <a:fld id="{F4F8D2E3-B147-4E2E-A1D5-D9F5030D4A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68601D4-8735-45F6-8946-86EB765946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5CBD78A-8C74-4505-9403-E335F7A4E02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E4E1C54-427E-43D4-A460-623BE41A96A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3BA1D29-AD00-4787-9358-B5C22767E80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8A272823-34B5-46B5-88BC-2CA56A06148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107010A-CD80-4035-9D27-ACE8B6A4DC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E3FAD74-BFA3-4AFB-AD93-52E117CBF0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E191A53-4079-4D39-8622-2A2D460760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C6656787-4DFA-4A66-8F05-C8878205EC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64BC6BD-48BC-4029-AB96-D34B61BF510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042DA71-D9BC-4A81-8DE4-EC34B8E698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A30AB7D-E1F4-43E0-B57E-5D707E8B27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3821620-5AA6-497D-8598-DF73B130103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A5B6EB8-7401-4E74-A5D4-EDE5BB847A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43FBE7E-458C-4C9B-A8F3-D6D53F776D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CC52DE00-61BB-4B49-8B74-F751F3424F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6CB167F-098C-4EFD-8AC8-E4B744B1A56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A52E0EC-86F7-44F9-AAA8-DF65D6120F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E74E4DB-FC48-474A-AE88-AF3E5A4E5FA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BC32ADE-7792-4D9C-AD34-123A15CF110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5919840-639E-4740-96C1-476A0019246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C3836FE6-58C1-49C2-B818-31E38F3DDDF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2.8222222222222221E-3"/>
                  <c:y val="-1.8344444444444444E-2"/>
                </c:manualLayout>
              </c:layout>
              <c:tx>
                <c:rich>
                  <a:bodyPr/>
                  <a:lstStyle/>
                  <a:p>
                    <a:fld id="{33EE17A0-2286-4B20-BB33-9C536F43F8A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1.6933333333333335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D7CA3803-5367-4E57-BC8A-3F5FEAA9D1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3.386666666666667E-2"/>
                </c:manualLayout>
              </c:layout>
              <c:tx>
                <c:rich>
                  <a:bodyPr/>
                  <a:lstStyle/>
                  <a:p>
                    <a:fld id="{BC18D991-FB25-462B-BFF1-90981DEAE5E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0BCCF09-F632-4347-8CCF-6B6F9B5F7E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F000D99-9DA5-4451-B734-C7CA216B6D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9B5D0F10-211E-4318-8F38-59ACEC57613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C322D6F-BCA9-4C44-920D-28B52E4FCEF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#.##0_-;\-* #.##0_-;_-*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4838</c:v>
                </c:pt>
                <c:pt idx="91">
                  <c:v>1530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#,#00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198.68</c:v>
                </c:pt>
                <c:pt idx="34">
                  <c:v>#N/A</c:v>
                </c:pt>
                <c:pt idx="35">
                  <c:v>497.55</c:v>
                </c:pt>
                <c:pt idx="36">
                  <c:v>2173.7800000000002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101.94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84.342500000000001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89.08</c:v>
                </c:pt>
                <c:pt idx="91">
                  <c:v>102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R9 5950X (Vermeer) [92]</c:v>
                  </c:pt>
                  <c:pt idx="90">
                    <c:v>R5 5600G (Cezanne) [93]</c:v>
                  </c:pt>
                  <c:pt idx="91">
                    <c:v>Apple M1 [94]</c:v>
                  </c:pt>
                  <c:pt idx="92">
                    <c:v>#NV</c:v>
                  </c:pt>
                  <c:pt idx="93">
                    <c:v>#NV</c:v>
                  </c:pt>
                  <c:pt idx="94">
                    <c:v>#NV</c:v>
                  </c:pt>
                  <c:pt idx="95">
                    <c:v>#NV</c:v>
                  </c:pt>
                  <c:pt idx="96">
                    <c:v>#NV</c:v>
                  </c:pt>
                  <c:pt idx="97">
                    <c:v>#NV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#NV</c:v>
                  </c:pt>
                  <c:pt idx="101">
                    <c:v>#NV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.##0_-;\-* #.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30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  <c:majorUnit val="40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716280</xdr:colOff>
      <xdr:row>2</xdr:row>
      <xdr:rowOff>180473</xdr:rowOff>
    </xdr:from>
    <xdr:to>
      <xdr:col>18</xdr:col>
      <xdr:colOff>206520</xdr:colOff>
      <xdr:row>52</xdr:row>
      <xdr:rowOff>36473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106680</xdr:colOff>
      <xdr:row>3</xdr:row>
      <xdr:rowOff>0</xdr:rowOff>
    </xdr:from>
    <xdr:to>
      <xdr:col>19</xdr:col>
      <xdr:colOff>389400</xdr:colOff>
      <xdr:row>52</xdr:row>
      <xdr:rowOff>38880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86.455987037036" createdVersion="7" refreshedVersion="7" minRefreshableVersion="3" recordCount="92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94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79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470.17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9477.01"/>
    </cacheField>
    <cacheField name="Cons. MT" numFmtId="166">
      <sharedItems containsSemiMixedTypes="0" containsString="0" containsNumber="1" minValue="1530" maxValue="20531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55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50X (Vermeer) heavy UV [93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R9 5950X (Vermeer) heavy UV [92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0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0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0"/>
    <n v="132.33000000000001"/>
    <n v="13265"/>
    <n v="569.71"/>
    <n v="23.28"/>
    <n v="2320.02"/>
    <n v="4838"/>
    <n v="89.08"/>
    <n v="54.31"/>
    <x v="90"/>
    <s v="93|AT #43|R5 5600G (Cezanne)|mmaenpaa||v0.7.3|132,33|13265|569,71|23,28"/>
    <s v="93|AT #43|R5 5600G (Cezanne)|mmaenpaa||v0.7.3|2320,02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,02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6400"/>
    <n v="1530"/>
    <n v="102"/>
    <n v="15"/>
    <x v="91"/>
    <s v="94|AT #44|Apple M1|BorisTheBlade82|Estimate - see post|v0.7.3|860,7|2101|553|3,8"/>
    <s v="94|AT #44|Apple M1|BorisTheBlade82|Estimate - see post|v0.7.3|6400|1530|102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6400[/TD][TD]1530[/TD][TD]102[/TD][TD]15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3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56">
        <item m="1" x="146"/>
        <item m="1" x="126"/>
        <item m="1" x="138"/>
        <item m="1" x="154"/>
        <item m="1" x="149"/>
        <item m="1" x="93"/>
        <item m="1" x="117"/>
        <item m="1" x="95"/>
        <item m="1" x="120"/>
        <item m="1" x="108"/>
        <item m="1" x="152"/>
        <item m="1" x="121"/>
        <item m="1" x="96"/>
        <item m="1" x="98"/>
        <item m="1" x="148"/>
        <item m="1" x="144"/>
        <item m="1" x="139"/>
        <item m="1" x="107"/>
        <item m="1" x="133"/>
        <item m="1" x="129"/>
        <item x="0"/>
        <item x="1"/>
        <item x="2"/>
        <item x="3"/>
        <item x="4"/>
        <item x="5"/>
        <item x="6"/>
        <item x="7"/>
        <item m="1" x="115"/>
        <item x="9"/>
        <item x="10"/>
        <item x="11"/>
        <item m="1" x="151"/>
        <item x="13"/>
        <item x="14"/>
        <item x="15"/>
        <item x="16"/>
        <item x="17"/>
        <item x="18"/>
        <item x="19"/>
        <item m="1" x="127"/>
        <item m="1" x="130"/>
        <item m="1" x="141"/>
        <item m="1" x="147"/>
        <item m="1" x="132"/>
        <item m="1" x="140"/>
        <item x="8"/>
        <item x="12"/>
        <item x="20"/>
        <item x="21"/>
        <item x="22"/>
        <item x="23"/>
        <item x="24"/>
        <item x="25"/>
        <item m="1" x="125"/>
        <item m="1" x="109"/>
        <item m="1" x="128"/>
        <item x="29"/>
        <item m="1" x="97"/>
        <item m="1" x="101"/>
        <item m="1" x="103"/>
        <item m="1" x="112"/>
        <item m="1" x="105"/>
        <item m="1" x="94"/>
        <item m="1" x="106"/>
        <item m="1" x="111"/>
        <item m="1" x="137"/>
        <item m="1" x="99"/>
        <item m="1" x="119"/>
        <item m="1" x="113"/>
        <item m="1" x="134"/>
        <item m="1" x="10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0"/>
        <item m="1" x="131"/>
        <item m="1" x="136"/>
        <item m="1" x="104"/>
        <item m="1" x="145"/>
        <item m="1" x="92"/>
        <item m="1" x="153"/>
        <item m="1" x="143"/>
        <item m="1" x="135"/>
        <item m="1" x="102"/>
        <item m="1" x="150"/>
        <item m="1" x="123"/>
        <item m="1" x="124"/>
        <item m="1" x="122"/>
        <item x="56"/>
        <item x="43"/>
        <item m="1" x="11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4"/>
        <item m="1" x="142"/>
        <item x="89"/>
        <item x="90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81"/>
    </i>
    <i>
      <x v="50"/>
    </i>
    <i>
      <x v="78"/>
    </i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52"/>
    </i>
    <i>
      <x v="142"/>
    </i>
    <i>
      <x v="110"/>
    </i>
    <i>
      <x v="140"/>
    </i>
    <i>
      <x v="119"/>
    </i>
    <i>
      <x v="131"/>
    </i>
    <i>
      <x v="22"/>
    </i>
    <i>
      <x v="153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37"/>
    </i>
    <i>
      <x v="130"/>
    </i>
    <i>
      <x v="133"/>
    </i>
    <i>
      <x v="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0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56">
        <item m="1" x="146"/>
        <item m="1" x="126"/>
        <item m="1" x="138"/>
        <item m="1" x="154"/>
        <item m="1" x="149"/>
        <item m="1" x="93"/>
        <item m="1" x="117"/>
        <item m="1" x="95"/>
        <item m="1" x="120"/>
        <item m="1" x="108"/>
        <item m="1" x="152"/>
        <item m="1" x="121"/>
        <item m="1" x="96"/>
        <item m="1" x="98"/>
        <item m="1" x="148"/>
        <item m="1" x="144"/>
        <item m="1" x="139"/>
        <item m="1" x="107"/>
        <item m="1" x="133"/>
        <item m="1" x="129"/>
        <item x="0"/>
        <item x="1"/>
        <item x="2"/>
        <item x="3"/>
        <item x="4"/>
        <item x="5"/>
        <item x="6"/>
        <item x="7"/>
        <item m="1" x="115"/>
        <item x="9"/>
        <item x="10"/>
        <item x="11"/>
        <item m="1" x="151"/>
        <item x="13"/>
        <item x="14"/>
        <item x="15"/>
        <item x="16"/>
        <item x="17"/>
        <item x="18"/>
        <item x="19"/>
        <item m="1" x="127"/>
        <item m="1" x="130"/>
        <item m="1" x="141"/>
        <item m="1" x="147"/>
        <item m="1" x="132"/>
        <item m="1" x="140"/>
        <item x="8"/>
        <item x="12"/>
        <item x="20"/>
        <item x="21"/>
        <item x="22"/>
        <item x="23"/>
        <item x="24"/>
        <item x="25"/>
        <item m="1" x="125"/>
        <item m="1" x="109"/>
        <item m="1" x="128"/>
        <item x="29"/>
        <item m="1" x="97"/>
        <item m="1" x="101"/>
        <item m="1" x="103"/>
        <item m="1" x="112"/>
        <item m="1" x="105"/>
        <item m="1" x="94"/>
        <item m="1" x="106"/>
        <item m="1" x="111"/>
        <item m="1" x="137"/>
        <item m="1" x="99"/>
        <item m="1" x="119"/>
        <item m="1" x="113"/>
        <item m="1" x="134"/>
        <item m="1" x="10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0"/>
        <item m="1" x="131"/>
        <item m="1" x="136"/>
        <item m="1" x="104"/>
        <item m="1" x="145"/>
        <item m="1" x="92"/>
        <item m="1" x="153"/>
        <item m="1" x="143"/>
        <item m="1" x="135"/>
        <item m="1" x="102"/>
        <item m="1" x="150"/>
        <item m="1" x="123"/>
        <item m="1" x="124"/>
        <item m="1" x="122"/>
        <item x="56"/>
        <item x="43"/>
        <item m="1" x="11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4"/>
        <item m="1" x="142"/>
        <item x="89"/>
        <item x="90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50"/>
    </i>
    <i>
      <x v="145"/>
    </i>
    <i>
      <x v="78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39"/>
    </i>
    <i>
      <x v="84"/>
    </i>
    <i>
      <x v="152"/>
    </i>
    <i>
      <x v="73"/>
    </i>
    <i>
      <x v="132"/>
    </i>
    <i>
      <x v="116"/>
    </i>
    <i>
      <x v="81"/>
    </i>
    <i>
      <x v="142"/>
    </i>
    <i>
      <x v="106"/>
    </i>
    <i>
      <x v="129"/>
    </i>
    <i>
      <x v="115"/>
    </i>
    <i>
      <x v="153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2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56">
        <item m="1" x="146"/>
        <item m="1" x="126"/>
        <item m="1" x="138"/>
        <item m="1" x="154"/>
        <item m="1" x="149"/>
        <item m="1" x="93"/>
        <item m="1" x="117"/>
        <item m="1" x="95"/>
        <item m="1" x="120"/>
        <item m="1" x="108"/>
        <item m="1" x="152"/>
        <item m="1" x="121"/>
        <item m="1" x="96"/>
        <item m="1" x="98"/>
        <item m="1" x="148"/>
        <item m="1" x="144"/>
        <item m="1" x="139"/>
        <item m="1" x="107"/>
        <item m="1" x="133"/>
        <item m="1" x="129"/>
        <item x="0"/>
        <item x="1"/>
        <item x="2"/>
        <item x="3"/>
        <item x="4"/>
        <item x="5"/>
        <item x="6"/>
        <item x="7"/>
        <item m="1" x="115"/>
        <item x="9"/>
        <item x="10"/>
        <item x="11"/>
        <item m="1" x="151"/>
        <item x="13"/>
        <item x="14"/>
        <item x="15"/>
        <item x="16"/>
        <item x="17"/>
        <item x="18"/>
        <item x="19"/>
        <item m="1" x="127"/>
        <item m="1" x="130"/>
        <item m="1" x="141"/>
        <item m="1" x="147"/>
        <item m="1" x="132"/>
        <item m="1" x="140"/>
        <item x="8"/>
        <item x="12"/>
        <item x="20"/>
        <item x="21"/>
        <item x="22"/>
        <item x="23"/>
        <item x="24"/>
        <item x="25"/>
        <item m="1" x="125"/>
        <item m="1" x="109"/>
        <item m="1" x="128"/>
        <item x="29"/>
        <item m="1" x="97"/>
        <item m="1" x="101"/>
        <item m="1" x="103"/>
        <item m="1" x="112"/>
        <item m="1" x="105"/>
        <item m="1" x="94"/>
        <item m="1" x="106"/>
        <item m="1" x="111"/>
        <item m="1" x="137"/>
        <item m="1" x="99"/>
        <item m="1" x="119"/>
        <item m="1" x="113"/>
        <item m="1" x="134"/>
        <item m="1" x="10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0"/>
        <item m="1" x="131"/>
        <item m="1" x="136"/>
        <item m="1" x="104"/>
        <item m="1" x="145"/>
        <item m="1" x="92"/>
        <item m="1" x="153"/>
        <item m="1" x="143"/>
        <item m="1" x="135"/>
        <item m="1" x="102"/>
        <item m="1" x="150"/>
        <item m="1" x="123"/>
        <item m="1" x="124"/>
        <item m="1" x="122"/>
        <item x="56"/>
        <item x="43"/>
        <item m="1" x="11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4"/>
        <item m="1" x="142"/>
        <item x="89"/>
        <item x="90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81"/>
    </i>
    <i>
      <x v="116"/>
    </i>
    <i>
      <x v="115"/>
    </i>
    <i>
      <x v="118"/>
    </i>
    <i>
      <x v="50"/>
    </i>
    <i>
      <x v="149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42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3"/>
    </i>
    <i>
      <x v="122"/>
    </i>
    <i>
      <x v="124"/>
    </i>
    <i>
      <x v="106"/>
    </i>
    <i>
      <x v="24"/>
    </i>
    <i>
      <x v="20"/>
    </i>
    <i>
      <x v="133"/>
    </i>
    <i>
      <x v="26"/>
    </i>
    <i>
      <x v="57"/>
    </i>
    <i>
      <x v="148"/>
    </i>
    <i>
      <x v="154"/>
    </i>
    <i>
      <x v="87"/>
    </i>
    <i>
      <x v="152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6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56">
        <item m="1" x="146"/>
        <item m="1" x="126"/>
        <item m="1" x="138"/>
        <item m="1" x="154"/>
        <item m="1" x="149"/>
        <item m="1" x="93"/>
        <item m="1" x="117"/>
        <item m="1" x="95"/>
        <item m="1" x="120"/>
        <item m="1" x="108"/>
        <item m="1" x="152"/>
        <item m="1" x="121"/>
        <item m="1" x="96"/>
        <item m="1" x="98"/>
        <item m="1" x="148"/>
        <item m="1" x="144"/>
        <item m="1" x="139"/>
        <item m="1" x="107"/>
        <item m="1" x="133"/>
        <item m="1" x="129"/>
        <item x="0"/>
        <item x="1"/>
        <item x="2"/>
        <item x="3"/>
        <item x="4"/>
        <item x="5"/>
        <item x="6"/>
        <item x="7"/>
        <item m="1" x="115"/>
        <item x="9"/>
        <item x="10"/>
        <item x="11"/>
        <item m="1" x="151"/>
        <item x="13"/>
        <item x="14"/>
        <item x="15"/>
        <item x="16"/>
        <item x="17"/>
        <item x="18"/>
        <item x="19"/>
        <item m="1" x="127"/>
        <item m="1" x="130"/>
        <item m="1" x="141"/>
        <item m="1" x="147"/>
        <item m="1" x="132"/>
        <item m="1" x="140"/>
        <item x="8"/>
        <item x="12"/>
        <item x="20"/>
        <item x="21"/>
        <item x="22"/>
        <item x="23"/>
        <item x="24"/>
        <item x="25"/>
        <item m="1" x="125"/>
        <item m="1" x="109"/>
        <item m="1" x="128"/>
        <item x="29"/>
        <item m="1" x="97"/>
        <item m="1" x="101"/>
        <item m="1" x="103"/>
        <item m="1" x="112"/>
        <item m="1" x="105"/>
        <item m="1" x="94"/>
        <item m="1" x="106"/>
        <item m="1" x="111"/>
        <item m="1" x="137"/>
        <item m="1" x="99"/>
        <item m="1" x="119"/>
        <item m="1" x="113"/>
        <item m="1" x="134"/>
        <item m="1" x="10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0"/>
        <item m="1" x="131"/>
        <item m="1" x="136"/>
        <item m="1" x="104"/>
        <item m="1" x="145"/>
        <item m="1" x="92"/>
        <item m="1" x="153"/>
        <item m="1" x="143"/>
        <item m="1" x="135"/>
        <item m="1" x="102"/>
        <item m="1" x="150"/>
        <item m="1" x="123"/>
        <item m="1" x="124"/>
        <item m="1" x="122"/>
        <item x="56"/>
        <item x="43"/>
        <item m="1" x="11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4"/>
        <item m="1" x="142"/>
        <item x="89"/>
        <item x="90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50"/>
    </i>
    <i>
      <x v="78"/>
    </i>
    <i>
      <x v="118"/>
    </i>
    <i>
      <x v="149"/>
    </i>
    <i>
      <x v="145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42"/>
    </i>
    <i>
      <x v="128"/>
    </i>
    <i>
      <x v="21"/>
    </i>
    <i>
      <x v="122"/>
    </i>
    <i>
      <x v="139"/>
    </i>
    <i>
      <x v="132"/>
    </i>
    <i>
      <x v="31"/>
    </i>
    <i>
      <x v="106"/>
    </i>
    <i>
      <x v="140"/>
    </i>
    <i>
      <x v="148"/>
    </i>
    <i>
      <x v="24"/>
    </i>
    <i>
      <x v="129"/>
    </i>
    <i>
      <x v="80"/>
    </i>
    <i>
      <x v="138"/>
    </i>
    <i>
      <x v="110"/>
    </i>
    <i>
      <x v="119"/>
    </i>
    <i>
      <x v="153"/>
    </i>
    <i>
      <x v="30"/>
    </i>
    <i>
      <x v="136"/>
    </i>
    <i>
      <x v="87"/>
    </i>
    <i>
      <x v="137"/>
    </i>
    <i>
      <x v="22"/>
    </i>
    <i>
      <x v="103"/>
    </i>
    <i>
      <x v="124"/>
    </i>
    <i>
      <x v="133"/>
    </i>
    <i>
      <x v="135"/>
    </i>
    <i>
      <x v="57"/>
    </i>
    <i>
      <x v="152"/>
    </i>
    <i>
      <x v="130"/>
    </i>
    <i>
      <x v="131"/>
    </i>
    <i>
      <x v="20"/>
    </i>
    <i>
      <x v="26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97" totalsRowShown="0">
  <autoFilter ref="B5:W97" xr:uid="{D71527BF-35EF-41E4-9E51-2CB3A9570C24}"/>
  <tableColumns count="22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30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29" dataCellStyle="Eingabe"/>
    <tableColumn id="19" xr3:uid="{94C794A9-6812-467E-9A80-159F40002F47}" name="Chart-Remark" dataDxfId="28" dataCellStyle="Eingabe"/>
    <tableColumn id="17" xr3:uid="{4676CE90-8D18-4367-92DF-8446949D7324}" name="Exclude From Chart" dataDxfId="27" dataCellStyle="Eingabe"/>
    <tableColumn id="4" xr3:uid="{DC9686E4-85C0-47F0-8897-2265DDE0051D}" name="PES ST" dataDxfId="26" dataCellStyle="Eingabe"/>
    <tableColumn id="6" xr3:uid="{374DB514-59D1-4DD5-9B7D-7CBBDA45F154}" name="Cons. ST" dataDxfId="25" dataCellStyle="Komma"/>
    <tableColumn id="13" xr3:uid="{10E1BD7B-CAF9-42F5-8914-D1310D8226D9}" name="Dur. ST" dataDxfId="24" dataCellStyle="Eingabe"/>
    <tableColumn id="14" xr3:uid="{24DAABC1-44C6-41F4-932F-8FE2CC1373D1}" name="Avg. Pwr. ST" dataDxfId="23" dataCellStyle="Eingabe"/>
    <tableColumn id="5" xr3:uid="{12E62267-0D7D-4CE4-BBC7-A7856D373EEC}" name="PES MT" dataDxfId="22" dataCellStyle="Komma"/>
    <tableColumn id="7" xr3:uid="{601EDF6E-3CF8-4495-BCA8-F12B64C740B5}" name="Cons. MT" dataDxfId="21" dataCellStyle="Komma"/>
    <tableColumn id="15" xr3:uid="{CE683E5F-B131-497D-9152-9159DF956534}" name="Dur. MT" dataDxfId="20" dataCellStyle="Eingabe"/>
    <tableColumn id="16" xr3:uid="{27A65197-EB92-4DD2-BC96-E7065F4BE0F9}" name="Avg. Pwr. MT" dataDxfId="19" dataCellStyle="Eingabe"/>
    <tableColumn id="10" xr3:uid="{17D81176-3AE4-44FC-9069-C773914DD128}" name="GraphLabel" dataDxfId="18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17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16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15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14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F200" totalsRowShown="0" headerRowDxfId="13" tableBorderDxfId="12">
  <autoFilter ref="B5:F200" xr:uid="{97DB2D71-6F27-4FB7-95C8-FAF945A7A0CC}"/>
  <tableColumns count="5">
    <tableColumn id="5" xr3:uid="{F3E1F3BF-002B-482A-88AD-54C90AC58C6F}" name="Ref." dataDxfId="11">
      <calculatedColumnFormula>IFERROR(GeneralTable[[#This Row],[Ref.]],NA())</calculatedColumnFormula>
    </tableColumn>
    <tableColumn id="1" xr3:uid="{D5C2F3F4-C19A-4236-9BFB-721869560BCA}" name="GraphLabel" dataDxfId="10">
      <calculatedColumnFormula>IFERROR(IF(GeneralTable[[#This Row],[Exclude From Chart]]="X",NA(),GeneralTable[[#This Row],[CPU]]&amp; " [" &amp; GeneralTable[[#This Row],[Ref.]] &amp; "]"),NA())</calculatedColumnFormula>
    </tableColumn>
    <tableColumn id="4" xr3:uid="{78A74983-1B81-4043-9F23-03DF142B7905}" name="ExcludeHere" dataDxfId="9"/>
    <tableColumn id="2" xr3:uid="{01B3B0A8-ADBE-4612-B79B-C28EA6D97BAD}" name="Cons. ST" dataDxfId="8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7" dataCellStyle="Eingabe">
      <calculatedColumnFormula>IFERROR(IF(OR(GeneralTable[[#This Row],[Exclude From Chart]]="X",PerfPowerST[[#This Row],[ExcludeHere]]="X"),NA(),GeneralTable[[#This Row],[Dur. ST]]),NA())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F200" totalsRowShown="0" headerRowDxfId="6" tableBorderDxfId="5">
  <autoFilter ref="B5:F200" xr:uid="{97DB2D71-6F27-4FB7-95C8-FAF945A7A0CC}"/>
  <tableColumns count="5">
    <tableColumn id="5" xr3:uid="{93151D86-B2C5-4644-A01F-5738C5969B82}" name="Ref." dataDxfId="4">
      <calculatedColumnFormula>IFERROR(GeneralTable[[#This Row],[Ref.]],NA())</calculatedColumnFormula>
    </tableColumn>
    <tableColumn id="1" xr3:uid="{FC1D4FE0-575B-4079-A322-20E22576692A}" name="GraphLabel" dataDxfId="3">
      <calculatedColumnFormula>IFERROR(IF(GeneralTable[[#This Row],[Exclude From Chart]]="X",NA(),GeneralTable[[#This Row],[CPU]]&amp; " [" &amp; GeneralTable[[#This Row],[Ref.]] &amp; "]"),NA())</calculatedColumnFormula>
    </tableColumn>
    <tableColumn id="4" xr3:uid="{AB77A797-FBA5-4D60-A78A-8A65DE947B8F}" name="ExcludeHere" dataDxfId="2"/>
    <tableColumn id="2" xr3:uid="{65B743FB-D4EA-48F0-9851-F1B02492AB9E}" name="Cons. MT" dataDxfId="1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0" dataCellStyle="Eingabe">
      <calculatedColumnFormula>IFERROR(IF(OR(GeneralTable[[#This Row],[Exclude From Chart]]="X",PerfPowerST4[[#This Row],[ExcludeHere]]="X"),NA(),GeneralTable[[#This Row],[Dur. MT]]),NA())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97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Q97" sqref="Q97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32" t="s">
        <v>213</v>
      </c>
      <c r="C1" s="32"/>
      <c r="D1" t="s">
        <v>186</v>
      </c>
      <c r="F1" s="9" t="s">
        <v>74</v>
      </c>
      <c r="G1">
        <v>279</v>
      </c>
      <c r="H1" s="29" t="s">
        <v>224</v>
      </c>
      <c r="I1" s="30">
        <v>44479</v>
      </c>
    </row>
    <row r="2" spans="2:23" x14ac:dyDescent="0.3">
      <c r="B2" s="14"/>
      <c r="C2" s="14"/>
      <c r="D2" s="14"/>
      <c r="F2" s="14" t="s">
        <v>102</v>
      </c>
      <c r="G2">
        <v>222</v>
      </c>
    </row>
    <row r="3" spans="2:23" x14ac:dyDescent="0.3">
      <c r="B3" s="29"/>
      <c r="C3" s="29"/>
      <c r="D3" s="29"/>
      <c r="F3" s="29" t="s">
        <v>223</v>
      </c>
      <c r="G3">
        <v>17</v>
      </c>
    </row>
    <row r="5" spans="2:23" x14ac:dyDescent="0.3">
      <c r="B5" t="s">
        <v>162</v>
      </c>
      <c r="C5" t="s">
        <v>161</v>
      </c>
      <c r="D5" t="s">
        <v>163</v>
      </c>
      <c r="E5" t="s">
        <v>164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219</v>
      </c>
      <c r="U5" t="s">
        <v>220</v>
      </c>
      <c r="V5" t="s">
        <v>221</v>
      </c>
      <c r="W5" t="s">
        <v>222</v>
      </c>
    </row>
    <row r="6" spans="2:23" x14ac:dyDescent="0.3">
      <c r="B6" s="12">
        <v>1</v>
      </c>
      <c r="C6" s="4" t="s">
        <v>141</v>
      </c>
      <c r="D6" s="4" t="s">
        <v>105</v>
      </c>
      <c r="E6" s="4">
        <v>3</v>
      </c>
      <c r="F6" s="4" t="s">
        <v>42</v>
      </c>
      <c r="G6" s="4" t="s">
        <v>4</v>
      </c>
      <c r="H6" s="5" t="s">
        <v>73</v>
      </c>
      <c r="I6" s="5"/>
      <c r="J6" s="5"/>
      <c r="K6" s="10">
        <v>143.16999999999999</v>
      </c>
      <c r="L6" s="12">
        <v>10432</v>
      </c>
      <c r="M6" s="10">
        <v>669.57</v>
      </c>
      <c r="N6" s="10">
        <v>15.58</v>
      </c>
      <c r="O6" s="11">
        <v>2656.06</v>
      </c>
      <c r="P6" s="12">
        <v>2410</v>
      </c>
      <c r="Q6" s="10">
        <v>156.22</v>
      </c>
      <c r="R6" s="10">
        <v>15.43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12">
        <v>2</v>
      </c>
      <c r="C7" s="4" t="s">
        <v>20</v>
      </c>
      <c r="D7" s="4" t="s">
        <v>105</v>
      </c>
      <c r="E7" s="4">
        <v>6</v>
      </c>
      <c r="F7" s="4" t="s">
        <v>43</v>
      </c>
      <c r="G7" s="4" t="s">
        <v>5</v>
      </c>
      <c r="H7" s="5"/>
      <c r="I7" s="5"/>
      <c r="J7" s="5"/>
      <c r="K7" s="10">
        <v>45.76</v>
      </c>
      <c r="L7" s="12">
        <v>32112</v>
      </c>
      <c r="M7" s="10">
        <v>680.5</v>
      </c>
      <c r="N7" s="10">
        <v>47.188831741366641</v>
      </c>
      <c r="O7" s="11">
        <v>1386.39</v>
      </c>
      <c r="P7" s="12">
        <v>7223</v>
      </c>
      <c r="Q7" s="10">
        <v>99.861243102293088</v>
      </c>
      <c r="R7" s="10">
        <v>72.330363368310003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12">
        <v>3</v>
      </c>
      <c r="C8" s="4" t="s">
        <v>20</v>
      </c>
      <c r="D8" s="4" t="s">
        <v>105</v>
      </c>
      <c r="E8" s="4">
        <v>7</v>
      </c>
      <c r="F8" s="4" t="s">
        <v>52</v>
      </c>
      <c r="G8" s="4" t="s">
        <v>6</v>
      </c>
      <c r="H8" s="5"/>
      <c r="I8" s="5"/>
      <c r="J8" s="5"/>
      <c r="K8" s="10">
        <v>127.76</v>
      </c>
      <c r="L8" s="12">
        <v>9839</v>
      </c>
      <c r="M8" s="10">
        <v>795.5</v>
      </c>
      <c r="N8" s="10">
        <v>12.368321810182275</v>
      </c>
      <c r="O8" s="11">
        <v>885.22</v>
      </c>
      <c r="P8" s="12">
        <v>3912</v>
      </c>
      <c r="Q8" s="10">
        <v>288.76857942815411</v>
      </c>
      <c r="R8" s="10">
        <v>13.547180263680001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12">
        <v>4</v>
      </c>
      <c r="C9" s="4" t="s">
        <v>20</v>
      </c>
      <c r="D9" s="4" t="s">
        <v>105</v>
      </c>
      <c r="E9" s="4">
        <v>14</v>
      </c>
      <c r="F9" s="4" t="s">
        <v>44</v>
      </c>
      <c r="G9" s="4" t="s">
        <v>14</v>
      </c>
      <c r="H9" s="5"/>
      <c r="I9" s="5"/>
      <c r="J9" s="5" t="s">
        <v>40</v>
      </c>
      <c r="K9" s="10">
        <v>55.41</v>
      </c>
      <c r="L9" s="12">
        <v>35920</v>
      </c>
      <c r="M9" s="10">
        <v>502.43</v>
      </c>
      <c r="N9" s="10">
        <v>71.489999999999995</v>
      </c>
      <c r="O9" s="11">
        <v>4779.3</v>
      </c>
      <c r="P9" s="12">
        <v>6242</v>
      </c>
      <c r="Q9" s="10">
        <v>33.520000000000003</v>
      </c>
      <c r="R9" s="10">
        <v>186.22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12">
        <v>5</v>
      </c>
      <c r="C10" s="4" t="s">
        <v>20</v>
      </c>
      <c r="D10" s="4" t="s">
        <v>105</v>
      </c>
      <c r="E10" s="4">
        <v>18</v>
      </c>
      <c r="F10" s="4" t="s">
        <v>45</v>
      </c>
      <c r="G10" s="4" t="s">
        <v>11</v>
      </c>
      <c r="H10" s="5"/>
      <c r="I10" s="5"/>
      <c r="J10" s="5"/>
      <c r="K10" s="10">
        <v>153.88</v>
      </c>
      <c r="L10" s="12">
        <v>10352</v>
      </c>
      <c r="M10" s="10">
        <v>627.79999999999995</v>
      </c>
      <c r="N10" s="10">
        <v>16.489327811404909</v>
      </c>
      <c r="O10" s="11">
        <v>2637.56</v>
      </c>
      <c r="P10" s="12">
        <v>5262</v>
      </c>
      <c r="Q10" s="10">
        <v>72.052127420048677</v>
      </c>
      <c r="R10" s="10">
        <v>73.030459868639994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12">
        <v>6</v>
      </c>
      <c r="C11" s="4" t="s">
        <v>20</v>
      </c>
      <c r="D11" s="4" t="s">
        <v>105</v>
      </c>
      <c r="E11" s="4">
        <v>27</v>
      </c>
      <c r="F11" s="4" t="s">
        <v>46</v>
      </c>
      <c r="G11" s="4" t="s">
        <v>13</v>
      </c>
      <c r="H11" s="5" t="s">
        <v>25</v>
      </c>
      <c r="I11" s="5"/>
      <c r="J11" s="5" t="s">
        <v>40</v>
      </c>
      <c r="K11" s="10">
        <v>51.8</v>
      </c>
      <c r="L11" s="12">
        <v>30057</v>
      </c>
      <c r="M11" s="10">
        <v>642.29999999999995</v>
      </c>
      <c r="N11" s="10">
        <v>46.795889771134988</v>
      </c>
      <c r="O11" s="11">
        <v>2058.48</v>
      </c>
      <c r="P11" s="12">
        <v>6377</v>
      </c>
      <c r="Q11" s="10">
        <v>76.179291851563704</v>
      </c>
      <c r="R11" s="10">
        <v>83.710413223920014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12">
        <v>7</v>
      </c>
      <c r="C12" s="4" t="s">
        <v>20</v>
      </c>
      <c r="D12" s="4" t="s">
        <v>105</v>
      </c>
      <c r="E12" s="4">
        <v>29</v>
      </c>
      <c r="F12" s="4" t="s">
        <v>47</v>
      </c>
      <c r="G12" s="4" t="s">
        <v>14</v>
      </c>
      <c r="H12" s="5"/>
      <c r="I12" s="5"/>
      <c r="J12" s="5"/>
      <c r="K12" s="10">
        <v>137.88</v>
      </c>
      <c r="L12" s="12">
        <v>10396</v>
      </c>
      <c r="M12" s="10">
        <v>697.6</v>
      </c>
      <c r="N12" s="10">
        <v>14.902522935779816</v>
      </c>
      <c r="O12" s="11">
        <v>3599.63</v>
      </c>
      <c r="P12" s="12">
        <v>2029</v>
      </c>
      <c r="Q12" s="10">
        <v>136.91785613358184</v>
      </c>
      <c r="R12" s="10">
        <v>14.819104368830001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12">
        <v>8</v>
      </c>
      <c r="C13" s="4" t="s">
        <v>20</v>
      </c>
      <c r="D13" s="4" t="s">
        <v>105</v>
      </c>
      <c r="E13" s="4">
        <v>32</v>
      </c>
      <c r="F13" s="4" t="s">
        <v>44</v>
      </c>
      <c r="G13" s="4" t="s">
        <v>15</v>
      </c>
      <c r="H13" s="5"/>
      <c r="I13" s="5"/>
      <c r="J13" s="5" t="s">
        <v>40</v>
      </c>
      <c r="K13" s="10">
        <v>52.94</v>
      </c>
      <c r="L13" s="12">
        <v>37274</v>
      </c>
      <c r="M13" s="10">
        <v>506.76902536093161</v>
      </c>
      <c r="N13" s="10">
        <v>73.552245963439987</v>
      </c>
      <c r="O13" s="11">
        <v>5760.71</v>
      </c>
      <c r="P13" s="12">
        <v>4507</v>
      </c>
      <c r="Q13" s="10">
        <v>38.515578825808959</v>
      </c>
      <c r="R13" s="10">
        <v>117.01758450478999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12">
        <v>9</v>
      </c>
      <c r="C14" s="4" t="s">
        <v>20</v>
      </c>
      <c r="D14" s="4" t="s">
        <v>105</v>
      </c>
      <c r="E14" s="4">
        <v>42</v>
      </c>
      <c r="F14" s="4" t="s">
        <v>48</v>
      </c>
      <c r="G14" s="4" t="s">
        <v>16</v>
      </c>
      <c r="H14" s="5" t="s">
        <v>22</v>
      </c>
      <c r="I14" s="5" t="s">
        <v>60</v>
      </c>
      <c r="J14" s="5" t="s">
        <v>40</v>
      </c>
      <c r="K14" s="10">
        <v>111.79</v>
      </c>
      <c r="L14" s="12">
        <v>6239</v>
      </c>
      <c r="M14" s="10">
        <v>1433.91</v>
      </c>
      <c r="N14" s="10">
        <v>4.3499999999999996</v>
      </c>
      <c r="O14" s="11">
        <v>3815.05</v>
      </c>
      <c r="P14" s="12">
        <v>1738</v>
      </c>
      <c r="Q14" s="10">
        <v>150.85</v>
      </c>
      <c r="R14" s="10">
        <v>11.52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12">
        <v>10</v>
      </c>
      <c r="C15" s="4" t="s">
        <v>20</v>
      </c>
      <c r="D15" s="4" t="s">
        <v>105</v>
      </c>
      <c r="E15" s="4">
        <v>44</v>
      </c>
      <c r="F15" s="4" t="s">
        <v>48</v>
      </c>
      <c r="G15" s="4" t="s">
        <v>16</v>
      </c>
      <c r="H15" s="5"/>
      <c r="I15" s="5"/>
      <c r="J15" s="5" t="s">
        <v>40</v>
      </c>
      <c r="K15" s="10">
        <v>165.09</v>
      </c>
      <c r="L15" s="12">
        <v>10936</v>
      </c>
      <c r="M15" s="10">
        <v>553.86</v>
      </c>
      <c r="N15" s="10">
        <v>19.75</v>
      </c>
      <c r="O15" s="11">
        <v>3481.64</v>
      </c>
      <c r="P15" s="12">
        <v>4085</v>
      </c>
      <c r="Q15" s="10">
        <v>70.3</v>
      </c>
      <c r="R15" s="10">
        <v>58.11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12">
        <v>11</v>
      </c>
      <c r="C16" s="4" t="s">
        <v>20</v>
      </c>
      <c r="D16" s="4" t="s">
        <v>105</v>
      </c>
      <c r="E16" s="4">
        <v>54</v>
      </c>
      <c r="F16" s="4" t="s">
        <v>53</v>
      </c>
      <c r="G16" s="4" t="s">
        <v>17</v>
      </c>
      <c r="H16" s="5"/>
      <c r="I16" s="5"/>
      <c r="J16" s="5"/>
      <c r="K16" s="10">
        <v>88.24</v>
      </c>
      <c r="L16" s="12">
        <v>11657</v>
      </c>
      <c r="M16" s="10">
        <v>972.15</v>
      </c>
      <c r="N16" s="10">
        <v>11.99</v>
      </c>
      <c r="O16" s="11">
        <v>656.66</v>
      </c>
      <c r="P16" s="12">
        <v>4575</v>
      </c>
      <c r="Q16" s="10">
        <v>332.85</v>
      </c>
      <c r="R16" s="10">
        <v>13.75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12">
        <v>12</v>
      </c>
      <c r="C17" s="4" t="s">
        <v>20</v>
      </c>
      <c r="D17" s="4" t="s">
        <v>105</v>
      </c>
      <c r="E17" s="4">
        <v>69</v>
      </c>
      <c r="F17" s="4" t="s">
        <v>49</v>
      </c>
      <c r="G17" s="4" t="s">
        <v>13</v>
      </c>
      <c r="H17" s="5"/>
      <c r="I17" s="5"/>
      <c r="J17" s="5"/>
      <c r="K17" s="10">
        <v>146.74</v>
      </c>
      <c r="L17" s="12">
        <v>10450</v>
      </c>
      <c r="M17" s="10">
        <f>10450/16</f>
        <v>653.125</v>
      </c>
      <c r="N17" s="10">
        <v>16.03</v>
      </c>
      <c r="O17" s="11">
        <v>1818.77</v>
      </c>
      <c r="P17" s="12">
        <v>5785</v>
      </c>
      <c r="Q17" s="10">
        <v>95.05</v>
      </c>
      <c r="R17" s="10">
        <v>60.86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12">
        <v>13</v>
      </c>
      <c r="C18" s="4" t="s">
        <v>20</v>
      </c>
      <c r="D18" s="4" t="s">
        <v>105</v>
      </c>
      <c r="E18" s="4">
        <v>47</v>
      </c>
      <c r="F18" s="4" t="s">
        <v>45</v>
      </c>
      <c r="G18" s="4" t="s">
        <v>11</v>
      </c>
      <c r="H18" s="5" t="s">
        <v>18</v>
      </c>
      <c r="I18" s="5" t="s">
        <v>59</v>
      </c>
      <c r="J18" s="5" t="s">
        <v>40</v>
      </c>
      <c r="K18" s="10">
        <v>173.7</v>
      </c>
      <c r="L18" s="12">
        <v>9122</v>
      </c>
      <c r="M18" s="10">
        <v>631.12</v>
      </c>
      <c r="N18" s="10">
        <v>14.45</v>
      </c>
      <c r="O18" s="11">
        <v>4670.05</v>
      </c>
      <c r="P18" s="12">
        <v>2227</v>
      </c>
      <c r="Q18" s="10">
        <v>96.17</v>
      </c>
      <c r="R18" s="10">
        <v>23.15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ht="28.8" x14ac:dyDescent="0.3">
      <c r="B19" s="12">
        <v>14</v>
      </c>
      <c r="C19" s="4" t="s">
        <v>20</v>
      </c>
      <c r="D19" s="4" t="s">
        <v>105</v>
      </c>
      <c r="E19" s="4">
        <v>3</v>
      </c>
      <c r="F19" s="4" t="s">
        <v>42</v>
      </c>
      <c r="G19" s="4" t="s">
        <v>4</v>
      </c>
      <c r="H19" s="5" t="s">
        <v>23</v>
      </c>
      <c r="I19" s="5"/>
      <c r="J19" s="5" t="s">
        <v>40</v>
      </c>
      <c r="K19" s="10">
        <v>133.62</v>
      </c>
      <c r="L19" s="12">
        <v>10168</v>
      </c>
      <c r="M19" s="10">
        <v>736</v>
      </c>
      <c r="N19" s="10">
        <v>13.8</v>
      </c>
      <c r="O19" s="11">
        <v>2586.7600000000002</v>
      </c>
      <c r="P19" s="12">
        <v>2649</v>
      </c>
      <c r="Q19" s="10">
        <v>145.93582077670885</v>
      </c>
      <c r="R19" s="10">
        <f>GeneralTable[[#This Row],[Cons. MT]]/GeneralTable[[#This Row],[Dur. MT]]</f>
        <v>18.151814858759998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12">
        <v>15</v>
      </c>
      <c r="C20" s="4" t="s">
        <v>20</v>
      </c>
      <c r="D20" s="4" t="s">
        <v>105</v>
      </c>
      <c r="E20" s="4">
        <v>38</v>
      </c>
      <c r="F20" s="4" t="s">
        <v>44</v>
      </c>
      <c r="G20" s="4" t="s">
        <v>15</v>
      </c>
      <c r="H20" s="5"/>
      <c r="I20" s="5"/>
      <c r="J20" s="5" t="s">
        <v>40</v>
      </c>
      <c r="K20" s="10">
        <v>59</v>
      </c>
      <c r="L20" s="12">
        <v>33870</v>
      </c>
      <c r="M20" s="10">
        <v>500.42</v>
      </c>
      <c r="N20" s="10">
        <v>67.680000000000007</v>
      </c>
      <c r="O20" s="11">
        <v>5578.81</v>
      </c>
      <c r="P20" s="12">
        <v>4561</v>
      </c>
      <c r="Q20" s="10">
        <v>39.299999999999997</v>
      </c>
      <c r="R20" s="10">
        <v>116.04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12">
        <v>16</v>
      </c>
      <c r="C21" s="4" t="s">
        <v>20</v>
      </c>
      <c r="D21" s="4" t="s">
        <v>105</v>
      </c>
      <c r="E21" s="4">
        <v>65</v>
      </c>
      <c r="F21" s="4" t="s">
        <v>48</v>
      </c>
      <c r="G21" s="4" t="s">
        <v>16</v>
      </c>
      <c r="H21" s="5" t="s">
        <v>21</v>
      </c>
      <c r="I21" s="5"/>
      <c r="J21" s="5" t="s">
        <v>40</v>
      </c>
      <c r="K21" s="10">
        <v>169.55</v>
      </c>
      <c r="L21" s="12">
        <v>10364</v>
      </c>
      <c r="M21" s="10">
        <v>569.12</v>
      </c>
      <c r="N21" s="10">
        <v>18.21</v>
      </c>
      <c r="O21" s="11">
        <v>3498.15</v>
      </c>
      <c r="P21" s="12">
        <v>3831</v>
      </c>
      <c r="Q21" s="10">
        <v>74.63</v>
      </c>
      <c r="R21" s="10">
        <v>51.33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12">
        <v>17</v>
      </c>
      <c r="C22" s="4" t="s">
        <v>20</v>
      </c>
      <c r="D22" s="4" t="s">
        <v>105</v>
      </c>
      <c r="E22" s="4">
        <v>64</v>
      </c>
      <c r="F22" s="4" t="s">
        <v>50</v>
      </c>
      <c r="G22" s="4" t="s">
        <v>24</v>
      </c>
      <c r="H22" s="5"/>
      <c r="I22" s="5"/>
      <c r="J22" s="5"/>
      <c r="K22" s="10">
        <v>31.1</v>
      </c>
      <c r="L22" s="12">
        <v>32204</v>
      </c>
      <c r="M22" s="10">
        <v>998.38</v>
      </c>
      <c r="N22" s="10">
        <v>32.26</v>
      </c>
      <c r="O22" s="11">
        <v>262.60000000000002</v>
      </c>
      <c r="P22" s="12">
        <v>13138</v>
      </c>
      <c r="Q22" s="10">
        <v>289.86</v>
      </c>
      <c r="R22" s="10">
        <v>45.32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12">
        <v>18</v>
      </c>
      <c r="C23" s="4" t="s">
        <v>20</v>
      </c>
      <c r="D23" s="4" t="s">
        <v>105</v>
      </c>
      <c r="E23" s="4">
        <v>67</v>
      </c>
      <c r="F23" s="4" t="s">
        <v>46</v>
      </c>
      <c r="G23" s="4" t="s">
        <v>13</v>
      </c>
      <c r="H23" s="5" t="s">
        <v>26</v>
      </c>
      <c r="I23" s="5"/>
      <c r="J23" s="5" t="s">
        <v>40</v>
      </c>
      <c r="K23" s="10">
        <v>55.08</v>
      </c>
      <c r="L23" s="12">
        <v>23918</v>
      </c>
      <c r="M23" s="10">
        <v>759.07</v>
      </c>
      <c r="N23" s="10">
        <v>31.51</v>
      </c>
      <c r="O23" s="11">
        <v>2787.1</v>
      </c>
      <c r="P23" s="12">
        <v>4404</v>
      </c>
      <c r="Q23" s="10">
        <v>81.48</v>
      </c>
      <c r="R23" s="10">
        <v>54.05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12">
        <v>19</v>
      </c>
      <c r="C24" s="4" t="s">
        <v>20</v>
      </c>
      <c r="D24" s="4" t="s">
        <v>105</v>
      </c>
      <c r="E24" s="4">
        <v>68</v>
      </c>
      <c r="F24" s="4" t="s">
        <v>51</v>
      </c>
      <c r="G24" s="4" t="s">
        <v>27</v>
      </c>
      <c r="H24" s="5"/>
      <c r="I24" s="5"/>
      <c r="J24" s="5" t="s">
        <v>40</v>
      </c>
      <c r="K24" s="10">
        <v>41.55</v>
      </c>
      <c r="L24" s="12">
        <v>45942</v>
      </c>
      <c r="M24" s="10">
        <v>523.91</v>
      </c>
      <c r="N24" s="10">
        <v>87.69</v>
      </c>
      <c r="O24" s="11">
        <v>3983</v>
      </c>
      <c r="P24" s="12">
        <v>5607</v>
      </c>
      <c r="Q24" s="10">
        <v>44.78</v>
      </c>
      <c r="R24" s="10">
        <v>125.22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12">
        <v>20</v>
      </c>
      <c r="C25" s="4" t="s">
        <v>20</v>
      </c>
      <c r="D25" s="4" t="s">
        <v>105</v>
      </c>
      <c r="E25" s="4">
        <v>70</v>
      </c>
      <c r="F25" s="4" t="s">
        <v>44</v>
      </c>
      <c r="G25" s="4" t="s">
        <v>28</v>
      </c>
      <c r="H25" s="5" t="s">
        <v>29</v>
      </c>
      <c r="I25" s="5"/>
      <c r="J25" s="5" t="s">
        <v>40</v>
      </c>
      <c r="K25" s="10">
        <v>60.29</v>
      </c>
      <c r="L25" s="12">
        <v>33002</v>
      </c>
      <c r="M25" s="10">
        <v>502.56</v>
      </c>
      <c r="N25" s="10">
        <v>65.67</v>
      </c>
      <c r="O25" s="11">
        <v>5295.16</v>
      </c>
      <c r="P25" s="12">
        <v>5633</v>
      </c>
      <c r="Q25" s="10">
        <v>33.520000000000003</v>
      </c>
      <c r="R25" s="10">
        <v>168.04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12">
        <v>21</v>
      </c>
      <c r="C26" s="4" t="s">
        <v>19</v>
      </c>
      <c r="D26" s="4" t="s">
        <v>105</v>
      </c>
      <c r="E26" s="4">
        <v>88</v>
      </c>
      <c r="F26" s="4" t="s">
        <v>44</v>
      </c>
      <c r="G26" s="4" t="s">
        <v>54</v>
      </c>
      <c r="H26" s="5"/>
      <c r="I26" s="5"/>
      <c r="J26" s="5" t="s">
        <v>40</v>
      </c>
      <c r="K26" s="10">
        <v>62.61</v>
      </c>
      <c r="L26" s="12">
        <v>32182</v>
      </c>
      <c r="M26" s="10">
        <v>496.32</v>
      </c>
      <c r="N26" s="10">
        <v>64.84</v>
      </c>
      <c r="O26" s="11">
        <v>5945.36</v>
      </c>
      <c r="P26" s="12">
        <v>4356</v>
      </c>
      <c r="Q26" s="10">
        <v>38.61</v>
      </c>
      <c r="R26" s="10">
        <v>112.84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12">
        <v>22</v>
      </c>
      <c r="C27" s="4" t="s">
        <v>19</v>
      </c>
      <c r="D27" s="4" t="s">
        <v>105</v>
      </c>
      <c r="E27" s="4">
        <v>90</v>
      </c>
      <c r="F27" s="4" t="s">
        <v>44</v>
      </c>
      <c r="G27" s="4" t="s">
        <v>55</v>
      </c>
      <c r="H27" s="5"/>
      <c r="I27" s="5"/>
      <c r="J27" s="5" t="s">
        <v>40</v>
      </c>
      <c r="K27" s="10">
        <v>63.92</v>
      </c>
      <c r="L27" s="12">
        <v>30783</v>
      </c>
      <c r="M27" s="10">
        <v>508.2</v>
      </c>
      <c r="N27" s="10">
        <v>60.57</v>
      </c>
      <c r="O27" s="11">
        <v>4834.1899999999996</v>
      </c>
      <c r="P27" s="12">
        <v>5902</v>
      </c>
      <c r="Q27" s="10">
        <v>35.049999999999997</v>
      </c>
      <c r="R27" s="10">
        <v>168.38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12">
        <v>23</v>
      </c>
      <c r="C28" s="4" t="s">
        <v>20</v>
      </c>
      <c r="D28" s="4" t="s">
        <v>105</v>
      </c>
      <c r="E28" s="4">
        <v>108</v>
      </c>
      <c r="F28" s="4" t="s">
        <v>71</v>
      </c>
      <c r="G28" s="4" t="s">
        <v>56</v>
      </c>
      <c r="H28" s="5" t="s">
        <v>72</v>
      </c>
      <c r="I28" s="5" t="s">
        <v>72</v>
      </c>
      <c r="J28" s="5"/>
      <c r="K28" s="10">
        <v>17.45</v>
      </c>
      <c r="L28" s="12">
        <v>55373</v>
      </c>
      <c r="M28" s="10">
        <v>1034.6400000000001</v>
      </c>
      <c r="N28" s="10">
        <v>53.52</v>
      </c>
      <c r="O28" s="11">
        <v>237.59</v>
      </c>
      <c r="P28" s="12">
        <v>20531</v>
      </c>
      <c r="Q28" s="10">
        <v>205</v>
      </c>
      <c r="R28" s="10">
        <v>100.15</v>
      </c>
      <c r="S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12">
        <v>24</v>
      </c>
      <c r="C29" s="4" t="s">
        <v>19</v>
      </c>
      <c r="D29" s="4" t="s">
        <v>105</v>
      </c>
      <c r="E29" s="4">
        <v>102</v>
      </c>
      <c r="F29" s="4" t="s">
        <v>57</v>
      </c>
      <c r="G29" s="4" t="s">
        <v>55</v>
      </c>
      <c r="H29" s="5" t="s">
        <v>21</v>
      </c>
      <c r="I29" s="5"/>
      <c r="J29" s="5" t="s">
        <v>40</v>
      </c>
      <c r="K29" s="10">
        <v>172.46</v>
      </c>
      <c r="L29" s="12">
        <v>10777</v>
      </c>
      <c r="M29" s="10">
        <v>538.05999999999995</v>
      </c>
      <c r="N29" s="10">
        <v>20.03</v>
      </c>
      <c r="O29" s="11">
        <v>1438.78</v>
      </c>
      <c r="P29" s="12">
        <v>3774</v>
      </c>
      <c r="Q29" s="10">
        <v>184.18</v>
      </c>
      <c r="R29" s="10">
        <v>20.49</v>
      </c>
      <c r="S29" s="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12">
        <v>25</v>
      </c>
      <c r="C30" s="4" t="s">
        <v>19</v>
      </c>
      <c r="D30" s="4" t="s">
        <v>105</v>
      </c>
      <c r="E30" s="4">
        <v>94</v>
      </c>
      <c r="F30" s="4" t="s">
        <v>44</v>
      </c>
      <c r="G30" s="4" t="s">
        <v>55</v>
      </c>
      <c r="H30" s="5" t="s">
        <v>62</v>
      </c>
      <c r="I30" s="5" t="s">
        <v>61</v>
      </c>
      <c r="J30" s="5" t="s">
        <v>40</v>
      </c>
      <c r="K30" s="10">
        <v>63.04</v>
      </c>
      <c r="L30" s="12">
        <v>28707</v>
      </c>
      <c r="M30" s="10">
        <v>552.55999999999995</v>
      </c>
      <c r="N30" s="10">
        <v>51.95</v>
      </c>
      <c r="O30" s="11">
        <v>5167.0600000000004</v>
      </c>
      <c r="P30" s="12">
        <v>5332</v>
      </c>
      <c r="Q30" s="10">
        <v>36.299999999999997</v>
      </c>
      <c r="R30" s="10">
        <v>146.87</v>
      </c>
      <c r="S30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12">
        <v>26</v>
      </c>
      <c r="C31" s="4" t="s">
        <v>20</v>
      </c>
      <c r="D31" s="4" t="s">
        <v>105</v>
      </c>
      <c r="E31" s="4">
        <v>96</v>
      </c>
      <c r="F31" s="4" t="s">
        <v>44</v>
      </c>
      <c r="G31" s="4" t="s">
        <v>15</v>
      </c>
      <c r="H31" s="5"/>
      <c r="I31" s="5"/>
      <c r="J31" s="5" t="s">
        <v>40</v>
      </c>
      <c r="K31" s="10">
        <v>59.97</v>
      </c>
      <c r="L31" s="12">
        <v>33184.629999999997</v>
      </c>
      <c r="M31" s="10">
        <v>502.51</v>
      </c>
      <c r="N31" s="10">
        <v>66.040000000000006</v>
      </c>
      <c r="O31" s="11">
        <v>6103.75</v>
      </c>
      <c r="P31" s="12">
        <v>4353.5600000000004</v>
      </c>
      <c r="Q31" s="10">
        <v>37.630000000000003</v>
      </c>
      <c r="R31" s="10">
        <v>115.69</v>
      </c>
      <c r="S31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12">
        <v>27</v>
      </c>
      <c r="C32" s="4" t="s">
        <v>70</v>
      </c>
      <c r="D32" s="4" t="s">
        <v>105</v>
      </c>
      <c r="E32" s="4">
        <v>118</v>
      </c>
      <c r="F32" s="4" t="s">
        <v>45</v>
      </c>
      <c r="G32" s="4" t="s">
        <v>11</v>
      </c>
      <c r="H32" s="5" t="s">
        <v>77</v>
      </c>
      <c r="I32" s="5" t="s">
        <v>76</v>
      </c>
      <c r="J32" s="5" t="s">
        <v>40</v>
      </c>
      <c r="K32" s="10">
        <v>164.2</v>
      </c>
      <c r="L32" s="12">
        <v>9800.31</v>
      </c>
      <c r="M32" s="10">
        <v>621.42999999999995</v>
      </c>
      <c r="N32" s="10">
        <v>15.77</v>
      </c>
      <c r="O32" s="11">
        <v>4760.57</v>
      </c>
      <c r="P32" s="12">
        <v>2004.54</v>
      </c>
      <c r="Q32" s="10">
        <v>104.79</v>
      </c>
      <c r="R32" s="10">
        <v>19.13</v>
      </c>
      <c r="S32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12">
        <v>28</v>
      </c>
      <c r="C33" s="4" t="s">
        <v>70</v>
      </c>
      <c r="D33" s="4" t="s">
        <v>105</v>
      </c>
      <c r="E33" s="4">
        <v>129</v>
      </c>
      <c r="F33" s="4" t="s">
        <v>78</v>
      </c>
      <c r="G33" s="4" t="s">
        <v>17</v>
      </c>
      <c r="H33" s="5"/>
      <c r="I33" s="5"/>
      <c r="J33" s="5"/>
      <c r="K33" s="10">
        <v>55.06</v>
      </c>
      <c r="L33" s="12">
        <v>20078</v>
      </c>
      <c r="M33" s="10">
        <v>904.59</v>
      </c>
      <c r="N33" s="10">
        <v>22.2</v>
      </c>
      <c r="O33" s="11">
        <v>560.07000000000005</v>
      </c>
      <c r="P33" s="12">
        <v>9308</v>
      </c>
      <c r="Q33" s="10">
        <v>191.83</v>
      </c>
      <c r="R33" s="10">
        <v>48.52</v>
      </c>
      <c r="S33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12">
        <v>29</v>
      </c>
      <c r="C34" s="4" t="s">
        <v>70</v>
      </c>
      <c r="D34" s="4" t="s">
        <v>105</v>
      </c>
      <c r="E34" s="4">
        <v>133</v>
      </c>
      <c r="F34" s="4" t="s">
        <v>79</v>
      </c>
      <c r="G34" s="4" t="s">
        <v>11</v>
      </c>
      <c r="H34" s="5"/>
      <c r="I34" s="5"/>
      <c r="J34" s="5" t="s">
        <v>40</v>
      </c>
      <c r="K34" s="10">
        <v>186.38</v>
      </c>
      <c r="L34" s="12">
        <v>7581.59</v>
      </c>
      <c r="M34" s="10">
        <v>707.68</v>
      </c>
      <c r="N34" s="10">
        <v>10.71</v>
      </c>
      <c r="O34" s="11">
        <v>1839.93</v>
      </c>
      <c r="P34" s="12">
        <v>3342.48</v>
      </c>
      <c r="Q34" s="10">
        <v>162.6</v>
      </c>
      <c r="R34" s="10">
        <v>20.56</v>
      </c>
      <c r="S34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12">
        <v>30</v>
      </c>
      <c r="C35" s="4" t="s">
        <v>19</v>
      </c>
      <c r="D35" s="4" t="s">
        <v>105</v>
      </c>
      <c r="E35" s="4">
        <v>134</v>
      </c>
      <c r="F35" s="4" t="s">
        <v>48</v>
      </c>
      <c r="G35" s="4" t="s">
        <v>16</v>
      </c>
      <c r="H35" s="5" t="s">
        <v>80</v>
      </c>
      <c r="I35" s="5"/>
      <c r="J35" s="5"/>
      <c r="K35" s="10">
        <v>216.08</v>
      </c>
      <c r="L35" s="12">
        <v>7445</v>
      </c>
      <c r="M35" s="10">
        <v>621.65</v>
      </c>
      <c r="N35" s="10">
        <v>11.98</v>
      </c>
      <c r="O35" s="11">
        <v>3936.18</v>
      </c>
      <c r="P35" s="12">
        <v>3010</v>
      </c>
      <c r="Q35" s="10">
        <v>84.41</v>
      </c>
      <c r="R35" s="10">
        <v>35.659999999999997</v>
      </c>
      <c r="S35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12">
        <v>31</v>
      </c>
      <c r="C36" s="4" t="s">
        <v>70</v>
      </c>
      <c r="D36" s="4" t="s">
        <v>105</v>
      </c>
      <c r="E36" s="4">
        <v>135</v>
      </c>
      <c r="F36" s="4" t="s">
        <v>51</v>
      </c>
      <c r="G36" s="4" t="s">
        <v>81</v>
      </c>
      <c r="H36" s="5" t="s">
        <v>82</v>
      </c>
      <c r="I36" s="5"/>
      <c r="J36" s="5" t="s">
        <v>40</v>
      </c>
      <c r="K36" s="10">
        <v>60.14</v>
      </c>
      <c r="L36" s="12">
        <v>24336</v>
      </c>
      <c r="M36" s="10">
        <v>683.23</v>
      </c>
      <c r="N36" s="10">
        <v>35.619999999999997</v>
      </c>
      <c r="O36" s="11">
        <v>4414.66</v>
      </c>
      <c r="P36" s="12">
        <v>4151</v>
      </c>
      <c r="Q36" s="10">
        <v>54.57</v>
      </c>
      <c r="R36" s="10">
        <v>76.08</v>
      </c>
      <c r="S36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12">
        <v>32</v>
      </c>
      <c r="C37" s="4" t="s">
        <v>70</v>
      </c>
      <c r="D37" s="4" t="s">
        <v>105</v>
      </c>
      <c r="E37" s="4">
        <v>136</v>
      </c>
      <c r="F37" s="4" t="s">
        <v>51</v>
      </c>
      <c r="G37" s="4" t="s">
        <v>83</v>
      </c>
      <c r="H37" s="5"/>
      <c r="I37" s="5"/>
      <c r="J37" s="5" t="s">
        <v>40</v>
      </c>
      <c r="K37" s="10">
        <v>75.569999999999993</v>
      </c>
      <c r="L37" s="12">
        <v>25543</v>
      </c>
      <c r="M37" s="10">
        <v>518.05999999999995</v>
      </c>
      <c r="N37" s="10">
        <v>49.31</v>
      </c>
      <c r="O37" s="11">
        <v>4461.2299999999996</v>
      </c>
      <c r="P37" s="12">
        <v>5187.88</v>
      </c>
      <c r="Q37" s="10">
        <v>43.21</v>
      </c>
      <c r="R37" s="10">
        <v>120.07</v>
      </c>
      <c r="S37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12">
        <v>33</v>
      </c>
      <c r="C38" s="4" t="s">
        <v>70</v>
      </c>
      <c r="D38" s="4" t="s">
        <v>105</v>
      </c>
      <c r="E38" s="4">
        <v>140</v>
      </c>
      <c r="F38" s="4" t="s">
        <v>51</v>
      </c>
      <c r="G38" s="4" t="s">
        <v>27</v>
      </c>
      <c r="H38" s="5" t="s">
        <v>84</v>
      </c>
      <c r="I38" s="5"/>
      <c r="J38" s="5" t="s">
        <v>40</v>
      </c>
      <c r="K38" s="10">
        <v>52.3</v>
      </c>
      <c r="L38" s="12">
        <v>38103</v>
      </c>
      <c r="M38" s="10">
        <v>501.84</v>
      </c>
      <c r="N38" s="10">
        <v>75.930000000000007</v>
      </c>
      <c r="O38" s="11">
        <v>3945.77</v>
      </c>
      <c r="P38" s="12">
        <v>5760</v>
      </c>
      <c r="Q38" s="10">
        <v>44</v>
      </c>
      <c r="R38" s="10">
        <v>130.91999999999999</v>
      </c>
      <c r="S3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12">
        <v>34</v>
      </c>
      <c r="C39" s="4" t="s">
        <v>70</v>
      </c>
      <c r="D39" s="4" t="s">
        <v>105</v>
      </c>
      <c r="E39" s="4">
        <v>141</v>
      </c>
      <c r="F39" s="4" t="s">
        <v>86</v>
      </c>
      <c r="G39" s="4" t="s">
        <v>85</v>
      </c>
      <c r="H39" s="5" t="s">
        <v>87</v>
      </c>
      <c r="I39" s="5" t="s">
        <v>87</v>
      </c>
      <c r="J39" s="5"/>
      <c r="K39" s="10">
        <v>26.38</v>
      </c>
      <c r="L39" s="12">
        <v>38525</v>
      </c>
      <c r="M39" s="10">
        <v>983.86</v>
      </c>
      <c r="N39" s="10">
        <v>39.159999999999997</v>
      </c>
      <c r="O39" s="11">
        <v>269.61</v>
      </c>
      <c r="P39" s="12">
        <v>18669</v>
      </c>
      <c r="Q39" s="10">
        <v>198.68</v>
      </c>
      <c r="R39" s="10">
        <v>93.96</v>
      </c>
      <c r="S3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12">
        <v>35</v>
      </c>
      <c r="C40" s="4" t="s">
        <v>70</v>
      </c>
      <c r="D40" s="4" t="s">
        <v>105</v>
      </c>
      <c r="E40" s="4">
        <v>145</v>
      </c>
      <c r="F40" s="4" t="s">
        <v>89</v>
      </c>
      <c r="G40" s="4" t="s">
        <v>90</v>
      </c>
      <c r="H40" s="5"/>
      <c r="I40" s="5"/>
      <c r="J40" s="5" t="s">
        <v>40</v>
      </c>
      <c r="K40" s="10">
        <v>57.13</v>
      </c>
      <c r="L40" s="12">
        <v>34236</v>
      </c>
      <c r="M40" s="10">
        <v>511.24</v>
      </c>
      <c r="N40" s="10">
        <v>66.97</v>
      </c>
      <c r="O40" s="11">
        <v>2347.02</v>
      </c>
      <c r="P40" s="12">
        <v>7508</v>
      </c>
      <c r="Q40" s="10">
        <v>56.75</v>
      </c>
      <c r="R40" s="10">
        <v>132.29</v>
      </c>
      <c r="S4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12">
        <v>36</v>
      </c>
      <c r="C41" s="4" t="s">
        <v>70</v>
      </c>
      <c r="D41" s="4" t="s">
        <v>105</v>
      </c>
      <c r="E41" s="4">
        <v>146</v>
      </c>
      <c r="F41" s="4" t="s">
        <v>91</v>
      </c>
      <c r="G41" s="4" t="s">
        <v>85</v>
      </c>
      <c r="H41" s="5"/>
      <c r="I41" s="5" t="s">
        <v>96</v>
      </c>
      <c r="J41" s="5"/>
      <c r="K41" s="10">
        <v>83.49</v>
      </c>
      <c r="L41" s="12">
        <v>11096</v>
      </c>
      <c r="M41" s="10">
        <v>1079.3699999999999</v>
      </c>
      <c r="N41" s="10">
        <v>10.28</v>
      </c>
      <c r="O41" s="11">
        <v>384.59</v>
      </c>
      <c r="P41" s="12">
        <v>5226</v>
      </c>
      <c r="Q41" s="10">
        <v>497.55</v>
      </c>
      <c r="R41" s="10">
        <v>10.5</v>
      </c>
      <c r="S4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12">
        <v>37</v>
      </c>
      <c r="C42" s="4" t="s">
        <v>70</v>
      </c>
      <c r="D42" s="4" t="s">
        <v>105</v>
      </c>
      <c r="E42" s="4">
        <v>146</v>
      </c>
      <c r="F42" s="4" t="s">
        <v>92</v>
      </c>
      <c r="G42" s="4" t="s">
        <v>85</v>
      </c>
      <c r="H42" s="5"/>
      <c r="I42" s="5"/>
      <c r="J42" s="5"/>
      <c r="K42" s="10">
        <v>16.690000000000001</v>
      </c>
      <c r="L42" s="12">
        <v>18192</v>
      </c>
      <c r="M42" s="10">
        <v>3293.49</v>
      </c>
      <c r="N42" s="10">
        <v>5.52</v>
      </c>
      <c r="O42" s="11">
        <v>35.61</v>
      </c>
      <c r="P42" s="12">
        <v>12920</v>
      </c>
      <c r="Q42" s="10">
        <v>2173.7800000000002</v>
      </c>
      <c r="R42" s="10">
        <v>5.94</v>
      </c>
      <c r="S4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12">
        <v>38</v>
      </c>
      <c r="C43" s="4" t="s">
        <v>70</v>
      </c>
      <c r="D43" s="4" t="s">
        <v>105</v>
      </c>
      <c r="E43" s="4">
        <v>148</v>
      </c>
      <c r="F43" s="4" t="s">
        <v>89</v>
      </c>
      <c r="G43" s="4" t="s">
        <v>93</v>
      </c>
      <c r="H43" s="5"/>
      <c r="I43" s="5"/>
      <c r="J43" s="5" t="s">
        <v>40</v>
      </c>
      <c r="K43" s="10">
        <v>68.06</v>
      </c>
      <c r="L43" s="12">
        <v>28138</v>
      </c>
      <c r="M43" s="10">
        <v>522.16999999999996</v>
      </c>
      <c r="N43" s="10">
        <v>53.89</v>
      </c>
      <c r="O43" s="11">
        <v>1876.01</v>
      </c>
      <c r="P43" s="12">
        <v>7902</v>
      </c>
      <c r="Q43" s="10">
        <v>67.459999999999994</v>
      </c>
      <c r="R43" s="10">
        <v>117.13</v>
      </c>
      <c r="S4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12">
        <v>39</v>
      </c>
      <c r="C44" s="4" t="s">
        <v>70</v>
      </c>
      <c r="D44" s="4" t="s">
        <v>105</v>
      </c>
      <c r="E44" s="4">
        <v>154</v>
      </c>
      <c r="F44" s="4" t="s">
        <v>94</v>
      </c>
      <c r="G44" s="4" t="s">
        <v>90</v>
      </c>
      <c r="H44" s="5"/>
      <c r="I44" s="5"/>
      <c r="J44" s="5"/>
      <c r="K44" s="10">
        <v>58.25</v>
      </c>
      <c r="L44" s="12">
        <v>27864</v>
      </c>
      <c r="M44" s="10">
        <v>616.08000000000004</v>
      </c>
      <c r="N44" s="10">
        <v>45.23</v>
      </c>
      <c r="O44" s="11">
        <v>739.31</v>
      </c>
      <c r="P44" s="12">
        <v>12266</v>
      </c>
      <c r="Q44" s="10">
        <v>110.27</v>
      </c>
      <c r="R44" s="10">
        <v>111.24</v>
      </c>
      <c r="S4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12">
        <v>40</v>
      </c>
      <c r="C45" s="4" t="s">
        <v>70</v>
      </c>
      <c r="D45" s="4" t="s">
        <v>105</v>
      </c>
      <c r="E45" s="4">
        <v>154</v>
      </c>
      <c r="F45" s="4" t="s">
        <v>95</v>
      </c>
      <c r="G45" s="4" t="s">
        <v>90</v>
      </c>
      <c r="H45" s="5"/>
      <c r="I45" s="5" t="s">
        <v>97</v>
      </c>
      <c r="J45" s="5"/>
      <c r="K45" s="10">
        <v>54.74</v>
      </c>
      <c r="L45" s="12">
        <v>20650</v>
      </c>
      <c r="M45" s="10">
        <v>884.67</v>
      </c>
      <c r="N45" s="10">
        <v>23.34</v>
      </c>
      <c r="O45" s="11">
        <v>336.42</v>
      </c>
      <c r="P45" s="12">
        <v>10055</v>
      </c>
      <c r="Q45" s="10">
        <v>295.61</v>
      </c>
      <c r="R45" s="10">
        <v>34.020000000000003</v>
      </c>
      <c r="S4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12">
        <v>41</v>
      </c>
      <c r="C46" s="4" t="s">
        <v>70</v>
      </c>
      <c r="D46" s="4" t="s">
        <v>105</v>
      </c>
      <c r="E46" s="4">
        <v>155</v>
      </c>
      <c r="F46" s="4" t="s">
        <v>100</v>
      </c>
      <c r="G46" s="4" t="s">
        <v>98</v>
      </c>
      <c r="H46" s="5" t="s">
        <v>99</v>
      </c>
      <c r="I46" s="5" t="s">
        <v>99</v>
      </c>
      <c r="J46" s="5"/>
      <c r="K46" s="10">
        <v>61.55</v>
      </c>
      <c r="L46" s="12">
        <v>25887</v>
      </c>
      <c r="M46" s="10">
        <v>627.62</v>
      </c>
      <c r="N46" s="10">
        <v>41.25</v>
      </c>
      <c r="O46" s="11">
        <v>925.56</v>
      </c>
      <c r="P46" s="12">
        <v>12017</v>
      </c>
      <c r="Q46" s="10">
        <v>89.91</v>
      </c>
      <c r="R46" s="10">
        <v>133.65</v>
      </c>
      <c r="S4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12">
        <v>42</v>
      </c>
      <c r="C47" s="4" t="s">
        <v>70</v>
      </c>
      <c r="D47" s="4" t="s">
        <v>105</v>
      </c>
      <c r="E47" s="4">
        <v>156</v>
      </c>
      <c r="F47" s="4" t="s">
        <v>101</v>
      </c>
      <c r="G47" s="4" t="s">
        <v>83</v>
      </c>
      <c r="H47" s="5"/>
      <c r="I47" s="5"/>
      <c r="J47" s="5" t="s">
        <v>40</v>
      </c>
      <c r="K47" s="10">
        <v>168.79</v>
      </c>
      <c r="L47" s="12">
        <v>10124</v>
      </c>
      <c r="M47" s="10">
        <v>585.17999999999995</v>
      </c>
      <c r="N47" s="10">
        <v>17.3</v>
      </c>
      <c r="O47" s="11">
        <v>3171.28</v>
      </c>
      <c r="P47" s="12">
        <v>4516</v>
      </c>
      <c r="Q47" s="10">
        <v>69.83</v>
      </c>
      <c r="R47" s="10">
        <v>64.67</v>
      </c>
      <c r="S4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12">
        <v>43</v>
      </c>
      <c r="C48" s="4" t="s">
        <v>70</v>
      </c>
      <c r="D48" s="4" t="s">
        <v>105</v>
      </c>
      <c r="E48" s="4">
        <v>160</v>
      </c>
      <c r="F48" s="4" t="s">
        <v>44</v>
      </c>
      <c r="G48" s="4" t="s">
        <v>104</v>
      </c>
      <c r="H48" s="5"/>
      <c r="I48" s="5"/>
      <c r="J48" s="5"/>
      <c r="K48" s="10">
        <v>74.44</v>
      </c>
      <c r="L48" s="12">
        <v>26935</v>
      </c>
      <c r="M48" s="10">
        <v>498.76</v>
      </c>
      <c r="N48" s="10">
        <v>54</v>
      </c>
      <c r="O48" s="11">
        <v>6668.05</v>
      </c>
      <c r="P48" s="12">
        <v>4149</v>
      </c>
      <c r="Q48" s="10">
        <v>36.14</v>
      </c>
      <c r="R48" s="10">
        <v>114.8</v>
      </c>
      <c r="S4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12">
        <v>44</v>
      </c>
      <c r="C49" s="4" t="s">
        <v>103</v>
      </c>
      <c r="D49" s="4" t="s">
        <v>105</v>
      </c>
      <c r="E49" s="4">
        <v>165</v>
      </c>
      <c r="F49" s="4" t="s">
        <v>107</v>
      </c>
      <c r="G49" s="4" t="s">
        <v>106</v>
      </c>
      <c r="H49" s="5" t="s">
        <v>108</v>
      </c>
      <c r="I49" s="5" t="s">
        <v>109</v>
      </c>
      <c r="J49" s="5"/>
      <c r="K49" s="10">
        <v>158.59</v>
      </c>
      <c r="L49" s="12">
        <v>8278</v>
      </c>
      <c r="M49" s="10">
        <v>761.74</v>
      </c>
      <c r="N49" s="10">
        <v>10.87</v>
      </c>
      <c r="O49" s="11">
        <v>1878.68</v>
      </c>
      <c r="P49" s="12">
        <v>3886</v>
      </c>
      <c r="Q49" s="10">
        <v>136.99</v>
      </c>
      <c r="R49" s="10">
        <v>28.36</v>
      </c>
      <c r="S4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12">
        <v>45</v>
      </c>
      <c r="C50" s="4" t="s">
        <v>103</v>
      </c>
      <c r="D50" s="4" t="s">
        <v>110</v>
      </c>
      <c r="E50" s="4">
        <v>4</v>
      </c>
      <c r="F50" s="4" t="s">
        <v>51</v>
      </c>
      <c r="G50" s="4" t="s">
        <v>111</v>
      </c>
      <c r="H50" s="5" t="s">
        <v>112</v>
      </c>
      <c r="I50" s="5" t="s">
        <v>112</v>
      </c>
      <c r="J50" s="5" t="s">
        <v>40</v>
      </c>
      <c r="K50" s="10">
        <v>58.15</v>
      </c>
      <c r="L50" s="12">
        <v>33913</v>
      </c>
      <c r="M50" s="10">
        <v>507.07</v>
      </c>
      <c r="N50" s="10">
        <v>66.88</v>
      </c>
      <c r="O50" s="11">
        <v>4388.1099999999997</v>
      </c>
      <c r="P50" s="12">
        <v>4868</v>
      </c>
      <c r="Q50" s="10">
        <v>46.82</v>
      </c>
      <c r="R50" s="10">
        <v>103.97</v>
      </c>
      <c r="S5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12">
        <v>46</v>
      </c>
      <c r="C51" s="4" t="s">
        <v>103</v>
      </c>
      <c r="D51" s="4" t="s">
        <v>110</v>
      </c>
      <c r="E51" s="4">
        <v>5</v>
      </c>
      <c r="F51" s="4" t="s">
        <v>115</v>
      </c>
      <c r="G51" s="4" t="s">
        <v>113</v>
      </c>
      <c r="H51" s="5"/>
      <c r="I51" s="5"/>
      <c r="J51" s="5" t="s">
        <v>40</v>
      </c>
      <c r="K51" s="10">
        <v>90.06</v>
      </c>
      <c r="L51" s="12">
        <v>21193</v>
      </c>
      <c r="M51" s="10">
        <v>523.91999999999996</v>
      </c>
      <c r="N51" s="10">
        <v>40.450000000000003</v>
      </c>
      <c r="O51" s="11">
        <v>1843</v>
      </c>
      <c r="P51" s="12">
        <v>7230</v>
      </c>
      <c r="Q51" s="10">
        <v>75.05</v>
      </c>
      <c r="R51" s="10">
        <v>96.34</v>
      </c>
      <c r="S5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12">
        <v>47</v>
      </c>
      <c r="C52" s="4" t="s">
        <v>103</v>
      </c>
      <c r="D52" s="4" t="s">
        <v>110</v>
      </c>
      <c r="E52" s="4">
        <v>9</v>
      </c>
      <c r="F52" s="4" t="s">
        <v>46</v>
      </c>
      <c r="G52" s="4" t="s">
        <v>114</v>
      </c>
      <c r="H52" s="5" t="s">
        <v>148</v>
      </c>
      <c r="I52" s="5"/>
      <c r="J52" s="5"/>
      <c r="K52" s="10">
        <v>101.29</v>
      </c>
      <c r="L52" s="12">
        <v>15775</v>
      </c>
      <c r="M52" s="10">
        <v>625.84</v>
      </c>
      <c r="N52" s="10">
        <v>25.21</v>
      </c>
      <c r="O52" s="11">
        <v>2569.91</v>
      </c>
      <c r="P52" s="12">
        <v>5444</v>
      </c>
      <c r="Q52" s="10">
        <v>71.48</v>
      </c>
      <c r="R52" s="10">
        <v>76.150000000000006</v>
      </c>
      <c r="S5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12">
        <v>48</v>
      </c>
      <c r="C53" s="4" t="s">
        <v>103</v>
      </c>
      <c r="D53" s="4" t="s">
        <v>110</v>
      </c>
      <c r="E53" s="4">
        <v>10</v>
      </c>
      <c r="F53" s="4" t="s">
        <v>124</v>
      </c>
      <c r="G53" s="4" t="s">
        <v>116</v>
      </c>
      <c r="H53" s="5" t="s">
        <v>148</v>
      </c>
      <c r="I53" s="5"/>
      <c r="J53" s="5" t="s">
        <v>40</v>
      </c>
      <c r="K53" s="10">
        <v>147.36000000000001</v>
      </c>
      <c r="L53" s="12">
        <v>6619</v>
      </c>
      <c r="M53" s="10">
        <v>1025.22</v>
      </c>
      <c r="N53" s="10">
        <v>6.46</v>
      </c>
      <c r="O53" s="11">
        <v>1538.34</v>
      </c>
      <c r="P53" s="12">
        <v>2529</v>
      </c>
      <c r="Q53" s="10">
        <v>257.01</v>
      </c>
      <c r="R53" s="10">
        <v>9.84</v>
      </c>
      <c r="S5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12">
        <v>49</v>
      </c>
      <c r="C54" s="4" t="s">
        <v>103</v>
      </c>
      <c r="D54" s="4" t="s">
        <v>110</v>
      </c>
      <c r="E54" s="4">
        <v>13</v>
      </c>
      <c r="F54" s="4" t="s">
        <v>46</v>
      </c>
      <c r="G54" s="4" t="s">
        <v>117</v>
      </c>
      <c r="H54" s="5" t="s">
        <v>112</v>
      </c>
      <c r="I54" s="5" t="s">
        <v>112</v>
      </c>
      <c r="J54" s="5" t="s">
        <v>40</v>
      </c>
      <c r="K54" s="10">
        <v>69.31</v>
      </c>
      <c r="L54" s="12">
        <v>22812</v>
      </c>
      <c r="M54" s="10">
        <v>632.5</v>
      </c>
      <c r="N54" s="10">
        <v>36.07</v>
      </c>
      <c r="O54" s="11">
        <v>2268.8000000000002</v>
      </c>
      <c r="P54" s="12">
        <v>6201</v>
      </c>
      <c r="Q54" s="10">
        <v>71.08</v>
      </c>
      <c r="R54" s="10">
        <v>87.23</v>
      </c>
      <c r="S5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12">
        <v>50</v>
      </c>
      <c r="C55" s="4" t="s">
        <v>103</v>
      </c>
      <c r="D55" s="4" t="s">
        <v>110</v>
      </c>
      <c r="E55" s="4">
        <v>14</v>
      </c>
      <c r="F55" s="4" t="s">
        <v>46</v>
      </c>
      <c r="G55" s="4" t="s">
        <v>118</v>
      </c>
      <c r="H55" s="5" t="s">
        <v>119</v>
      </c>
      <c r="I55" s="5" t="s">
        <v>119</v>
      </c>
      <c r="J55" s="5" t="s">
        <v>40</v>
      </c>
      <c r="K55" s="10">
        <v>82.88</v>
      </c>
      <c r="L55" s="12">
        <v>19421.07</v>
      </c>
      <c r="M55" s="10">
        <v>621.27</v>
      </c>
      <c r="N55" s="10">
        <v>31.26</v>
      </c>
      <c r="O55" s="11">
        <v>2738.85</v>
      </c>
      <c r="P55" s="12">
        <v>5276.69</v>
      </c>
      <c r="Q55" s="10">
        <v>69.19</v>
      </c>
      <c r="R55" s="10">
        <v>76.260000000000005</v>
      </c>
      <c r="S5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12">
        <v>51</v>
      </c>
      <c r="C56" s="4" t="s">
        <v>103</v>
      </c>
      <c r="D56" s="4" t="s">
        <v>110</v>
      </c>
      <c r="E56" s="4">
        <v>20</v>
      </c>
      <c r="F56" s="4" t="s">
        <v>120</v>
      </c>
      <c r="G56" s="4" t="s">
        <v>121</v>
      </c>
      <c r="H56" s="5"/>
      <c r="I56" s="5"/>
      <c r="J56" s="5"/>
      <c r="K56" s="10">
        <v>107.39</v>
      </c>
      <c r="L56" s="12">
        <v>10395</v>
      </c>
      <c r="M56" s="10">
        <v>895.74</v>
      </c>
      <c r="N56" s="10">
        <v>11.63</v>
      </c>
      <c r="O56" s="11">
        <v>838.17</v>
      </c>
      <c r="P56" s="12">
        <v>5030</v>
      </c>
      <c r="Q56" s="10">
        <v>237.2</v>
      </c>
      <c r="R56" s="10">
        <v>21.21</v>
      </c>
      <c r="S5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12">
        <v>52</v>
      </c>
      <c r="C57" s="4" t="s">
        <v>103</v>
      </c>
      <c r="D57" s="4" t="s">
        <v>110</v>
      </c>
      <c r="E57" s="4">
        <v>36</v>
      </c>
      <c r="F57" s="4" t="s">
        <v>122</v>
      </c>
      <c r="G57" s="4" t="s">
        <v>123</v>
      </c>
      <c r="H57" s="5"/>
      <c r="I57" s="5"/>
      <c r="J57" s="5"/>
      <c r="K57" s="10">
        <v>40.92</v>
      </c>
      <c r="L57" s="12">
        <v>24128.5</v>
      </c>
      <c r="M57" s="10">
        <v>1012.91</v>
      </c>
      <c r="N57" s="10">
        <v>23.82</v>
      </c>
      <c r="O57" s="11">
        <v>451.85</v>
      </c>
      <c r="P57" s="12">
        <v>8980.59</v>
      </c>
      <c r="Q57" s="10">
        <v>246.44</v>
      </c>
      <c r="R57" s="10">
        <v>36.44</v>
      </c>
      <c r="S5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12">
        <v>53</v>
      </c>
      <c r="C58" s="4" t="s">
        <v>103</v>
      </c>
      <c r="D58" s="4" t="s">
        <v>110</v>
      </c>
      <c r="E58" s="4">
        <v>49</v>
      </c>
      <c r="F58" s="4" t="s">
        <v>124</v>
      </c>
      <c r="G58" s="4" t="s">
        <v>111</v>
      </c>
      <c r="H58" s="5" t="s">
        <v>171</v>
      </c>
      <c r="I58" s="5"/>
      <c r="J58" s="5" t="s">
        <v>40</v>
      </c>
      <c r="K58" s="10">
        <v>91.97</v>
      </c>
      <c r="L58" s="12">
        <v>9072</v>
      </c>
      <c r="M58" s="10">
        <v>1198.55</v>
      </c>
      <c r="N58" s="10">
        <v>7.57</v>
      </c>
      <c r="O58" s="11">
        <v>935.44</v>
      </c>
      <c r="P58" s="12">
        <v>3335</v>
      </c>
      <c r="Q58" s="10">
        <v>320.52999999999997</v>
      </c>
      <c r="R58" s="10">
        <v>10.41</v>
      </c>
      <c r="S5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12">
        <v>56</v>
      </c>
      <c r="C59" s="4" t="s">
        <v>103</v>
      </c>
      <c r="D59" s="4" t="s">
        <v>110</v>
      </c>
      <c r="E59" s="4">
        <v>57</v>
      </c>
      <c r="F59" s="4" t="s">
        <v>128</v>
      </c>
      <c r="G59" s="4" t="s">
        <v>125</v>
      </c>
      <c r="H59" s="5"/>
      <c r="I59" s="5" t="s">
        <v>126</v>
      </c>
      <c r="J59" s="5" t="s">
        <v>40</v>
      </c>
      <c r="K59" s="10">
        <v>104.65</v>
      </c>
      <c r="L59" s="12">
        <v>13860.34</v>
      </c>
      <c r="M59" s="10">
        <v>689.41</v>
      </c>
      <c r="N59" s="10">
        <v>20.100000000000001</v>
      </c>
      <c r="O59" s="11">
        <v>1370.41</v>
      </c>
      <c r="P59" s="12">
        <v>6344.53</v>
      </c>
      <c r="Q59" s="10">
        <v>115.01</v>
      </c>
      <c r="R59" s="10">
        <v>55.16</v>
      </c>
      <c r="S5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12">
        <v>57</v>
      </c>
      <c r="C60" s="4" t="s">
        <v>103</v>
      </c>
      <c r="D60" s="4" t="s">
        <v>110</v>
      </c>
      <c r="E60" s="4">
        <v>60</v>
      </c>
      <c r="F60" s="4" t="s">
        <v>127</v>
      </c>
      <c r="G60" s="4" t="s">
        <v>125</v>
      </c>
      <c r="H60" s="5"/>
      <c r="I60" s="5"/>
      <c r="J60" s="5"/>
      <c r="K60" s="10">
        <v>35.72</v>
      </c>
      <c r="L60" s="12">
        <v>27072.99</v>
      </c>
      <c r="M60" s="10">
        <v>1034.0899999999999</v>
      </c>
      <c r="N60" s="10">
        <v>26.28</v>
      </c>
      <c r="O60" s="11">
        <v>447.21</v>
      </c>
      <c r="P60" s="12">
        <v>11189.89</v>
      </c>
      <c r="Q60" s="10">
        <v>199.83</v>
      </c>
      <c r="R60" s="10">
        <v>56</v>
      </c>
      <c r="S6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12">
        <v>58</v>
      </c>
      <c r="C61" s="4" t="s">
        <v>103</v>
      </c>
      <c r="D61" s="4" t="s">
        <v>110</v>
      </c>
      <c r="E61" s="4">
        <v>60</v>
      </c>
      <c r="F61" s="4" t="s">
        <v>137</v>
      </c>
      <c r="G61" s="4" t="s">
        <v>125</v>
      </c>
      <c r="H61" s="5"/>
      <c r="I61" s="5"/>
      <c r="J61" s="5"/>
      <c r="K61" s="10">
        <v>58.95</v>
      </c>
      <c r="L61" s="12">
        <v>13379.46</v>
      </c>
      <c r="M61" s="10">
        <v>1267.9000000000001</v>
      </c>
      <c r="N61" s="10">
        <v>10.55</v>
      </c>
      <c r="O61" s="11">
        <v>184.8</v>
      </c>
      <c r="P61" s="12">
        <v>9015.32</v>
      </c>
      <c r="Q61" s="10">
        <v>600.22</v>
      </c>
      <c r="R61" s="10">
        <v>15.02</v>
      </c>
      <c r="S6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12">
        <v>59</v>
      </c>
      <c r="C62" s="4" t="s">
        <v>70</v>
      </c>
      <c r="D62" s="4" t="s">
        <v>110</v>
      </c>
      <c r="E62" s="4">
        <v>39</v>
      </c>
      <c r="F62" s="4" t="s">
        <v>138</v>
      </c>
      <c r="G62" s="4" t="s">
        <v>139</v>
      </c>
      <c r="H62" s="5"/>
      <c r="I62" s="5"/>
      <c r="J62" s="5"/>
      <c r="K62" s="10">
        <v>41.74</v>
      </c>
      <c r="L62" s="12">
        <v>30535</v>
      </c>
      <c r="M62" s="10">
        <v>784.57</v>
      </c>
      <c r="N62" s="10">
        <v>38.92</v>
      </c>
      <c r="O62" s="11">
        <v>768.82</v>
      </c>
      <c r="P62" s="12">
        <v>11691</v>
      </c>
      <c r="Q62" s="10">
        <v>111.26</v>
      </c>
      <c r="R62" s="10">
        <v>105.08</v>
      </c>
      <c r="S6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12">
        <v>60</v>
      </c>
      <c r="C63" s="4" t="s">
        <v>103</v>
      </c>
      <c r="D63" s="4" t="s">
        <v>110</v>
      </c>
      <c r="E63" s="4">
        <v>63</v>
      </c>
      <c r="F63" s="4" t="s">
        <v>142</v>
      </c>
      <c r="G63" s="4" t="s">
        <v>143</v>
      </c>
      <c r="H63" s="5"/>
      <c r="I63" s="5"/>
      <c r="J63" s="5"/>
      <c r="K63" s="10">
        <v>37.380000000000003</v>
      </c>
      <c r="L63" s="12">
        <v>18966</v>
      </c>
      <c r="M63" s="10">
        <v>1410.7</v>
      </c>
      <c r="N63" s="10">
        <v>13.44</v>
      </c>
      <c r="O63" s="11">
        <v>177.27</v>
      </c>
      <c r="P63" s="12">
        <v>10172</v>
      </c>
      <c r="Q63" s="10">
        <v>554.55999999999995</v>
      </c>
      <c r="R63" s="10">
        <v>18.34</v>
      </c>
      <c r="S6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12">
        <v>61</v>
      </c>
      <c r="C64" s="4" t="s">
        <v>103</v>
      </c>
      <c r="D64" s="4" t="s">
        <v>110</v>
      </c>
      <c r="E64" s="4">
        <v>83</v>
      </c>
      <c r="F64" s="4" t="s">
        <v>124</v>
      </c>
      <c r="G64" s="4" t="s">
        <v>144</v>
      </c>
      <c r="H64" s="5" t="s">
        <v>148</v>
      </c>
      <c r="I64" s="5"/>
      <c r="J64" s="5" t="s">
        <v>40</v>
      </c>
      <c r="K64" s="10">
        <v>43.45</v>
      </c>
      <c r="L64" s="12">
        <v>19568</v>
      </c>
      <c r="M64" s="10">
        <v>1239.32</v>
      </c>
      <c r="N64" s="10">
        <v>14.98</v>
      </c>
      <c r="O64" s="11">
        <v>458.58</v>
      </c>
      <c r="P64" s="12">
        <v>5880</v>
      </c>
      <c r="Q64" s="10">
        <v>370.88</v>
      </c>
      <c r="R64" s="10">
        <v>15.85</v>
      </c>
      <c r="S6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12">
        <v>62</v>
      </c>
      <c r="C65" s="4" t="s">
        <v>103</v>
      </c>
      <c r="D65" s="4" t="s">
        <v>110</v>
      </c>
      <c r="E65" s="4">
        <v>102</v>
      </c>
      <c r="F65" s="4" t="s">
        <v>146</v>
      </c>
      <c r="G65" s="4" t="s">
        <v>145</v>
      </c>
      <c r="H65" s="5"/>
      <c r="I65" s="5"/>
      <c r="J65" s="5"/>
      <c r="K65" s="10">
        <v>28.37</v>
      </c>
      <c r="L65" s="12">
        <v>30292</v>
      </c>
      <c r="M65" s="10">
        <v>1163.82</v>
      </c>
      <c r="N65" s="10">
        <v>26.03</v>
      </c>
      <c r="O65" s="11">
        <v>226.44</v>
      </c>
      <c r="P65" s="12">
        <v>17714</v>
      </c>
      <c r="Q65" s="10">
        <v>249.31</v>
      </c>
      <c r="R65" s="10">
        <v>71.05</v>
      </c>
      <c r="S6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12">
        <v>63</v>
      </c>
      <c r="C66" s="4" t="s">
        <v>103</v>
      </c>
      <c r="D66" s="4" t="s">
        <v>110</v>
      </c>
      <c r="E66" s="4">
        <v>102</v>
      </c>
      <c r="F66" s="4" t="s">
        <v>147</v>
      </c>
      <c r="G66" s="4" t="s">
        <v>145</v>
      </c>
      <c r="H66" s="5"/>
      <c r="I66" s="5"/>
      <c r="J66" s="5"/>
      <c r="K66" s="10">
        <v>112.03</v>
      </c>
      <c r="L66" s="12">
        <v>6987</v>
      </c>
      <c r="M66" s="10">
        <v>1277.45</v>
      </c>
      <c r="N66" s="10">
        <v>5.47</v>
      </c>
      <c r="O66" s="11">
        <v>388.05</v>
      </c>
      <c r="P66" s="12">
        <v>4965</v>
      </c>
      <c r="Q66" s="10">
        <v>519.01</v>
      </c>
      <c r="R66" s="10">
        <v>9.57</v>
      </c>
      <c r="S6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12">
        <v>64</v>
      </c>
      <c r="C67" s="4" t="s">
        <v>103</v>
      </c>
      <c r="D67" s="4" t="s">
        <v>110</v>
      </c>
      <c r="E67" s="4">
        <v>112</v>
      </c>
      <c r="F67" s="4" t="s">
        <v>46</v>
      </c>
      <c r="G67" s="4" t="s">
        <v>149</v>
      </c>
      <c r="H67" s="5" t="s">
        <v>150</v>
      </c>
      <c r="I67" s="5"/>
      <c r="J67" s="5" t="s">
        <v>40</v>
      </c>
      <c r="K67" s="10">
        <v>54.07</v>
      </c>
      <c r="L67" s="12">
        <v>29484.61</v>
      </c>
      <c r="M67" s="10">
        <v>627.24</v>
      </c>
      <c r="N67" s="10">
        <v>47.01</v>
      </c>
      <c r="O67" s="11">
        <v>1920.89</v>
      </c>
      <c r="P67" s="12">
        <v>7361.79</v>
      </c>
      <c r="Q67" s="10">
        <v>70.72</v>
      </c>
      <c r="R67" s="10">
        <v>104.1</v>
      </c>
      <c r="S6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12">
        <v>65</v>
      </c>
      <c r="C68" s="4" t="s">
        <v>103</v>
      </c>
      <c r="D68" s="4" t="s">
        <v>105</v>
      </c>
      <c r="E68" s="4">
        <v>190</v>
      </c>
      <c r="F68" s="4" t="s">
        <v>48</v>
      </c>
      <c r="G68" s="4" t="s">
        <v>16</v>
      </c>
      <c r="H68" s="5" t="s">
        <v>22</v>
      </c>
      <c r="I68" s="5" t="s">
        <v>60</v>
      </c>
      <c r="J68" s="5" t="s">
        <v>40</v>
      </c>
      <c r="K68" s="10">
        <v>256</v>
      </c>
      <c r="L68" s="12">
        <v>5293</v>
      </c>
      <c r="M68" s="10">
        <v>737.97</v>
      </c>
      <c r="N68" s="10">
        <v>7.17</v>
      </c>
      <c r="O68" s="11">
        <v>4673.21</v>
      </c>
      <c r="P68" s="12">
        <v>2530</v>
      </c>
      <c r="Q68" s="10">
        <v>84.58</v>
      </c>
      <c r="R68" s="10">
        <v>29.91</v>
      </c>
      <c r="S6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12">
        <v>66</v>
      </c>
      <c r="C69" s="4" t="s">
        <v>141</v>
      </c>
      <c r="D69" s="4" t="s">
        <v>105</v>
      </c>
      <c r="E69" s="4">
        <v>204</v>
      </c>
      <c r="F69" s="4" t="s">
        <v>89</v>
      </c>
      <c r="G69" s="4" t="s">
        <v>93</v>
      </c>
      <c r="H69" s="5"/>
      <c r="I69" s="5"/>
      <c r="J69" s="5"/>
      <c r="K69" s="10">
        <v>77.22</v>
      </c>
      <c r="L69" s="12">
        <v>24558</v>
      </c>
      <c r="M69" s="10">
        <v>527.33000000000004</v>
      </c>
      <c r="N69" s="10">
        <v>46.57</v>
      </c>
      <c r="O69" s="11">
        <v>2341.54</v>
      </c>
      <c r="P69" s="12">
        <v>6777</v>
      </c>
      <c r="Q69" s="10">
        <v>63.01</v>
      </c>
      <c r="R69" s="10">
        <v>107.56</v>
      </c>
      <c r="S6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12">
        <v>67</v>
      </c>
      <c r="C70" s="4" t="s">
        <v>141</v>
      </c>
      <c r="D70" s="4" t="s">
        <v>110</v>
      </c>
      <c r="E70" s="4">
        <v>132</v>
      </c>
      <c r="F70" s="4" t="s">
        <v>124</v>
      </c>
      <c r="G70" s="4" t="s">
        <v>116</v>
      </c>
      <c r="H70" s="5" t="s">
        <v>165</v>
      </c>
      <c r="I70" s="5" t="s">
        <v>172</v>
      </c>
      <c r="J70" s="5" t="s">
        <v>40</v>
      </c>
      <c r="K70" s="10">
        <v>180.54</v>
      </c>
      <c r="L70" s="12">
        <v>5863</v>
      </c>
      <c r="M70" s="10">
        <v>944.68</v>
      </c>
      <c r="N70" s="10">
        <v>6.21</v>
      </c>
      <c r="O70" s="11">
        <v>1709.41</v>
      </c>
      <c r="P70" s="12">
        <v>2399</v>
      </c>
      <c r="Q70" s="10">
        <v>243.84</v>
      </c>
      <c r="R70" s="10">
        <v>9.84</v>
      </c>
      <c r="S7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12">
        <v>68</v>
      </c>
      <c r="C71" s="4" t="s">
        <v>103</v>
      </c>
      <c r="D71" s="4" t="s">
        <v>110</v>
      </c>
      <c r="E71" s="4">
        <v>118</v>
      </c>
      <c r="F71" s="4" t="s">
        <v>169</v>
      </c>
      <c r="G71" s="4" t="s">
        <v>166</v>
      </c>
      <c r="H71" s="5" t="s">
        <v>168</v>
      </c>
      <c r="I71" s="5" t="s">
        <v>167</v>
      </c>
      <c r="J71" s="5"/>
      <c r="K71" s="10">
        <v>147.47999999999999</v>
      </c>
      <c r="L71" s="12">
        <v>12519</v>
      </c>
      <c r="M71" s="10">
        <v>541.62</v>
      </c>
      <c r="N71" s="10">
        <v>23.11</v>
      </c>
      <c r="O71" s="11">
        <v>2564.7600000000002</v>
      </c>
      <c r="P71" s="12">
        <v>3825</v>
      </c>
      <c r="Q71" s="10">
        <v>101.94</v>
      </c>
      <c r="R71" s="10">
        <v>37.520000000000003</v>
      </c>
      <c r="S7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12">
        <v>69</v>
      </c>
      <c r="C72" s="4" t="s">
        <v>141</v>
      </c>
      <c r="D72" s="4" t="s">
        <v>110</v>
      </c>
      <c r="E72" s="4">
        <v>137</v>
      </c>
      <c r="F72" s="4" t="s">
        <v>124</v>
      </c>
      <c r="G72" s="4" t="s">
        <v>144</v>
      </c>
      <c r="H72" s="5"/>
      <c r="I72" s="5"/>
      <c r="J72" s="5" t="s">
        <v>40</v>
      </c>
      <c r="K72" s="10">
        <v>35.340000000000003</v>
      </c>
      <c r="L72" s="12">
        <v>20603</v>
      </c>
      <c r="M72" s="10">
        <v>1373.38</v>
      </c>
      <c r="N72" s="10">
        <v>15</v>
      </c>
      <c r="O72" s="11">
        <v>443.88</v>
      </c>
      <c r="P72" s="12">
        <v>6048</v>
      </c>
      <c r="Q72" s="10">
        <v>372.52</v>
      </c>
      <c r="R72" s="10">
        <v>16.23</v>
      </c>
      <c r="S7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12">
        <v>70</v>
      </c>
      <c r="C73" s="4" t="s">
        <v>141</v>
      </c>
      <c r="D73" s="4" t="s">
        <v>110</v>
      </c>
      <c r="E73" s="4">
        <v>140</v>
      </c>
      <c r="F73" s="4" t="s">
        <v>124</v>
      </c>
      <c r="G73" s="4" t="s">
        <v>111</v>
      </c>
      <c r="H73" s="5" t="s">
        <v>170</v>
      </c>
      <c r="I73" s="5"/>
      <c r="J73" s="5" t="s">
        <v>40</v>
      </c>
      <c r="K73" s="10">
        <v>144.37</v>
      </c>
      <c r="L73" s="12">
        <v>6717</v>
      </c>
      <c r="M73" s="10">
        <v>1031.19</v>
      </c>
      <c r="N73" s="10">
        <v>6.51</v>
      </c>
      <c r="O73" s="11">
        <v>1517.62</v>
      </c>
      <c r="P73" s="12">
        <v>2129</v>
      </c>
      <c r="Q73" s="10">
        <v>309.45999999999998</v>
      </c>
      <c r="R73" s="10">
        <v>6.88</v>
      </c>
      <c r="S7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12">
        <v>71</v>
      </c>
      <c r="C74" s="4" t="s">
        <v>141</v>
      </c>
      <c r="D74" s="4" t="s">
        <v>110</v>
      </c>
      <c r="E74" s="4">
        <v>143</v>
      </c>
      <c r="F74" s="4" t="s">
        <v>128</v>
      </c>
      <c r="G74" s="4" t="s">
        <v>125</v>
      </c>
      <c r="H74" s="5"/>
      <c r="I74" s="5"/>
      <c r="J74" s="5"/>
      <c r="K74" s="10">
        <v>111.07</v>
      </c>
      <c r="L74" s="12">
        <v>13062.5</v>
      </c>
      <c r="M74" s="10">
        <v>689.24</v>
      </c>
      <c r="N74" s="10">
        <v>18.95</v>
      </c>
      <c r="O74" s="11">
        <v>1535</v>
      </c>
      <c r="P74" s="12">
        <f>27143.22/5</f>
        <v>5428.6440000000002</v>
      </c>
      <c r="Q74" s="10">
        <v>120</v>
      </c>
      <c r="R74" s="10">
        <v>45.24</v>
      </c>
      <c r="S7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12">
        <v>72</v>
      </c>
      <c r="C75" s="4" t="s">
        <v>141</v>
      </c>
      <c r="D75" s="4" t="s">
        <v>110</v>
      </c>
      <c r="E75" s="4">
        <v>149</v>
      </c>
      <c r="F75" s="4" t="s">
        <v>173</v>
      </c>
      <c r="G75" s="4" t="s">
        <v>174</v>
      </c>
      <c r="H75" s="5"/>
      <c r="I75" s="5"/>
      <c r="J75" s="5"/>
      <c r="K75" s="10">
        <v>50.22</v>
      </c>
      <c r="L75" s="12">
        <v>25952</v>
      </c>
      <c r="M75" s="10">
        <v>767.28</v>
      </c>
      <c r="N75" s="10">
        <v>33.82</v>
      </c>
      <c r="O75" s="11">
        <v>1502.87</v>
      </c>
      <c r="P75" s="12">
        <v>7620</v>
      </c>
      <c r="Q75" s="10">
        <v>87.32</v>
      </c>
      <c r="R75" s="10">
        <v>87.26</v>
      </c>
      <c r="S7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12">
        <v>73</v>
      </c>
      <c r="C76" s="4" t="s">
        <v>141</v>
      </c>
      <c r="D76" s="4" t="s">
        <v>110</v>
      </c>
      <c r="E76" s="4">
        <v>152</v>
      </c>
      <c r="F76" s="4" t="s">
        <v>124</v>
      </c>
      <c r="G76" s="4" t="s">
        <v>174</v>
      </c>
      <c r="H76" s="5" t="s">
        <v>175</v>
      </c>
      <c r="I76" s="5"/>
      <c r="J76" s="5"/>
      <c r="K76" s="10">
        <v>78.09</v>
      </c>
      <c r="L76" s="12">
        <v>13745</v>
      </c>
      <c r="M76" s="10">
        <v>931.73</v>
      </c>
      <c r="N76" s="10">
        <v>14.75</v>
      </c>
      <c r="O76" s="11">
        <v>590.89</v>
      </c>
      <c r="P76" s="12">
        <v>5238</v>
      </c>
      <c r="Q76" s="10">
        <v>323.11</v>
      </c>
      <c r="R76" s="10">
        <v>16.21</v>
      </c>
      <c r="S7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12">
        <v>74</v>
      </c>
      <c r="C77" s="4" t="s">
        <v>141</v>
      </c>
      <c r="D77" s="4" t="s">
        <v>105</v>
      </c>
      <c r="E77" s="4">
        <v>205</v>
      </c>
      <c r="F77" s="4" t="s">
        <v>79</v>
      </c>
      <c r="G77" s="4" t="s">
        <v>11</v>
      </c>
      <c r="H77" s="5"/>
      <c r="I77" s="5"/>
      <c r="J77" s="5"/>
      <c r="K77" s="10">
        <v>190</v>
      </c>
      <c r="L77" s="12">
        <v>7302.14</v>
      </c>
      <c r="M77" s="10">
        <v>720.78</v>
      </c>
      <c r="N77" s="10">
        <v>10.130000000000001</v>
      </c>
      <c r="O77" s="11">
        <v>2061.89</v>
      </c>
      <c r="P77" s="12">
        <f>10894.91/4</f>
        <v>2723.7275</v>
      </c>
      <c r="Q77" s="10">
        <f>712.25/4</f>
        <v>178.0625</v>
      </c>
      <c r="R77" s="10">
        <v>15.3</v>
      </c>
      <c r="S7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12">
        <v>75</v>
      </c>
      <c r="C78" s="4" t="s">
        <v>141</v>
      </c>
      <c r="D78" s="4" t="s">
        <v>105</v>
      </c>
      <c r="E78" s="4">
        <v>212</v>
      </c>
      <c r="F78" s="4" t="s">
        <v>180</v>
      </c>
      <c r="G78" s="4" t="s">
        <v>181</v>
      </c>
      <c r="H78" s="5"/>
      <c r="I78" s="5"/>
      <c r="J78" s="5"/>
      <c r="K78" s="10">
        <v>126.49</v>
      </c>
      <c r="L78" s="12">
        <v>7799</v>
      </c>
      <c r="M78" s="10">
        <v>1013.61</v>
      </c>
      <c r="N78" s="10">
        <v>7.69</v>
      </c>
      <c r="O78" s="11">
        <v>1216.69</v>
      </c>
      <c r="P78" s="12">
        <v>2588</v>
      </c>
      <c r="Q78" s="10">
        <v>317.62</v>
      </c>
      <c r="R78" s="10">
        <v>8.15</v>
      </c>
      <c r="S7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12">
        <v>76</v>
      </c>
      <c r="C79" s="4" t="s">
        <v>141</v>
      </c>
      <c r="D79" s="4" t="s">
        <v>110</v>
      </c>
      <c r="E79" s="4">
        <v>173</v>
      </c>
      <c r="F79" s="4" t="s">
        <v>115</v>
      </c>
      <c r="G79" s="4" t="s">
        <v>182</v>
      </c>
      <c r="H79" s="5"/>
      <c r="I79" s="5"/>
      <c r="J79" s="5"/>
      <c r="K79" s="10">
        <v>94.92</v>
      </c>
      <c r="L79" s="12">
        <v>20057.62</v>
      </c>
      <c r="M79" s="10">
        <v>525.22</v>
      </c>
      <c r="N79" s="10">
        <v>38.19</v>
      </c>
      <c r="O79" s="11">
        <v>2098.9899999999998</v>
      </c>
      <c r="P79" s="12">
        <f>46962.81/8</f>
        <v>5870.3512499999997</v>
      </c>
      <c r="Q79" s="10">
        <f>649.26/8</f>
        <v>81.157499999999999</v>
      </c>
      <c r="R79" s="10">
        <v>72.33</v>
      </c>
      <c r="S7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12">
        <v>77</v>
      </c>
      <c r="C80" s="4" t="s">
        <v>141</v>
      </c>
      <c r="D80" s="4" t="s">
        <v>105</v>
      </c>
      <c r="E80" s="4">
        <v>234</v>
      </c>
      <c r="F80" s="4" t="s">
        <v>101</v>
      </c>
      <c r="G80" s="4" t="s">
        <v>187</v>
      </c>
      <c r="H80" s="5"/>
      <c r="I80" s="5"/>
      <c r="J80" s="5"/>
      <c r="K80" s="10">
        <v>210.66</v>
      </c>
      <c r="L80" s="12">
        <v>8085</v>
      </c>
      <c r="M80" s="10">
        <v>587.17999999999995</v>
      </c>
      <c r="N80" s="10">
        <v>13.77</v>
      </c>
      <c r="O80" s="11">
        <v>3492.77</v>
      </c>
      <c r="P80" s="12">
        <v>3775</v>
      </c>
      <c r="Q80" s="10">
        <v>75.84</v>
      </c>
      <c r="R80" s="10">
        <v>49.77</v>
      </c>
      <c r="S8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12">
        <v>78</v>
      </c>
      <c r="C81" s="4" t="s">
        <v>141</v>
      </c>
      <c r="D81" s="4" t="s">
        <v>105</v>
      </c>
      <c r="E81" s="4">
        <v>241</v>
      </c>
      <c r="F81" s="4" t="s">
        <v>115</v>
      </c>
      <c r="G81" s="4" t="s">
        <v>188</v>
      </c>
      <c r="H81" s="5"/>
      <c r="I81" s="5"/>
      <c r="J81" s="5" t="s">
        <v>40</v>
      </c>
      <c r="K81" s="10">
        <v>78.38</v>
      </c>
      <c r="L81" s="12">
        <v>23969.25</v>
      </c>
      <c r="M81" s="10">
        <v>532.30999999999995</v>
      </c>
      <c r="N81" s="10">
        <v>45.03</v>
      </c>
      <c r="O81" s="11">
        <v>2001.77</v>
      </c>
      <c r="P81" s="12">
        <v>6042</v>
      </c>
      <c r="Q81" s="10">
        <v>82.7</v>
      </c>
      <c r="R81" s="10">
        <v>73.08</v>
      </c>
      <c r="S8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12">
        <v>79</v>
      </c>
      <c r="C82" s="4" t="s">
        <v>189</v>
      </c>
      <c r="D82" s="4" t="s">
        <v>105</v>
      </c>
      <c r="E82" s="4">
        <v>242</v>
      </c>
      <c r="F82" s="4" t="s">
        <v>190</v>
      </c>
      <c r="G82" s="4" t="s">
        <v>191</v>
      </c>
      <c r="H82" s="5"/>
      <c r="I82" s="5"/>
      <c r="J82" s="5"/>
      <c r="K82" s="10">
        <v>95.02</v>
      </c>
      <c r="L82" s="12">
        <v>8577.2000000000007</v>
      </c>
      <c r="M82" s="10">
        <v>1227</v>
      </c>
      <c r="N82" s="10">
        <v>6.99</v>
      </c>
      <c r="O82" s="11">
        <v>512.39</v>
      </c>
      <c r="P82" s="12">
        <f>7406.61/2</f>
        <v>3703.3049999999998</v>
      </c>
      <c r="Q82" s="10">
        <f>1054/2</f>
        <v>527</v>
      </c>
      <c r="R82" s="10">
        <v>7.03</v>
      </c>
      <c r="S8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12">
        <v>80</v>
      </c>
      <c r="C83" s="4" t="s">
        <v>189</v>
      </c>
      <c r="D83" s="4" t="s">
        <v>105</v>
      </c>
      <c r="E83" s="4">
        <v>244</v>
      </c>
      <c r="F83" s="4" t="s">
        <v>193</v>
      </c>
      <c r="G83" s="4" t="s">
        <v>192</v>
      </c>
      <c r="H83" s="5"/>
      <c r="I83" s="5"/>
      <c r="J83" s="5"/>
      <c r="K83" s="10">
        <v>65.849999999999994</v>
      </c>
      <c r="L83" s="12">
        <v>9505</v>
      </c>
      <c r="M83" s="10">
        <v>1597.64</v>
      </c>
      <c r="N83" s="10">
        <v>5.95</v>
      </c>
      <c r="O83" s="11">
        <v>287.18</v>
      </c>
      <c r="P83" s="12">
        <v>4550</v>
      </c>
      <c r="Q83" s="10">
        <v>765.23</v>
      </c>
      <c r="R83" s="10">
        <v>5.95</v>
      </c>
      <c r="S8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12">
        <v>81</v>
      </c>
      <c r="C84" s="4" t="s">
        <v>141</v>
      </c>
      <c r="D84" s="4" t="s">
        <v>110</v>
      </c>
      <c r="E84" s="4">
        <v>178</v>
      </c>
      <c r="F84" s="4" t="s">
        <v>194</v>
      </c>
      <c r="G84" s="4" t="s">
        <v>195</v>
      </c>
      <c r="H84" s="5"/>
      <c r="I84" s="5"/>
      <c r="J84" s="5"/>
      <c r="K84" s="10">
        <v>188.44</v>
      </c>
      <c r="L84" s="12">
        <v>6349.88</v>
      </c>
      <c r="M84" s="10">
        <v>835.72</v>
      </c>
      <c r="N84" s="10">
        <v>7.6</v>
      </c>
      <c r="O84" s="11">
        <v>1513.55</v>
      </c>
      <c r="P84" s="12">
        <f>16300.78/4</f>
        <v>4075.1950000000002</v>
      </c>
      <c r="Q84" s="10">
        <f>648.51/4</f>
        <v>162.1275</v>
      </c>
      <c r="R84" s="10">
        <v>25.14</v>
      </c>
      <c r="S8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12">
        <v>82</v>
      </c>
      <c r="C85" s="4" t="s">
        <v>141</v>
      </c>
      <c r="D85" s="4" t="s">
        <v>110</v>
      </c>
      <c r="E85" s="4">
        <v>181</v>
      </c>
      <c r="F85" s="4" t="s">
        <v>57</v>
      </c>
      <c r="G85" s="4" t="s">
        <v>196</v>
      </c>
      <c r="H85" s="5"/>
      <c r="I85" s="5"/>
      <c r="J85" s="5"/>
      <c r="K85" s="10">
        <v>155.84</v>
      </c>
      <c r="L85" s="12">
        <v>11590</v>
      </c>
      <c r="M85" s="10">
        <v>553.66999999999996</v>
      </c>
      <c r="N85" s="10">
        <v>20.93</v>
      </c>
      <c r="O85" s="11">
        <v>1136.33</v>
      </c>
      <c r="P85" s="12">
        <v>5208</v>
      </c>
      <c r="Q85" s="10">
        <v>168.99</v>
      </c>
      <c r="R85" s="10">
        <v>30.82</v>
      </c>
      <c r="S8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12">
        <v>83</v>
      </c>
      <c r="C86" s="4" t="s">
        <v>189</v>
      </c>
      <c r="D86" s="4" t="s">
        <v>110</v>
      </c>
      <c r="E86" s="4">
        <v>184</v>
      </c>
      <c r="F86" s="4" t="s">
        <v>202</v>
      </c>
      <c r="G86" s="4" t="s">
        <v>182</v>
      </c>
      <c r="H86" s="5"/>
      <c r="I86" s="5"/>
      <c r="J86" s="5"/>
      <c r="K86" s="10">
        <v>83.47</v>
      </c>
      <c r="L86" s="12">
        <v>20987</v>
      </c>
      <c r="M86" s="10">
        <v>570.83000000000004</v>
      </c>
      <c r="N86" s="10">
        <v>36.770000000000003</v>
      </c>
      <c r="O86" s="11">
        <v>1480.21</v>
      </c>
      <c r="P86" s="12">
        <v>6750</v>
      </c>
      <c r="Q86" s="10">
        <v>100.09</v>
      </c>
      <c r="R86" s="10">
        <v>67.44</v>
      </c>
      <c r="S8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12">
        <v>84</v>
      </c>
      <c r="C87" s="4" t="s">
        <v>189</v>
      </c>
      <c r="D87" s="4" t="s">
        <v>105</v>
      </c>
      <c r="E87" s="4">
        <v>257</v>
      </c>
      <c r="F87" s="4" t="s">
        <v>205</v>
      </c>
      <c r="G87" s="4" t="s">
        <v>206</v>
      </c>
      <c r="H87" s="5"/>
      <c r="I87" s="5"/>
      <c r="J87" s="5"/>
      <c r="K87" s="10">
        <v>83.97</v>
      </c>
      <c r="L87" s="12">
        <v>23458.63</v>
      </c>
      <c r="M87" s="10">
        <v>507.64</v>
      </c>
      <c r="N87" s="10">
        <v>46.21</v>
      </c>
      <c r="O87" s="11">
        <v>1887.59</v>
      </c>
      <c r="P87" s="12">
        <f>82414.33/10</f>
        <v>8241.4330000000009</v>
      </c>
      <c r="Q87" s="10">
        <f>642.82/10</f>
        <v>64.282000000000011</v>
      </c>
      <c r="R87" s="10">
        <v>128.21</v>
      </c>
      <c r="S8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12">
        <v>85</v>
      </c>
      <c r="C88" s="4" t="s">
        <v>189</v>
      </c>
      <c r="D88" s="4" t="s">
        <v>110</v>
      </c>
      <c r="E88" s="4">
        <v>186</v>
      </c>
      <c r="F88" s="4" t="s">
        <v>207</v>
      </c>
      <c r="G88" s="4" t="s">
        <v>208</v>
      </c>
      <c r="H88" s="5" t="s">
        <v>210</v>
      </c>
      <c r="I88" s="5" t="s">
        <v>209</v>
      </c>
      <c r="J88" s="5"/>
      <c r="K88" s="10">
        <v>106.64</v>
      </c>
      <c r="L88" s="12">
        <v>16480.22</v>
      </c>
      <c r="M88" s="10">
        <v>568.99</v>
      </c>
      <c r="N88" s="10">
        <v>28.96</v>
      </c>
      <c r="O88" s="11">
        <v>1485.51</v>
      </c>
      <c r="P88" s="12">
        <f>63850/8</f>
        <v>7981.25</v>
      </c>
      <c r="Q88" s="10">
        <f>674.74/8</f>
        <v>84.342500000000001</v>
      </c>
      <c r="R88" s="10">
        <v>94.63</v>
      </c>
      <c r="S8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12">
        <v>86</v>
      </c>
      <c r="C89" s="4" t="s">
        <v>189</v>
      </c>
      <c r="D89" s="4" t="s">
        <v>105</v>
      </c>
      <c r="E89" s="4">
        <v>261</v>
      </c>
      <c r="F89" s="4" t="s">
        <v>115</v>
      </c>
      <c r="G89" s="4" t="s">
        <v>214</v>
      </c>
      <c r="H89" s="5"/>
      <c r="I89" s="5"/>
      <c r="J89" s="5" t="s">
        <v>40</v>
      </c>
      <c r="K89" s="10">
        <v>75.87</v>
      </c>
      <c r="L89" s="12">
        <v>24717.13</v>
      </c>
      <c r="M89" s="10">
        <v>533.22</v>
      </c>
      <c r="N89" s="10">
        <v>46.35</v>
      </c>
      <c r="O89" s="11">
        <v>1924.72</v>
      </c>
      <c r="P89" s="12">
        <v>6166.54</v>
      </c>
      <c r="Q89" s="10">
        <v>84.25</v>
      </c>
      <c r="R89" s="10">
        <v>73.19</v>
      </c>
      <c r="S8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12">
        <v>87</v>
      </c>
      <c r="C90" s="4" t="s">
        <v>189</v>
      </c>
      <c r="D90" s="4" t="s">
        <v>105</v>
      </c>
      <c r="E90" s="4">
        <v>279</v>
      </c>
      <c r="F90" s="4" t="s">
        <v>215</v>
      </c>
      <c r="G90" s="4" t="s">
        <v>24</v>
      </c>
      <c r="H90" s="5"/>
      <c r="I90" s="5"/>
      <c r="J90" s="5"/>
      <c r="K90" s="10">
        <v>26.63</v>
      </c>
      <c r="L90" s="12">
        <v>48597</v>
      </c>
      <c r="M90" s="10">
        <v>772.61</v>
      </c>
      <c r="N90" s="10">
        <v>62.9</v>
      </c>
      <c r="O90" s="11">
        <v>771.77</v>
      </c>
      <c r="P90" s="12">
        <v>14692.8</v>
      </c>
      <c r="Q90" s="10">
        <v>88.2</v>
      </c>
      <c r="R90" s="10">
        <v>166.6</v>
      </c>
      <c r="S9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12">
        <v>88</v>
      </c>
      <c r="C91" s="4" t="s">
        <v>189</v>
      </c>
      <c r="D91" s="4" t="s">
        <v>110</v>
      </c>
      <c r="E91" s="4">
        <v>214</v>
      </c>
      <c r="F91" s="4" t="s">
        <v>51</v>
      </c>
      <c r="G91" s="4" t="s">
        <v>216</v>
      </c>
      <c r="H91" s="5"/>
      <c r="I91" s="5"/>
      <c r="J91" s="5" t="s">
        <v>40</v>
      </c>
      <c r="K91" s="10">
        <v>89.89</v>
      </c>
      <c r="L91" s="12">
        <v>23660.84</v>
      </c>
      <c r="M91" s="10">
        <v>470.17</v>
      </c>
      <c r="N91" s="10">
        <v>50.32</v>
      </c>
      <c r="O91" s="11">
        <v>5170.32</v>
      </c>
      <c r="P91" s="12">
        <f>77506.9/16</f>
        <v>4844.1812499999996</v>
      </c>
      <c r="Q91" s="10">
        <f>638.83/16</f>
        <v>39.926875000000003</v>
      </c>
      <c r="R91" s="10">
        <v>121.33</v>
      </c>
      <c r="S9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12">
        <v>89</v>
      </c>
      <c r="C92" s="4" t="s">
        <v>189</v>
      </c>
      <c r="D92" s="4" t="s">
        <v>225</v>
      </c>
      <c r="E92" s="4">
        <v>8</v>
      </c>
      <c r="F92" s="4" t="s">
        <v>44</v>
      </c>
      <c r="G92" s="4" t="s">
        <v>226</v>
      </c>
      <c r="H92" s="5" t="s">
        <v>227</v>
      </c>
      <c r="I92" s="5" t="s">
        <v>227</v>
      </c>
      <c r="J92" s="5" t="s">
        <v>40</v>
      </c>
      <c r="K92" s="10">
        <v>94.33</v>
      </c>
      <c r="L92" s="12">
        <v>19142</v>
      </c>
      <c r="M92" s="10">
        <v>553.82000000000005</v>
      </c>
      <c r="N92" s="10">
        <v>34.56</v>
      </c>
      <c r="O92" s="11">
        <v>5254.59</v>
      </c>
      <c r="P92" s="12">
        <v>4412</v>
      </c>
      <c r="Q92" s="10">
        <v>43.14</v>
      </c>
      <c r="R92" s="10">
        <v>102.27</v>
      </c>
      <c r="S9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12">
        <v>90</v>
      </c>
      <c r="C93" s="4" t="s">
        <v>189</v>
      </c>
      <c r="D93" s="4" t="s">
        <v>110</v>
      </c>
      <c r="E93" s="4">
        <v>218</v>
      </c>
      <c r="F93" s="4" t="s">
        <v>51</v>
      </c>
      <c r="G93" s="4" t="s">
        <v>216</v>
      </c>
      <c r="H93" s="5" t="s">
        <v>228</v>
      </c>
      <c r="I93" s="5"/>
      <c r="J93" s="5"/>
      <c r="K93" s="10">
        <v>71.430000000000007</v>
      </c>
      <c r="L93" s="12">
        <v>26897</v>
      </c>
      <c r="M93" s="10">
        <v>520.49</v>
      </c>
      <c r="N93" s="10">
        <v>51.68</v>
      </c>
      <c r="O93" s="11">
        <v>4236.1000000000004</v>
      </c>
      <c r="P93" s="12">
        <v>5274</v>
      </c>
      <c r="Q93" s="10">
        <v>44.76</v>
      </c>
      <c r="R93" s="10">
        <v>117.82</v>
      </c>
      <c r="S9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12">
        <v>91</v>
      </c>
      <c r="C94" s="4" t="s">
        <v>189</v>
      </c>
      <c r="D94" s="4" t="s">
        <v>225</v>
      </c>
      <c r="E94" s="4">
        <v>17</v>
      </c>
      <c r="F94" s="4" t="s">
        <v>230</v>
      </c>
      <c r="G94" s="4" t="s">
        <v>231</v>
      </c>
      <c r="H94" s="5" t="s">
        <v>228</v>
      </c>
      <c r="I94" s="5"/>
      <c r="J94" s="5"/>
      <c r="K94" s="10">
        <v>40.93</v>
      </c>
      <c r="L94" s="12">
        <v>28989</v>
      </c>
      <c r="M94" s="10">
        <v>842.74</v>
      </c>
      <c r="N94" s="10">
        <v>34.4</v>
      </c>
      <c r="O94" s="11">
        <v>260.36</v>
      </c>
      <c r="P94" s="12">
        <v>16486</v>
      </c>
      <c r="Q94" s="10">
        <v>232.98</v>
      </c>
      <c r="R94" s="10">
        <v>70.760000000000005</v>
      </c>
      <c r="S9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12">
        <v>92</v>
      </c>
      <c r="C95" s="4" t="s">
        <v>233</v>
      </c>
      <c r="D95" s="4" t="s">
        <v>225</v>
      </c>
      <c r="E95" s="4">
        <v>37</v>
      </c>
      <c r="F95" s="4" t="s">
        <v>44</v>
      </c>
      <c r="G95" s="4" t="s">
        <v>234</v>
      </c>
      <c r="H95" s="40" t="s">
        <v>235</v>
      </c>
      <c r="I95" s="40" t="s">
        <v>235</v>
      </c>
      <c r="J95" s="5"/>
      <c r="K95" s="39">
        <v>101.48</v>
      </c>
      <c r="L95" s="12">
        <v>20116.45</v>
      </c>
      <c r="M95" s="10">
        <v>489.86</v>
      </c>
      <c r="N95" s="10">
        <v>41.07</v>
      </c>
      <c r="O95" s="11">
        <v>9477.01</v>
      </c>
      <c r="P95" s="12">
        <v>2972.54</v>
      </c>
      <c r="Q95" s="10">
        <v>35.5</v>
      </c>
      <c r="R95" s="10">
        <v>83.74</v>
      </c>
      <c r="S9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7">
        <v>93</v>
      </c>
      <c r="C96" s="4" t="s">
        <v>233</v>
      </c>
      <c r="D96" s="33" t="s">
        <v>225</v>
      </c>
      <c r="E96" s="33">
        <v>43</v>
      </c>
      <c r="F96" s="33" t="s">
        <v>236</v>
      </c>
      <c r="G96" s="33" t="s">
        <v>237</v>
      </c>
      <c r="H96" s="34"/>
      <c r="I96" s="34"/>
      <c r="J96" s="34"/>
      <c r="K96" s="38">
        <v>132.33000000000001</v>
      </c>
      <c r="L96" s="35">
        <v>13265</v>
      </c>
      <c r="M96" s="38">
        <v>569.71</v>
      </c>
      <c r="N96" s="38">
        <v>23.28</v>
      </c>
      <c r="O96" s="36">
        <v>2320.02</v>
      </c>
      <c r="P96" s="35">
        <v>4838</v>
      </c>
      <c r="Q96" s="38">
        <v>89.08</v>
      </c>
      <c r="R96" s="38">
        <v>54.31</v>
      </c>
      <c r="S9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(Cezanne)|mmaenpaa||v0.7.3|2320,02|4838|89,08|54,31</v>
      </c>
      <c r="V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(Cezanne)[/TD][TD]mmaenpaa[/TD][TD][/TD][TD]v0.7.3[/TD][TD]2320,02[/TD][TD]4838[/TD][TD]89,08[/TD][TD]54,31[/TD][/TR]</v>
      </c>
    </row>
    <row r="97" spans="2:23" x14ac:dyDescent="0.3">
      <c r="B97" s="37">
        <v>94</v>
      </c>
      <c r="C97" s="4" t="s">
        <v>233</v>
      </c>
      <c r="D97" s="33" t="s">
        <v>225</v>
      </c>
      <c r="E97" s="33">
        <v>44</v>
      </c>
      <c r="F97" s="33" t="s">
        <v>238</v>
      </c>
      <c r="G97" s="33" t="s">
        <v>239</v>
      </c>
      <c r="H97" s="34" t="s">
        <v>240</v>
      </c>
      <c r="I97" s="34" t="s">
        <v>241</v>
      </c>
      <c r="J97" s="34"/>
      <c r="K97" s="38">
        <v>860.7</v>
      </c>
      <c r="L97" s="35">
        <v>2101</v>
      </c>
      <c r="M97" s="38">
        <v>553</v>
      </c>
      <c r="N97" s="38">
        <v>3.8</v>
      </c>
      <c r="O97" s="36">
        <v>6400</v>
      </c>
      <c r="P97" s="35">
        <v>1530</v>
      </c>
      <c r="Q97" s="38">
        <v>102</v>
      </c>
      <c r="R97" s="38">
        <v>15</v>
      </c>
      <c r="S9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post|v0.7.3|6400|1530|102|15</v>
      </c>
      <c r="V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post[/TD][TD]v0.7.3[/TD][TD]6400[/TD][TD]1530[/TD][TD]102[/TD][TD]15[/TD][/TR]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4"/>
  <sheetViews>
    <sheetView workbookViewId="0">
      <selection activeCell="D4" sqref="D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8" t="s">
        <v>129</v>
      </c>
      <c r="C4" s="3">
        <v>16.690000000000001</v>
      </c>
    </row>
    <row r="5" spans="2:3" ht="27" customHeight="1" x14ac:dyDescent="0.3">
      <c r="B5" s="8" t="s">
        <v>75</v>
      </c>
      <c r="C5" s="3">
        <v>17.45</v>
      </c>
    </row>
    <row r="6" spans="2:3" ht="27" customHeight="1" x14ac:dyDescent="0.3">
      <c r="B6" s="8" t="s">
        <v>130</v>
      </c>
      <c r="C6" s="3">
        <v>26.38</v>
      </c>
    </row>
    <row r="7" spans="2:3" ht="27" customHeight="1" x14ac:dyDescent="0.3">
      <c r="B7" s="8" t="s">
        <v>217</v>
      </c>
      <c r="C7" s="3">
        <v>26.63</v>
      </c>
    </row>
    <row r="8" spans="2:3" ht="27" customHeight="1" x14ac:dyDescent="0.3">
      <c r="B8" s="8" t="s">
        <v>151</v>
      </c>
      <c r="C8" s="3">
        <v>28.37</v>
      </c>
    </row>
    <row r="9" spans="2:3" ht="27" customHeight="1" x14ac:dyDescent="0.3">
      <c r="B9" s="8" t="s">
        <v>63</v>
      </c>
      <c r="C9" s="3">
        <v>31.1</v>
      </c>
    </row>
    <row r="10" spans="2:3" ht="27" customHeight="1" x14ac:dyDescent="0.3">
      <c r="B10" s="8" t="s">
        <v>152</v>
      </c>
      <c r="C10" s="3">
        <v>35.72</v>
      </c>
    </row>
    <row r="11" spans="2:3" ht="27" customHeight="1" x14ac:dyDescent="0.3">
      <c r="B11" s="8" t="s">
        <v>153</v>
      </c>
      <c r="C11" s="3">
        <v>37.380000000000003</v>
      </c>
    </row>
    <row r="12" spans="2:3" ht="27" customHeight="1" x14ac:dyDescent="0.3">
      <c r="B12" s="8" t="s">
        <v>154</v>
      </c>
      <c r="C12" s="3">
        <v>40.92</v>
      </c>
    </row>
    <row r="13" spans="2:3" ht="27" customHeight="1" x14ac:dyDescent="0.3">
      <c r="B13" s="8" t="s">
        <v>232</v>
      </c>
      <c r="C13" s="3">
        <v>40.93</v>
      </c>
    </row>
    <row r="14" spans="2:3" ht="27" customHeight="1" x14ac:dyDescent="0.3">
      <c r="B14" s="8" t="s">
        <v>140</v>
      </c>
      <c r="C14" s="3">
        <v>41.74</v>
      </c>
    </row>
    <row r="15" spans="2:3" ht="27" customHeight="1" x14ac:dyDescent="0.3">
      <c r="B15" s="8" t="s">
        <v>64</v>
      </c>
      <c r="C15" s="3">
        <v>45.76</v>
      </c>
    </row>
    <row r="16" spans="2:3" ht="27" customHeight="1" x14ac:dyDescent="0.3">
      <c r="B16" s="8" t="s">
        <v>176</v>
      </c>
      <c r="C16" s="3">
        <v>50.22</v>
      </c>
    </row>
    <row r="17" spans="2:3" ht="27" customHeight="1" x14ac:dyDescent="0.3">
      <c r="B17" s="8" t="s">
        <v>131</v>
      </c>
      <c r="C17" s="3">
        <v>54.74</v>
      </c>
    </row>
    <row r="18" spans="2:3" ht="27" customHeight="1" x14ac:dyDescent="0.3">
      <c r="B18" s="8" t="s">
        <v>132</v>
      </c>
      <c r="C18" s="3">
        <v>55.06</v>
      </c>
    </row>
    <row r="19" spans="2:3" ht="27" customHeight="1" x14ac:dyDescent="0.3">
      <c r="B19" s="8" t="s">
        <v>133</v>
      </c>
      <c r="C19" s="3">
        <v>58.25</v>
      </c>
    </row>
    <row r="20" spans="2:3" ht="27" customHeight="1" x14ac:dyDescent="0.3">
      <c r="B20" s="8" t="s">
        <v>155</v>
      </c>
      <c r="C20" s="3">
        <v>58.95</v>
      </c>
    </row>
    <row r="21" spans="2:3" ht="27" customHeight="1" x14ac:dyDescent="0.3">
      <c r="B21" s="8" t="s">
        <v>134</v>
      </c>
      <c r="C21" s="3">
        <v>61.55</v>
      </c>
    </row>
    <row r="22" spans="2:3" ht="27" customHeight="1" x14ac:dyDescent="0.3">
      <c r="B22" s="8" t="s">
        <v>197</v>
      </c>
      <c r="C22" s="3">
        <v>65.849999999999994</v>
      </c>
    </row>
    <row r="23" spans="2:3" ht="27" customHeight="1" x14ac:dyDescent="0.3">
      <c r="B23" s="8" t="s">
        <v>229</v>
      </c>
      <c r="C23" s="3">
        <v>71.430000000000007</v>
      </c>
    </row>
    <row r="24" spans="2:3" ht="27" customHeight="1" x14ac:dyDescent="0.3">
      <c r="B24" s="8" t="s">
        <v>135</v>
      </c>
      <c r="C24" s="3">
        <v>74.44</v>
      </c>
    </row>
    <row r="25" spans="2:3" ht="27" customHeight="1" x14ac:dyDescent="0.3">
      <c r="B25" s="8" t="s">
        <v>177</v>
      </c>
      <c r="C25" s="3">
        <v>77.22</v>
      </c>
    </row>
    <row r="26" spans="2:3" ht="27" customHeight="1" x14ac:dyDescent="0.3">
      <c r="B26" s="8" t="s">
        <v>178</v>
      </c>
      <c r="C26" s="3">
        <v>78.09</v>
      </c>
    </row>
    <row r="27" spans="2:3" ht="27" customHeight="1" x14ac:dyDescent="0.3">
      <c r="B27" s="8" t="s">
        <v>203</v>
      </c>
      <c r="C27" s="3">
        <v>83.47</v>
      </c>
    </row>
    <row r="28" spans="2:3" ht="27" customHeight="1" x14ac:dyDescent="0.3">
      <c r="B28" s="8" t="s">
        <v>136</v>
      </c>
      <c r="C28" s="3">
        <v>83.49</v>
      </c>
    </row>
    <row r="29" spans="2:3" ht="27" customHeight="1" x14ac:dyDescent="0.3">
      <c r="B29" s="8" t="s">
        <v>211</v>
      </c>
      <c r="C29" s="3">
        <v>83.97</v>
      </c>
    </row>
    <row r="30" spans="2:3" ht="27" customHeight="1" x14ac:dyDescent="0.3">
      <c r="B30" s="8" t="s">
        <v>65</v>
      </c>
      <c r="C30" s="3">
        <v>88.24</v>
      </c>
    </row>
    <row r="31" spans="2:3" ht="27" customHeight="1" x14ac:dyDescent="0.3">
      <c r="B31" s="8" t="s">
        <v>183</v>
      </c>
      <c r="C31" s="3">
        <v>94.92</v>
      </c>
    </row>
    <row r="32" spans="2:3" ht="27" customHeight="1" x14ac:dyDescent="0.3">
      <c r="B32" s="8" t="s">
        <v>198</v>
      </c>
      <c r="C32" s="3">
        <v>95.02</v>
      </c>
    </row>
    <row r="33" spans="2:3" ht="27" customHeight="1" x14ac:dyDescent="0.3">
      <c r="B33" s="8" t="s">
        <v>156</v>
      </c>
      <c r="C33" s="3">
        <v>101.29</v>
      </c>
    </row>
    <row r="34" spans="2:3" ht="27" customHeight="1" x14ac:dyDescent="0.3">
      <c r="B34" s="8" t="s">
        <v>242</v>
      </c>
      <c r="C34" s="3">
        <v>101.48</v>
      </c>
    </row>
    <row r="35" spans="2:3" ht="27" customHeight="1" x14ac:dyDescent="0.3">
      <c r="B35" s="8" t="s">
        <v>212</v>
      </c>
      <c r="C35" s="3">
        <v>106.64</v>
      </c>
    </row>
    <row r="36" spans="2:3" ht="27" customHeight="1" x14ac:dyDescent="0.3">
      <c r="B36" s="8" t="s">
        <v>157</v>
      </c>
      <c r="C36" s="3">
        <v>107.39</v>
      </c>
    </row>
    <row r="37" spans="2:3" ht="27" customHeight="1" x14ac:dyDescent="0.3">
      <c r="B37" s="8" t="s">
        <v>204</v>
      </c>
      <c r="C37" s="3">
        <v>111.07</v>
      </c>
    </row>
    <row r="38" spans="2:3" ht="27" customHeight="1" x14ac:dyDescent="0.3">
      <c r="B38" s="8" t="s">
        <v>158</v>
      </c>
      <c r="C38" s="3">
        <v>112.03</v>
      </c>
    </row>
    <row r="39" spans="2:3" ht="27" customHeight="1" x14ac:dyDescent="0.3">
      <c r="B39" s="8" t="s">
        <v>184</v>
      </c>
      <c r="C39" s="3">
        <v>126.49</v>
      </c>
    </row>
    <row r="40" spans="2:3" ht="27" customHeight="1" x14ac:dyDescent="0.3">
      <c r="B40" s="8" t="s">
        <v>66</v>
      </c>
      <c r="C40" s="3">
        <v>127.76</v>
      </c>
    </row>
    <row r="41" spans="2:3" ht="27" customHeight="1" x14ac:dyDescent="0.3">
      <c r="B41" s="8" t="s">
        <v>243</v>
      </c>
      <c r="C41" s="3">
        <v>132.33000000000001</v>
      </c>
    </row>
    <row r="42" spans="2:3" ht="27" customHeight="1" x14ac:dyDescent="0.3">
      <c r="B42" s="8" t="s">
        <v>67</v>
      </c>
      <c r="C42" s="3">
        <v>137.88</v>
      </c>
    </row>
    <row r="43" spans="2:3" ht="27" customHeight="1" x14ac:dyDescent="0.3">
      <c r="B43" s="8" t="s">
        <v>159</v>
      </c>
      <c r="C43" s="3">
        <v>143.16999999999999</v>
      </c>
    </row>
    <row r="44" spans="2:3" ht="27" customHeight="1" x14ac:dyDescent="0.3">
      <c r="B44" s="8" t="s">
        <v>68</v>
      </c>
      <c r="C44" s="3">
        <v>146.74</v>
      </c>
    </row>
    <row r="45" spans="2:3" ht="27" customHeight="1" x14ac:dyDescent="0.3">
      <c r="B45" s="8" t="s">
        <v>179</v>
      </c>
      <c r="C45" s="3">
        <v>147.47999999999999</v>
      </c>
    </row>
    <row r="46" spans="2:3" ht="27" customHeight="1" x14ac:dyDescent="0.3">
      <c r="B46" s="8" t="s">
        <v>69</v>
      </c>
      <c r="C46" s="3">
        <v>153.88</v>
      </c>
    </row>
    <row r="47" spans="2:3" ht="27" customHeight="1" x14ac:dyDescent="0.3">
      <c r="B47" s="8" t="s">
        <v>199</v>
      </c>
      <c r="C47" s="3">
        <v>155.84</v>
      </c>
    </row>
    <row r="48" spans="2:3" ht="27" customHeight="1" x14ac:dyDescent="0.3">
      <c r="B48" s="8" t="s">
        <v>160</v>
      </c>
      <c r="C48" s="3">
        <v>158.59</v>
      </c>
    </row>
    <row r="49" spans="2:3" ht="27" customHeight="1" x14ac:dyDescent="0.3">
      <c r="B49" s="8" t="s">
        <v>200</v>
      </c>
      <c r="C49" s="3">
        <v>188.44</v>
      </c>
    </row>
    <row r="50" spans="2:3" ht="27" customHeight="1" x14ac:dyDescent="0.3">
      <c r="B50" s="8" t="s">
        <v>185</v>
      </c>
      <c r="C50" s="3">
        <v>190</v>
      </c>
    </row>
    <row r="51" spans="2:3" ht="27" customHeight="1" x14ac:dyDescent="0.3">
      <c r="B51" s="8" t="s">
        <v>201</v>
      </c>
      <c r="C51" s="3">
        <v>210.66</v>
      </c>
    </row>
    <row r="52" spans="2:3" ht="27" customHeight="1" x14ac:dyDescent="0.3">
      <c r="B52" s="8" t="s">
        <v>88</v>
      </c>
      <c r="C52" s="3">
        <v>216.08</v>
      </c>
    </row>
    <row r="53" spans="2:3" ht="27" customHeight="1" x14ac:dyDescent="0.3">
      <c r="B53" s="8" t="s">
        <v>244</v>
      </c>
      <c r="C53" s="3">
        <v>860.7</v>
      </c>
    </row>
    <row r="54" spans="2:3" ht="27" customHeight="1" x14ac:dyDescent="0.3">
      <c r="B54" s="8" t="s">
        <v>9</v>
      </c>
      <c r="C54" s="3">
        <v>5359.92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4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8" t="s">
        <v>75</v>
      </c>
      <c r="C4" s="1">
        <v>55373</v>
      </c>
    </row>
    <row r="5" spans="2:3" ht="27" customHeight="1" x14ac:dyDescent="0.3">
      <c r="B5" s="8" t="s">
        <v>217</v>
      </c>
      <c r="C5" s="1">
        <v>48597</v>
      </c>
    </row>
    <row r="6" spans="2:3" ht="27" customHeight="1" x14ac:dyDescent="0.3">
      <c r="B6" s="8" t="s">
        <v>130</v>
      </c>
      <c r="C6" s="1">
        <v>38525</v>
      </c>
    </row>
    <row r="7" spans="2:3" ht="27" customHeight="1" x14ac:dyDescent="0.3">
      <c r="B7" s="8" t="s">
        <v>63</v>
      </c>
      <c r="C7" s="1">
        <v>32204</v>
      </c>
    </row>
    <row r="8" spans="2:3" ht="27" customHeight="1" x14ac:dyDescent="0.3">
      <c r="B8" s="8" t="s">
        <v>64</v>
      </c>
      <c r="C8" s="1">
        <v>32112</v>
      </c>
    </row>
    <row r="9" spans="2:3" ht="27" customHeight="1" x14ac:dyDescent="0.3">
      <c r="B9" s="8" t="s">
        <v>140</v>
      </c>
      <c r="C9" s="1">
        <v>30535</v>
      </c>
    </row>
    <row r="10" spans="2:3" ht="27" customHeight="1" x14ac:dyDescent="0.3">
      <c r="B10" s="8" t="s">
        <v>151</v>
      </c>
      <c r="C10" s="1">
        <v>30292</v>
      </c>
    </row>
    <row r="11" spans="2:3" ht="27" customHeight="1" x14ac:dyDescent="0.3">
      <c r="B11" s="8" t="s">
        <v>232</v>
      </c>
      <c r="C11" s="1">
        <v>28989</v>
      </c>
    </row>
    <row r="12" spans="2:3" ht="27" customHeight="1" x14ac:dyDescent="0.3">
      <c r="B12" s="8" t="s">
        <v>133</v>
      </c>
      <c r="C12" s="1">
        <v>27864</v>
      </c>
    </row>
    <row r="13" spans="2:3" ht="27" customHeight="1" x14ac:dyDescent="0.3">
      <c r="B13" s="8" t="s">
        <v>152</v>
      </c>
      <c r="C13" s="1">
        <v>27072.99</v>
      </c>
    </row>
    <row r="14" spans="2:3" ht="27" customHeight="1" x14ac:dyDescent="0.3">
      <c r="B14" s="8" t="s">
        <v>135</v>
      </c>
      <c r="C14" s="1">
        <v>26935</v>
      </c>
    </row>
    <row r="15" spans="2:3" ht="27" customHeight="1" x14ac:dyDescent="0.3">
      <c r="B15" s="8" t="s">
        <v>229</v>
      </c>
      <c r="C15" s="1">
        <v>26897</v>
      </c>
    </row>
    <row r="16" spans="2:3" ht="27" customHeight="1" x14ac:dyDescent="0.3">
      <c r="B16" s="8" t="s">
        <v>176</v>
      </c>
      <c r="C16" s="1">
        <v>25952</v>
      </c>
    </row>
    <row r="17" spans="2:3" ht="27" customHeight="1" x14ac:dyDescent="0.3">
      <c r="B17" s="8" t="s">
        <v>134</v>
      </c>
      <c r="C17" s="1">
        <v>25887</v>
      </c>
    </row>
    <row r="18" spans="2:3" ht="27" customHeight="1" x14ac:dyDescent="0.3">
      <c r="B18" s="8" t="s">
        <v>177</v>
      </c>
      <c r="C18" s="1">
        <v>24558</v>
      </c>
    </row>
    <row r="19" spans="2:3" ht="27" customHeight="1" x14ac:dyDescent="0.3">
      <c r="B19" s="8" t="s">
        <v>154</v>
      </c>
      <c r="C19" s="1">
        <v>24128.5</v>
      </c>
    </row>
    <row r="20" spans="2:3" ht="27" customHeight="1" x14ac:dyDescent="0.3">
      <c r="B20" s="8" t="s">
        <v>211</v>
      </c>
      <c r="C20" s="1">
        <v>23458.63</v>
      </c>
    </row>
    <row r="21" spans="2:3" ht="27" customHeight="1" x14ac:dyDescent="0.3">
      <c r="B21" s="8" t="s">
        <v>203</v>
      </c>
      <c r="C21" s="1">
        <v>20987</v>
      </c>
    </row>
    <row r="22" spans="2:3" ht="27" customHeight="1" x14ac:dyDescent="0.3">
      <c r="B22" s="8" t="s">
        <v>131</v>
      </c>
      <c r="C22" s="1">
        <v>20650</v>
      </c>
    </row>
    <row r="23" spans="2:3" ht="27" customHeight="1" x14ac:dyDescent="0.3">
      <c r="B23" s="8" t="s">
        <v>242</v>
      </c>
      <c r="C23" s="1">
        <v>20116.45</v>
      </c>
    </row>
    <row r="24" spans="2:3" ht="27" customHeight="1" x14ac:dyDescent="0.3">
      <c r="B24" s="8" t="s">
        <v>132</v>
      </c>
      <c r="C24" s="1">
        <v>20078</v>
      </c>
    </row>
    <row r="25" spans="2:3" ht="27" customHeight="1" x14ac:dyDescent="0.3">
      <c r="B25" s="8" t="s">
        <v>183</v>
      </c>
      <c r="C25" s="1">
        <v>20057.62</v>
      </c>
    </row>
    <row r="26" spans="2:3" ht="27" customHeight="1" x14ac:dyDescent="0.3">
      <c r="B26" s="8" t="s">
        <v>153</v>
      </c>
      <c r="C26" s="1">
        <v>18966</v>
      </c>
    </row>
    <row r="27" spans="2:3" ht="27" customHeight="1" x14ac:dyDescent="0.3">
      <c r="B27" s="8" t="s">
        <v>129</v>
      </c>
      <c r="C27" s="1">
        <v>18192</v>
      </c>
    </row>
    <row r="28" spans="2:3" ht="27" customHeight="1" x14ac:dyDescent="0.3">
      <c r="B28" s="8" t="s">
        <v>212</v>
      </c>
      <c r="C28" s="1">
        <v>16480.22</v>
      </c>
    </row>
    <row r="29" spans="2:3" ht="27" customHeight="1" x14ac:dyDescent="0.3">
      <c r="B29" s="8" t="s">
        <v>156</v>
      </c>
      <c r="C29" s="1">
        <v>15775</v>
      </c>
    </row>
    <row r="30" spans="2:3" ht="27" customHeight="1" x14ac:dyDescent="0.3">
      <c r="B30" s="8" t="s">
        <v>178</v>
      </c>
      <c r="C30" s="1">
        <v>13745</v>
      </c>
    </row>
    <row r="31" spans="2:3" ht="27" customHeight="1" x14ac:dyDescent="0.3">
      <c r="B31" s="8" t="s">
        <v>155</v>
      </c>
      <c r="C31" s="1">
        <v>13379.46</v>
      </c>
    </row>
    <row r="32" spans="2:3" ht="27" customHeight="1" x14ac:dyDescent="0.3">
      <c r="B32" s="8" t="s">
        <v>243</v>
      </c>
      <c r="C32" s="1">
        <v>13265</v>
      </c>
    </row>
    <row r="33" spans="2:3" ht="27" customHeight="1" x14ac:dyDescent="0.3">
      <c r="B33" s="8" t="s">
        <v>204</v>
      </c>
      <c r="C33" s="1">
        <v>13062.5</v>
      </c>
    </row>
    <row r="34" spans="2:3" ht="27" customHeight="1" x14ac:dyDescent="0.3">
      <c r="B34" s="8" t="s">
        <v>179</v>
      </c>
      <c r="C34" s="1">
        <v>12519</v>
      </c>
    </row>
    <row r="35" spans="2:3" ht="27" customHeight="1" x14ac:dyDescent="0.3">
      <c r="B35" s="8" t="s">
        <v>65</v>
      </c>
      <c r="C35" s="1">
        <v>11657</v>
      </c>
    </row>
    <row r="36" spans="2:3" ht="27" customHeight="1" x14ac:dyDescent="0.3">
      <c r="B36" s="8" t="s">
        <v>199</v>
      </c>
      <c r="C36" s="1">
        <v>11590</v>
      </c>
    </row>
    <row r="37" spans="2:3" ht="27" customHeight="1" x14ac:dyDescent="0.3">
      <c r="B37" s="8" t="s">
        <v>136</v>
      </c>
      <c r="C37" s="1">
        <v>11096</v>
      </c>
    </row>
    <row r="38" spans="2:3" ht="27" customHeight="1" x14ac:dyDescent="0.3">
      <c r="B38" s="8" t="s">
        <v>68</v>
      </c>
      <c r="C38" s="1">
        <v>10450</v>
      </c>
    </row>
    <row r="39" spans="2:3" ht="27" customHeight="1" x14ac:dyDescent="0.3">
      <c r="B39" s="8" t="s">
        <v>159</v>
      </c>
      <c r="C39" s="1">
        <v>10432</v>
      </c>
    </row>
    <row r="40" spans="2:3" ht="27" customHeight="1" x14ac:dyDescent="0.3">
      <c r="B40" s="8" t="s">
        <v>67</v>
      </c>
      <c r="C40" s="1">
        <v>10396</v>
      </c>
    </row>
    <row r="41" spans="2:3" ht="27" customHeight="1" x14ac:dyDescent="0.3">
      <c r="B41" s="8" t="s">
        <v>157</v>
      </c>
      <c r="C41" s="1">
        <v>10395</v>
      </c>
    </row>
    <row r="42" spans="2:3" ht="27" customHeight="1" x14ac:dyDescent="0.3">
      <c r="B42" s="8" t="s">
        <v>69</v>
      </c>
      <c r="C42" s="1">
        <v>10352</v>
      </c>
    </row>
    <row r="43" spans="2:3" ht="27" customHeight="1" x14ac:dyDescent="0.3">
      <c r="B43" s="8" t="s">
        <v>66</v>
      </c>
      <c r="C43" s="1">
        <v>9839</v>
      </c>
    </row>
    <row r="44" spans="2:3" ht="27" customHeight="1" x14ac:dyDescent="0.3">
      <c r="B44" s="8" t="s">
        <v>197</v>
      </c>
      <c r="C44" s="1">
        <v>9505</v>
      </c>
    </row>
    <row r="45" spans="2:3" ht="27" customHeight="1" x14ac:dyDescent="0.3">
      <c r="B45" s="8" t="s">
        <v>198</v>
      </c>
      <c r="C45" s="1">
        <v>8577.2000000000007</v>
      </c>
    </row>
    <row r="46" spans="2:3" ht="27" customHeight="1" x14ac:dyDescent="0.3">
      <c r="B46" s="8" t="s">
        <v>160</v>
      </c>
      <c r="C46" s="1">
        <v>8278</v>
      </c>
    </row>
    <row r="47" spans="2:3" ht="27" customHeight="1" x14ac:dyDescent="0.3">
      <c r="B47" s="8" t="s">
        <v>201</v>
      </c>
      <c r="C47" s="1">
        <v>8085</v>
      </c>
    </row>
    <row r="48" spans="2:3" ht="27" customHeight="1" x14ac:dyDescent="0.3">
      <c r="B48" s="8" t="s">
        <v>184</v>
      </c>
      <c r="C48" s="1">
        <v>7799</v>
      </c>
    </row>
    <row r="49" spans="2:3" ht="27" customHeight="1" x14ac:dyDescent="0.3">
      <c r="B49" s="8" t="s">
        <v>88</v>
      </c>
      <c r="C49" s="1">
        <v>7445</v>
      </c>
    </row>
    <row r="50" spans="2:3" ht="27" customHeight="1" x14ac:dyDescent="0.3">
      <c r="B50" s="8" t="s">
        <v>185</v>
      </c>
      <c r="C50" s="1">
        <v>7302.14</v>
      </c>
    </row>
    <row r="51" spans="2:3" ht="27" customHeight="1" x14ac:dyDescent="0.3">
      <c r="B51" s="8" t="s">
        <v>158</v>
      </c>
      <c r="C51" s="1">
        <v>6987</v>
      </c>
    </row>
    <row r="52" spans="2:3" ht="27" customHeight="1" x14ac:dyDescent="0.3">
      <c r="B52" s="8" t="s">
        <v>200</v>
      </c>
      <c r="C52" s="1">
        <v>6349.88</v>
      </c>
    </row>
    <row r="53" spans="2:3" ht="27" customHeight="1" x14ac:dyDescent="0.3">
      <c r="B53" s="8" t="s">
        <v>244</v>
      </c>
      <c r="C53" s="1">
        <v>2101</v>
      </c>
    </row>
    <row r="54" spans="2:3" ht="27" customHeight="1" x14ac:dyDescent="0.3">
      <c r="B54" s="8" t="s">
        <v>9</v>
      </c>
      <c r="C54" s="1">
        <v>935289.58999999985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4"/>
  <sheetViews>
    <sheetView zoomScaleNormal="100" workbookViewId="0">
      <selection activeCell="C8" sqref="C8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8" t="s">
        <v>129</v>
      </c>
      <c r="C4" s="3">
        <v>35.61</v>
      </c>
    </row>
    <row r="5" spans="2:3" ht="27" customHeight="1" x14ac:dyDescent="0.3">
      <c r="B5" s="8" t="s">
        <v>153</v>
      </c>
      <c r="C5" s="3">
        <v>177.27</v>
      </c>
    </row>
    <row r="6" spans="2:3" ht="27" customHeight="1" x14ac:dyDescent="0.3">
      <c r="B6" s="8" t="s">
        <v>155</v>
      </c>
      <c r="C6" s="3">
        <v>184.8</v>
      </c>
    </row>
    <row r="7" spans="2:3" ht="27" customHeight="1" x14ac:dyDescent="0.3">
      <c r="B7" s="8" t="s">
        <v>151</v>
      </c>
      <c r="C7" s="3">
        <v>226.44</v>
      </c>
    </row>
    <row r="8" spans="2:3" ht="27" customHeight="1" x14ac:dyDescent="0.3">
      <c r="B8" s="8" t="s">
        <v>75</v>
      </c>
      <c r="C8" s="3">
        <v>237.59</v>
      </c>
    </row>
    <row r="9" spans="2:3" ht="27" customHeight="1" x14ac:dyDescent="0.3">
      <c r="B9" s="8" t="s">
        <v>232</v>
      </c>
      <c r="C9" s="3">
        <v>260.36</v>
      </c>
    </row>
    <row r="10" spans="2:3" ht="27" customHeight="1" x14ac:dyDescent="0.3">
      <c r="B10" s="8" t="s">
        <v>63</v>
      </c>
      <c r="C10" s="3">
        <v>262.60000000000002</v>
      </c>
    </row>
    <row r="11" spans="2:3" ht="27" customHeight="1" x14ac:dyDescent="0.3">
      <c r="B11" s="8" t="s">
        <v>130</v>
      </c>
      <c r="C11" s="3">
        <v>269.61</v>
      </c>
    </row>
    <row r="12" spans="2:3" ht="27" customHeight="1" x14ac:dyDescent="0.3">
      <c r="B12" s="8" t="s">
        <v>197</v>
      </c>
      <c r="C12" s="3">
        <v>287.18</v>
      </c>
    </row>
    <row r="13" spans="2:3" ht="27" customHeight="1" x14ac:dyDescent="0.3">
      <c r="B13" s="8" t="s">
        <v>131</v>
      </c>
      <c r="C13" s="3">
        <v>336.42</v>
      </c>
    </row>
    <row r="14" spans="2:3" ht="27" customHeight="1" x14ac:dyDescent="0.3">
      <c r="B14" s="8" t="s">
        <v>136</v>
      </c>
      <c r="C14" s="3">
        <v>384.59</v>
      </c>
    </row>
    <row r="15" spans="2:3" ht="27" customHeight="1" x14ac:dyDescent="0.3">
      <c r="B15" s="8" t="s">
        <v>158</v>
      </c>
      <c r="C15" s="3">
        <v>388.05</v>
      </c>
    </row>
    <row r="16" spans="2:3" ht="27" customHeight="1" x14ac:dyDescent="0.3">
      <c r="B16" s="8" t="s">
        <v>152</v>
      </c>
      <c r="C16" s="3">
        <v>447.21</v>
      </c>
    </row>
    <row r="17" spans="2:3" ht="27" customHeight="1" x14ac:dyDescent="0.3">
      <c r="B17" s="8" t="s">
        <v>154</v>
      </c>
      <c r="C17" s="3">
        <v>451.85</v>
      </c>
    </row>
    <row r="18" spans="2:3" ht="27" customHeight="1" x14ac:dyDescent="0.3">
      <c r="B18" s="8" t="s">
        <v>198</v>
      </c>
      <c r="C18" s="3">
        <v>512.39</v>
      </c>
    </row>
    <row r="19" spans="2:3" ht="27" customHeight="1" x14ac:dyDescent="0.3">
      <c r="B19" s="8" t="s">
        <v>132</v>
      </c>
      <c r="C19" s="3">
        <v>560.07000000000005</v>
      </c>
    </row>
    <row r="20" spans="2:3" ht="27" customHeight="1" x14ac:dyDescent="0.3">
      <c r="B20" s="8" t="s">
        <v>178</v>
      </c>
      <c r="C20" s="3">
        <v>590.89</v>
      </c>
    </row>
    <row r="21" spans="2:3" ht="27" customHeight="1" x14ac:dyDescent="0.3">
      <c r="B21" s="8" t="s">
        <v>65</v>
      </c>
      <c r="C21" s="3">
        <v>656.66</v>
      </c>
    </row>
    <row r="22" spans="2:3" ht="27" customHeight="1" x14ac:dyDescent="0.3">
      <c r="B22" s="8" t="s">
        <v>133</v>
      </c>
      <c r="C22" s="3">
        <v>739.31</v>
      </c>
    </row>
    <row r="23" spans="2:3" ht="27" customHeight="1" x14ac:dyDescent="0.3">
      <c r="B23" s="8" t="s">
        <v>140</v>
      </c>
      <c r="C23" s="3">
        <v>768.82</v>
      </c>
    </row>
    <row r="24" spans="2:3" ht="27" customHeight="1" x14ac:dyDescent="0.3">
      <c r="B24" s="8" t="s">
        <v>217</v>
      </c>
      <c r="C24" s="3">
        <v>771.77</v>
      </c>
    </row>
    <row r="25" spans="2:3" ht="27" customHeight="1" x14ac:dyDescent="0.3">
      <c r="B25" s="8" t="s">
        <v>157</v>
      </c>
      <c r="C25" s="3">
        <v>838.17</v>
      </c>
    </row>
    <row r="26" spans="2:3" ht="27" customHeight="1" x14ac:dyDescent="0.3">
      <c r="B26" s="8" t="s">
        <v>66</v>
      </c>
      <c r="C26" s="3">
        <v>885.22</v>
      </c>
    </row>
    <row r="27" spans="2:3" ht="27" customHeight="1" x14ac:dyDescent="0.3">
      <c r="B27" s="8" t="s">
        <v>134</v>
      </c>
      <c r="C27" s="3">
        <v>925.56</v>
      </c>
    </row>
    <row r="28" spans="2:3" ht="27" customHeight="1" x14ac:dyDescent="0.3">
      <c r="B28" s="8" t="s">
        <v>199</v>
      </c>
      <c r="C28" s="3">
        <v>1136.33</v>
      </c>
    </row>
    <row r="29" spans="2:3" ht="27" customHeight="1" x14ac:dyDescent="0.3">
      <c r="B29" s="8" t="s">
        <v>184</v>
      </c>
      <c r="C29" s="3">
        <v>1216.69</v>
      </c>
    </row>
    <row r="30" spans="2:3" ht="27" customHeight="1" x14ac:dyDescent="0.3">
      <c r="B30" s="8" t="s">
        <v>64</v>
      </c>
      <c r="C30" s="3">
        <v>1386.39</v>
      </c>
    </row>
    <row r="31" spans="2:3" ht="27" customHeight="1" x14ac:dyDescent="0.3">
      <c r="B31" s="8" t="s">
        <v>203</v>
      </c>
      <c r="C31" s="3">
        <v>1480.21</v>
      </c>
    </row>
    <row r="32" spans="2:3" ht="27" customHeight="1" x14ac:dyDescent="0.3">
      <c r="B32" s="8" t="s">
        <v>212</v>
      </c>
      <c r="C32" s="3">
        <v>1485.51</v>
      </c>
    </row>
    <row r="33" spans="2:3" ht="27" customHeight="1" x14ac:dyDescent="0.3">
      <c r="B33" s="8" t="s">
        <v>176</v>
      </c>
      <c r="C33" s="3">
        <v>1502.87</v>
      </c>
    </row>
    <row r="34" spans="2:3" ht="27" customHeight="1" x14ac:dyDescent="0.3">
      <c r="B34" s="8" t="s">
        <v>200</v>
      </c>
      <c r="C34" s="3">
        <v>1513.55</v>
      </c>
    </row>
    <row r="35" spans="2:3" ht="27" customHeight="1" x14ac:dyDescent="0.3">
      <c r="B35" s="8" t="s">
        <v>204</v>
      </c>
      <c r="C35" s="3">
        <v>1535</v>
      </c>
    </row>
    <row r="36" spans="2:3" ht="27" customHeight="1" x14ac:dyDescent="0.3">
      <c r="B36" s="8" t="s">
        <v>68</v>
      </c>
      <c r="C36" s="3">
        <v>1818.77</v>
      </c>
    </row>
    <row r="37" spans="2:3" ht="27" customHeight="1" x14ac:dyDescent="0.3">
      <c r="B37" s="8" t="s">
        <v>160</v>
      </c>
      <c r="C37" s="3">
        <v>1878.68</v>
      </c>
    </row>
    <row r="38" spans="2:3" ht="27" customHeight="1" x14ac:dyDescent="0.3">
      <c r="B38" s="8" t="s">
        <v>211</v>
      </c>
      <c r="C38" s="3">
        <v>1887.59</v>
      </c>
    </row>
    <row r="39" spans="2:3" ht="27" customHeight="1" x14ac:dyDescent="0.3">
      <c r="B39" s="8" t="s">
        <v>185</v>
      </c>
      <c r="C39" s="3">
        <v>2061.89</v>
      </c>
    </row>
    <row r="40" spans="2:3" ht="27" customHeight="1" x14ac:dyDescent="0.3">
      <c r="B40" s="8" t="s">
        <v>183</v>
      </c>
      <c r="C40" s="3">
        <v>2098.9899999999998</v>
      </c>
    </row>
    <row r="41" spans="2:3" ht="27" customHeight="1" x14ac:dyDescent="0.3">
      <c r="B41" s="8" t="s">
        <v>243</v>
      </c>
      <c r="C41" s="3">
        <v>2320.02</v>
      </c>
    </row>
    <row r="42" spans="2:3" ht="27" customHeight="1" x14ac:dyDescent="0.3">
      <c r="B42" s="8" t="s">
        <v>177</v>
      </c>
      <c r="C42" s="3">
        <v>2341.54</v>
      </c>
    </row>
    <row r="43" spans="2:3" ht="27" customHeight="1" x14ac:dyDescent="0.3">
      <c r="B43" s="8" t="s">
        <v>179</v>
      </c>
      <c r="C43" s="3">
        <v>2564.7600000000002</v>
      </c>
    </row>
    <row r="44" spans="2:3" ht="27" customHeight="1" x14ac:dyDescent="0.3">
      <c r="B44" s="8" t="s">
        <v>156</v>
      </c>
      <c r="C44" s="3">
        <v>2569.91</v>
      </c>
    </row>
    <row r="45" spans="2:3" ht="27" customHeight="1" x14ac:dyDescent="0.3">
      <c r="B45" s="8" t="s">
        <v>69</v>
      </c>
      <c r="C45" s="3">
        <v>2637.56</v>
      </c>
    </row>
    <row r="46" spans="2:3" ht="27" customHeight="1" x14ac:dyDescent="0.3">
      <c r="B46" s="8" t="s">
        <v>159</v>
      </c>
      <c r="C46" s="3">
        <v>2656.06</v>
      </c>
    </row>
    <row r="47" spans="2:3" ht="27" customHeight="1" x14ac:dyDescent="0.3">
      <c r="B47" s="8" t="s">
        <v>201</v>
      </c>
      <c r="C47" s="3">
        <v>3492.77</v>
      </c>
    </row>
    <row r="48" spans="2:3" ht="27" customHeight="1" x14ac:dyDescent="0.3">
      <c r="B48" s="8" t="s">
        <v>67</v>
      </c>
      <c r="C48" s="3">
        <v>3599.63</v>
      </c>
    </row>
    <row r="49" spans="2:3" ht="27" customHeight="1" x14ac:dyDescent="0.3">
      <c r="B49" s="8" t="s">
        <v>88</v>
      </c>
      <c r="C49" s="3">
        <v>3936.18</v>
      </c>
    </row>
    <row r="50" spans="2:3" ht="27" customHeight="1" x14ac:dyDescent="0.3">
      <c r="B50" s="8" t="s">
        <v>229</v>
      </c>
      <c r="C50" s="3">
        <v>4236.1000000000004</v>
      </c>
    </row>
    <row r="51" spans="2:3" ht="27" customHeight="1" x14ac:dyDescent="0.3">
      <c r="B51" s="8" t="s">
        <v>244</v>
      </c>
      <c r="C51" s="3">
        <v>6400</v>
      </c>
    </row>
    <row r="52" spans="2:3" ht="27" customHeight="1" x14ac:dyDescent="0.3">
      <c r="B52" s="8" t="s">
        <v>135</v>
      </c>
      <c r="C52" s="3">
        <v>6668.05</v>
      </c>
    </row>
    <row r="53" spans="2:3" ht="27" customHeight="1" x14ac:dyDescent="0.3">
      <c r="B53" s="8" t="s">
        <v>242</v>
      </c>
      <c r="C53" s="3">
        <v>9477.01</v>
      </c>
    </row>
    <row r="54" spans="2:3" ht="27" customHeight="1" x14ac:dyDescent="0.3">
      <c r="B54" s="8" t="s">
        <v>9</v>
      </c>
      <c r="C54" s="3">
        <v>85100.5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4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8" t="s">
        <v>75</v>
      </c>
      <c r="C4" s="1">
        <v>20531</v>
      </c>
    </row>
    <row r="5" spans="2:3" ht="27" customHeight="1" x14ac:dyDescent="0.3">
      <c r="B5" s="8" t="s">
        <v>130</v>
      </c>
      <c r="C5" s="1">
        <v>18669</v>
      </c>
    </row>
    <row r="6" spans="2:3" ht="27" customHeight="1" x14ac:dyDescent="0.3">
      <c r="B6" s="8" t="s">
        <v>151</v>
      </c>
      <c r="C6" s="1">
        <v>17714</v>
      </c>
    </row>
    <row r="7" spans="2:3" ht="27" customHeight="1" x14ac:dyDescent="0.3">
      <c r="B7" s="8" t="s">
        <v>232</v>
      </c>
      <c r="C7" s="1">
        <v>16486</v>
      </c>
    </row>
    <row r="8" spans="2:3" ht="27" customHeight="1" x14ac:dyDescent="0.3">
      <c r="B8" s="8" t="s">
        <v>217</v>
      </c>
      <c r="C8" s="1">
        <v>14692.8</v>
      </c>
    </row>
    <row r="9" spans="2:3" ht="27" customHeight="1" x14ac:dyDescent="0.3">
      <c r="B9" s="8" t="s">
        <v>63</v>
      </c>
      <c r="C9" s="1">
        <v>13138</v>
      </c>
    </row>
    <row r="10" spans="2:3" ht="27" customHeight="1" x14ac:dyDescent="0.3">
      <c r="B10" s="8" t="s">
        <v>129</v>
      </c>
      <c r="C10" s="1">
        <v>12920</v>
      </c>
    </row>
    <row r="11" spans="2:3" ht="27" customHeight="1" x14ac:dyDescent="0.3">
      <c r="B11" s="8" t="s">
        <v>133</v>
      </c>
      <c r="C11" s="1">
        <v>12266</v>
      </c>
    </row>
    <row r="12" spans="2:3" ht="27" customHeight="1" x14ac:dyDescent="0.3">
      <c r="B12" s="8" t="s">
        <v>134</v>
      </c>
      <c r="C12" s="1">
        <v>12017</v>
      </c>
    </row>
    <row r="13" spans="2:3" ht="27" customHeight="1" x14ac:dyDescent="0.3">
      <c r="B13" s="8" t="s">
        <v>140</v>
      </c>
      <c r="C13" s="1">
        <v>11691</v>
      </c>
    </row>
    <row r="14" spans="2:3" ht="27" customHeight="1" x14ac:dyDescent="0.3">
      <c r="B14" s="8" t="s">
        <v>152</v>
      </c>
      <c r="C14" s="1">
        <v>11189.89</v>
      </c>
    </row>
    <row r="15" spans="2:3" ht="27" customHeight="1" x14ac:dyDescent="0.3">
      <c r="B15" s="8" t="s">
        <v>153</v>
      </c>
      <c r="C15" s="1">
        <v>10172</v>
      </c>
    </row>
    <row r="16" spans="2:3" ht="27" customHeight="1" x14ac:dyDescent="0.3">
      <c r="B16" s="8" t="s">
        <v>131</v>
      </c>
      <c r="C16" s="1">
        <v>10055</v>
      </c>
    </row>
    <row r="17" spans="2:3" ht="27" customHeight="1" x14ac:dyDescent="0.3">
      <c r="B17" s="8" t="s">
        <v>132</v>
      </c>
      <c r="C17" s="1">
        <v>9308</v>
      </c>
    </row>
    <row r="18" spans="2:3" ht="27" customHeight="1" x14ac:dyDescent="0.3">
      <c r="B18" s="8" t="s">
        <v>155</v>
      </c>
      <c r="C18" s="1">
        <v>9015.32</v>
      </c>
    </row>
    <row r="19" spans="2:3" ht="27" customHeight="1" x14ac:dyDescent="0.3">
      <c r="B19" s="8" t="s">
        <v>154</v>
      </c>
      <c r="C19" s="1">
        <v>8980.59</v>
      </c>
    </row>
    <row r="20" spans="2:3" ht="27" customHeight="1" x14ac:dyDescent="0.3">
      <c r="B20" s="8" t="s">
        <v>211</v>
      </c>
      <c r="C20" s="1">
        <v>8241.4330000000009</v>
      </c>
    </row>
    <row r="21" spans="2:3" ht="27" customHeight="1" x14ac:dyDescent="0.3">
      <c r="B21" s="8" t="s">
        <v>212</v>
      </c>
      <c r="C21" s="1">
        <v>7981.25</v>
      </c>
    </row>
    <row r="22" spans="2:3" ht="27" customHeight="1" x14ac:dyDescent="0.3">
      <c r="B22" s="8" t="s">
        <v>176</v>
      </c>
      <c r="C22" s="1">
        <v>7620</v>
      </c>
    </row>
    <row r="23" spans="2:3" ht="27" customHeight="1" x14ac:dyDescent="0.3">
      <c r="B23" s="8" t="s">
        <v>64</v>
      </c>
      <c r="C23" s="1">
        <v>7223</v>
      </c>
    </row>
    <row r="24" spans="2:3" ht="27" customHeight="1" x14ac:dyDescent="0.3">
      <c r="B24" s="8" t="s">
        <v>177</v>
      </c>
      <c r="C24" s="1">
        <v>6777</v>
      </c>
    </row>
    <row r="25" spans="2:3" ht="27" customHeight="1" x14ac:dyDescent="0.3">
      <c r="B25" s="8" t="s">
        <v>203</v>
      </c>
      <c r="C25" s="1">
        <v>6750</v>
      </c>
    </row>
    <row r="26" spans="2:3" ht="27" customHeight="1" x14ac:dyDescent="0.3">
      <c r="B26" s="8" t="s">
        <v>183</v>
      </c>
      <c r="C26" s="1">
        <v>5870.3512499999997</v>
      </c>
    </row>
    <row r="27" spans="2:3" ht="27" customHeight="1" x14ac:dyDescent="0.3">
      <c r="B27" s="8" t="s">
        <v>68</v>
      </c>
      <c r="C27" s="1">
        <v>5785</v>
      </c>
    </row>
    <row r="28" spans="2:3" ht="27" customHeight="1" x14ac:dyDescent="0.3">
      <c r="B28" s="8" t="s">
        <v>156</v>
      </c>
      <c r="C28" s="1">
        <v>5444</v>
      </c>
    </row>
    <row r="29" spans="2:3" ht="27" customHeight="1" x14ac:dyDescent="0.3">
      <c r="B29" s="8" t="s">
        <v>204</v>
      </c>
      <c r="C29" s="1">
        <v>5428.6440000000002</v>
      </c>
    </row>
    <row r="30" spans="2:3" ht="27" customHeight="1" x14ac:dyDescent="0.3">
      <c r="B30" s="8" t="s">
        <v>229</v>
      </c>
      <c r="C30" s="1">
        <v>5274</v>
      </c>
    </row>
    <row r="31" spans="2:3" ht="27" customHeight="1" x14ac:dyDescent="0.3">
      <c r="B31" s="8" t="s">
        <v>69</v>
      </c>
      <c r="C31" s="1">
        <v>5262</v>
      </c>
    </row>
    <row r="32" spans="2:3" ht="27" customHeight="1" x14ac:dyDescent="0.3">
      <c r="B32" s="8" t="s">
        <v>178</v>
      </c>
      <c r="C32" s="1">
        <v>5238</v>
      </c>
    </row>
    <row r="33" spans="2:3" ht="27" customHeight="1" x14ac:dyDescent="0.3">
      <c r="B33" s="8" t="s">
        <v>136</v>
      </c>
      <c r="C33" s="1">
        <v>5226</v>
      </c>
    </row>
    <row r="34" spans="2:3" ht="27" customHeight="1" x14ac:dyDescent="0.3">
      <c r="B34" s="8" t="s">
        <v>199</v>
      </c>
      <c r="C34" s="1">
        <v>5208</v>
      </c>
    </row>
    <row r="35" spans="2:3" ht="27" customHeight="1" x14ac:dyDescent="0.3">
      <c r="B35" s="8" t="s">
        <v>157</v>
      </c>
      <c r="C35" s="1">
        <v>5030</v>
      </c>
    </row>
    <row r="36" spans="2:3" ht="27" customHeight="1" x14ac:dyDescent="0.3">
      <c r="B36" s="8" t="s">
        <v>158</v>
      </c>
      <c r="C36" s="1">
        <v>4965</v>
      </c>
    </row>
    <row r="37" spans="2:3" ht="27" customHeight="1" x14ac:dyDescent="0.3">
      <c r="B37" s="8" t="s">
        <v>243</v>
      </c>
      <c r="C37" s="1">
        <v>4838</v>
      </c>
    </row>
    <row r="38" spans="2:3" ht="27" customHeight="1" x14ac:dyDescent="0.3">
      <c r="B38" s="8" t="s">
        <v>65</v>
      </c>
      <c r="C38" s="1">
        <v>4575</v>
      </c>
    </row>
    <row r="39" spans="2:3" ht="27" customHeight="1" x14ac:dyDescent="0.3">
      <c r="B39" s="8" t="s">
        <v>197</v>
      </c>
      <c r="C39" s="1">
        <v>4550</v>
      </c>
    </row>
    <row r="40" spans="2:3" ht="27" customHeight="1" x14ac:dyDescent="0.3">
      <c r="B40" s="8" t="s">
        <v>135</v>
      </c>
      <c r="C40" s="1">
        <v>4149</v>
      </c>
    </row>
    <row r="41" spans="2:3" ht="27" customHeight="1" x14ac:dyDescent="0.3">
      <c r="B41" s="8" t="s">
        <v>200</v>
      </c>
      <c r="C41" s="1">
        <v>4075.1950000000002</v>
      </c>
    </row>
    <row r="42" spans="2:3" ht="27" customHeight="1" x14ac:dyDescent="0.3">
      <c r="B42" s="8" t="s">
        <v>66</v>
      </c>
      <c r="C42" s="1">
        <v>3912</v>
      </c>
    </row>
    <row r="43" spans="2:3" ht="27" customHeight="1" x14ac:dyDescent="0.3">
      <c r="B43" s="8" t="s">
        <v>160</v>
      </c>
      <c r="C43" s="1">
        <v>3886</v>
      </c>
    </row>
    <row r="44" spans="2:3" ht="27" customHeight="1" x14ac:dyDescent="0.3">
      <c r="B44" s="8" t="s">
        <v>179</v>
      </c>
      <c r="C44" s="1">
        <v>3825</v>
      </c>
    </row>
    <row r="45" spans="2:3" ht="27" customHeight="1" x14ac:dyDescent="0.3">
      <c r="B45" s="8" t="s">
        <v>201</v>
      </c>
      <c r="C45" s="1">
        <v>3775</v>
      </c>
    </row>
    <row r="46" spans="2:3" ht="27" customHeight="1" x14ac:dyDescent="0.3">
      <c r="B46" s="8" t="s">
        <v>198</v>
      </c>
      <c r="C46" s="1">
        <v>3703.3049999999998</v>
      </c>
    </row>
    <row r="47" spans="2:3" ht="27" customHeight="1" x14ac:dyDescent="0.3">
      <c r="B47" s="8" t="s">
        <v>88</v>
      </c>
      <c r="C47" s="1">
        <v>3010</v>
      </c>
    </row>
    <row r="48" spans="2:3" ht="27" customHeight="1" x14ac:dyDescent="0.3">
      <c r="B48" s="8" t="s">
        <v>242</v>
      </c>
      <c r="C48" s="1">
        <v>2972.54</v>
      </c>
    </row>
    <row r="49" spans="2:3" ht="27" customHeight="1" x14ac:dyDescent="0.3">
      <c r="B49" s="8" t="s">
        <v>185</v>
      </c>
      <c r="C49" s="1">
        <v>2723.7275</v>
      </c>
    </row>
    <row r="50" spans="2:3" ht="27" customHeight="1" x14ac:dyDescent="0.3">
      <c r="B50" s="8" t="s">
        <v>184</v>
      </c>
      <c r="C50" s="1">
        <v>2588</v>
      </c>
    </row>
    <row r="51" spans="2:3" ht="27" customHeight="1" x14ac:dyDescent="0.3">
      <c r="B51" s="8" t="s">
        <v>159</v>
      </c>
      <c r="C51" s="1">
        <v>2410</v>
      </c>
    </row>
    <row r="52" spans="2:3" ht="27" customHeight="1" x14ac:dyDescent="0.3">
      <c r="B52" s="8" t="s">
        <v>67</v>
      </c>
      <c r="C52" s="1">
        <v>2029</v>
      </c>
    </row>
    <row r="53" spans="2:3" ht="27" customHeight="1" x14ac:dyDescent="0.3">
      <c r="B53" s="8" t="s">
        <v>244</v>
      </c>
      <c r="C53" s="1">
        <v>1530</v>
      </c>
    </row>
    <row r="54" spans="2:3" ht="27" customHeight="1" x14ac:dyDescent="0.3">
      <c r="B54" s="8" t="s">
        <v>9</v>
      </c>
      <c r="C54" s="1">
        <v>370721.04574999999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F200"/>
  <sheetViews>
    <sheetView zoomScaleNormal="100" workbookViewId="0">
      <selection activeCell="S36" sqref="S36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42.44140625" bestFit="1" customWidth="1"/>
    <col min="4" max="4" width="13.5546875" bestFit="1" customWidth="1"/>
  </cols>
  <sheetData>
    <row r="5" spans="2:6" x14ac:dyDescent="0.3">
      <c r="B5" s="28" t="s">
        <v>162</v>
      </c>
      <c r="C5" s="20" t="s">
        <v>7</v>
      </c>
      <c r="D5" s="20" t="s">
        <v>218</v>
      </c>
      <c r="E5" s="20" t="s">
        <v>31</v>
      </c>
      <c r="F5" s="20" t="s">
        <v>32</v>
      </c>
    </row>
    <row r="6" spans="2:6" x14ac:dyDescent="0.3">
      <c r="B6">
        <f>IFERROR(GeneralTable[[#This Row],[Ref.]],NA())</f>
        <v>1</v>
      </c>
      <c r="C6" s="15" t="str">
        <f>IFERROR(IF(GeneralTable[[#This Row],[Exclude From Chart]]="X",NA(),GeneralTable[[#This Row],[CPU]]&amp; " [" &amp; GeneralTable[[#This Row],[Ref.]] &amp; "]"),NA())</f>
        <v>R7 4700U (Renoir) [1]</v>
      </c>
      <c r="D6" s="26"/>
      <c r="E6" s="12">
        <f>IFERROR(IF(OR(GeneralTable[[#This Row],[Exclude From Chart]]="X",PerfPowerST[[#This Row],[ExcludeHere]]="X"),NA(),GeneralTable[[#This Row],[Cons. ST]]),NA())</f>
        <v>10432</v>
      </c>
      <c r="F6" s="19">
        <f>IFERROR(IF(OR(GeneralTable[[#This Row],[Exclude From Chart]]="X",PerfPowerST[[#This Row],[ExcludeHere]]="X"),NA(),GeneralTable[[#This Row],[Dur. ST]]),NA())</f>
        <v>669.57</v>
      </c>
    </row>
    <row r="7" spans="2:6" x14ac:dyDescent="0.3">
      <c r="B7">
        <f>IFERROR(GeneralTable[[#This Row],[Ref.]],NA())</f>
        <v>2</v>
      </c>
      <c r="C7" s="15" t="str">
        <f>IFERROR(IF(GeneralTable[[#This Row],[Exclude From Chart]]="X",NA(),GeneralTable[[#This Row],[CPU]]&amp; " [" &amp; GeneralTable[[#This Row],[Ref.]] &amp; "]"),NA())</f>
        <v>R5 3600 (Matisse) [2]</v>
      </c>
      <c r="D7" s="26"/>
      <c r="E7" s="12">
        <f>IFERROR(IF(OR(GeneralTable[[#This Row],[Exclude From Chart]]="X",PerfPowerST[[#This Row],[ExcludeHere]]="X"),NA(),GeneralTable[[#This Row],[Cons. ST]]),NA())</f>
        <v>32112</v>
      </c>
      <c r="F7" s="19">
        <f>IFERROR(IF(OR(GeneralTable[[#This Row],[Exclude From Chart]]="X",PerfPowerST[[#This Row],[ExcludeHere]]="X"),NA(),GeneralTable[[#This Row],[Dur. ST]]),NA())</f>
        <v>680.5</v>
      </c>
    </row>
    <row r="8" spans="2:6" x14ac:dyDescent="0.3">
      <c r="B8">
        <f>IFERROR(GeneralTable[[#This Row],[Ref.]],NA())</f>
        <v>3</v>
      </c>
      <c r="C8" s="15" t="str">
        <f>IFERROR(IF(GeneralTable[[#This Row],[Exclude From Chart]]="X",NA(),GeneralTable[[#This Row],[CPU]]&amp; " [" &amp; GeneralTable[[#This Row],[Ref.]] &amp; "]"),NA())</f>
        <v>i7 1065G (IceLake) [3]</v>
      </c>
      <c r="D8" s="26"/>
      <c r="E8" s="12">
        <f>IFERROR(IF(OR(GeneralTable[[#This Row],[Exclude From Chart]]="X",PerfPowerST[[#This Row],[ExcludeHere]]="X"),NA(),GeneralTable[[#This Row],[Cons. ST]]),NA())</f>
        <v>9839</v>
      </c>
      <c r="F8" s="19">
        <f>IFERROR(IF(OR(GeneralTable[[#This Row],[Exclude From Chart]]="X",PerfPowerST[[#This Row],[ExcludeHere]]="X"),NA(),GeneralTable[[#This Row],[Dur. ST]]),NA())</f>
        <v>795.5</v>
      </c>
    </row>
    <row r="9" spans="2:6" x14ac:dyDescent="0.3">
      <c r="B9">
        <f>IFERROR(GeneralTable[[#This Row],[Ref.]],NA())</f>
        <v>4</v>
      </c>
      <c r="C9" s="15" t="e">
        <f>IFERROR(IF(GeneralTable[[#This Row],[Exclude From Chart]]="X",NA(),GeneralTable[[#This Row],[CPU]]&amp; " [" &amp; GeneralTable[[#This Row],[Ref.]] &amp; "]"),NA())</f>
        <v>#N/A</v>
      </c>
      <c r="D9" s="26"/>
      <c r="E9" s="12" t="e">
        <f>IFERROR(IF(OR(GeneralTable[[#This Row],[Exclude From Chart]]="X",PerfPowerST[[#This Row],[ExcludeHere]]="X"),NA(),GeneralTable[[#This Row],[Cons. ST]]),NA())</f>
        <v>#N/A</v>
      </c>
      <c r="F9" s="19" t="e">
        <f>IFERROR(IF(OR(GeneralTable[[#This Row],[Exclude From Chart]]="X",PerfPowerST[[#This Row],[ExcludeHere]]="X"),NA(),GeneralTable[[#This Row],[Dur. ST]]),NA())</f>
        <v>#N/A</v>
      </c>
    </row>
    <row r="10" spans="2:6" x14ac:dyDescent="0.3">
      <c r="B10">
        <f>IFERROR(GeneralTable[[#This Row],[Ref.]],NA())</f>
        <v>5</v>
      </c>
      <c r="C10" s="15" t="str">
        <f>IFERROR(IF(GeneralTable[[#This Row],[Exclude From Chart]]="X",NA(),GeneralTable[[#This Row],[CPU]]&amp; " [" &amp; GeneralTable[[#This Row],[Ref.]] &amp; "]"),NA())</f>
        <v>R7 4750G (Renoir) [5]</v>
      </c>
      <c r="D10" s="26"/>
      <c r="E10" s="12">
        <f>IFERROR(IF(OR(GeneralTable[[#This Row],[Exclude From Chart]]="X",PerfPowerST[[#This Row],[ExcludeHere]]="X"),NA(),GeneralTable[[#This Row],[Cons. ST]]),NA())</f>
        <v>10352</v>
      </c>
      <c r="F10" s="19">
        <f>IFERROR(IF(OR(GeneralTable[[#This Row],[Exclude From Chart]]="X",PerfPowerST[[#This Row],[ExcludeHere]]="X"),NA(),GeneralTable[[#This Row],[Dur. ST]]),NA())</f>
        <v>627.79999999999995</v>
      </c>
    </row>
    <row r="11" spans="2:6" x14ac:dyDescent="0.3">
      <c r="B11">
        <f>IFERROR(GeneralTable[[#This Row],[Ref.]],NA())</f>
        <v>6</v>
      </c>
      <c r="C11" s="15" t="e">
        <f>IFERROR(IF(GeneralTable[[#This Row],[Exclude From Chart]]="X",NA(),GeneralTable[[#This Row],[CPU]]&amp; " [" &amp; GeneralTable[[#This Row],[Ref.]] &amp; "]"),NA())</f>
        <v>#N/A</v>
      </c>
      <c r="D11" s="26"/>
      <c r="E11" s="12" t="e">
        <f>IFERROR(IF(OR(GeneralTable[[#This Row],[Exclude From Chart]]="X",PerfPowerST[[#This Row],[ExcludeHere]]="X"),NA(),GeneralTable[[#This Row],[Cons. ST]]),NA())</f>
        <v>#N/A</v>
      </c>
      <c r="F11" s="19" t="e">
        <f>IFERROR(IF(OR(GeneralTable[[#This Row],[Exclude From Chart]]="X",PerfPowerST[[#This Row],[ExcludeHere]]="X"),NA(),GeneralTable[[#This Row],[Dur. ST]]),NA())</f>
        <v>#N/A</v>
      </c>
    </row>
    <row r="12" spans="2:6" x14ac:dyDescent="0.3">
      <c r="B12">
        <f>IFERROR(GeneralTable[[#This Row],[Ref.]],NA())</f>
        <v>7</v>
      </c>
      <c r="C12" s="15" t="str">
        <f>IFERROR(IF(GeneralTable[[#This Row],[Exclude From Chart]]="X",NA(),GeneralTable[[#This Row],[CPU]]&amp; " [" &amp; GeneralTable[[#This Row],[Ref.]] &amp; "]"),NA())</f>
        <v>R7 4750U (Renoir) [7]</v>
      </c>
      <c r="D12" s="26"/>
      <c r="E12" s="12">
        <f>IFERROR(IF(OR(GeneralTable[[#This Row],[Exclude From Chart]]="X",PerfPowerST[[#This Row],[ExcludeHere]]="X"),NA(),GeneralTable[[#This Row],[Cons. ST]]),NA())</f>
        <v>10396</v>
      </c>
      <c r="F12" s="19">
        <f>IFERROR(IF(OR(GeneralTable[[#This Row],[Exclude From Chart]]="X",PerfPowerST[[#This Row],[ExcludeHere]]="X"),NA(),GeneralTable[[#This Row],[Dur. ST]]),NA())</f>
        <v>697.6</v>
      </c>
    </row>
    <row r="13" spans="2:6" x14ac:dyDescent="0.3">
      <c r="B13">
        <f>IFERROR(GeneralTable[[#This Row],[Ref.]],NA())</f>
        <v>8</v>
      </c>
      <c r="C13" s="15" t="e">
        <f>IFERROR(IF(GeneralTable[[#This Row],[Exclude From Chart]]="X",NA(),GeneralTable[[#This Row],[CPU]]&amp; " [" &amp; GeneralTable[[#This Row],[Ref.]] &amp; "]"),NA())</f>
        <v>#N/A</v>
      </c>
      <c r="D13" s="26"/>
      <c r="E13" s="12" t="e">
        <f>IFERROR(IF(OR(GeneralTable[[#This Row],[Exclude From Chart]]="X",PerfPowerST[[#This Row],[ExcludeHere]]="X"),NA(),GeneralTable[[#This Row],[Cons. ST]]),NA())</f>
        <v>#N/A</v>
      </c>
      <c r="F13" s="19" t="e">
        <f>IFERROR(IF(OR(GeneralTable[[#This Row],[Exclude From Chart]]="X",PerfPowerST[[#This Row],[ExcludeHere]]="X"),NA(),GeneralTable[[#This Row],[Dur. ST]]),NA())</f>
        <v>#N/A</v>
      </c>
    </row>
    <row r="14" spans="2:6" x14ac:dyDescent="0.3">
      <c r="B14">
        <f>IFERROR(GeneralTable[[#This Row],[Ref.]],NA())</f>
        <v>9</v>
      </c>
      <c r="C14" s="15" t="e">
        <f>IFERROR(IF(GeneralTable[[#This Row],[Exclude From Chart]]="X",NA(),GeneralTable[[#This Row],[CPU]]&amp; " [" &amp; GeneralTable[[#This Row],[Ref.]] &amp; "]"),NA())</f>
        <v>#N/A</v>
      </c>
      <c r="D14" s="26"/>
      <c r="E14" s="12" t="e">
        <f>IFERROR(IF(OR(GeneralTable[[#This Row],[Exclude From Chart]]="X",PerfPowerST[[#This Row],[ExcludeHere]]="X"),NA(),GeneralTable[[#This Row],[Cons. ST]]),NA())</f>
        <v>#N/A</v>
      </c>
      <c r="F14" s="19" t="e">
        <f>IFERROR(IF(OR(GeneralTable[[#This Row],[Exclude From Chart]]="X",PerfPowerST[[#This Row],[ExcludeHere]]="X"),NA(),GeneralTable[[#This Row],[Dur. ST]]),NA())</f>
        <v>#N/A</v>
      </c>
    </row>
    <row r="15" spans="2:6" x14ac:dyDescent="0.3">
      <c r="B15">
        <f>IFERROR(GeneralTable[[#This Row],[Ref.]],NA())</f>
        <v>10</v>
      </c>
      <c r="C15" s="15" t="e">
        <f>IFERROR(IF(GeneralTable[[#This Row],[Exclude From Chart]]="X",NA(),GeneralTable[[#This Row],[CPU]]&amp; " [" &amp; GeneralTable[[#This Row],[Ref.]] &amp; "]"),NA())</f>
        <v>#N/A</v>
      </c>
      <c r="D15" s="26"/>
      <c r="E15" s="12" t="e">
        <f>IFERROR(IF(OR(GeneralTable[[#This Row],[Exclude From Chart]]="X",PerfPowerST[[#This Row],[ExcludeHere]]="X"),NA(),GeneralTable[[#This Row],[Cons. ST]]),NA())</f>
        <v>#N/A</v>
      </c>
      <c r="F15" s="19" t="e">
        <f>IFERROR(IF(OR(GeneralTable[[#This Row],[Exclude From Chart]]="X",PerfPowerST[[#This Row],[ExcludeHere]]="X"),NA(),GeneralTable[[#This Row],[Dur. ST]]),NA())</f>
        <v>#N/A</v>
      </c>
    </row>
    <row r="16" spans="2:6" x14ac:dyDescent="0.3">
      <c r="B16">
        <f>IFERROR(GeneralTable[[#This Row],[Ref.]],NA())</f>
        <v>11</v>
      </c>
      <c r="C16" s="15" t="str">
        <f>IFERROR(IF(GeneralTable[[#This Row],[Exclude From Chart]]="X",NA(),GeneralTable[[#This Row],[CPU]]&amp; " [" &amp; GeneralTable[[#This Row],[Ref.]] &amp; "]"),NA())</f>
        <v>i5 8365U (WhiskeyLake) [11]</v>
      </c>
      <c r="D16" s="26"/>
      <c r="E16" s="12">
        <f>IFERROR(IF(OR(GeneralTable[[#This Row],[Exclude From Chart]]="X",PerfPowerST[[#This Row],[ExcludeHere]]="X"),NA(),GeneralTable[[#This Row],[Cons. ST]]),NA())</f>
        <v>11657</v>
      </c>
      <c r="F16" s="19">
        <f>IFERROR(IF(OR(GeneralTable[[#This Row],[Exclude From Chart]]="X",PerfPowerST[[#This Row],[ExcludeHere]]="X"),NA(),GeneralTable[[#This Row],[Dur. ST]]),NA())</f>
        <v>972.15</v>
      </c>
    </row>
    <row r="17" spans="2:6" x14ac:dyDescent="0.3">
      <c r="B17">
        <f>IFERROR(GeneralTable[[#This Row],[Ref.]],NA())</f>
        <v>12</v>
      </c>
      <c r="C17" s="15" t="str">
        <f>IFERROR(IF(GeneralTable[[#This Row],[Exclude From Chart]]="X",NA(),GeneralTable[[#This Row],[CPU]]&amp; " [" &amp; GeneralTable[[#This Row],[Ref.]] &amp; "]"),NA())</f>
        <v>R5 PRO 4650G (Renoir) [12]</v>
      </c>
      <c r="D17" s="26"/>
      <c r="E17" s="12">
        <f>IFERROR(IF(OR(GeneralTable[[#This Row],[Exclude From Chart]]="X",PerfPowerST[[#This Row],[ExcludeHere]]="X"),NA(),GeneralTable[[#This Row],[Cons. ST]]),NA())</f>
        <v>10450</v>
      </c>
      <c r="F17" s="19">
        <f>IFERROR(IF(OR(GeneralTable[[#This Row],[Exclude From Chart]]="X",PerfPowerST[[#This Row],[ExcludeHere]]="X"),NA(),GeneralTable[[#This Row],[Dur. ST]]),NA())</f>
        <v>653.125</v>
      </c>
    </row>
    <row r="18" spans="2:6" x14ac:dyDescent="0.3">
      <c r="B18">
        <f>IFERROR(GeneralTable[[#This Row],[Ref.]],NA())</f>
        <v>13</v>
      </c>
      <c r="C18" s="15" t="e">
        <f>IFERROR(IF(GeneralTable[[#This Row],[Exclude From Chart]]="X",NA(),GeneralTable[[#This Row],[CPU]]&amp; " [" &amp; GeneralTable[[#This Row],[Ref.]] &amp; "]"),NA())</f>
        <v>#N/A</v>
      </c>
      <c r="D18" s="26"/>
      <c r="E18" s="12" t="e">
        <f>IFERROR(IF(OR(GeneralTable[[#This Row],[Exclude From Chart]]="X",PerfPowerST[[#This Row],[ExcludeHere]]="X"),NA(),GeneralTable[[#This Row],[Cons. ST]]),NA())</f>
        <v>#N/A</v>
      </c>
      <c r="F18" s="19" t="e">
        <f>IFERROR(IF(OR(GeneralTable[[#This Row],[Exclude From Chart]]="X",PerfPowerST[[#This Row],[ExcludeHere]]="X"),NA(),GeneralTable[[#This Row],[Dur. ST]]),NA())</f>
        <v>#N/A</v>
      </c>
    </row>
    <row r="19" spans="2:6" x14ac:dyDescent="0.3">
      <c r="B19">
        <f>IFERROR(GeneralTable[[#This Row],[Ref.]],NA())</f>
        <v>14</v>
      </c>
      <c r="C19" s="15" t="e">
        <f>IFERROR(IF(GeneralTable[[#This Row],[Exclude From Chart]]="X",NA(),GeneralTable[[#This Row],[CPU]]&amp; " [" &amp; GeneralTable[[#This Row],[Ref.]] &amp; "]"),NA())</f>
        <v>#N/A</v>
      </c>
      <c r="D19" s="26"/>
      <c r="E19" s="12" t="e">
        <f>IFERROR(IF(OR(GeneralTable[[#This Row],[Exclude From Chart]]="X",PerfPowerST[[#This Row],[ExcludeHere]]="X"),NA(),GeneralTable[[#This Row],[Cons. ST]]),NA())</f>
        <v>#N/A</v>
      </c>
      <c r="F19" s="19" t="e">
        <f>IFERROR(IF(OR(GeneralTable[[#This Row],[Exclude From Chart]]="X",PerfPowerST[[#This Row],[ExcludeHere]]="X"),NA(),GeneralTable[[#This Row],[Dur. ST]]),NA())</f>
        <v>#N/A</v>
      </c>
    </row>
    <row r="20" spans="2:6" x14ac:dyDescent="0.3">
      <c r="B20">
        <f>IFERROR(GeneralTable[[#This Row],[Ref.]],NA())</f>
        <v>15</v>
      </c>
      <c r="C20" s="15" t="e">
        <f>IFERROR(IF(GeneralTable[[#This Row],[Exclude From Chart]]="X",NA(),GeneralTable[[#This Row],[CPU]]&amp; " [" &amp; GeneralTable[[#This Row],[Ref.]] &amp; "]"),NA())</f>
        <v>#N/A</v>
      </c>
      <c r="D20" s="26"/>
      <c r="E20" s="12" t="e">
        <f>IFERROR(IF(OR(GeneralTable[[#This Row],[Exclude From Chart]]="X",PerfPowerST[[#This Row],[ExcludeHere]]="X"),NA(),GeneralTable[[#This Row],[Cons. ST]]),NA())</f>
        <v>#N/A</v>
      </c>
      <c r="F20" s="19" t="e">
        <f>IFERROR(IF(OR(GeneralTable[[#This Row],[Exclude From Chart]]="X",PerfPowerST[[#This Row],[ExcludeHere]]="X"),NA(),GeneralTable[[#This Row],[Dur. ST]]),NA())</f>
        <v>#N/A</v>
      </c>
    </row>
    <row r="21" spans="2:6" x14ac:dyDescent="0.3">
      <c r="B21">
        <f>IFERROR(GeneralTable[[#This Row],[Ref.]],NA())</f>
        <v>16</v>
      </c>
      <c r="C21" s="15" t="e">
        <f>IFERROR(IF(GeneralTable[[#This Row],[Exclude From Chart]]="X",NA(),GeneralTable[[#This Row],[CPU]]&amp; " [" &amp; GeneralTable[[#This Row],[Ref.]] &amp; "]"),NA())</f>
        <v>#N/A</v>
      </c>
      <c r="D21" s="26"/>
      <c r="E21" s="12" t="e">
        <f>IFERROR(IF(OR(GeneralTable[[#This Row],[Exclude From Chart]]="X",PerfPowerST[[#This Row],[ExcludeHere]]="X"),NA(),GeneralTable[[#This Row],[Cons. ST]]),NA())</f>
        <v>#N/A</v>
      </c>
      <c r="F21" s="19" t="e">
        <f>IFERROR(IF(OR(GeneralTable[[#This Row],[Exclude From Chart]]="X",PerfPowerST[[#This Row],[ExcludeHere]]="X"),NA(),GeneralTable[[#This Row],[Dur. ST]]),NA())</f>
        <v>#N/A</v>
      </c>
    </row>
    <row r="22" spans="2:6" x14ac:dyDescent="0.3">
      <c r="B22">
        <f>IFERROR(GeneralTable[[#This Row],[Ref.]],NA())</f>
        <v>17</v>
      </c>
      <c r="C22" s="15" t="str">
        <f>IFERROR(IF(GeneralTable[[#This Row],[Exclude From Chart]]="X",NA(),GeneralTable[[#This Row],[CPU]]&amp; " [" &amp; GeneralTable[[#This Row],[Ref.]] &amp; "]"),NA())</f>
        <v>R3 1200 (Summit Ridge) [17]</v>
      </c>
      <c r="D22" s="26"/>
      <c r="E22" s="12">
        <f>IFERROR(IF(OR(GeneralTable[[#This Row],[Exclude From Chart]]="X",PerfPowerST[[#This Row],[ExcludeHere]]="X"),NA(),GeneralTable[[#This Row],[Cons. ST]]),NA())</f>
        <v>32204</v>
      </c>
      <c r="F22" s="19">
        <f>IFERROR(IF(OR(GeneralTable[[#This Row],[Exclude From Chart]]="X",PerfPowerST[[#This Row],[ExcludeHere]]="X"),NA(),GeneralTable[[#This Row],[Dur. ST]]),NA())</f>
        <v>998.38</v>
      </c>
    </row>
    <row r="23" spans="2:6" x14ac:dyDescent="0.3">
      <c r="B23">
        <f>IFERROR(GeneralTable[[#This Row],[Ref.]],NA())</f>
        <v>18</v>
      </c>
      <c r="C23" s="15" t="e">
        <f>IFERROR(IF(GeneralTable[[#This Row],[Exclude From Chart]]="X",NA(),GeneralTable[[#This Row],[CPU]]&amp; " [" &amp; GeneralTable[[#This Row],[Ref.]] &amp; "]"),NA())</f>
        <v>#N/A</v>
      </c>
      <c r="D23" s="26"/>
      <c r="E23" s="12" t="e">
        <f>IFERROR(IF(OR(GeneralTable[[#This Row],[Exclude From Chart]]="X",PerfPowerST[[#This Row],[ExcludeHere]]="X"),NA(),GeneralTable[[#This Row],[Cons. ST]]),NA())</f>
        <v>#N/A</v>
      </c>
      <c r="F23" s="19" t="e">
        <f>IFERROR(IF(OR(GeneralTable[[#This Row],[Exclude From Chart]]="X",PerfPowerST[[#This Row],[ExcludeHere]]="X"),NA(),GeneralTable[[#This Row],[Dur. ST]]),NA())</f>
        <v>#N/A</v>
      </c>
    </row>
    <row r="24" spans="2:6" x14ac:dyDescent="0.3">
      <c r="B24">
        <f>IFERROR(GeneralTable[[#This Row],[Ref.]],NA())</f>
        <v>19</v>
      </c>
      <c r="C24" s="15" t="e">
        <f>IFERROR(IF(GeneralTable[[#This Row],[Exclude From Chart]]="X",NA(),GeneralTable[[#This Row],[CPU]]&amp; " [" &amp; GeneralTable[[#This Row],[Ref.]] &amp; "]"),NA())</f>
        <v>#N/A</v>
      </c>
      <c r="D24" s="26"/>
      <c r="E24" s="12" t="e">
        <f>IFERROR(IF(OR(GeneralTable[[#This Row],[Exclude From Chart]]="X",PerfPowerST[[#This Row],[ExcludeHere]]="X"),NA(),GeneralTable[[#This Row],[Cons. ST]]),NA())</f>
        <v>#N/A</v>
      </c>
      <c r="F24" s="19" t="e">
        <f>IFERROR(IF(OR(GeneralTable[[#This Row],[Exclude From Chart]]="X",PerfPowerST[[#This Row],[ExcludeHere]]="X"),NA(),GeneralTable[[#This Row],[Dur. ST]]),NA())</f>
        <v>#N/A</v>
      </c>
    </row>
    <row r="25" spans="2:6" x14ac:dyDescent="0.3">
      <c r="B25">
        <f>IFERROR(GeneralTable[[#This Row],[Ref.]],NA())</f>
        <v>20</v>
      </c>
      <c r="C25" s="15" t="e">
        <f>IFERROR(IF(GeneralTable[[#This Row],[Exclude From Chart]]="X",NA(),GeneralTable[[#This Row],[CPU]]&amp; " [" &amp; GeneralTable[[#This Row],[Ref.]] &amp; "]"),NA())</f>
        <v>#N/A</v>
      </c>
      <c r="D25" s="26"/>
      <c r="E25" s="12" t="e">
        <f>IFERROR(IF(OR(GeneralTable[[#This Row],[Exclude From Chart]]="X",PerfPowerST[[#This Row],[ExcludeHere]]="X"),NA(),GeneralTable[[#This Row],[Cons. ST]]),NA())</f>
        <v>#N/A</v>
      </c>
      <c r="F25" s="19" t="e">
        <f>IFERROR(IF(OR(GeneralTable[[#This Row],[Exclude From Chart]]="X",PerfPowerST[[#This Row],[ExcludeHere]]="X"),NA(),GeneralTable[[#This Row],[Dur. ST]]),NA())</f>
        <v>#N/A</v>
      </c>
    </row>
    <row r="26" spans="2:6" x14ac:dyDescent="0.3">
      <c r="B26">
        <f>IFERROR(GeneralTable[[#This Row],[Ref.]],NA())</f>
        <v>21</v>
      </c>
      <c r="C26" s="15" t="e">
        <f>IFERROR(IF(GeneralTable[[#This Row],[Exclude From Chart]]="X",NA(),GeneralTable[[#This Row],[CPU]]&amp; " [" &amp; GeneralTable[[#This Row],[Ref.]] &amp; "]"),NA())</f>
        <v>#N/A</v>
      </c>
      <c r="D26" s="26"/>
      <c r="E26" s="12" t="e">
        <f>IFERROR(IF(OR(GeneralTable[[#This Row],[Exclude From Chart]]="X",PerfPowerST[[#This Row],[ExcludeHere]]="X"),NA(),GeneralTable[[#This Row],[Cons. ST]]),NA())</f>
        <v>#N/A</v>
      </c>
      <c r="F26" s="19" t="e">
        <f>IFERROR(IF(OR(GeneralTable[[#This Row],[Exclude From Chart]]="X",PerfPowerST[[#This Row],[ExcludeHere]]="X"),NA(),GeneralTable[[#This Row],[Dur. ST]]),NA())</f>
        <v>#N/A</v>
      </c>
    </row>
    <row r="27" spans="2:6" x14ac:dyDescent="0.3">
      <c r="B27">
        <f>IFERROR(GeneralTable[[#This Row],[Ref.]],NA())</f>
        <v>22</v>
      </c>
      <c r="C27" s="15" t="e">
        <f>IFERROR(IF(GeneralTable[[#This Row],[Exclude From Chart]]="X",NA(),GeneralTable[[#This Row],[CPU]]&amp; " [" &amp; GeneralTable[[#This Row],[Ref.]] &amp; "]"),NA())</f>
        <v>#N/A</v>
      </c>
      <c r="D27" s="26"/>
      <c r="E27" s="12" t="e">
        <f>IFERROR(IF(OR(GeneralTable[[#This Row],[Exclude From Chart]]="X",PerfPowerST[[#This Row],[ExcludeHere]]="X"),NA(),GeneralTable[[#This Row],[Cons. ST]]),NA())</f>
        <v>#N/A</v>
      </c>
      <c r="F27" s="19" t="e">
        <f>IFERROR(IF(OR(GeneralTable[[#This Row],[Exclude From Chart]]="X",PerfPowerST[[#This Row],[ExcludeHere]]="X"),NA(),GeneralTable[[#This Row],[Dur. ST]]),NA())</f>
        <v>#N/A</v>
      </c>
    </row>
    <row r="28" spans="2:6" x14ac:dyDescent="0.3">
      <c r="B28">
        <f>IFERROR(GeneralTable[[#This Row],[Ref.]],NA())</f>
        <v>23</v>
      </c>
      <c r="C28" s="15" t="str">
        <f>IFERROR(IF(GeneralTable[[#This Row],[Exclude From Chart]]="X",NA(),GeneralTable[[#This Row],[CPU]]&amp; " [" &amp; GeneralTable[[#This Row],[Ref.]] &amp; "]"),NA())</f>
        <v>i7 4820K (Ivy Bridge) [23]</v>
      </c>
      <c r="D28" s="26"/>
      <c r="E28" s="12">
        <f>IFERROR(IF(OR(GeneralTable[[#This Row],[Exclude From Chart]]="X",PerfPowerST[[#This Row],[ExcludeHere]]="X"),NA(),GeneralTable[[#This Row],[Cons. ST]]),NA())</f>
        <v>55373</v>
      </c>
      <c r="F28" s="19">
        <f>IFERROR(IF(OR(GeneralTable[[#This Row],[Exclude From Chart]]="X",PerfPowerST[[#This Row],[ExcludeHere]]="X"),NA(),GeneralTable[[#This Row],[Dur. ST]]),NA())</f>
        <v>1034.6400000000001</v>
      </c>
    </row>
    <row r="29" spans="2:6" x14ac:dyDescent="0.3">
      <c r="B29">
        <f>IFERROR(GeneralTable[[#This Row],[Ref.]],NA())</f>
        <v>24</v>
      </c>
      <c r="C29" s="15" t="e">
        <f>IFERROR(IF(GeneralTable[[#This Row],[Exclude From Chart]]="X",NA(),GeneralTable[[#This Row],[CPU]]&amp; " [" &amp; GeneralTable[[#This Row],[Ref.]] &amp; "]"),NA())</f>
        <v>#N/A</v>
      </c>
      <c r="D29" s="26"/>
      <c r="E29" s="12" t="e">
        <f>IFERROR(IF(OR(GeneralTable[[#This Row],[Exclude From Chart]]="X",PerfPowerST[[#This Row],[ExcludeHere]]="X"),NA(),GeneralTable[[#This Row],[Cons. ST]]),NA())</f>
        <v>#N/A</v>
      </c>
      <c r="F29" s="19" t="e">
        <f>IFERROR(IF(OR(GeneralTable[[#This Row],[Exclude From Chart]]="X",PerfPowerST[[#This Row],[ExcludeHere]]="X"),NA(),GeneralTable[[#This Row],[Dur. ST]]),NA())</f>
        <v>#N/A</v>
      </c>
    </row>
    <row r="30" spans="2:6" x14ac:dyDescent="0.3">
      <c r="B30">
        <f>IFERROR(GeneralTable[[#This Row],[Ref.]],NA())</f>
        <v>25</v>
      </c>
      <c r="C30" s="16" t="e">
        <f>IFERROR(IF(GeneralTable[[#This Row],[Exclude From Chart]]="X",NA(),GeneralTable[[#This Row],[CPU]]&amp; " [" &amp; GeneralTable[[#This Row],[Ref.]] &amp; "]"),NA())</f>
        <v>#N/A</v>
      </c>
      <c r="D30" s="27"/>
      <c r="E30" s="12" t="e">
        <f>IFERROR(IF(OR(GeneralTable[[#This Row],[Exclude From Chart]]="X",PerfPowerST[[#This Row],[ExcludeHere]]="X"),NA(),GeneralTable[[#This Row],[Cons. ST]]),NA())</f>
        <v>#N/A</v>
      </c>
      <c r="F30" s="19" t="e">
        <f>IFERROR(IF(OR(GeneralTable[[#This Row],[Exclude From Chart]]="X",PerfPowerST[[#This Row],[ExcludeHere]]="X"),NA(),GeneralTable[[#This Row],[Dur. ST]]),NA())</f>
        <v>#N/A</v>
      </c>
    </row>
    <row r="31" spans="2:6" x14ac:dyDescent="0.3">
      <c r="B31">
        <f>IFERROR(GeneralTable[[#This Row],[Ref.]],NA())</f>
        <v>26</v>
      </c>
      <c r="C31" s="16" t="e">
        <f>IFERROR(IF(GeneralTable[[#This Row],[Exclude From Chart]]="X",NA(),GeneralTable[[#This Row],[CPU]]&amp; " [" &amp; GeneralTable[[#This Row],[Ref.]] &amp; "]"),NA())</f>
        <v>#N/A</v>
      </c>
      <c r="D31" s="27"/>
      <c r="E31" s="12" t="e">
        <f>IFERROR(IF(OR(GeneralTable[[#This Row],[Exclude From Chart]]="X",PerfPowerST[[#This Row],[ExcludeHere]]="X"),NA(),GeneralTable[[#This Row],[Cons. ST]]),NA())</f>
        <v>#N/A</v>
      </c>
      <c r="F31" s="19" t="e">
        <f>IFERROR(IF(OR(GeneralTable[[#This Row],[Exclude From Chart]]="X",PerfPowerST[[#This Row],[ExcludeHere]]="X"),NA(),GeneralTable[[#This Row],[Dur. ST]]),NA())</f>
        <v>#N/A</v>
      </c>
    </row>
    <row r="32" spans="2:6" x14ac:dyDescent="0.3">
      <c r="B32">
        <f>IFERROR(GeneralTable[[#This Row],[Ref.]],NA())</f>
        <v>27</v>
      </c>
      <c r="C32" s="16" t="e">
        <f>IFERROR(IF(GeneralTable[[#This Row],[Exclude From Chart]]="X",NA(),GeneralTable[[#This Row],[CPU]]&amp; " [" &amp; GeneralTable[[#This Row],[Ref.]] &amp; "]"),NA())</f>
        <v>#N/A</v>
      </c>
      <c r="D32" s="27"/>
      <c r="E32" s="12" t="e">
        <f>IFERROR(IF(OR(GeneralTable[[#This Row],[Exclude From Chart]]="X",PerfPowerST[[#This Row],[ExcludeHere]]="X"),NA(),GeneralTable[[#This Row],[Cons. ST]]),NA())</f>
        <v>#N/A</v>
      </c>
      <c r="F32" s="19" t="e">
        <f>IFERROR(IF(OR(GeneralTable[[#This Row],[Exclude From Chart]]="X",PerfPowerST[[#This Row],[ExcludeHere]]="X"),NA(),GeneralTable[[#This Row],[Dur. ST]]),NA())</f>
        <v>#N/A</v>
      </c>
    </row>
    <row r="33" spans="2:6" x14ac:dyDescent="0.3">
      <c r="B33">
        <f>IFERROR(GeneralTable[[#This Row],[Ref.]],NA())</f>
        <v>28</v>
      </c>
      <c r="C33" s="16" t="str">
        <f>IFERROR(IF(GeneralTable[[#This Row],[Exclude From Chart]]="X",NA(),GeneralTable[[#This Row],[CPU]]&amp; " [" &amp; GeneralTable[[#This Row],[Ref.]] &amp; "]"),NA())</f>
        <v>i7 5775C (Broadwell) [28]</v>
      </c>
      <c r="D33" s="27"/>
      <c r="E33" s="12">
        <f>IFERROR(IF(OR(GeneralTable[[#This Row],[Exclude From Chart]]="X",PerfPowerST[[#This Row],[ExcludeHere]]="X"),NA(),GeneralTable[[#This Row],[Cons. ST]]),NA())</f>
        <v>20078</v>
      </c>
      <c r="F33" s="19">
        <f>IFERROR(IF(OR(GeneralTable[[#This Row],[Exclude From Chart]]="X",PerfPowerST[[#This Row],[ExcludeHere]]="X"),NA(),GeneralTable[[#This Row],[Dur. ST]]),NA())</f>
        <v>904.59</v>
      </c>
    </row>
    <row r="34" spans="2:6" x14ac:dyDescent="0.3">
      <c r="B34">
        <f>IFERROR(GeneralTable[[#This Row],[Ref.]],NA())</f>
        <v>29</v>
      </c>
      <c r="C34" s="16" t="e">
        <f>IFERROR(IF(GeneralTable[[#This Row],[Exclude From Chart]]="X",NA(),GeneralTable[[#This Row],[CPU]]&amp; " [" &amp; GeneralTable[[#This Row],[Ref.]] &amp; "]"),NA())</f>
        <v>#N/A</v>
      </c>
      <c r="D34" s="27"/>
      <c r="E34" s="12" t="e">
        <f>IFERROR(IF(OR(GeneralTable[[#This Row],[Exclude From Chart]]="X",PerfPowerST[[#This Row],[ExcludeHere]]="X"),NA(),GeneralTable[[#This Row],[Cons. ST]]),NA())</f>
        <v>#N/A</v>
      </c>
      <c r="F34" s="19" t="e">
        <f>IFERROR(IF(OR(GeneralTable[[#This Row],[Exclude From Chart]]="X",PerfPowerST[[#This Row],[ExcludeHere]]="X"),NA(),GeneralTable[[#This Row],[Dur. ST]]),NA())</f>
        <v>#N/A</v>
      </c>
    </row>
    <row r="35" spans="2:6" x14ac:dyDescent="0.3">
      <c r="B35">
        <f>IFERROR(GeneralTable[[#This Row],[Ref.]],NA())</f>
        <v>30</v>
      </c>
      <c r="C35" s="16" t="str">
        <f>IFERROR(IF(GeneralTable[[#This Row],[Exclude From Chart]]="X",NA(),GeneralTable[[#This Row],[CPU]]&amp; " [" &amp; GeneralTable[[#This Row],[Ref.]] &amp; "]"),NA())</f>
        <v>R9 5900HS (Cezanne) [30]</v>
      </c>
      <c r="D35" s="27"/>
      <c r="E35" s="12">
        <f>IFERROR(IF(OR(GeneralTable[[#This Row],[Exclude From Chart]]="X",PerfPowerST[[#This Row],[ExcludeHere]]="X"),NA(),GeneralTable[[#This Row],[Cons. ST]]),NA())</f>
        <v>7445</v>
      </c>
      <c r="F35" s="19">
        <f>IFERROR(IF(OR(GeneralTable[[#This Row],[Exclude From Chart]]="X",PerfPowerST[[#This Row],[ExcludeHere]]="X"),NA(),GeneralTable[[#This Row],[Dur. ST]]),NA())</f>
        <v>621.65</v>
      </c>
    </row>
    <row r="36" spans="2:6" x14ac:dyDescent="0.3">
      <c r="B36">
        <f>IFERROR(GeneralTable[[#This Row],[Ref.]],NA())</f>
        <v>31</v>
      </c>
      <c r="C36" s="16" t="e">
        <f>IFERROR(IF(GeneralTable[[#This Row],[Exclude From Chart]]="X",NA(),GeneralTable[[#This Row],[CPU]]&amp; " [" &amp; GeneralTable[[#This Row],[Ref.]] &amp; "]"),NA())</f>
        <v>#N/A</v>
      </c>
      <c r="D36" s="27"/>
      <c r="E36" s="12" t="e">
        <f>IFERROR(IF(OR(GeneralTable[[#This Row],[Exclude From Chart]]="X",PerfPowerST[[#This Row],[ExcludeHere]]="X"),NA(),GeneralTable[[#This Row],[Cons. ST]]),NA())</f>
        <v>#N/A</v>
      </c>
      <c r="F36" s="19" t="e">
        <f>IFERROR(IF(OR(GeneralTable[[#This Row],[Exclude From Chart]]="X",PerfPowerST[[#This Row],[ExcludeHere]]="X"),NA(),GeneralTable[[#This Row],[Dur. ST]]),NA())</f>
        <v>#N/A</v>
      </c>
    </row>
    <row r="37" spans="2:6" x14ac:dyDescent="0.3">
      <c r="B37">
        <f>IFERROR(GeneralTable[[#This Row],[Ref.]],NA())</f>
        <v>32</v>
      </c>
      <c r="C37" s="16" t="e">
        <f>IFERROR(IF(GeneralTable[[#This Row],[Exclude From Chart]]="X",NA(),GeneralTable[[#This Row],[CPU]]&amp; " [" &amp; GeneralTable[[#This Row],[Ref.]] &amp; "]"),NA())</f>
        <v>#N/A</v>
      </c>
      <c r="D37" s="27"/>
      <c r="E37" s="12" t="e">
        <f>IFERROR(IF(OR(GeneralTable[[#This Row],[Exclude From Chart]]="X",PerfPowerST[[#This Row],[ExcludeHere]]="X"),NA(),GeneralTable[[#This Row],[Cons. ST]]),NA())</f>
        <v>#N/A</v>
      </c>
      <c r="F37" s="19" t="e">
        <f>IFERROR(IF(OR(GeneralTable[[#This Row],[Exclude From Chart]]="X",PerfPowerST[[#This Row],[ExcludeHere]]="X"),NA(),GeneralTable[[#This Row],[Dur. ST]]),NA())</f>
        <v>#N/A</v>
      </c>
    </row>
    <row r="38" spans="2:6" x14ac:dyDescent="0.3">
      <c r="B38">
        <f>IFERROR(GeneralTable[[#This Row],[Ref.]],NA())</f>
        <v>33</v>
      </c>
      <c r="C38" s="17" t="e">
        <f>IFERROR(IF(GeneralTable[[#This Row],[Exclude From Chart]]="X",NA(),GeneralTable[[#This Row],[CPU]]&amp; " [" &amp; GeneralTable[[#This Row],[Ref.]] &amp; "]"),NA())</f>
        <v>#N/A</v>
      </c>
      <c r="D38" s="21"/>
      <c r="E38" s="12" t="e">
        <f>IFERROR(IF(OR(GeneralTable[[#This Row],[Exclude From Chart]]="X",PerfPowerST[[#This Row],[ExcludeHere]]="X"),NA(),GeneralTable[[#This Row],[Cons. ST]]),NA())</f>
        <v>#N/A</v>
      </c>
      <c r="F38" s="19" t="e">
        <f>IFERROR(IF(OR(GeneralTable[[#This Row],[Exclude From Chart]]="X",PerfPowerST[[#This Row],[ExcludeHere]]="X"),NA(),GeneralTable[[#This Row],[Dur. ST]]),NA())</f>
        <v>#N/A</v>
      </c>
    </row>
    <row r="39" spans="2:6" x14ac:dyDescent="0.3">
      <c r="B39">
        <f>IFERROR(GeneralTable[[#This Row],[Ref.]],NA())</f>
        <v>34</v>
      </c>
      <c r="C39" s="17" t="str">
        <f>IFERROR(IF(GeneralTable[[#This Row],[Exclude From Chart]]="X",NA(),GeneralTable[[#This Row],[CPU]]&amp; " [" &amp; GeneralTable[[#This Row],[Ref.]] &amp; "]"),NA())</f>
        <v>i7 2600K (Sandy Bridge) [34]</v>
      </c>
      <c r="D39" s="21"/>
      <c r="E39" s="12">
        <f>IFERROR(IF(OR(GeneralTable[[#This Row],[Exclude From Chart]]="X",PerfPowerST[[#This Row],[ExcludeHere]]="X"),NA(),GeneralTable[[#This Row],[Cons. ST]]),NA())</f>
        <v>38525</v>
      </c>
      <c r="F39" s="19">
        <f>IFERROR(IF(OR(GeneralTable[[#This Row],[Exclude From Chart]]="X",PerfPowerST[[#This Row],[ExcludeHere]]="X"),NA(),GeneralTable[[#This Row],[Dur. ST]]),NA())</f>
        <v>983.86</v>
      </c>
    </row>
    <row r="40" spans="2:6" x14ac:dyDescent="0.3">
      <c r="B40">
        <f>IFERROR(GeneralTable[[#This Row],[Ref.]],NA())</f>
        <v>35</v>
      </c>
      <c r="C40" s="17" t="e">
        <f>IFERROR(IF(GeneralTable[[#This Row],[Exclude From Chart]]="X",NA(),GeneralTable[[#This Row],[CPU]]&amp; " [" &amp; GeneralTable[[#This Row],[Ref.]] &amp; "]"),NA())</f>
        <v>#N/A</v>
      </c>
      <c r="D40" s="21"/>
      <c r="E40" s="12" t="e">
        <f>IFERROR(IF(OR(GeneralTable[[#This Row],[Exclude From Chart]]="X",PerfPowerST[[#This Row],[ExcludeHere]]="X"),NA(),GeneralTable[[#This Row],[Cons. ST]]),NA())</f>
        <v>#N/A</v>
      </c>
      <c r="F40" s="19" t="e">
        <f>IFERROR(IF(OR(GeneralTable[[#This Row],[Exclude From Chart]]="X",PerfPowerST[[#This Row],[ExcludeHere]]="X"),NA(),GeneralTable[[#This Row],[Dur. ST]]),NA())</f>
        <v>#N/A</v>
      </c>
    </row>
    <row r="41" spans="2:6" x14ac:dyDescent="0.3">
      <c r="B41">
        <f>IFERROR(GeneralTable[[#This Row],[Ref.]],NA())</f>
        <v>36</v>
      </c>
      <c r="C41" s="17" t="str">
        <f>IFERROR(IF(GeneralTable[[#This Row],[Exclude From Chart]]="X",NA(),GeneralTable[[#This Row],[CPU]]&amp; " [" &amp; GeneralTable[[#This Row],[Ref.]] &amp; "]"),NA())</f>
        <v>i7 7500U (Kaby Lake) [36]</v>
      </c>
      <c r="D41" s="21"/>
      <c r="E41" s="12">
        <f>IFERROR(IF(OR(GeneralTable[[#This Row],[Exclude From Chart]]="X",PerfPowerST[[#This Row],[ExcludeHere]]="X"),NA(),GeneralTable[[#This Row],[Cons. ST]]),NA())</f>
        <v>11096</v>
      </c>
      <c r="F41" s="19">
        <f>IFERROR(IF(OR(GeneralTable[[#This Row],[Exclude From Chart]]="X",PerfPowerST[[#This Row],[ExcludeHere]]="X"),NA(),GeneralTable[[#This Row],[Dur. ST]]),NA())</f>
        <v>1079.3699999999999</v>
      </c>
    </row>
    <row r="42" spans="2:6" x14ac:dyDescent="0.3">
      <c r="B42">
        <f>IFERROR(GeneralTable[[#This Row],[Ref.]],NA())</f>
        <v>37</v>
      </c>
      <c r="C42" s="17" t="str">
        <f>IFERROR(IF(GeneralTable[[#This Row],[Exclude From Chart]]="X",NA(),GeneralTable[[#This Row],[CPU]]&amp; " [" &amp; GeneralTable[[#This Row],[Ref.]] &amp; "]"),NA())</f>
        <v>Celeron N3450 (Apollo Lake) [37]</v>
      </c>
      <c r="D42" s="21"/>
      <c r="E42" s="12">
        <f>IFERROR(IF(OR(GeneralTable[[#This Row],[Exclude From Chart]]="X",PerfPowerST[[#This Row],[ExcludeHere]]="X"),NA(),GeneralTable[[#This Row],[Cons. ST]]),NA())</f>
        <v>18192</v>
      </c>
      <c r="F42" s="19">
        <f>IFERROR(IF(OR(GeneralTable[[#This Row],[Exclude From Chart]]="X",PerfPowerST[[#This Row],[ExcludeHere]]="X"),NA(),GeneralTable[[#This Row],[Dur. ST]]),NA())</f>
        <v>3293.49</v>
      </c>
    </row>
    <row r="43" spans="2:6" x14ac:dyDescent="0.3">
      <c r="B43">
        <f>IFERROR(GeneralTable[[#This Row],[Ref.]],NA())</f>
        <v>38</v>
      </c>
      <c r="C43" s="17" t="e">
        <f>IFERROR(IF(GeneralTable[[#This Row],[Exclude From Chart]]="X",NA(),GeneralTable[[#This Row],[CPU]]&amp; " [" &amp; GeneralTable[[#This Row],[Ref.]] &amp; "]"),NA())</f>
        <v>#N/A</v>
      </c>
      <c r="D43" s="21"/>
      <c r="E43" s="12" t="e">
        <f>IFERROR(IF(OR(GeneralTable[[#This Row],[Exclude From Chart]]="X",PerfPowerST[[#This Row],[ExcludeHere]]="X"),NA(),GeneralTable[[#This Row],[Cons. ST]]),NA())</f>
        <v>#N/A</v>
      </c>
      <c r="F43" s="19" t="e">
        <f>IFERROR(IF(OR(GeneralTable[[#This Row],[Exclude From Chart]]="X",PerfPowerST[[#This Row],[ExcludeHere]]="X"),NA(),GeneralTable[[#This Row],[Dur. ST]]),NA())</f>
        <v>#N/A</v>
      </c>
    </row>
    <row r="44" spans="2:6" x14ac:dyDescent="0.3">
      <c r="B44">
        <f>IFERROR(GeneralTable[[#This Row],[Ref.]],NA())</f>
        <v>39</v>
      </c>
      <c r="C44" s="17" t="str">
        <f>IFERROR(IF(GeneralTable[[#This Row],[Exclude From Chart]]="X",NA(),GeneralTable[[#This Row],[CPU]]&amp; " [" &amp; GeneralTable[[#This Row],[Ref.]] &amp; "]"),NA())</f>
        <v>i5 8600k (Coffee Lake) [39]</v>
      </c>
      <c r="D44" s="21"/>
      <c r="E44" s="12">
        <f>IFERROR(IF(OR(GeneralTable[[#This Row],[Exclude From Chart]]="X",PerfPowerST[[#This Row],[ExcludeHere]]="X"),NA(),GeneralTable[[#This Row],[Cons. ST]]),NA())</f>
        <v>27864</v>
      </c>
      <c r="F44" s="19">
        <f>IFERROR(IF(OR(GeneralTable[[#This Row],[Exclude From Chart]]="X",PerfPowerST[[#This Row],[ExcludeHere]]="X"),NA(),GeneralTable[[#This Row],[Dur. ST]]),NA())</f>
        <v>616.08000000000004</v>
      </c>
    </row>
    <row r="45" spans="2:6" x14ac:dyDescent="0.3">
      <c r="B45">
        <f>IFERROR(GeneralTable[[#This Row],[Ref.]],NA())</f>
        <v>40</v>
      </c>
      <c r="C45" s="17" t="str">
        <f>IFERROR(IF(GeneralTable[[#This Row],[Exclude From Chart]]="X",NA(),GeneralTable[[#This Row],[CPU]]&amp; " [" &amp; GeneralTable[[#This Row],[Ref.]] &amp; "]"),NA())</f>
        <v>i5 7500 (Kaby Lake) [40]</v>
      </c>
      <c r="D45" s="21"/>
      <c r="E45" s="12">
        <f>IFERROR(IF(OR(GeneralTable[[#This Row],[Exclude From Chart]]="X",PerfPowerST[[#This Row],[ExcludeHere]]="X"),NA(),GeneralTable[[#This Row],[Cons. ST]]),NA())</f>
        <v>20650</v>
      </c>
      <c r="F45" s="19">
        <f>IFERROR(IF(OR(GeneralTable[[#This Row],[Exclude From Chart]]="X",PerfPowerST[[#This Row],[ExcludeHere]]="X"),NA(),GeneralTable[[#This Row],[Dur. ST]]),NA())</f>
        <v>884.67</v>
      </c>
    </row>
    <row r="46" spans="2:6" x14ac:dyDescent="0.3">
      <c r="B46">
        <f>IFERROR(GeneralTable[[#This Row],[Ref.]],NA())</f>
        <v>41</v>
      </c>
      <c r="C46" s="17" t="str">
        <f>IFERROR(IF(GeneralTable[[#This Row],[Exclude From Chart]]="X",NA(),GeneralTable[[#This Row],[CPU]]&amp; " [" &amp; GeneralTable[[#This Row],[Ref.]] &amp; "]"),NA())</f>
        <v>i7 8700k (Coffee Lake) [41]</v>
      </c>
      <c r="D46" s="21"/>
      <c r="E46" s="12">
        <f>IFERROR(IF(OR(GeneralTable[[#This Row],[Exclude From Chart]]="X",PerfPowerST[[#This Row],[ExcludeHere]]="X"),NA(),GeneralTable[[#This Row],[Cons. ST]]),NA())</f>
        <v>25887</v>
      </c>
      <c r="F46" s="19">
        <f>IFERROR(IF(OR(GeneralTable[[#This Row],[Exclude From Chart]]="X",PerfPowerST[[#This Row],[ExcludeHere]]="X"),NA(),GeneralTable[[#This Row],[Dur. ST]]),NA())</f>
        <v>627.62</v>
      </c>
    </row>
    <row r="47" spans="2:6" x14ac:dyDescent="0.3">
      <c r="B47">
        <f>IFERROR(GeneralTable[[#This Row],[Ref.]],NA())</f>
        <v>42</v>
      </c>
      <c r="C47" s="17" t="e">
        <f>IFERROR(IF(GeneralTable[[#This Row],[Exclude From Chart]]="X",NA(),GeneralTable[[#This Row],[CPU]]&amp; " [" &amp; GeneralTable[[#This Row],[Ref.]] &amp; "]"),NA())</f>
        <v>#N/A</v>
      </c>
      <c r="D47" s="21"/>
      <c r="E47" s="12" t="e">
        <f>IFERROR(IF(OR(GeneralTable[[#This Row],[Exclude From Chart]]="X",PerfPowerST[[#This Row],[ExcludeHere]]="X"),NA(),GeneralTable[[#This Row],[Cons. ST]]),NA())</f>
        <v>#N/A</v>
      </c>
      <c r="F47" s="19" t="e">
        <f>IFERROR(IF(OR(GeneralTable[[#This Row],[Exclude From Chart]]="X",PerfPowerST[[#This Row],[ExcludeHere]]="X"),NA(),GeneralTable[[#This Row],[Dur. ST]]),NA())</f>
        <v>#N/A</v>
      </c>
    </row>
    <row r="48" spans="2:6" x14ac:dyDescent="0.3">
      <c r="B48">
        <f>IFERROR(GeneralTable[[#This Row],[Ref.]],NA())</f>
        <v>43</v>
      </c>
      <c r="C48" s="17" t="str">
        <f>IFERROR(IF(GeneralTable[[#This Row],[Exclude From Chart]]="X",NA(),GeneralTable[[#This Row],[CPU]]&amp; " [" &amp; GeneralTable[[#This Row],[Ref.]] &amp; "]"),NA())</f>
        <v>R9 5950X (Vermeer) [43]</v>
      </c>
      <c r="D48" s="21"/>
      <c r="E48" s="12">
        <f>IFERROR(IF(OR(GeneralTable[[#This Row],[Exclude From Chart]]="X",PerfPowerST[[#This Row],[ExcludeHere]]="X"),NA(),GeneralTable[[#This Row],[Cons. ST]]),NA())</f>
        <v>26935</v>
      </c>
      <c r="F48" s="19">
        <f>IFERROR(IF(OR(GeneralTable[[#This Row],[Exclude From Chart]]="X",PerfPowerST[[#This Row],[ExcludeHere]]="X"),NA(),GeneralTable[[#This Row],[Dur. ST]]),NA())</f>
        <v>498.76</v>
      </c>
    </row>
    <row r="49" spans="2:6" x14ac:dyDescent="0.3">
      <c r="B49">
        <f>IFERROR(GeneralTable[[#This Row],[Ref.]],NA())</f>
        <v>44</v>
      </c>
      <c r="C49" s="17" t="str">
        <f>IFERROR(IF(GeneralTable[[#This Row],[Exclude From Chart]]="X",NA(),GeneralTable[[#This Row],[CPU]]&amp; " [" &amp; GeneralTable[[#This Row],[Ref.]] &amp; "]"),NA())</f>
        <v>R5 4600H (Renoir) [44]</v>
      </c>
      <c r="D49" s="21"/>
      <c r="E49" s="12">
        <f>IFERROR(IF(OR(GeneralTable[[#This Row],[Exclude From Chart]]="X",PerfPowerST[[#This Row],[ExcludeHere]]="X"),NA(),GeneralTable[[#This Row],[Cons. ST]]),NA())</f>
        <v>8278</v>
      </c>
      <c r="F49" s="19">
        <f>IFERROR(IF(OR(GeneralTable[[#This Row],[Exclude From Chart]]="X",PerfPowerST[[#This Row],[ExcludeHere]]="X"),NA(),GeneralTable[[#This Row],[Dur. ST]]),NA())</f>
        <v>761.74</v>
      </c>
    </row>
    <row r="50" spans="2:6" x14ac:dyDescent="0.3">
      <c r="B50">
        <f>IFERROR(GeneralTable[[#This Row],[Ref.]],NA())</f>
        <v>45</v>
      </c>
      <c r="C50" s="17" t="e">
        <f>IFERROR(IF(GeneralTable[[#This Row],[Exclude From Chart]]="X",NA(),GeneralTable[[#This Row],[CPU]]&amp; " [" &amp; GeneralTable[[#This Row],[Ref.]] &amp; "]"),NA())</f>
        <v>#N/A</v>
      </c>
      <c r="D50" s="21"/>
      <c r="E50" s="12" t="e">
        <f>IFERROR(IF(OR(GeneralTable[[#This Row],[Exclude From Chart]]="X",PerfPowerST[[#This Row],[ExcludeHere]]="X"),NA(),GeneralTable[[#This Row],[Cons. ST]]),NA())</f>
        <v>#N/A</v>
      </c>
      <c r="F50" s="19" t="e">
        <f>IFERROR(IF(OR(GeneralTable[[#This Row],[Exclude From Chart]]="X",PerfPowerST[[#This Row],[ExcludeHere]]="X"),NA(),GeneralTable[[#This Row],[Dur. ST]]),NA())</f>
        <v>#N/A</v>
      </c>
    </row>
    <row r="51" spans="2:6" x14ac:dyDescent="0.3">
      <c r="B51">
        <f>IFERROR(GeneralTable[[#This Row],[Ref.]],NA())</f>
        <v>46</v>
      </c>
      <c r="C51" s="17" t="e">
        <f>IFERROR(IF(GeneralTable[[#This Row],[Exclude From Chart]]="X",NA(),GeneralTable[[#This Row],[CPU]]&amp; " [" &amp; GeneralTable[[#This Row],[Ref.]] &amp; "]"),NA())</f>
        <v>#N/A</v>
      </c>
      <c r="D51" s="21"/>
      <c r="E51" s="12" t="e">
        <f>IFERROR(IF(OR(GeneralTable[[#This Row],[Exclude From Chart]]="X",PerfPowerST[[#This Row],[ExcludeHere]]="X"),NA(),GeneralTable[[#This Row],[Cons. ST]]),NA())</f>
        <v>#N/A</v>
      </c>
      <c r="F51" s="19" t="e">
        <f>IFERROR(IF(OR(GeneralTable[[#This Row],[Exclude From Chart]]="X",PerfPowerST[[#This Row],[ExcludeHere]]="X"),NA(),GeneralTable[[#This Row],[Dur. ST]]),NA())</f>
        <v>#N/A</v>
      </c>
    </row>
    <row r="52" spans="2:6" x14ac:dyDescent="0.3">
      <c r="B52">
        <f>IFERROR(GeneralTable[[#This Row],[Ref.]],NA())</f>
        <v>47</v>
      </c>
      <c r="C52" s="17" t="str">
        <f>IFERROR(IF(GeneralTable[[#This Row],[Exclude From Chart]]="X",NA(),GeneralTable[[#This Row],[CPU]]&amp; " [" &amp; GeneralTable[[#This Row],[Ref.]] &amp; "]"),NA())</f>
        <v>R7 3700X (Matisse) [47]</v>
      </c>
      <c r="D52" s="21"/>
      <c r="E52" s="12">
        <f>IFERROR(IF(OR(GeneralTable[[#This Row],[Exclude From Chart]]="X",PerfPowerST[[#This Row],[ExcludeHere]]="X"),NA(),GeneralTable[[#This Row],[Cons. ST]]),NA())</f>
        <v>15775</v>
      </c>
      <c r="F52" s="19">
        <f>IFERROR(IF(OR(GeneralTable[[#This Row],[Exclude From Chart]]="X",PerfPowerST[[#This Row],[ExcludeHere]]="X"),NA(),GeneralTable[[#This Row],[Dur. ST]]),NA())</f>
        <v>625.84</v>
      </c>
    </row>
    <row r="53" spans="2:6" x14ac:dyDescent="0.3">
      <c r="B53">
        <f>IFERROR(GeneralTable[[#This Row],[Ref.]],NA())</f>
        <v>48</v>
      </c>
      <c r="C53" s="17" t="e">
        <f>IFERROR(IF(GeneralTable[[#This Row],[Exclude From Chart]]="X",NA(),GeneralTable[[#This Row],[CPU]]&amp; " [" &amp; GeneralTable[[#This Row],[Ref.]] &amp; "]"),NA())</f>
        <v>#N/A</v>
      </c>
      <c r="D53" s="21"/>
      <c r="E53" s="12" t="e">
        <f>IFERROR(IF(OR(GeneralTable[[#This Row],[Exclude From Chart]]="X",PerfPowerST[[#This Row],[ExcludeHere]]="X"),NA(),GeneralTable[[#This Row],[Cons. ST]]),NA())</f>
        <v>#N/A</v>
      </c>
      <c r="F53" s="19" t="e">
        <f>IFERROR(IF(OR(GeneralTable[[#This Row],[Exclude From Chart]]="X",PerfPowerST[[#This Row],[ExcludeHere]]="X"),NA(),GeneralTable[[#This Row],[Dur. ST]]),NA())</f>
        <v>#N/A</v>
      </c>
    </row>
    <row r="54" spans="2:6" x14ac:dyDescent="0.3">
      <c r="B54">
        <f>IFERROR(GeneralTable[[#This Row],[Ref.]],NA())</f>
        <v>49</v>
      </c>
      <c r="C54" s="17" t="e">
        <f>IFERROR(IF(GeneralTable[[#This Row],[Exclude From Chart]]="X",NA(),GeneralTable[[#This Row],[CPU]]&amp; " [" &amp; GeneralTable[[#This Row],[Ref.]] &amp; "]"),NA())</f>
        <v>#N/A</v>
      </c>
      <c r="D54" s="21"/>
      <c r="E54" s="12" t="e">
        <f>IFERROR(IF(OR(GeneralTable[[#This Row],[Exclude From Chart]]="X",PerfPowerST[[#This Row],[ExcludeHere]]="X"),NA(),GeneralTable[[#This Row],[Cons. ST]]),NA())</f>
        <v>#N/A</v>
      </c>
      <c r="F54" s="19" t="e">
        <f>IFERROR(IF(OR(GeneralTable[[#This Row],[Exclude From Chart]]="X",PerfPowerST[[#This Row],[ExcludeHere]]="X"),NA(),GeneralTable[[#This Row],[Dur. ST]]),NA())</f>
        <v>#N/A</v>
      </c>
    </row>
    <row r="55" spans="2:6" x14ac:dyDescent="0.3">
      <c r="B55">
        <f>IFERROR(GeneralTable[[#This Row],[Ref.]],NA())</f>
        <v>50</v>
      </c>
      <c r="C55" s="17" t="e">
        <f>IFERROR(IF(GeneralTable[[#This Row],[Exclude From Chart]]="X",NA(),GeneralTable[[#This Row],[CPU]]&amp; " [" &amp; GeneralTable[[#This Row],[Ref.]] &amp; "]"),NA())</f>
        <v>#N/A</v>
      </c>
      <c r="D55" s="21"/>
      <c r="E55" s="12" t="e">
        <f>IFERROR(IF(OR(GeneralTable[[#This Row],[Exclude From Chart]]="X",PerfPowerST[[#This Row],[ExcludeHere]]="X"),NA(),GeneralTable[[#This Row],[Cons. ST]]),NA())</f>
        <v>#N/A</v>
      </c>
      <c r="F55" s="19" t="e">
        <f>IFERROR(IF(OR(GeneralTable[[#This Row],[Exclude From Chart]]="X",PerfPowerST[[#This Row],[ExcludeHere]]="X"),NA(),GeneralTable[[#This Row],[Dur. ST]]),NA())</f>
        <v>#N/A</v>
      </c>
    </row>
    <row r="56" spans="2:6" x14ac:dyDescent="0.3">
      <c r="B56">
        <f>IFERROR(GeneralTable[[#This Row],[Ref.]],NA())</f>
        <v>51</v>
      </c>
      <c r="C56" s="17" t="str">
        <f>IFERROR(IF(GeneralTable[[#This Row],[Exclude From Chart]]="X",NA(),GeneralTable[[#This Row],[CPU]]&amp; " [" &amp; GeneralTable[[#This Row],[Ref.]] &amp; "]"),NA())</f>
        <v>i5 8250U (WhiskeyLake) [51]</v>
      </c>
      <c r="D56" s="21"/>
      <c r="E56" s="12">
        <f>IFERROR(IF(OR(GeneralTable[[#This Row],[Exclude From Chart]]="X",PerfPowerST[[#This Row],[ExcludeHere]]="X"),NA(),GeneralTable[[#This Row],[Cons. ST]]),NA())</f>
        <v>10395</v>
      </c>
      <c r="F56" s="19">
        <f>IFERROR(IF(OR(GeneralTable[[#This Row],[Exclude From Chart]]="X",PerfPowerST[[#This Row],[ExcludeHere]]="X"),NA(),GeneralTable[[#This Row],[Dur. ST]]),NA())</f>
        <v>895.74</v>
      </c>
    </row>
    <row r="57" spans="2:6" x14ac:dyDescent="0.3">
      <c r="B57">
        <f>IFERROR(GeneralTable[[#This Row],[Ref.]],NA())</f>
        <v>52</v>
      </c>
      <c r="C57" s="17" t="str">
        <f>IFERROR(IF(GeneralTable[[#This Row],[Exclude From Chart]]="X",NA(),GeneralTable[[#This Row],[CPU]]&amp; " [" &amp; GeneralTable[[#This Row],[Ref.]] &amp; "]"),NA())</f>
        <v>i7 4800MQ (Haswell) [52]</v>
      </c>
      <c r="D57" s="21"/>
      <c r="E57" s="12">
        <f>IFERROR(IF(OR(GeneralTable[[#This Row],[Exclude From Chart]]="X",PerfPowerST[[#This Row],[ExcludeHere]]="X"),NA(),GeneralTable[[#This Row],[Cons. ST]]),NA())</f>
        <v>24128.5</v>
      </c>
      <c r="F57" s="19">
        <f>IFERROR(IF(OR(GeneralTable[[#This Row],[Exclude From Chart]]="X",PerfPowerST[[#This Row],[ExcludeHere]]="X"),NA(),GeneralTable[[#This Row],[Dur. ST]]),NA())</f>
        <v>1012.91</v>
      </c>
    </row>
    <row r="58" spans="2:6" x14ac:dyDescent="0.3">
      <c r="B58">
        <f>IFERROR(GeneralTable[[#This Row],[Ref.]],NA())</f>
        <v>53</v>
      </c>
      <c r="C58" s="17" t="e">
        <f>IFERROR(IF(GeneralTable[[#This Row],[Exclude From Chart]]="X",NA(),GeneralTable[[#This Row],[CPU]]&amp; " [" &amp; GeneralTable[[#This Row],[Ref.]] &amp; "]"),NA())</f>
        <v>#N/A</v>
      </c>
      <c r="D58" s="21"/>
      <c r="E58" s="12" t="e">
        <f>IFERROR(IF(OR(GeneralTable[[#This Row],[Exclude From Chart]]="X",PerfPowerST[[#This Row],[ExcludeHere]]="X"),NA(),GeneralTable[[#This Row],[Cons. ST]]),NA())</f>
        <v>#N/A</v>
      </c>
      <c r="F58" s="19" t="e">
        <f>IFERROR(IF(OR(GeneralTable[[#This Row],[Exclude From Chart]]="X",PerfPowerST[[#This Row],[ExcludeHere]]="X"),NA(),GeneralTable[[#This Row],[Dur. ST]]),NA())</f>
        <v>#N/A</v>
      </c>
    </row>
    <row r="59" spans="2:6" x14ac:dyDescent="0.3">
      <c r="B59">
        <f>IFERROR(GeneralTable[[#This Row],[Ref.]],NA())</f>
        <v>56</v>
      </c>
      <c r="C59" s="17" t="e">
        <f>IFERROR(IF(GeneralTable[[#This Row],[Exclude From Chart]]="X",NA(),GeneralTable[[#This Row],[CPU]]&amp; " [" &amp; GeneralTable[[#This Row],[Ref.]] &amp; "]"),NA())</f>
        <v>#N/A</v>
      </c>
      <c r="D59" s="21"/>
      <c r="E59" s="12" t="e">
        <f>IFERROR(IF(OR(GeneralTable[[#This Row],[Exclude From Chart]]="X",PerfPowerST[[#This Row],[ExcludeHere]]="X"),NA(),GeneralTable[[#This Row],[Cons. ST]]),NA())</f>
        <v>#N/A</v>
      </c>
      <c r="F59" s="19" t="e">
        <f>IFERROR(IF(OR(GeneralTable[[#This Row],[Exclude From Chart]]="X",PerfPowerST[[#This Row],[ExcludeHere]]="X"),NA(),GeneralTable[[#This Row],[Dur. ST]]),NA())</f>
        <v>#N/A</v>
      </c>
    </row>
    <row r="60" spans="2:6" x14ac:dyDescent="0.3">
      <c r="B60">
        <f>IFERROR(GeneralTable[[#This Row],[Ref.]],NA())</f>
        <v>57</v>
      </c>
      <c r="C60" s="17" t="str">
        <f>IFERROR(IF(GeneralTable[[#This Row],[Exclude From Chart]]="X",NA(),GeneralTable[[#This Row],[CPU]]&amp; " [" &amp; GeneralTable[[#This Row],[Ref.]] &amp; "]"),NA())</f>
        <v>i7 3770K (Ivy Bridge) [57]</v>
      </c>
      <c r="D60" s="21"/>
      <c r="E60" s="12">
        <f>IFERROR(IF(OR(GeneralTable[[#This Row],[Exclude From Chart]]="X",PerfPowerST[[#This Row],[ExcludeHere]]="X"),NA(),GeneralTable[[#This Row],[Cons. ST]]),NA())</f>
        <v>27072.99</v>
      </c>
      <c r="F60" s="19">
        <f>IFERROR(IF(OR(GeneralTable[[#This Row],[Exclude From Chart]]="X",PerfPowerST[[#This Row],[ExcludeHere]]="X"),NA(),GeneralTable[[#This Row],[Dur. ST]]),NA())</f>
        <v>1034.0899999999999</v>
      </c>
    </row>
    <row r="61" spans="2:6" x14ac:dyDescent="0.3">
      <c r="B61">
        <f>IFERROR(GeneralTable[[#This Row],[Ref.]],NA())</f>
        <v>58</v>
      </c>
      <c r="C61" s="17" t="str">
        <f>IFERROR(IF(GeneralTable[[#This Row],[Exclude From Chart]]="X",NA(),GeneralTable[[#This Row],[CPU]]&amp; " [" &amp; GeneralTable[[#This Row],[Ref.]] &amp; "]"),NA())</f>
        <v>i5 4300U (Haswell) [58]</v>
      </c>
      <c r="D61" s="21"/>
      <c r="E61" s="12">
        <f>IFERROR(IF(OR(GeneralTable[[#This Row],[Exclude From Chart]]="X",PerfPowerST[[#This Row],[ExcludeHere]]="X"),NA(),GeneralTable[[#This Row],[Cons. ST]]),NA())</f>
        <v>13379.46</v>
      </c>
      <c r="F61" s="19">
        <f>IFERROR(IF(OR(GeneralTable[[#This Row],[Exclude From Chart]]="X",PerfPowerST[[#This Row],[ExcludeHere]]="X"),NA(),GeneralTable[[#This Row],[Dur. ST]]),NA())</f>
        <v>1267.9000000000001</v>
      </c>
    </row>
    <row r="62" spans="2:6" x14ac:dyDescent="0.3">
      <c r="B62">
        <f>IFERROR(GeneralTable[[#This Row],[Ref.]],NA())</f>
        <v>59</v>
      </c>
      <c r="C62" s="17" t="str">
        <f>IFERROR(IF(GeneralTable[[#This Row],[Exclude From Chart]]="X",NA(),GeneralTable[[#This Row],[CPU]]&amp; " [" &amp; GeneralTable[[#This Row],[Ref.]] &amp; "]"),NA())</f>
        <v>R5 2600X (Pinnacle Ridge) [59]</v>
      </c>
      <c r="D62" s="21"/>
      <c r="E62" s="12">
        <f>IFERROR(IF(OR(GeneralTable[[#This Row],[Exclude From Chart]]="X",PerfPowerST[[#This Row],[ExcludeHere]]="X"),NA(),GeneralTable[[#This Row],[Cons. ST]]),NA())</f>
        <v>30535</v>
      </c>
      <c r="F62" s="19">
        <f>IFERROR(IF(OR(GeneralTable[[#This Row],[Exclude From Chart]]="X",PerfPowerST[[#This Row],[ExcludeHere]]="X"),NA(),GeneralTable[[#This Row],[Dur. ST]]),NA())</f>
        <v>784.57</v>
      </c>
    </row>
    <row r="63" spans="2:6" x14ac:dyDescent="0.3">
      <c r="B63">
        <f>IFERROR(GeneralTable[[#This Row],[Ref.]],NA())</f>
        <v>60</v>
      </c>
      <c r="C63" s="17" t="str">
        <f>IFERROR(IF(GeneralTable[[#This Row],[Exclude From Chart]]="X",NA(),GeneralTable[[#This Row],[CPU]]&amp; " [" &amp; GeneralTable[[#This Row],[Ref.]] &amp; "]"),NA())</f>
        <v>i5 3320M (Ivy Bridge) [60]</v>
      </c>
      <c r="D63" s="21"/>
      <c r="E63" s="12">
        <f>IFERROR(IF(OR(GeneralTable[[#This Row],[Exclude From Chart]]="X",PerfPowerST[[#This Row],[ExcludeHere]]="X"),NA(),GeneralTable[[#This Row],[Cons. ST]]),NA())</f>
        <v>18966</v>
      </c>
      <c r="F63" s="19">
        <f>IFERROR(IF(OR(GeneralTable[[#This Row],[Exclude From Chart]]="X",PerfPowerST[[#This Row],[ExcludeHere]]="X"),NA(),GeneralTable[[#This Row],[Dur. ST]]),NA())</f>
        <v>1410.7</v>
      </c>
    </row>
    <row r="64" spans="2:6" x14ac:dyDescent="0.3">
      <c r="B64">
        <f>IFERROR(GeneralTable[[#This Row],[Ref.]],NA())</f>
        <v>61</v>
      </c>
      <c r="C64" s="17" t="e">
        <f>IFERROR(IF(GeneralTable[[#This Row],[Exclude From Chart]]="X",NA(),GeneralTable[[#This Row],[CPU]]&amp; " [" &amp; GeneralTable[[#This Row],[Ref.]] &amp; "]"),NA())</f>
        <v>#N/A</v>
      </c>
      <c r="D64" s="21"/>
      <c r="E64" s="12" t="e">
        <f>IFERROR(IF(OR(GeneralTable[[#This Row],[Exclude From Chart]]="X",PerfPowerST[[#This Row],[ExcludeHere]]="X"),NA(),GeneralTable[[#This Row],[Cons. ST]]),NA())</f>
        <v>#N/A</v>
      </c>
      <c r="F64" s="19" t="e">
        <f>IFERROR(IF(OR(GeneralTable[[#This Row],[Exclude From Chart]]="X",PerfPowerST[[#This Row],[ExcludeHere]]="X"),NA(),GeneralTable[[#This Row],[Dur. ST]]),NA())</f>
        <v>#N/A</v>
      </c>
    </row>
    <row r="65" spans="2:6" x14ac:dyDescent="0.3">
      <c r="B65">
        <f>IFERROR(GeneralTable[[#This Row],[Ref.]],NA())</f>
        <v>62</v>
      </c>
      <c r="C65" s="17" t="str">
        <f>IFERROR(IF(GeneralTable[[#This Row],[Exclude From Chart]]="X",NA(),GeneralTable[[#This Row],[CPU]]&amp; " [" &amp; GeneralTable[[#This Row],[Ref.]] &amp; "]"),NA())</f>
        <v>i7 2600 (Sandy Bridge) [62]</v>
      </c>
      <c r="D65" s="21"/>
      <c r="E65" s="12">
        <f>IFERROR(IF(OR(GeneralTable[[#This Row],[Exclude From Chart]]="X",PerfPowerST[[#This Row],[ExcludeHere]]="X"),NA(),GeneralTable[[#This Row],[Cons. ST]]),NA())</f>
        <v>30292</v>
      </c>
      <c r="F65" s="19">
        <f>IFERROR(IF(OR(GeneralTable[[#This Row],[Exclude From Chart]]="X",PerfPowerST[[#This Row],[ExcludeHere]]="X"),NA(),GeneralTable[[#This Row],[Dur. ST]]),NA())</f>
        <v>1163.82</v>
      </c>
    </row>
    <row r="66" spans="2:6" x14ac:dyDescent="0.3">
      <c r="B66">
        <f>IFERROR(GeneralTable[[#This Row],[Ref.]],NA())</f>
        <v>63</v>
      </c>
      <c r="C66" s="17" t="str">
        <f>IFERROR(IF(GeneralTable[[#This Row],[Exclude From Chart]]="X",NA(),GeneralTable[[#This Row],[CPU]]&amp; " [" &amp; GeneralTable[[#This Row],[Ref.]] &amp; "]"),NA())</f>
        <v>i3 6157U (Skylake) [63]</v>
      </c>
      <c r="D66" s="21"/>
      <c r="E66" s="12">
        <f>IFERROR(IF(OR(GeneralTable[[#This Row],[Exclude From Chart]]="X",PerfPowerST[[#This Row],[ExcludeHere]]="X"),NA(),GeneralTable[[#This Row],[Cons. ST]]),NA())</f>
        <v>6987</v>
      </c>
      <c r="F66" s="19">
        <f>IFERROR(IF(OR(GeneralTable[[#This Row],[Exclude From Chart]]="X",PerfPowerST[[#This Row],[ExcludeHere]]="X"),NA(),GeneralTable[[#This Row],[Dur. ST]]),NA())</f>
        <v>1277.45</v>
      </c>
    </row>
    <row r="67" spans="2:6" x14ac:dyDescent="0.3">
      <c r="B67">
        <f>IFERROR(GeneralTable[[#This Row],[Ref.]],NA())</f>
        <v>64</v>
      </c>
      <c r="C67" s="17" t="e">
        <f>IFERROR(IF(GeneralTable[[#This Row],[Exclude From Chart]]="X",NA(),GeneralTable[[#This Row],[CPU]]&amp; " [" &amp; GeneralTable[[#This Row],[Ref.]] &amp; "]"),NA())</f>
        <v>#N/A</v>
      </c>
      <c r="D67" s="21"/>
      <c r="E67" s="12" t="e">
        <f>IFERROR(IF(OR(GeneralTable[[#This Row],[Exclude From Chart]]="X",PerfPowerST[[#This Row],[ExcludeHere]]="X"),NA(),GeneralTable[[#This Row],[Cons. ST]]),NA())</f>
        <v>#N/A</v>
      </c>
      <c r="F67" s="19" t="e">
        <f>IFERROR(IF(OR(GeneralTable[[#This Row],[Exclude From Chart]]="X",PerfPowerST[[#This Row],[ExcludeHere]]="X"),NA(),GeneralTable[[#This Row],[Dur. ST]]),NA())</f>
        <v>#N/A</v>
      </c>
    </row>
    <row r="68" spans="2:6" x14ac:dyDescent="0.3">
      <c r="B68">
        <f>IFERROR(GeneralTable[[#This Row],[Ref.]],NA())</f>
        <v>65</v>
      </c>
      <c r="C68" s="17" t="e">
        <f>IFERROR(IF(GeneralTable[[#This Row],[Exclude From Chart]]="X",NA(),GeneralTable[[#This Row],[CPU]]&amp; " [" &amp; GeneralTable[[#This Row],[Ref.]] &amp; "]"),NA())</f>
        <v>#N/A</v>
      </c>
      <c r="D68" s="21"/>
      <c r="E68" s="12" t="e">
        <f>IFERROR(IF(OR(GeneralTable[[#This Row],[Exclude From Chart]]="X",PerfPowerST[[#This Row],[ExcludeHere]]="X"),NA(),GeneralTable[[#This Row],[Cons. ST]]),NA())</f>
        <v>#N/A</v>
      </c>
      <c r="F68" s="19" t="e">
        <f>IFERROR(IF(OR(GeneralTable[[#This Row],[Exclude From Chart]]="X",PerfPowerST[[#This Row],[ExcludeHere]]="X"),NA(),GeneralTable[[#This Row],[Dur. ST]]),NA())</f>
        <v>#N/A</v>
      </c>
    </row>
    <row r="69" spans="2:6" x14ac:dyDescent="0.3">
      <c r="B69">
        <f>IFERROR(GeneralTable[[#This Row],[Ref.]],NA())</f>
        <v>66</v>
      </c>
      <c r="C69" s="17" t="str">
        <f>IFERROR(IF(GeneralTable[[#This Row],[Exclude From Chart]]="X",NA(),GeneralTable[[#This Row],[CPU]]&amp; " [" &amp; GeneralTable[[#This Row],[Ref.]] &amp; "]"),NA())</f>
        <v>R7 5800X (Vermeer) [66]</v>
      </c>
      <c r="D69" s="21"/>
      <c r="E69" s="12">
        <f>IFERROR(IF(OR(GeneralTable[[#This Row],[Exclude From Chart]]="X",PerfPowerST[[#This Row],[ExcludeHere]]="X"),NA(),GeneralTable[[#This Row],[Cons. ST]]),NA())</f>
        <v>24558</v>
      </c>
      <c r="F69" s="19">
        <f>IFERROR(IF(OR(GeneralTable[[#This Row],[Exclude From Chart]]="X",PerfPowerST[[#This Row],[ExcludeHere]]="X"),NA(),GeneralTable[[#This Row],[Dur. ST]]),NA())</f>
        <v>527.33000000000004</v>
      </c>
    </row>
    <row r="70" spans="2:6" x14ac:dyDescent="0.3">
      <c r="B70">
        <f>IFERROR(GeneralTable[[#This Row],[Ref.]],NA())</f>
        <v>67</v>
      </c>
      <c r="C70" s="17" t="e">
        <f>IFERROR(IF(GeneralTable[[#This Row],[Exclude From Chart]]="X",NA(),GeneralTable[[#This Row],[CPU]]&amp; " [" &amp; GeneralTable[[#This Row],[Ref.]] &amp; "]"),NA())</f>
        <v>#N/A</v>
      </c>
      <c r="D70" s="21"/>
      <c r="E70" s="12" t="e">
        <f>IFERROR(IF(OR(GeneralTable[[#This Row],[Exclude From Chart]]="X",PerfPowerST[[#This Row],[ExcludeHere]]="X"),NA(),GeneralTable[[#This Row],[Cons. ST]]),NA())</f>
        <v>#N/A</v>
      </c>
      <c r="F70" s="19" t="e">
        <f>IFERROR(IF(OR(GeneralTable[[#This Row],[Exclude From Chart]]="X",PerfPowerST[[#This Row],[ExcludeHere]]="X"),NA(),GeneralTable[[#This Row],[Dur. ST]]),NA())</f>
        <v>#N/A</v>
      </c>
    </row>
    <row r="71" spans="2:6" x14ac:dyDescent="0.3">
      <c r="B71">
        <f>IFERROR(GeneralTable[[#This Row],[Ref.]],NA())</f>
        <v>68</v>
      </c>
      <c r="C71" s="17" t="str">
        <f>IFERROR(IF(GeneralTable[[#This Row],[Exclude From Chart]]="X",NA(),GeneralTable[[#This Row],[CPU]]&amp; " [" &amp; GeneralTable[[#This Row],[Ref.]] &amp; "]"),NA())</f>
        <v>i9 11980HK (TigerLake-8C) [68]</v>
      </c>
      <c r="D71" s="21"/>
      <c r="E71" s="12">
        <f>IFERROR(IF(OR(GeneralTable[[#This Row],[Exclude From Chart]]="X",PerfPowerST[[#This Row],[ExcludeHere]]="X"),NA(),GeneralTable[[#This Row],[Cons. ST]]),NA())</f>
        <v>12519</v>
      </c>
      <c r="F71" s="19">
        <f>IFERROR(IF(OR(GeneralTable[[#This Row],[Exclude From Chart]]="X",PerfPowerST[[#This Row],[ExcludeHere]]="X"),NA(),GeneralTable[[#This Row],[Dur. ST]]),NA())</f>
        <v>541.62</v>
      </c>
    </row>
    <row r="72" spans="2:6" x14ac:dyDescent="0.3">
      <c r="B72">
        <f>IFERROR(GeneralTable[[#This Row],[Ref.]],NA())</f>
        <v>69</v>
      </c>
      <c r="C72" s="17" t="e">
        <f>IFERROR(IF(GeneralTable[[#This Row],[Exclude From Chart]]="X",NA(),GeneralTable[[#This Row],[CPU]]&amp; " [" &amp; GeneralTable[[#This Row],[Ref.]] &amp; "]"),NA())</f>
        <v>#N/A</v>
      </c>
      <c r="D72" s="21"/>
      <c r="E72" s="12" t="e">
        <f>IFERROR(IF(OR(GeneralTable[[#This Row],[Exclude From Chart]]="X",PerfPowerST[[#This Row],[ExcludeHere]]="X"),NA(),GeneralTable[[#This Row],[Cons. ST]]),NA())</f>
        <v>#N/A</v>
      </c>
      <c r="F72" s="19" t="e">
        <f>IFERROR(IF(OR(GeneralTable[[#This Row],[Exclude From Chart]]="X",PerfPowerST[[#This Row],[ExcludeHere]]="X"),NA(),GeneralTable[[#This Row],[Dur. ST]]),NA())</f>
        <v>#N/A</v>
      </c>
    </row>
    <row r="73" spans="2:6" x14ac:dyDescent="0.3">
      <c r="B73">
        <f>IFERROR(GeneralTable[[#This Row],[Ref.]],NA())</f>
        <v>70</v>
      </c>
      <c r="C73" s="17" t="e">
        <f>IFERROR(IF(GeneralTable[[#This Row],[Exclude From Chart]]="X",NA(),GeneralTable[[#This Row],[CPU]]&amp; " [" &amp; GeneralTable[[#This Row],[Ref.]] &amp; "]"),NA())</f>
        <v>#N/A</v>
      </c>
      <c r="D73" s="21"/>
      <c r="E73" s="12" t="e">
        <f>IFERROR(IF(OR(GeneralTable[[#This Row],[Exclude From Chart]]="X",PerfPowerST[[#This Row],[ExcludeHere]]="X"),NA(),GeneralTable[[#This Row],[Cons. ST]]),NA())</f>
        <v>#N/A</v>
      </c>
      <c r="F73" s="19" t="e">
        <f>IFERROR(IF(OR(GeneralTable[[#This Row],[Exclude From Chart]]="X",PerfPowerST[[#This Row],[ExcludeHere]]="X"),NA(),GeneralTable[[#This Row],[Dur. ST]]),NA())</f>
        <v>#N/A</v>
      </c>
    </row>
    <row r="74" spans="2:6" x14ac:dyDescent="0.3">
      <c r="B74">
        <f>IFERROR(GeneralTable[[#This Row],[Ref.]],NA())</f>
        <v>71</v>
      </c>
      <c r="C74" s="17" t="str">
        <f>IFERROR(IF(GeneralTable[[#This Row],[Exclude From Chart]]="X",NA(),GeneralTable[[#This Row],[CPU]]&amp; " [" &amp; GeneralTable[[#This Row],[Ref.]] &amp; "]"),NA())</f>
        <v>i7 9750H (Coffee Lake) [71]</v>
      </c>
      <c r="D74" s="21"/>
      <c r="E74" s="12">
        <f>IFERROR(IF(OR(GeneralTable[[#This Row],[Exclude From Chart]]="X",PerfPowerST[[#This Row],[ExcludeHere]]="X"),NA(),GeneralTable[[#This Row],[Cons. ST]]),NA())</f>
        <v>13062.5</v>
      </c>
      <c r="F74" s="19">
        <f>IFERROR(IF(OR(GeneralTable[[#This Row],[Exclude From Chart]]="X",PerfPowerST[[#This Row],[ExcludeHere]]="X"),NA(),GeneralTable[[#This Row],[Dur. ST]]),NA())</f>
        <v>689.24</v>
      </c>
    </row>
    <row r="75" spans="2:6" x14ac:dyDescent="0.3">
      <c r="B75">
        <f>IFERROR(GeneralTable[[#This Row],[Ref.]],NA())</f>
        <v>72</v>
      </c>
      <c r="C75" s="17" t="str">
        <f>IFERROR(IF(GeneralTable[[#This Row],[Exclude From Chart]]="X",NA(),GeneralTable[[#This Row],[CPU]]&amp; " [" &amp; GeneralTable[[#This Row],[Ref.]] &amp; "]"),NA())</f>
        <v>R7 2700X (Pinnacle Ridge) [72]</v>
      </c>
      <c r="D75" s="21"/>
      <c r="E75" s="12">
        <f>IFERROR(IF(OR(GeneralTable[[#This Row],[Exclude From Chart]]="X",PerfPowerST[[#This Row],[ExcludeHere]]="X"),NA(),GeneralTable[[#This Row],[Cons. ST]]),NA())</f>
        <v>25952</v>
      </c>
      <c r="F75" s="19">
        <f>IFERROR(IF(OR(GeneralTable[[#This Row],[Exclude From Chart]]="X",PerfPowerST[[#This Row],[ExcludeHere]]="X"),NA(),GeneralTable[[#This Row],[Dur. ST]]),NA())</f>
        <v>767.28</v>
      </c>
    </row>
    <row r="76" spans="2:6" x14ac:dyDescent="0.3">
      <c r="B76">
        <f>IFERROR(GeneralTable[[#This Row],[Ref.]],NA())</f>
        <v>73</v>
      </c>
      <c r="C76" s="17" t="str">
        <f>IFERROR(IF(GeneralTable[[#This Row],[Exclude From Chart]]="X",NA(),GeneralTable[[#This Row],[CPU]]&amp; " [" &amp; GeneralTable[[#This Row],[Ref.]] &amp; "]"),NA())</f>
        <v>R5 3500U (Picasso) [73]</v>
      </c>
      <c r="D76" s="21"/>
      <c r="E76" s="12">
        <f>IFERROR(IF(OR(GeneralTable[[#This Row],[Exclude From Chart]]="X",PerfPowerST[[#This Row],[ExcludeHere]]="X"),NA(),GeneralTable[[#This Row],[Cons. ST]]),NA())</f>
        <v>13745</v>
      </c>
      <c r="F76" s="19">
        <f>IFERROR(IF(OR(GeneralTable[[#This Row],[Exclude From Chart]]="X",PerfPowerST[[#This Row],[ExcludeHere]]="X"),NA(),GeneralTable[[#This Row],[Dur. ST]]),NA())</f>
        <v>931.73</v>
      </c>
    </row>
    <row r="77" spans="2:6" x14ac:dyDescent="0.3">
      <c r="B77">
        <f>IFERROR(GeneralTable[[#This Row],[Ref.]],NA())</f>
        <v>74</v>
      </c>
      <c r="C77" s="17" t="str">
        <f>IFERROR(IF(GeneralTable[[#This Row],[Exclude From Chart]]="X",NA(),GeneralTable[[#This Row],[CPU]]&amp; " [" &amp; GeneralTable[[#This Row],[Ref.]] &amp; "]"),NA())</f>
        <v>R5 4500U (Renoir) [74]</v>
      </c>
      <c r="D77" s="21"/>
      <c r="E77" s="12">
        <f>IFERROR(IF(OR(GeneralTable[[#This Row],[Exclude From Chart]]="X",PerfPowerST[[#This Row],[ExcludeHere]]="X"),NA(),GeneralTable[[#This Row],[Cons. ST]]),NA())</f>
        <v>7302.14</v>
      </c>
      <c r="F77" s="19">
        <f>IFERROR(IF(OR(GeneralTable[[#This Row],[Exclude From Chart]]="X",PerfPowerST[[#This Row],[ExcludeHere]]="X"),NA(),GeneralTable[[#This Row],[Dur. ST]]),NA())</f>
        <v>720.78</v>
      </c>
    </row>
    <row r="78" spans="2:6" x14ac:dyDescent="0.3">
      <c r="B78">
        <f>IFERROR(GeneralTable[[#This Row],[Ref.]],NA())</f>
        <v>75</v>
      </c>
      <c r="C78" s="17" t="str">
        <f>IFERROR(IF(GeneralTable[[#This Row],[Exclude From Chart]]="X",NA(),GeneralTable[[#This Row],[CPU]]&amp; " [" &amp; GeneralTable[[#This Row],[Ref.]] &amp; "]"),NA())</f>
        <v>R5 2500U (Raven Ridge) [75]</v>
      </c>
      <c r="D78" s="21"/>
      <c r="E78" s="12">
        <f>IFERROR(IF(OR(GeneralTable[[#This Row],[Exclude From Chart]]="X",PerfPowerST[[#This Row],[ExcludeHere]]="X"),NA(),GeneralTable[[#This Row],[Cons. ST]]),NA())</f>
        <v>7799</v>
      </c>
      <c r="F78" s="19">
        <f>IFERROR(IF(OR(GeneralTable[[#This Row],[Exclude From Chart]]="X",PerfPowerST[[#This Row],[ExcludeHere]]="X"),NA(),GeneralTable[[#This Row],[Dur. ST]]),NA())</f>
        <v>1013.61</v>
      </c>
    </row>
    <row r="79" spans="2:6" x14ac:dyDescent="0.3">
      <c r="B79">
        <f>IFERROR(GeneralTable[[#This Row],[Ref.]],NA())</f>
        <v>76</v>
      </c>
      <c r="C79" s="17" t="str">
        <f>IFERROR(IF(GeneralTable[[#This Row],[Exclude From Chart]]="X",NA(),GeneralTable[[#This Row],[CPU]]&amp; " [" &amp; GeneralTable[[#This Row],[Ref.]] &amp; "]"),NA())</f>
        <v>R5 5600X (Vermeer) [76]</v>
      </c>
      <c r="D79" s="21"/>
      <c r="E79" s="12">
        <f>IFERROR(IF(OR(GeneralTable[[#This Row],[Exclude From Chart]]="X",PerfPowerST[[#This Row],[ExcludeHere]]="X"),NA(),GeneralTable[[#This Row],[Cons. ST]]),NA())</f>
        <v>20057.62</v>
      </c>
      <c r="F79" s="19">
        <f>IFERROR(IF(OR(GeneralTable[[#This Row],[Exclude From Chart]]="X",PerfPowerST[[#This Row],[ExcludeHere]]="X"),NA(),GeneralTable[[#This Row],[Dur. ST]]),NA())</f>
        <v>525.22</v>
      </c>
    </row>
    <row r="80" spans="2:6" x14ac:dyDescent="0.3">
      <c r="B80">
        <f>IFERROR(GeneralTable[[#This Row],[Ref.]],NA())</f>
        <v>77</v>
      </c>
      <c r="C80" s="17" t="str">
        <f>IFERROR(IF(GeneralTable[[#This Row],[Exclude From Chart]]="X",NA(),GeneralTable[[#This Row],[CPU]]&amp; " [" &amp; GeneralTable[[#This Row],[Ref.]] &amp; "]"),NA())</f>
        <v>R7 5800H (Cezanne) [77]</v>
      </c>
      <c r="D80" s="21"/>
      <c r="E80" s="12">
        <f>IFERROR(IF(OR(GeneralTable[[#This Row],[Exclude From Chart]]="X",PerfPowerST[[#This Row],[ExcludeHere]]="X"),NA(),GeneralTable[[#This Row],[Cons. ST]]),NA())</f>
        <v>8085</v>
      </c>
      <c r="F80" s="19">
        <f>IFERROR(IF(OR(GeneralTable[[#This Row],[Exclude From Chart]]="X",PerfPowerST[[#This Row],[ExcludeHere]]="X"),NA(),GeneralTable[[#This Row],[Dur. ST]]),NA())</f>
        <v>587.17999999999995</v>
      </c>
    </row>
    <row r="81" spans="2:6" x14ac:dyDescent="0.3">
      <c r="B81">
        <f>IFERROR(GeneralTable[[#This Row],[Ref.]],NA())</f>
        <v>78</v>
      </c>
      <c r="C81" s="17" t="e">
        <f>IFERROR(IF(GeneralTable[[#This Row],[Exclude From Chart]]="X",NA(),GeneralTable[[#This Row],[CPU]]&amp; " [" &amp; GeneralTable[[#This Row],[Ref.]] &amp; "]"),NA())</f>
        <v>#N/A</v>
      </c>
      <c r="D81" s="21"/>
      <c r="E81" s="12" t="e">
        <f>IFERROR(IF(OR(GeneralTable[[#This Row],[Exclude From Chart]]="X",PerfPowerST[[#This Row],[ExcludeHere]]="X"),NA(),GeneralTable[[#This Row],[Cons. ST]]),NA())</f>
        <v>#N/A</v>
      </c>
      <c r="F81" s="19" t="e">
        <f>IFERROR(IF(OR(GeneralTable[[#This Row],[Exclude From Chart]]="X",PerfPowerST[[#This Row],[ExcludeHere]]="X"),NA(),GeneralTable[[#This Row],[Dur. ST]]),NA())</f>
        <v>#N/A</v>
      </c>
    </row>
    <row r="82" spans="2:6" x14ac:dyDescent="0.3">
      <c r="B82">
        <f>IFERROR(GeneralTable[[#This Row],[Ref.]],NA())</f>
        <v>79</v>
      </c>
      <c r="C82" s="17" t="str">
        <f>IFERROR(IF(GeneralTable[[#This Row],[Exclude From Chart]]="X",NA(),GeneralTable[[#This Row],[CPU]]&amp; " [" &amp; GeneralTable[[#This Row],[Ref.]] &amp; "]"),NA())</f>
        <v>P Silver N6000 (JasperLake) [79]</v>
      </c>
      <c r="D82" s="21"/>
      <c r="E82" s="12">
        <f>IFERROR(IF(OR(GeneralTable[[#This Row],[Exclude From Chart]]="X",PerfPowerST[[#This Row],[ExcludeHere]]="X"),NA(),GeneralTable[[#This Row],[Cons. ST]]),NA())</f>
        <v>8577.2000000000007</v>
      </c>
      <c r="F82" s="19">
        <f>IFERROR(IF(OR(GeneralTable[[#This Row],[Exclude From Chart]]="X",PerfPowerST[[#This Row],[ExcludeHere]]="X"),NA(),GeneralTable[[#This Row],[Dur. ST]]),NA())</f>
        <v>1227</v>
      </c>
    </row>
    <row r="83" spans="2:6" x14ac:dyDescent="0.3">
      <c r="B83">
        <f>IFERROR(GeneralTable[[#This Row],[Ref.]],NA())</f>
        <v>80</v>
      </c>
      <c r="C83" s="17" t="str">
        <f>IFERROR(IF(GeneralTable[[#This Row],[Exclude From Chart]]="X",NA(),GeneralTable[[#This Row],[CPU]]&amp; " [" &amp; GeneralTable[[#This Row],[Ref.]] &amp; "]"),NA())</f>
        <v>Celeron N5100 (JasperLake) [80]</v>
      </c>
      <c r="D83" s="21"/>
      <c r="E83" s="12">
        <f>IFERROR(IF(OR(GeneralTable[[#This Row],[Exclude From Chart]]="X",PerfPowerST[[#This Row],[ExcludeHere]]="X"),NA(),GeneralTable[[#This Row],[Cons. ST]]),NA())</f>
        <v>9505</v>
      </c>
      <c r="F83" s="19">
        <f>IFERROR(IF(OR(GeneralTable[[#This Row],[Exclude From Chart]]="X",PerfPowerST[[#This Row],[ExcludeHere]]="X"),NA(),GeneralTable[[#This Row],[Dur. ST]]),NA())</f>
        <v>1597.64</v>
      </c>
    </row>
    <row r="84" spans="2:6" x14ac:dyDescent="0.3">
      <c r="B84">
        <f>IFERROR(GeneralTable[[#This Row],[Ref.]],NA())</f>
        <v>81</v>
      </c>
      <c r="C84" s="17" t="str">
        <f>IFERROR(IF(GeneralTable[[#This Row],[Exclude From Chart]]="X",NA(),GeneralTable[[#This Row],[CPU]]&amp; " [" &amp; GeneralTable[[#This Row],[Ref.]] &amp; "]"),NA())</f>
        <v>R3 4300G (Renoir) [81]</v>
      </c>
      <c r="D84" s="21"/>
      <c r="E84" s="12">
        <f>IFERROR(IF(OR(GeneralTable[[#This Row],[Exclude From Chart]]="X",PerfPowerST[[#This Row],[ExcludeHere]]="X"),NA(),GeneralTable[[#This Row],[Cons. ST]]),NA())</f>
        <v>6349.88</v>
      </c>
      <c r="F84" s="19">
        <f>IFERROR(IF(OR(GeneralTable[[#This Row],[Exclude From Chart]]="X",PerfPowerST[[#This Row],[ExcludeHere]]="X"),NA(),GeneralTable[[#This Row],[Dur. ST]]),NA())</f>
        <v>835.72</v>
      </c>
    </row>
    <row r="85" spans="2:6" x14ac:dyDescent="0.3">
      <c r="B85">
        <f>IFERROR(GeneralTable[[#This Row],[Ref.]],NA())</f>
        <v>82</v>
      </c>
      <c r="C85" s="17" t="str">
        <f>IFERROR(IF(GeneralTable[[#This Row],[Exclude From Chart]]="X",NA(),GeneralTable[[#This Row],[CPU]]&amp; " [" &amp; GeneralTable[[#This Row],[Ref.]] &amp; "]"),NA())</f>
        <v>i7 1165G7 (TigerLake) [82]</v>
      </c>
      <c r="D85" s="21"/>
      <c r="E85" s="12">
        <f>IFERROR(IF(OR(GeneralTable[[#This Row],[Exclude From Chart]]="X",PerfPowerST[[#This Row],[ExcludeHere]]="X"),NA(),GeneralTable[[#This Row],[Cons. ST]]),NA())</f>
        <v>11590</v>
      </c>
      <c r="F85" s="19">
        <f>IFERROR(IF(OR(GeneralTable[[#This Row],[Exclude From Chart]]="X",PerfPowerST[[#This Row],[ExcludeHere]]="X"),NA(),GeneralTable[[#This Row],[Dur. ST]]),NA())</f>
        <v>553.66999999999996</v>
      </c>
    </row>
    <row r="86" spans="2:6" x14ac:dyDescent="0.3">
      <c r="B86">
        <f>IFERROR(GeneralTable[[#This Row],[Ref.]],NA())</f>
        <v>83</v>
      </c>
      <c r="C86" s="17" t="str">
        <f>IFERROR(IF(GeneralTable[[#This Row],[Exclude From Chart]]="X",NA(),GeneralTable[[#This Row],[CPU]]&amp; " [" &amp; GeneralTable[[#This Row],[Ref.]] &amp; "]"),NA())</f>
        <v>i5 11500 (Rocket Lake) [83]</v>
      </c>
      <c r="D86" s="21"/>
      <c r="E86" s="12">
        <f>IFERROR(IF(OR(GeneralTable[[#This Row],[Exclude From Chart]]="X",PerfPowerST[[#This Row],[ExcludeHere]]="X"),NA(),GeneralTable[[#This Row],[Cons. ST]]),NA())</f>
        <v>20987</v>
      </c>
      <c r="F86" s="19">
        <f>IFERROR(IF(OR(GeneralTable[[#This Row],[Exclude From Chart]]="X",PerfPowerST[[#This Row],[ExcludeHere]]="X"),NA(),GeneralTable[[#This Row],[Dur. ST]]),NA())</f>
        <v>570.83000000000004</v>
      </c>
    </row>
    <row r="87" spans="2:6" x14ac:dyDescent="0.3">
      <c r="B87">
        <f>IFERROR(GeneralTable[[#This Row],[Ref.]],NA())</f>
        <v>84</v>
      </c>
      <c r="C87" s="17" t="str">
        <f>IFERROR(IF(GeneralTable[[#This Row],[Exclude From Chart]]="X",NA(),GeneralTable[[#This Row],[CPU]]&amp; " [" &amp; GeneralTable[[#This Row],[Ref.]] &amp; "]"),NA())</f>
        <v>i7 11700K (Rocket Lake) [84]</v>
      </c>
      <c r="D87" s="21"/>
      <c r="E87" s="12">
        <f>IFERROR(IF(OR(GeneralTable[[#This Row],[Exclude From Chart]]="X",PerfPowerST[[#This Row],[ExcludeHere]]="X"),NA(),GeneralTable[[#This Row],[Cons. ST]]),NA())</f>
        <v>23458.63</v>
      </c>
      <c r="F87" s="19">
        <f>IFERROR(IF(OR(GeneralTable[[#This Row],[Exclude From Chart]]="X",PerfPowerST[[#This Row],[ExcludeHere]]="X"),NA(),GeneralTable[[#This Row],[Dur. ST]]),NA())</f>
        <v>507.64</v>
      </c>
    </row>
    <row r="88" spans="2:6" x14ac:dyDescent="0.3">
      <c r="B88">
        <f>IFERROR(GeneralTable[[#This Row],[Ref.]],NA())</f>
        <v>85</v>
      </c>
      <c r="C88" s="18" t="str">
        <f>IFERROR(IF(GeneralTable[[#This Row],[Exclude From Chart]]="X",NA(),GeneralTable[[#This Row],[CPU]]&amp; " [" &amp; GeneralTable[[#This Row],[Ref.]] &amp; "]"),NA())</f>
        <v>i5 11400F (Rocket Lake) [85]</v>
      </c>
      <c r="D88" s="21"/>
      <c r="E88" s="12">
        <f>IFERROR(IF(OR(GeneralTable[[#This Row],[Exclude From Chart]]="X",PerfPowerST[[#This Row],[ExcludeHere]]="X"),NA(),GeneralTable[[#This Row],[Cons. ST]]),NA())</f>
        <v>16480.22</v>
      </c>
      <c r="F88" s="19">
        <f>IFERROR(IF(OR(GeneralTable[[#This Row],[Exclude From Chart]]="X",PerfPowerST[[#This Row],[ExcludeHere]]="X"),NA(),GeneralTable[[#This Row],[Dur. ST]]),NA())</f>
        <v>568.99</v>
      </c>
    </row>
    <row r="89" spans="2:6" x14ac:dyDescent="0.3">
      <c r="B89">
        <f>IFERROR(GeneralTable[[#This Row],[Ref.]],NA())</f>
        <v>86</v>
      </c>
      <c r="C89" s="17" t="e">
        <f>IFERROR(IF(GeneralTable[[#This Row],[Exclude From Chart]]="X",NA(),GeneralTable[[#This Row],[CPU]]&amp; " [" &amp; GeneralTable[[#This Row],[Ref.]] &amp; "]"),NA())</f>
        <v>#N/A</v>
      </c>
      <c r="D89" s="21"/>
      <c r="E89" s="22" t="e">
        <f>IFERROR(IF(OR(GeneralTable[[#This Row],[Exclude From Chart]]="X",PerfPowerST[[#This Row],[ExcludeHere]]="X"),NA(),GeneralTable[[#This Row],[Cons. ST]]),NA())</f>
        <v>#N/A</v>
      </c>
      <c r="F89" s="23" t="e">
        <f>IFERROR(IF(OR(GeneralTable[[#This Row],[Exclude From Chart]]="X",PerfPowerST[[#This Row],[ExcludeHere]]="X"),NA(),GeneralTable[[#This Row],[Dur. ST]]),NA())</f>
        <v>#N/A</v>
      </c>
    </row>
    <row r="90" spans="2:6" x14ac:dyDescent="0.3">
      <c r="B90">
        <f>IFERROR(GeneralTable[[#This Row],[Ref.]],NA())</f>
        <v>87</v>
      </c>
      <c r="C90" s="21" t="str">
        <f>IFERROR(IF(GeneralTable[[#This Row],[Exclude From Chart]]="X",NA(),GeneralTable[[#This Row],[CPU]]&amp; " [" &amp; GeneralTable[[#This Row],[Ref.]] &amp; "]"),NA())</f>
        <v>TR 1900X (Whitehaven) [87]</v>
      </c>
      <c r="D90" s="21"/>
      <c r="E90" s="22">
        <f>IFERROR(IF(OR(GeneralTable[[#This Row],[Exclude From Chart]]="X",PerfPowerST[[#This Row],[ExcludeHere]]="X"),NA(),GeneralTable[[#This Row],[Cons. ST]]),NA())</f>
        <v>48597</v>
      </c>
      <c r="F90" s="23">
        <f>IFERROR(IF(OR(GeneralTable[[#This Row],[Exclude From Chart]]="X",PerfPowerST[[#This Row],[ExcludeHere]]="X"),NA(),GeneralTable[[#This Row],[Dur. ST]]),NA())</f>
        <v>772.61</v>
      </c>
    </row>
    <row r="91" spans="2:6" x14ac:dyDescent="0.3">
      <c r="B91">
        <f>IFERROR(GeneralTable[[#This Row],[Ref.]],NA())</f>
        <v>88</v>
      </c>
      <c r="C91" s="21" t="e">
        <f>IFERROR(IF(GeneralTable[[#This Row],[Exclude From Chart]]="X",NA(),GeneralTable[[#This Row],[CPU]]&amp; " [" &amp; GeneralTable[[#This Row],[Ref.]] &amp; "]"),NA())</f>
        <v>#N/A</v>
      </c>
      <c r="D91" s="21"/>
      <c r="E91" s="22" t="e">
        <f>IFERROR(IF(OR(GeneralTable[[#This Row],[Exclude From Chart]]="X",PerfPowerST[[#This Row],[ExcludeHere]]="X"),NA(),GeneralTable[[#This Row],[Cons. ST]]),NA())</f>
        <v>#N/A</v>
      </c>
      <c r="F91" s="23" t="e">
        <f>IFERROR(IF(OR(GeneralTable[[#This Row],[Exclude From Chart]]="X",PerfPowerST[[#This Row],[ExcludeHere]]="X"),NA(),GeneralTable[[#This Row],[Dur. ST]]),NA())</f>
        <v>#N/A</v>
      </c>
    </row>
    <row r="92" spans="2:6" x14ac:dyDescent="0.3">
      <c r="B92">
        <f>IFERROR(GeneralTable[[#This Row],[Ref.]],NA())</f>
        <v>89</v>
      </c>
      <c r="C92" s="21" t="e">
        <f>IFERROR(IF(GeneralTable[[#This Row],[Exclude From Chart]]="X",NA(),GeneralTable[[#This Row],[CPU]]&amp; " [" &amp; GeneralTable[[#This Row],[Ref.]] &amp; "]"),NA())</f>
        <v>#N/A</v>
      </c>
      <c r="D92" s="21"/>
      <c r="E92" s="22" t="e">
        <f>IFERROR(IF(OR(GeneralTable[[#This Row],[Exclude From Chart]]="X",PerfPowerST[[#This Row],[ExcludeHere]]="X"),NA(),GeneralTable[[#This Row],[Cons. ST]]),NA())</f>
        <v>#N/A</v>
      </c>
      <c r="F92" s="23" t="e">
        <f>IFERROR(IF(OR(GeneralTable[[#This Row],[Exclude From Chart]]="X",PerfPowerST[[#This Row],[ExcludeHere]]="X"),NA(),GeneralTable[[#This Row],[Dur. ST]]),NA())</f>
        <v>#N/A</v>
      </c>
    </row>
    <row r="93" spans="2:6" x14ac:dyDescent="0.3">
      <c r="B93">
        <f>IFERROR(GeneralTable[[#This Row],[Ref.]],NA())</f>
        <v>90</v>
      </c>
      <c r="C93" s="21" t="str">
        <f>IFERROR(IF(GeneralTable[[#This Row],[Exclude From Chart]]="X",NA(),GeneralTable[[#This Row],[CPU]]&amp; " [" &amp; GeneralTable[[#This Row],[Ref.]] &amp; "]"),NA())</f>
        <v>R9 5900X (Vermeer) [90]</v>
      </c>
      <c r="D93" s="21"/>
      <c r="E93" s="22">
        <f>IFERROR(IF(OR(GeneralTable[[#This Row],[Exclude From Chart]]="X",PerfPowerST[[#This Row],[ExcludeHere]]="X"),NA(),GeneralTable[[#This Row],[Cons. ST]]),NA())</f>
        <v>26897</v>
      </c>
      <c r="F93" s="23">
        <f>IFERROR(IF(OR(GeneralTable[[#This Row],[Exclude From Chart]]="X",PerfPowerST[[#This Row],[ExcludeHere]]="X"),NA(),GeneralTable[[#This Row],[Dur. ST]]),NA())</f>
        <v>520.49</v>
      </c>
    </row>
    <row r="94" spans="2:6" x14ac:dyDescent="0.3">
      <c r="B94">
        <f>IFERROR(GeneralTable[[#This Row],[Ref.]],NA())</f>
        <v>91</v>
      </c>
      <c r="C94" s="21" t="str">
        <f>IFERROR(IF(GeneralTable[[#This Row],[Exclude From Chart]]="X",NA(),GeneralTable[[#This Row],[CPU]]&amp; " [" &amp; GeneralTable[[#This Row],[Ref.]] &amp; "]"),NA())</f>
        <v>i5 4690k (Haswell) [91]</v>
      </c>
      <c r="D94" s="21"/>
      <c r="E94" s="24">
        <f>IFERROR(IF(OR(GeneralTable[[#This Row],[Exclude From Chart]]="X",PerfPowerST[[#This Row],[ExcludeHere]]="X"),NA(),GeneralTable[[#This Row],[Cons. ST]]),NA())</f>
        <v>28989</v>
      </c>
      <c r="F94" s="25">
        <f>IFERROR(IF(OR(GeneralTable[[#This Row],[Exclude From Chart]]="X",PerfPowerST[[#This Row],[ExcludeHere]]="X"),NA(),GeneralTable[[#This Row],[Dur. ST]]),NA())</f>
        <v>842.74</v>
      </c>
    </row>
    <row r="95" spans="2:6" x14ac:dyDescent="0.3">
      <c r="B95" s="31">
        <f>IFERROR(GeneralTable[[#This Row],[Ref.]],NA())</f>
        <v>92</v>
      </c>
      <c r="C95" s="17" t="str">
        <f>IFERROR(IF(GeneralTable[[#This Row],[Exclude From Chart]]="X",NA(),GeneralTable[[#This Row],[CPU]]&amp; " [" &amp; GeneralTable[[#This Row],[Ref.]] &amp; "]"),NA())</f>
        <v>R9 5950X (Vermeer) [92]</v>
      </c>
      <c r="D95" s="21" t="s">
        <v>40</v>
      </c>
      <c r="E95" s="22" t="e">
        <f>IFERROR(IF(OR(GeneralTable[[#This Row],[Exclude From Chart]]="X",PerfPowerST[[#This Row],[ExcludeHere]]="X"),NA(),GeneralTable[[#This Row],[Cons. ST]]),NA())</f>
        <v>#N/A</v>
      </c>
      <c r="F95" s="23" t="e">
        <f>IFERROR(IF(OR(GeneralTable[[#This Row],[Exclude From Chart]]="X",PerfPowerST[[#This Row],[ExcludeHere]]="X"),NA(),GeneralTable[[#This Row],[Dur. ST]]),NA())</f>
        <v>#N/A</v>
      </c>
    </row>
    <row r="96" spans="2:6" x14ac:dyDescent="0.3">
      <c r="B96" s="31">
        <f>IFERROR(GeneralTable[[#This Row],[Ref.]],NA())</f>
        <v>93</v>
      </c>
      <c r="C96" s="21" t="str">
        <f>IFERROR(IF(GeneralTable[[#This Row],[Exclude From Chart]]="X",NA(),GeneralTable[[#This Row],[CPU]]&amp; " [" &amp; GeneralTable[[#This Row],[Ref.]] &amp; "]"),NA())</f>
        <v>R5 5600G (Cezanne) [93]</v>
      </c>
      <c r="D96" s="21"/>
      <c r="E96" s="22">
        <f>IFERROR(IF(OR(GeneralTable[[#This Row],[Exclude From Chart]]="X",PerfPowerST[[#This Row],[ExcludeHere]]="X"),NA(),GeneralTable[[#This Row],[Cons. ST]]),NA())</f>
        <v>13265</v>
      </c>
      <c r="F96" s="23">
        <f>IFERROR(IF(OR(GeneralTable[[#This Row],[Exclude From Chart]]="X",PerfPowerST[[#This Row],[ExcludeHere]]="X"),NA(),GeneralTable[[#This Row],[Dur. ST]]),NA())</f>
        <v>569.71</v>
      </c>
    </row>
    <row r="97" spans="2:6" x14ac:dyDescent="0.3">
      <c r="B97" s="31">
        <f>IFERROR(GeneralTable[[#This Row],[Ref.]],NA())</f>
        <v>94</v>
      </c>
      <c r="C97" s="21" t="str">
        <f>IFERROR(IF(GeneralTable[[#This Row],[Exclude From Chart]]="X",NA(),GeneralTable[[#This Row],[CPU]]&amp; " [" &amp; GeneralTable[[#This Row],[Ref.]] &amp; "]"),NA())</f>
        <v>Apple M1 [94]</v>
      </c>
      <c r="D97" s="21"/>
      <c r="E97" s="22">
        <f>IFERROR(IF(OR(GeneralTable[[#This Row],[Exclude From Chart]]="X",PerfPowerST[[#This Row],[ExcludeHere]]="X"),NA(),GeneralTable[[#This Row],[Cons. ST]]),NA())</f>
        <v>2101</v>
      </c>
      <c r="F97" s="23">
        <f>IFERROR(IF(OR(GeneralTable[[#This Row],[Exclude From Chart]]="X",PerfPowerST[[#This Row],[ExcludeHere]]="X"),NA(),GeneralTable[[#This Row],[Dur. ST]]),NA())</f>
        <v>553</v>
      </c>
    </row>
    <row r="98" spans="2:6" x14ac:dyDescent="0.3">
      <c r="B98" s="31" t="e">
        <f>IFERROR(GeneralTable[[#This Row],[Ref.]],NA())</f>
        <v>#N/A</v>
      </c>
      <c r="C98" s="21" t="e">
        <f>IFERROR(IF(GeneralTable[[#This Row],[Exclude From Chart]]="X",NA(),GeneralTable[[#This Row],[CPU]]&amp; " [" &amp; GeneralTable[[#This Row],[Ref.]] &amp; "]"),NA())</f>
        <v>#N/A</v>
      </c>
      <c r="D98" s="21"/>
      <c r="E98" s="22" t="e">
        <f>IFERROR(IF(OR(GeneralTable[[#This Row],[Exclude From Chart]]="X",PerfPowerST[[#This Row],[ExcludeHere]]="X"),NA(),GeneralTable[[#This Row],[Cons. ST]]),NA())</f>
        <v>#N/A</v>
      </c>
      <c r="F98" s="23" t="e">
        <f>IFERROR(IF(OR(GeneralTable[[#This Row],[Exclude From Chart]]="X",PerfPowerST[[#This Row],[ExcludeHere]]="X"),NA(),GeneralTable[[#This Row],[Dur. ST]]),NA())</f>
        <v>#N/A</v>
      </c>
    </row>
    <row r="99" spans="2:6" x14ac:dyDescent="0.3">
      <c r="B99" s="31" t="e">
        <f>IFERROR(GeneralTable[[#This Row],[Ref.]],NA())</f>
        <v>#N/A</v>
      </c>
      <c r="C99" s="21" t="e">
        <f>IFERROR(IF(GeneralTable[[#This Row],[Exclude From Chart]]="X",NA(),GeneralTable[[#This Row],[CPU]]&amp; " [" &amp; GeneralTable[[#This Row],[Ref.]] &amp; "]"),NA())</f>
        <v>#N/A</v>
      </c>
      <c r="D99" s="21"/>
      <c r="E99" s="22" t="e">
        <f>IFERROR(IF(OR(GeneralTable[[#This Row],[Exclude From Chart]]="X",PerfPowerST[[#This Row],[ExcludeHere]]="X"),NA(),GeneralTable[[#This Row],[Cons. ST]]),NA())</f>
        <v>#N/A</v>
      </c>
      <c r="F99" s="23" t="e">
        <f>IFERROR(IF(OR(GeneralTable[[#This Row],[Exclude From Chart]]="X",PerfPowerST[[#This Row],[ExcludeHere]]="X"),NA(),GeneralTable[[#This Row],[Dur. ST]]),NA())</f>
        <v>#N/A</v>
      </c>
    </row>
    <row r="100" spans="2:6" x14ac:dyDescent="0.3">
      <c r="B100" s="31" t="e">
        <f>IFERROR(GeneralTable[[#This Row],[Ref.]],NA())</f>
        <v>#N/A</v>
      </c>
      <c r="C100" s="21" t="e">
        <f>IFERROR(IF(GeneralTable[[#This Row],[Exclude From Chart]]="X",NA(),GeneralTable[[#This Row],[CPU]]&amp; " [" &amp; GeneralTable[[#This Row],[Ref.]] &amp; "]"),NA())</f>
        <v>#N/A</v>
      </c>
      <c r="D100" s="21"/>
      <c r="E100" s="22" t="e">
        <f>IFERROR(IF(OR(GeneralTable[[#This Row],[Exclude From Chart]]="X",PerfPowerST[[#This Row],[ExcludeHere]]="X"),NA(),GeneralTable[[#This Row],[Cons. ST]]),NA())</f>
        <v>#N/A</v>
      </c>
      <c r="F100" s="23" t="e">
        <f>IFERROR(IF(OR(GeneralTable[[#This Row],[Exclude From Chart]]="X",PerfPowerST[[#This Row],[ExcludeHere]]="X"),NA(),GeneralTable[[#This Row],[Dur. ST]]),NA())</f>
        <v>#N/A</v>
      </c>
    </row>
    <row r="101" spans="2:6" x14ac:dyDescent="0.3">
      <c r="B101" s="31" t="e">
        <f>IFERROR(GeneralTable[[#This Row],[Ref.]],NA())</f>
        <v>#N/A</v>
      </c>
      <c r="C101" s="21" t="e">
        <f>IFERROR(IF(GeneralTable[[#This Row],[Exclude From Chart]]="X",NA(),GeneralTable[[#This Row],[CPU]]&amp; " [" &amp; GeneralTable[[#This Row],[Ref.]] &amp; "]"),NA())</f>
        <v>#N/A</v>
      </c>
      <c r="D101" s="21"/>
      <c r="E101" s="22" t="e">
        <f>IFERROR(IF(OR(GeneralTable[[#This Row],[Exclude From Chart]]="X",PerfPowerST[[#This Row],[ExcludeHere]]="X"),NA(),GeneralTable[[#This Row],[Cons. ST]]),NA())</f>
        <v>#N/A</v>
      </c>
      <c r="F101" s="23" t="e">
        <f>IFERROR(IF(OR(GeneralTable[[#This Row],[Exclude From Chart]]="X",PerfPowerST[[#This Row],[ExcludeHere]]="X"),NA(),GeneralTable[[#This Row],[Dur. ST]]),NA())</f>
        <v>#N/A</v>
      </c>
    </row>
    <row r="102" spans="2:6" x14ac:dyDescent="0.3">
      <c r="B102" s="31" t="e">
        <f>IFERROR(GeneralTable[[#This Row],[Ref.]],NA())</f>
        <v>#N/A</v>
      </c>
      <c r="C102" s="21" t="e">
        <f>IFERROR(IF(GeneralTable[[#This Row],[Exclude From Chart]]="X",NA(),GeneralTable[[#This Row],[CPU]]&amp; " [" &amp; GeneralTable[[#This Row],[Ref.]] &amp; "]"),NA())</f>
        <v>#N/A</v>
      </c>
      <c r="D102" s="21"/>
      <c r="E102" s="22" t="e">
        <f>IFERROR(IF(OR(GeneralTable[[#This Row],[Exclude From Chart]]="X",PerfPowerST[[#This Row],[ExcludeHere]]="X"),NA(),GeneralTable[[#This Row],[Cons. ST]]),NA())</f>
        <v>#N/A</v>
      </c>
      <c r="F102" s="23" t="e">
        <f>IFERROR(IF(OR(GeneralTable[[#This Row],[Exclude From Chart]]="X",PerfPowerST[[#This Row],[ExcludeHere]]="X"),NA(),GeneralTable[[#This Row],[Dur. ST]]),NA())</f>
        <v>#N/A</v>
      </c>
    </row>
    <row r="103" spans="2:6" x14ac:dyDescent="0.3">
      <c r="B103" s="31" t="e">
        <f>IFERROR(GeneralTable[[#This Row],[Ref.]],NA())</f>
        <v>#N/A</v>
      </c>
      <c r="C103" s="21" t="e">
        <f>IFERROR(IF(GeneralTable[[#This Row],[Exclude From Chart]]="X",NA(),GeneralTable[[#This Row],[CPU]]&amp; " [" &amp; GeneralTable[[#This Row],[Ref.]] &amp; "]"),NA())</f>
        <v>#N/A</v>
      </c>
      <c r="D103" s="21"/>
      <c r="E103" s="22" t="e">
        <f>IFERROR(IF(OR(GeneralTable[[#This Row],[Exclude From Chart]]="X",PerfPowerST[[#This Row],[ExcludeHere]]="X"),NA(),GeneralTable[[#This Row],[Cons. ST]]),NA())</f>
        <v>#N/A</v>
      </c>
      <c r="F103" s="23" t="e">
        <f>IFERROR(IF(OR(GeneralTable[[#This Row],[Exclude From Chart]]="X",PerfPowerST[[#This Row],[ExcludeHere]]="X"),NA(),GeneralTable[[#This Row],[Dur. ST]]),NA())</f>
        <v>#N/A</v>
      </c>
    </row>
    <row r="104" spans="2:6" x14ac:dyDescent="0.3">
      <c r="B104" s="31" t="e">
        <f>IFERROR(GeneralTable[[#This Row],[Ref.]],NA())</f>
        <v>#N/A</v>
      </c>
      <c r="C104" s="21" t="e">
        <f>IFERROR(IF(GeneralTable[[#This Row],[Exclude From Chart]]="X",NA(),GeneralTable[[#This Row],[CPU]]&amp; " [" &amp; GeneralTable[[#This Row],[Ref.]] &amp; "]"),NA())</f>
        <v>#N/A</v>
      </c>
      <c r="D104" s="21"/>
      <c r="E104" s="22" t="e">
        <f>IFERROR(IF(OR(GeneralTable[[#This Row],[Exclude From Chart]]="X",PerfPowerST[[#This Row],[ExcludeHere]]="X"),NA(),GeneralTable[[#This Row],[Cons. ST]]),NA())</f>
        <v>#N/A</v>
      </c>
      <c r="F104" s="23" t="e">
        <f>IFERROR(IF(OR(GeneralTable[[#This Row],[Exclude From Chart]]="X",PerfPowerST[[#This Row],[ExcludeHere]]="X"),NA(),GeneralTable[[#This Row],[Dur. ST]]),NA())</f>
        <v>#N/A</v>
      </c>
    </row>
    <row r="105" spans="2:6" x14ac:dyDescent="0.3">
      <c r="B105" s="31" t="e">
        <f>IFERROR(GeneralTable[[#This Row],[Ref.]],NA())</f>
        <v>#N/A</v>
      </c>
      <c r="C105" s="21" t="e">
        <f>IFERROR(IF(GeneralTable[[#This Row],[Exclude From Chart]]="X",NA(),GeneralTable[[#This Row],[CPU]]&amp; " [" &amp; GeneralTable[[#This Row],[Ref.]] &amp; "]"),NA())</f>
        <v>#N/A</v>
      </c>
      <c r="D105" s="21"/>
      <c r="E105" s="22" t="e">
        <f>IFERROR(IF(OR(GeneralTable[[#This Row],[Exclude From Chart]]="X",PerfPowerST[[#This Row],[ExcludeHere]]="X"),NA(),GeneralTable[[#This Row],[Cons. ST]]),NA())</f>
        <v>#N/A</v>
      </c>
      <c r="F105" s="23" t="e">
        <f>IFERROR(IF(OR(GeneralTable[[#This Row],[Exclude From Chart]]="X",PerfPowerST[[#This Row],[ExcludeHere]]="X"),NA(),GeneralTable[[#This Row],[Dur. ST]]),NA())</f>
        <v>#N/A</v>
      </c>
    </row>
    <row r="106" spans="2:6" x14ac:dyDescent="0.3">
      <c r="B106" s="31" t="e">
        <f>IFERROR(GeneralTable[[#This Row],[Ref.]],NA())</f>
        <v>#N/A</v>
      </c>
      <c r="C106" s="21" t="e">
        <f>IFERROR(IF(GeneralTable[[#This Row],[Exclude From Chart]]="X",NA(),GeneralTable[[#This Row],[CPU]]&amp; " [" &amp; GeneralTable[[#This Row],[Ref.]] &amp; "]"),NA())</f>
        <v>#N/A</v>
      </c>
      <c r="D106" s="21"/>
      <c r="E106" s="22" t="e">
        <f>IFERROR(IF(OR(GeneralTable[[#This Row],[Exclude From Chart]]="X",PerfPowerST[[#This Row],[ExcludeHere]]="X"),NA(),GeneralTable[[#This Row],[Cons. ST]]),NA())</f>
        <v>#N/A</v>
      </c>
      <c r="F106" s="23" t="e">
        <f>IFERROR(IF(OR(GeneralTable[[#This Row],[Exclude From Chart]]="X",PerfPowerST[[#This Row],[ExcludeHere]]="X"),NA(),GeneralTable[[#This Row],[Dur. ST]]),NA())</f>
        <v>#N/A</v>
      </c>
    </row>
    <row r="107" spans="2:6" x14ac:dyDescent="0.3">
      <c r="B107" s="31" t="e">
        <f>IFERROR(GeneralTable[[#This Row],[Ref.]],NA())</f>
        <v>#N/A</v>
      </c>
      <c r="C107" s="21" t="e">
        <f>IFERROR(IF(GeneralTable[[#This Row],[Exclude From Chart]]="X",NA(),GeneralTable[[#This Row],[CPU]]&amp; " [" &amp; GeneralTable[[#This Row],[Ref.]] &amp; "]"),NA())</f>
        <v>#N/A</v>
      </c>
      <c r="D107" s="21"/>
      <c r="E107" s="22" t="e">
        <f>IFERROR(IF(OR(GeneralTable[[#This Row],[Exclude From Chart]]="X",PerfPowerST[[#This Row],[ExcludeHere]]="X"),NA(),GeneralTable[[#This Row],[Cons. ST]]),NA())</f>
        <v>#N/A</v>
      </c>
      <c r="F107" s="23" t="e">
        <f>IFERROR(IF(OR(GeneralTable[[#This Row],[Exclude From Chart]]="X",PerfPowerST[[#This Row],[ExcludeHere]]="X"),NA(),GeneralTable[[#This Row],[Dur. ST]]),NA())</f>
        <v>#N/A</v>
      </c>
    </row>
    <row r="108" spans="2:6" x14ac:dyDescent="0.3">
      <c r="B108" s="31" t="e">
        <f>IFERROR(GeneralTable[[#This Row],[Ref.]],NA())</f>
        <v>#N/A</v>
      </c>
      <c r="C108" s="21" t="e">
        <f>IFERROR(IF(GeneralTable[[#This Row],[Exclude From Chart]]="X",NA(),GeneralTable[[#This Row],[CPU]]&amp; " [" &amp; GeneralTable[[#This Row],[Ref.]] &amp; "]"),NA())</f>
        <v>#N/A</v>
      </c>
      <c r="D108" s="21"/>
      <c r="E108" s="22" t="e">
        <f>IFERROR(IF(OR(GeneralTable[[#This Row],[Exclude From Chart]]="X",PerfPowerST[[#This Row],[ExcludeHere]]="X"),NA(),GeneralTable[[#This Row],[Cons. ST]]),NA())</f>
        <v>#N/A</v>
      </c>
      <c r="F108" s="23" t="e">
        <f>IFERROR(IF(OR(GeneralTable[[#This Row],[Exclude From Chart]]="X",PerfPowerST[[#This Row],[ExcludeHere]]="X"),NA(),GeneralTable[[#This Row],[Dur. ST]]),NA())</f>
        <v>#N/A</v>
      </c>
    </row>
    <row r="109" spans="2:6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Row],[CPU]]&amp; " [" &amp; GeneralTable[[#This Row],[Ref.]] &amp; "]"),NA())</f>
        <v>#N/A</v>
      </c>
      <c r="D109" s="21"/>
      <c r="E109" s="22" t="e">
        <f>IFERROR(IF(OR(GeneralTable[[#This Row],[Exclude From Chart]]="X",PerfPowerST[[#This Row],[ExcludeHere]]="X"),NA(),GeneralTable[[#This Row],[Cons. ST]]),NA())</f>
        <v>#N/A</v>
      </c>
      <c r="F109" s="23" t="e">
        <f>IFERROR(IF(OR(GeneralTable[[#This Row],[Exclude From Chart]]="X",PerfPowerST[[#This Row],[ExcludeHere]]="X"),NA(),GeneralTable[[#This Row],[Dur. ST]]),NA())</f>
        <v>#N/A</v>
      </c>
    </row>
    <row r="110" spans="2:6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Row],[CPU]]&amp; " [" &amp; GeneralTable[[#This Row],[Ref.]] &amp; "]"),NA())</f>
        <v>#N/A</v>
      </c>
      <c r="D110" s="21"/>
      <c r="E110" s="22" t="e">
        <f>IFERROR(IF(OR(GeneralTable[[#This Row],[Exclude From Chart]]="X",PerfPowerST[[#This Row],[ExcludeHere]]="X"),NA(),GeneralTable[[#This Row],[Cons. ST]]),NA())</f>
        <v>#N/A</v>
      </c>
      <c r="F110" s="23" t="e">
        <f>IFERROR(IF(OR(GeneralTable[[#This Row],[Exclude From Chart]]="X",PerfPowerST[[#This Row],[ExcludeHere]]="X"),NA(),GeneralTable[[#This Row],[Dur. ST]]),NA())</f>
        <v>#N/A</v>
      </c>
    </row>
    <row r="111" spans="2:6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Row],[CPU]]&amp; " [" &amp; GeneralTable[[#This Row],[Ref.]] &amp; "]"),NA())</f>
        <v>#N/A</v>
      </c>
      <c r="D111" s="21"/>
      <c r="E111" s="22" t="e">
        <f>IFERROR(IF(OR(GeneralTable[[#This Row],[Exclude From Chart]]="X",PerfPowerST[[#This Row],[ExcludeHere]]="X"),NA(),GeneralTable[[#This Row],[Cons. ST]]),NA())</f>
        <v>#N/A</v>
      </c>
      <c r="F111" s="23" t="e">
        <f>IFERROR(IF(OR(GeneralTable[[#This Row],[Exclude From Chart]]="X",PerfPowerST[[#This Row],[ExcludeHere]]="X"),NA(),GeneralTable[[#This Row],[Dur. ST]]),NA())</f>
        <v>#N/A</v>
      </c>
    </row>
    <row r="112" spans="2:6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Row],[CPU]]&amp; " [" &amp; GeneralTable[[#This Row],[Ref.]] &amp; "]"),NA())</f>
        <v>#N/A</v>
      </c>
      <c r="D112" s="21"/>
      <c r="E112" s="22" t="e">
        <f>IFERROR(IF(OR(GeneralTable[[#This Row],[Exclude From Chart]]="X",PerfPowerST[[#This Row],[ExcludeHere]]="X"),NA(),GeneralTable[[#This Row],[Cons. ST]]),NA())</f>
        <v>#N/A</v>
      </c>
      <c r="F112" s="23" t="e">
        <f>IFERROR(IF(OR(GeneralTable[[#This Row],[Exclude From Chart]]="X",PerfPowerST[[#This Row],[ExcludeHere]]="X"),NA(),GeneralTable[[#This Row],[Dur. ST]]),NA())</f>
        <v>#N/A</v>
      </c>
    </row>
    <row r="113" spans="2:6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Row],[CPU]]&amp; " [" &amp; GeneralTable[[#This Row],[Ref.]] &amp; "]"),NA())</f>
        <v>#N/A</v>
      </c>
      <c r="D113" s="21"/>
      <c r="E113" s="22" t="e">
        <f>IFERROR(IF(OR(GeneralTable[[#This Row],[Exclude From Chart]]="X",PerfPowerST[[#This Row],[ExcludeHere]]="X"),NA(),GeneralTable[[#This Row],[Cons. ST]]),NA())</f>
        <v>#N/A</v>
      </c>
      <c r="F113" s="23" t="e">
        <f>IFERROR(IF(OR(GeneralTable[[#This Row],[Exclude From Chart]]="X",PerfPowerST[[#This Row],[ExcludeHere]]="X"),NA(),GeneralTable[[#This Row],[Dur. ST]]),NA())</f>
        <v>#N/A</v>
      </c>
    </row>
    <row r="114" spans="2:6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Row],[CPU]]&amp; " [" &amp; GeneralTable[[#This Row],[Ref.]] &amp; "]"),NA())</f>
        <v>#N/A</v>
      </c>
      <c r="D114" s="21"/>
      <c r="E114" s="22" t="e">
        <f>IFERROR(IF(OR(GeneralTable[[#This Row],[Exclude From Chart]]="X",PerfPowerST[[#This Row],[ExcludeHere]]="X"),NA(),GeneralTable[[#This Row],[Cons. ST]]),NA())</f>
        <v>#N/A</v>
      </c>
      <c r="F114" s="23" t="e">
        <f>IFERROR(IF(OR(GeneralTable[[#This Row],[Exclude From Chart]]="X",PerfPowerST[[#This Row],[ExcludeHere]]="X"),NA(),GeneralTable[[#This Row],[Dur. ST]]),NA())</f>
        <v>#N/A</v>
      </c>
    </row>
    <row r="115" spans="2:6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Row],[CPU]]&amp; " [" &amp; GeneralTable[[#This Row],[Ref.]] &amp; "]"),NA())</f>
        <v>#N/A</v>
      </c>
      <c r="D115" s="21"/>
      <c r="E115" s="22" t="e">
        <f>IFERROR(IF(OR(GeneralTable[[#This Row],[Exclude From Chart]]="X",PerfPowerST[[#This Row],[ExcludeHere]]="X"),NA(),GeneralTable[[#This Row],[Cons. ST]]),NA())</f>
        <v>#N/A</v>
      </c>
      <c r="F115" s="23" t="e">
        <f>IFERROR(IF(OR(GeneralTable[[#This Row],[Exclude From Chart]]="X",PerfPowerST[[#This Row],[ExcludeHere]]="X"),NA(),GeneralTable[[#This Row],[Dur. ST]]),NA())</f>
        <v>#N/A</v>
      </c>
    </row>
    <row r="116" spans="2:6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Row],[CPU]]&amp; " [" &amp; GeneralTable[[#This Row],[Ref.]] &amp; "]"),NA())</f>
        <v>#N/A</v>
      </c>
      <c r="D116" s="21"/>
      <c r="E116" s="22" t="e">
        <f>IFERROR(IF(OR(GeneralTable[[#This Row],[Exclude From Chart]]="X",PerfPowerST[[#This Row],[ExcludeHere]]="X"),NA(),GeneralTable[[#This Row],[Cons. ST]]),NA())</f>
        <v>#N/A</v>
      </c>
      <c r="F116" s="23" t="e">
        <f>IFERROR(IF(OR(GeneralTable[[#This Row],[Exclude From Chart]]="X",PerfPowerST[[#This Row],[ExcludeHere]]="X"),NA(),GeneralTable[[#This Row],[Dur. ST]]),NA())</f>
        <v>#N/A</v>
      </c>
    </row>
    <row r="117" spans="2:6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Row],[CPU]]&amp; " [" &amp; GeneralTable[[#This Row],[Ref.]] &amp; "]"),NA())</f>
        <v>#N/A</v>
      </c>
      <c r="D117" s="21"/>
      <c r="E117" s="22" t="e">
        <f>IFERROR(IF(OR(GeneralTable[[#This Row],[Exclude From Chart]]="X",PerfPowerST[[#This Row],[ExcludeHere]]="X"),NA(),GeneralTable[[#This Row],[Cons. ST]]),NA())</f>
        <v>#N/A</v>
      </c>
      <c r="F117" s="23" t="e">
        <f>IFERROR(IF(OR(GeneralTable[[#This Row],[Exclude From Chart]]="X",PerfPowerST[[#This Row],[ExcludeHere]]="X"),NA(),GeneralTable[[#This Row],[Dur. ST]]),NA())</f>
        <v>#N/A</v>
      </c>
    </row>
    <row r="118" spans="2:6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Row],[CPU]]&amp; " [" &amp; GeneralTable[[#This Row],[Ref.]] &amp; "]"),NA())</f>
        <v>#N/A</v>
      </c>
      <c r="D118" s="21"/>
      <c r="E118" s="22" t="e">
        <f>IFERROR(IF(OR(GeneralTable[[#This Row],[Exclude From Chart]]="X",PerfPowerST[[#This Row],[ExcludeHere]]="X"),NA(),GeneralTable[[#This Row],[Cons. ST]]),NA())</f>
        <v>#N/A</v>
      </c>
      <c r="F118" s="23" t="e">
        <f>IFERROR(IF(OR(GeneralTable[[#This Row],[Exclude From Chart]]="X",PerfPowerST[[#This Row],[ExcludeHere]]="X"),NA(),GeneralTable[[#This Row],[Dur. ST]]),NA())</f>
        <v>#N/A</v>
      </c>
    </row>
    <row r="119" spans="2:6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Row],[CPU]]&amp; " [" &amp; GeneralTable[[#This Row],[Ref.]] &amp; "]"),NA())</f>
        <v>#N/A</v>
      </c>
      <c r="D119" s="21"/>
      <c r="E119" s="22" t="e">
        <f>IFERROR(IF(OR(GeneralTable[[#This Row],[Exclude From Chart]]="X",PerfPowerST[[#This Row],[ExcludeHere]]="X"),NA(),GeneralTable[[#This Row],[Cons. ST]]),NA())</f>
        <v>#N/A</v>
      </c>
      <c r="F119" s="23" t="e">
        <f>IFERROR(IF(OR(GeneralTable[[#This Row],[Exclude From Chart]]="X",PerfPowerST[[#This Row],[ExcludeHere]]="X"),NA(),GeneralTable[[#This Row],[Dur. ST]]),NA())</f>
        <v>#N/A</v>
      </c>
    </row>
    <row r="120" spans="2:6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Row],[CPU]]&amp; " [" &amp; GeneralTable[[#This Row],[Ref.]] &amp; "]"),NA())</f>
        <v>#N/A</v>
      </c>
      <c r="D120" s="21"/>
      <c r="E120" s="22" t="e">
        <f>IFERROR(IF(OR(GeneralTable[[#This Row],[Exclude From Chart]]="X",PerfPowerST[[#This Row],[ExcludeHere]]="X"),NA(),GeneralTable[[#This Row],[Cons. ST]]),NA())</f>
        <v>#N/A</v>
      </c>
      <c r="F120" s="23" t="e">
        <f>IFERROR(IF(OR(GeneralTable[[#This Row],[Exclude From Chart]]="X",PerfPowerST[[#This Row],[ExcludeHere]]="X"),NA(),GeneralTable[[#This Row],[Dur. ST]]),NA())</f>
        <v>#N/A</v>
      </c>
    </row>
    <row r="121" spans="2:6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Row],[CPU]]&amp; " [" &amp; GeneralTable[[#This Row],[Ref.]] &amp; "]"),NA())</f>
        <v>#N/A</v>
      </c>
      <c r="D121" s="21"/>
      <c r="E121" s="22" t="e">
        <f>IFERROR(IF(OR(GeneralTable[[#This Row],[Exclude From Chart]]="X",PerfPowerST[[#This Row],[ExcludeHere]]="X"),NA(),GeneralTable[[#This Row],[Cons. ST]]),NA())</f>
        <v>#N/A</v>
      </c>
      <c r="F121" s="23" t="e">
        <f>IFERROR(IF(OR(GeneralTable[[#This Row],[Exclude From Chart]]="X",PerfPowerST[[#This Row],[ExcludeHere]]="X"),NA(),GeneralTable[[#This Row],[Dur. ST]]),NA())</f>
        <v>#N/A</v>
      </c>
    </row>
    <row r="122" spans="2:6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Row],[CPU]]&amp; " [" &amp; GeneralTable[[#This Row],[Ref.]] &amp; "]"),NA())</f>
        <v>#N/A</v>
      </c>
      <c r="D122" s="21"/>
      <c r="E122" s="22" t="e">
        <f>IFERROR(IF(OR(GeneralTable[[#This Row],[Exclude From Chart]]="X",PerfPowerST[[#This Row],[ExcludeHere]]="X"),NA(),GeneralTable[[#This Row],[Cons. ST]]),NA())</f>
        <v>#N/A</v>
      </c>
      <c r="F122" s="23" t="e">
        <f>IFERROR(IF(OR(GeneralTable[[#This Row],[Exclude From Chart]]="X",PerfPowerST[[#This Row],[ExcludeHere]]="X"),NA(),GeneralTable[[#This Row],[Dur. ST]]),NA())</f>
        <v>#N/A</v>
      </c>
    </row>
    <row r="123" spans="2:6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Row],[CPU]]&amp; " [" &amp; GeneralTable[[#This Row],[Ref.]] &amp; "]"),NA())</f>
        <v>#N/A</v>
      </c>
      <c r="D123" s="21"/>
      <c r="E123" s="22" t="e">
        <f>IFERROR(IF(OR(GeneralTable[[#This Row],[Exclude From Chart]]="X",PerfPowerST[[#This Row],[ExcludeHere]]="X"),NA(),GeneralTable[[#This Row],[Cons. ST]]),NA())</f>
        <v>#N/A</v>
      </c>
      <c r="F123" s="23" t="e">
        <f>IFERROR(IF(OR(GeneralTable[[#This Row],[Exclude From Chart]]="X",PerfPowerST[[#This Row],[ExcludeHere]]="X"),NA(),GeneralTable[[#This Row],[Dur. ST]]),NA())</f>
        <v>#N/A</v>
      </c>
    </row>
    <row r="124" spans="2:6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Row],[CPU]]&amp; " [" &amp; GeneralTable[[#This Row],[Ref.]] &amp; "]"),NA())</f>
        <v>#N/A</v>
      </c>
      <c r="D124" s="21"/>
      <c r="E124" s="22" t="e">
        <f>IFERROR(IF(OR(GeneralTable[[#This Row],[Exclude From Chart]]="X",PerfPowerST[[#This Row],[ExcludeHere]]="X"),NA(),GeneralTable[[#This Row],[Cons. ST]]),NA())</f>
        <v>#N/A</v>
      </c>
      <c r="F124" s="23" t="e">
        <f>IFERROR(IF(OR(GeneralTable[[#This Row],[Exclude From Chart]]="X",PerfPowerST[[#This Row],[ExcludeHere]]="X"),NA(),GeneralTable[[#This Row],[Dur. ST]]),NA())</f>
        <v>#N/A</v>
      </c>
    </row>
    <row r="125" spans="2:6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Row],[CPU]]&amp; " [" &amp; GeneralTable[[#This Row],[Ref.]] &amp; "]"),NA())</f>
        <v>#N/A</v>
      </c>
      <c r="D125" s="21"/>
      <c r="E125" s="22" t="e">
        <f>IFERROR(IF(OR(GeneralTable[[#This Row],[Exclude From Chart]]="X",PerfPowerST[[#This Row],[ExcludeHere]]="X"),NA(),GeneralTable[[#This Row],[Cons. ST]]),NA())</f>
        <v>#N/A</v>
      </c>
      <c r="F125" s="23" t="e">
        <f>IFERROR(IF(OR(GeneralTable[[#This Row],[Exclude From Chart]]="X",PerfPowerST[[#This Row],[ExcludeHere]]="X"),NA(),GeneralTable[[#This Row],[Dur. ST]]),NA())</f>
        <v>#N/A</v>
      </c>
    </row>
    <row r="126" spans="2:6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Row],[CPU]]&amp; " [" &amp; GeneralTable[[#This Row],[Ref.]] &amp; "]"),NA())</f>
        <v>#N/A</v>
      </c>
      <c r="D126" s="21"/>
      <c r="E126" s="22" t="e">
        <f>IFERROR(IF(OR(GeneralTable[[#This Row],[Exclude From Chart]]="X",PerfPowerST[[#This Row],[ExcludeHere]]="X"),NA(),GeneralTable[[#This Row],[Cons. ST]]),NA())</f>
        <v>#N/A</v>
      </c>
      <c r="F126" s="23" t="e">
        <f>IFERROR(IF(OR(GeneralTable[[#This Row],[Exclude From Chart]]="X",PerfPowerST[[#This Row],[ExcludeHere]]="X"),NA(),GeneralTable[[#This Row],[Dur. ST]]),NA())</f>
        <v>#N/A</v>
      </c>
    </row>
    <row r="127" spans="2:6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Row],[CPU]]&amp; " [" &amp; GeneralTable[[#This Row],[Ref.]] &amp; "]"),NA())</f>
        <v>#N/A</v>
      </c>
      <c r="D127" s="21"/>
      <c r="E127" s="22" t="e">
        <f>IFERROR(IF(OR(GeneralTable[[#This Row],[Exclude From Chart]]="X",PerfPowerST[[#This Row],[ExcludeHere]]="X"),NA(),GeneralTable[[#This Row],[Cons. ST]]),NA())</f>
        <v>#N/A</v>
      </c>
      <c r="F127" s="23" t="e">
        <f>IFERROR(IF(OR(GeneralTable[[#This Row],[Exclude From Chart]]="X",PerfPowerST[[#This Row],[ExcludeHere]]="X"),NA(),GeneralTable[[#This Row],[Dur. ST]]),NA())</f>
        <v>#N/A</v>
      </c>
    </row>
    <row r="128" spans="2:6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Row],[CPU]]&amp; " [" &amp; GeneralTable[[#This Row],[Ref.]] &amp; "]"),NA())</f>
        <v>#N/A</v>
      </c>
      <c r="D128" s="21"/>
      <c r="E128" s="22" t="e">
        <f>IFERROR(IF(OR(GeneralTable[[#This Row],[Exclude From Chart]]="X",PerfPowerST[[#This Row],[ExcludeHere]]="X"),NA(),GeneralTable[[#This Row],[Cons. ST]]),NA())</f>
        <v>#N/A</v>
      </c>
      <c r="F128" s="23" t="e">
        <f>IFERROR(IF(OR(GeneralTable[[#This Row],[Exclude From Chart]]="X",PerfPowerST[[#This Row],[ExcludeHere]]="X"),NA(),GeneralTable[[#This Row],[Dur. ST]]),NA())</f>
        <v>#N/A</v>
      </c>
    </row>
    <row r="129" spans="2:6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Row],[CPU]]&amp; " [" &amp; GeneralTable[[#This Row],[Ref.]] &amp; "]"),NA())</f>
        <v>#N/A</v>
      </c>
      <c r="D129" s="21"/>
      <c r="E129" s="22" t="e">
        <f>IFERROR(IF(OR(GeneralTable[[#This Row],[Exclude From Chart]]="X",PerfPowerST[[#This Row],[ExcludeHere]]="X"),NA(),GeneralTable[[#This Row],[Cons. ST]]),NA())</f>
        <v>#N/A</v>
      </c>
      <c r="F129" s="23" t="e">
        <f>IFERROR(IF(OR(GeneralTable[[#This Row],[Exclude From Chart]]="X",PerfPowerST[[#This Row],[ExcludeHere]]="X"),NA(),GeneralTable[[#This Row],[Dur. ST]]),NA())</f>
        <v>#N/A</v>
      </c>
    </row>
    <row r="130" spans="2:6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Row],[CPU]]&amp; " [" &amp; GeneralTable[[#This Row],[Ref.]] &amp; "]"),NA())</f>
        <v>#N/A</v>
      </c>
      <c r="D130" s="21"/>
      <c r="E130" s="22" t="e">
        <f>IFERROR(IF(OR(GeneralTable[[#This Row],[Exclude From Chart]]="X",PerfPowerST[[#This Row],[ExcludeHere]]="X"),NA(),GeneralTable[[#This Row],[Cons. ST]]),NA())</f>
        <v>#N/A</v>
      </c>
      <c r="F130" s="23" t="e">
        <f>IFERROR(IF(OR(GeneralTable[[#This Row],[Exclude From Chart]]="X",PerfPowerST[[#This Row],[ExcludeHere]]="X"),NA(),GeneralTable[[#This Row],[Dur. ST]]),NA())</f>
        <v>#N/A</v>
      </c>
    </row>
    <row r="131" spans="2:6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Row],[CPU]]&amp; " [" &amp; GeneralTable[[#This Row],[Ref.]] &amp; "]"),NA())</f>
        <v>#N/A</v>
      </c>
      <c r="D131" s="21"/>
      <c r="E131" s="22" t="e">
        <f>IFERROR(IF(OR(GeneralTable[[#This Row],[Exclude From Chart]]="X",PerfPowerST[[#This Row],[ExcludeHere]]="X"),NA(),GeneralTable[[#This Row],[Cons. ST]]),NA())</f>
        <v>#N/A</v>
      </c>
      <c r="F131" s="23" t="e">
        <f>IFERROR(IF(OR(GeneralTable[[#This Row],[Exclude From Chart]]="X",PerfPowerST[[#This Row],[ExcludeHere]]="X"),NA(),GeneralTable[[#This Row],[Dur. ST]]),NA())</f>
        <v>#N/A</v>
      </c>
    </row>
    <row r="132" spans="2:6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Row],[CPU]]&amp; " [" &amp; GeneralTable[[#This Row],[Ref.]] &amp; "]"),NA())</f>
        <v>#N/A</v>
      </c>
      <c r="D132" s="21"/>
      <c r="E132" s="22" t="e">
        <f>IFERROR(IF(OR(GeneralTable[[#This Row],[Exclude From Chart]]="X",PerfPowerST[[#This Row],[ExcludeHere]]="X"),NA(),GeneralTable[[#This Row],[Cons. ST]]),NA())</f>
        <v>#N/A</v>
      </c>
      <c r="F132" s="23" t="e">
        <f>IFERROR(IF(OR(GeneralTable[[#This Row],[Exclude From Chart]]="X",PerfPowerST[[#This Row],[ExcludeHere]]="X"),NA(),GeneralTable[[#This Row],[Dur. ST]]),NA())</f>
        <v>#N/A</v>
      </c>
    </row>
    <row r="133" spans="2:6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Row],[CPU]]&amp; " [" &amp; GeneralTable[[#This Row],[Ref.]] &amp; "]"),NA())</f>
        <v>#N/A</v>
      </c>
      <c r="D133" s="21"/>
      <c r="E133" s="22" t="e">
        <f>IFERROR(IF(OR(GeneralTable[[#This Row],[Exclude From Chart]]="X",PerfPowerST[[#This Row],[ExcludeHere]]="X"),NA(),GeneralTable[[#This Row],[Cons. ST]]),NA())</f>
        <v>#N/A</v>
      </c>
      <c r="F133" s="23" t="e">
        <f>IFERROR(IF(OR(GeneralTable[[#This Row],[Exclude From Chart]]="X",PerfPowerST[[#This Row],[ExcludeHere]]="X"),NA(),GeneralTable[[#This Row],[Dur. ST]]),NA())</f>
        <v>#N/A</v>
      </c>
    </row>
    <row r="134" spans="2:6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Row],[CPU]]&amp; " [" &amp; GeneralTable[[#This Row],[Ref.]] &amp; "]"),NA())</f>
        <v>#N/A</v>
      </c>
      <c r="D134" s="21"/>
      <c r="E134" s="22" t="e">
        <f>IFERROR(IF(OR(GeneralTable[[#This Row],[Exclude From Chart]]="X",PerfPowerST[[#This Row],[ExcludeHere]]="X"),NA(),GeneralTable[[#This Row],[Cons. ST]]),NA())</f>
        <v>#N/A</v>
      </c>
      <c r="F134" s="23" t="e">
        <f>IFERROR(IF(OR(GeneralTable[[#This Row],[Exclude From Chart]]="X",PerfPowerST[[#This Row],[ExcludeHere]]="X"),NA(),GeneralTable[[#This Row],[Dur. ST]]),NA())</f>
        <v>#N/A</v>
      </c>
    </row>
    <row r="135" spans="2:6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Row],[CPU]]&amp; " [" &amp; GeneralTable[[#This Row],[Ref.]] &amp; "]"),NA())</f>
        <v>#N/A</v>
      </c>
      <c r="D135" s="21"/>
      <c r="E135" s="22" t="e">
        <f>IFERROR(IF(OR(GeneralTable[[#This Row],[Exclude From Chart]]="X",PerfPowerST[[#This Row],[ExcludeHere]]="X"),NA(),GeneralTable[[#This Row],[Cons. ST]]),NA())</f>
        <v>#N/A</v>
      </c>
      <c r="F135" s="23" t="e">
        <f>IFERROR(IF(OR(GeneralTable[[#This Row],[Exclude From Chart]]="X",PerfPowerST[[#This Row],[ExcludeHere]]="X"),NA(),GeneralTable[[#This Row],[Dur. ST]]),NA())</f>
        <v>#N/A</v>
      </c>
    </row>
    <row r="136" spans="2:6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Row],[CPU]]&amp; " [" &amp; GeneralTable[[#This Row],[Ref.]] &amp; "]"),NA())</f>
        <v>#N/A</v>
      </c>
      <c r="D136" s="21"/>
      <c r="E136" s="22" t="e">
        <f>IFERROR(IF(OR(GeneralTable[[#This Row],[Exclude From Chart]]="X",PerfPowerST[[#This Row],[ExcludeHere]]="X"),NA(),GeneralTable[[#This Row],[Cons. ST]]),NA())</f>
        <v>#N/A</v>
      </c>
      <c r="F136" s="23" t="e">
        <f>IFERROR(IF(OR(GeneralTable[[#This Row],[Exclude From Chart]]="X",PerfPowerST[[#This Row],[ExcludeHere]]="X"),NA(),GeneralTable[[#This Row],[Dur. ST]]),NA())</f>
        <v>#N/A</v>
      </c>
    </row>
    <row r="137" spans="2:6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Row],[CPU]]&amp; " [" &amp; GeneralTable[[#This Row],[Ref.]] &amp; "]"),NA())</f>
        <v>#N/A</v>
      </c>
      <c r="D137" s="21"/>
      <c r="E137" s="22" t="e">
        <f>IFERROR(IF(OR(GeneralTable[[#This Row],[Exclude From Chart]]="X",PerfPowerST[[#This Row],[ExcludeHere]]="X"),NA(),GeneralTable[[#This Row],[Cons. ST]]),NA())</f>
        <v>#N/A</v>
      </c>
      <c r="F137" s="23" t="e">
        <f>IFERROR(IF(OR(GeneralTable[[#This Row],[Exclude From Chart]]="X",PerfPowerST[[#This Row],[ExcludeHere]]="X"),NA(),GeneralTable[[#This Row],[Dur. ST]]),NA())</f>
        <v>#N/A</v>
      </c>
    </row>
    <row r="138" spans="2:6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Row],[CPU]]&amp; " [" &amp; GeneralTable[[#This Row],[Ref.]] &amp; "]"),NA())</f>
        <v>#N/A</v>
      </c>
      <c r="D138" s="21"/>
      <c r="E138" s="22" t="e">
        <f>IFERROR(IF(OR(GeneralTable[[#This Row],[Exclude From Chart]]="X",PerfPowerST[[#This Row],[ExcludeHere]]="X"),NA(),GeneralTable[[#This Row],[Cons. ST]]),NA())</f>
        <v>#N/A</v>
      </c>
      <c r="F138" s="23" t="e">
        <f>IFERROR(IF(OR(GeneralTable[[#This Row],[Exclude From Chart]]="X",PerfPowerST[[#This Row],[ExcludeHere]]="X"),NA(),GeneralTable[[#This Row],[Dur. ST]]),NA())</f>
        <v>#N/A</v>
      </c>
    </row>
    <row r="139" spans="2:6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Row],[CPU]]&amp; " [" &amp; GeneralTable[[#This Row],[Ref.]] &amp; "]"),NA())</f>
        <v>#N/A</v>
      </c>
      <c r="D139" s="21"/>
      <c r="E139" s="22" t="e">
        <f>IFERROR(IF(OR(GeneralTable[[#This Row],[Exclude From Chart]]="X",PerfPowerST[[#This Row],[ExcludeHere]]="X"),NA(),GeneralTable[[#This Row],[Cons. ST]]),NA())</f>
        <v>#N/A</v>
      </c>
      <c r="F139" s="23" t="e">
        <f>IFERROR(IF(OR(GeneralTable[[#This Row],[Exclude From Chart]]="X",PerfPowerST[[#This Row],[ExcludeHere]]="X"),NA(),GeneralTable[[#This Row],[Dur. ST]]),NA())</f>
        <v>#N/A</v>
      </c>
    </row>
    <row r="140" spans="2:6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Row],[CPU]]&amp; " [" &amp; GeneralTable[[#This Row],[Ref.]] &amp; "]"),NA())</f>
        <v>#N/A</v>
      </c>
      <c r="D140" s="21"/>
      <c r="E140" s="22" t="e">
        <f>IFERROR(IF(OR(GeneralTable[[#This Row],[Exclude From Chart]]="X",PerfPowerST[[#This Row],[ExcludeHere]]="X"),NA(),GeneralTable[[#This Row],[Cons. ST]]),NA())</f>
        <v>#N/A</v>
      </c>
      <c r="F140" s="23" t="e">
        <f>IFERROR(IF(OR(GeneralTable[[#This Row],[Exclude From Chart]]="X",PerfPowerST[[#This Row],[ExcludeHere]]="X"),NA(),GeneralTable[[#This Row],[Dur. ST]]),NA())</f>
        <v>#N/A</v>
      </c>
    </row>
    <row r="141" spans="2:6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Row],[CPU]]&amp; " [" &amp; GeneralTable[[#This Row],[Ref.]] &amp; "]"),NA())</f>
        <v>#N/A</v>
      </c>
      <c r="D141" s="21"/>
      <c r="E141" s="22" t="e">
        <f>IFERROR(IF(OR(GeneralTable[[#This Row],[Exclude From Chart]]="X",PerfPowerST[[#This Row],[ExcludeHere]]="X"),NA(),GeneralTable[[#This Row],[Cons. ST]]),NA())</f>
        <v>#N/A</v>
      </c>
      <c r="F141" s="23" t="e">
        <f>IFERROR(IF(OR(GeneralTable[[#This Row],[Exclude From Chart]]="X",PerfPowerST[[#This Row],[ExcludeHere]]="X"),NA(),GeneralTable[[#This Row],[Dur. ST]]),NA())</f>
        <v>#N/A</v>
      </c>
    </row>
    <row r="142" spans="2:6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Row],[CPU]]&amp; " [" &amp; GeneralTable[[#This Row],[Ref.]] &amp; "]"),NA())</f>
        <v>#N/A</v>
      </c>
      <c r="D142" s="21"/>
      <c r="E142" s="22" t="e">
        <f>IFERROR(IF(OR(GeneralTable[[#This Row],[Exclude From Chart]]="X",PerfPowerST[[#This Row],[ExcludeHere]]="X"),NA(),GeneralTable[[#This Row],[Cons. ST]]),NA())</f>
        <v>#N/A</v>
      </c>
      <c r="F142" s="23" t="e">
        <f>IFERROR(IF(OR(GeneralTable[[#This Row],[Exclude From Chart]]="X",PerfPowerST[[#This Row],[ExcludeHere]]="X"),NA(),GeneralTable[[#This Row],[Dur. ST]]),NA())</f>
        <v>#N/A</v>
      </c>
    </row>
    <row r="143" spans="2:6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Row],[CPU]]&amp; " [" &amp; GeneralTable[[#This Row],[Ref.]] &amp; "]"),NA())</f>
        <v>#N/A</v>
      </c>
      <c r="D143" s="21"/>
      <c r="E143" s="22" t="e">
        <f>IFERROR(IF(OR(GeneralTable[[#This Row],[Exclude From Chart]]="X",PerfPowerST[[#This Row],[ExcludeHere]]="X"),NA(),GeneralTable[[#This Row],[Cons. ST]]),NA())</f>
        <v>#N/A</v>
      </c>
      <c r="F143" s="23" t="e">
        <f>IFERROR(IF(OR(GeneralTable[[#This Row],[Exclude From Chart]]="X",PerfPowerST[[#This Row],[ExcludeHere]]="X"),NA(),GeneralTable[[#This Row],[Dur. ST]]),NA())</f>
        <v>#N/A</v>
      </c>
    </row>
    <row r="144" spans="2:6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Row],[CPU]]&amp; " [" &amp; GeneralTable[[#This Row],[Ref.]] &amp; "]"),NA())</f>
        <v>#N/A</v>
      </c>
      <c r="D144" s="21"/>
      <c r="E144" s="22" t="e">
        <f>IFERROR(IF(OR(GeneralTable[[#This Row],[Exclude From Chart]]="X",PerfPowerST[[#This Row],[ExcludeHere]]="X"),NA(),GeneralTable[[#This Row],[Cons. ST]]),NA())</f>
        <v>#N/A</v>
      </c>
      <c r="F144" s="23" t="e">
        <f>IFERROR(IF(OR(GeneralTable[[#This Row],[Exclude From Chart]]="X",PerfPowerST[[#This Row],[ExcludeHere]]="X"),NA(),GeneralTable[[#This Row],[Dur. ST]]),NA())</f>
        <v>#N/A</v>
      </c>
    </row>
    <row r="145" spans="2:6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Row],[CPU]]&amp; " [" &amp; GeneralTable[[#This Row],[Ref.]] &amp; "]"),NA())</f>
        <v>#N/A</v>
      </c>
      <c r="D145" s="21"/>
      <c r="E145" s="22" t="e">
        <f>IFERROR(IF(OR(GeneralTable[[#This Row],[Exclude From Chart]]="X",PerfPowerST[[#This Row],[ExcludeHere]]="X"),NA(),GeneralTable[[#This Row],[Cons. ST]]),NA())</f>
        <v>#N/A</v>
      </c>
      <c r="F145" s="23" t="e">
        <f>IFERROR(IF(OR(GeneralTable[[#This Row],[Exclude From Chart]]="X",PerfPowerST[[#This Row],[ExcludeHere]]="X"),NA(),GeneralTable[[#This Row],[Dur. ST]]),NA())</f>
        <v>#N/A</v>
      </c>
    </row>
    <row r="146" spans="2:6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Row],[CPU]]&amp; " [" &amp; GeneralTable[[#This Row],[Ref.]] &amp; "]"),NA())</f>
        <v>#N/A</v>
      </c>
      <c r="D146" s="21"/>
      <c r="E146" s="22" t="e">
        <f>IFERROR(IF(OR(GeneralTable[[#This Row],[Exclude From Chart]]="X",PerfPowerST[[#This Row],[ExcludeHere]]="X"),NA(),GeneralTable[[#This Row],[Cons. ST]]),NA())</f>
        <v>#N/A</v>
      </c>
      <c r="F146" s="23" t="e">
        <f>IFERROR(IF(OR(GeneralTable[[#This Row],[Exclude From Chart]]="X",PerfPowerST[[#This Row],[ExcludeHere]]="X"),NA(),GeneralTable[[#This Row],[Dur. ST]]),NA())</f>
        <v>#N/A</v>
      </c>
    </row>
    <row r="147" spans="2:6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Row],[CPU]]&amp; " [" &amp; GeneralTable[[#This Row],[Ref.]] &amp; "]"),NA())</f>
        <v>#N/A</v>
      </c>
      <c r="D147" s="21"/>
      <c r="E147" s="22" t="e">
        <f>IFERROR(IF(OR(GeneralTable[[#This Row],[Exclude From Chart]]="X",PerfPowerST[[#This Row],[ExcludeHere]]="X"),NA(),GeneralTable[[#This Row],[Cons. ST]]),NA())</f>
        <v>#N/A</v>
      </c>
      <c r="F147" s="23" t="e">
        <f>IFERROR(IF(OR(GeneralTable[[#This Row],[Exclude From Chart]]="X",PerfPowerST[[#This Row],[ExcludeHere]]="X"),NA(),GeneralTable[[#This Row],[Dur. ST]]),NA())</f>
        <v>#N/A</v>
      </c>
    </row>
    <row r="148" spans="2:6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Row],[CPU]]&amp; " [" &amp; GeneralTable[[#This Row],[Ref.]] &amp; "]"),NA())</f>
        <v>#N/A</v>
      </c>
      <c r="D148" s="21"/>
      <c r="E148" s="22" t="e">
        <f>IFERROR(IF(OR(GeneralTable[[#This Row],[Exclude From Chart]]="X",PerfPowerST[[#This Row],[ExcludeHere]]="X"),NA(),GeneralTable[[#This Row],[Cons. ST]]),NA())</f>
        <v>#N/A</v>
      </c>
      <c r="F148" s="23" t="e">
        <f>IFERROR(IF(OR(GeneralTable[[#This Row],[Exclude From Chart]]="X",PerfPowerST[[#This Row],[ExcludeHere]]="X"),NA(),GeneralTable[[#This Row],[Dur. ST]]),NA())</f>
        <v>#N/A</v>
      </c>
    </row>
    <row r="149" spans="2:6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Row],[CPU]]&amp; " [" &amp; GeneralTable[[#This Row],[Ref.]] &amp; "]"),NA())</f>
        <v>#N/A</v>
      </c>
      <c r="D149" s="21"/>
      <c r="E149" s="22" t="e">
        <f>IFERROR(IF(OR(GeneralTable[[#This Row],[Exclude From Chart]]="X",PerfPowerST[[#This Row],[ExcludeHere]]="X"),NA(),GeneralTable[[#This Row],[Cons. ST]]),NA())</f>
        <v>#N/A</v>
      </c>
      <c r="F149" s="23" t="e">
        <f>IFERROR(IF(OR(GeneralTable[[#This Row],[Exclude From Chart]]="X",PerfPowerST[[#This Row],[ExcludeHere]]="X"),NA(),GeneralTable[[#This Row],[Dur. ST]]),NA())</f>
        <v>#N/A</v>
      </c>
    </row>
    <row r="150" spans="2:6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Row],[CPU]]&amp; " [" &amp; GeneralTable[[#This Row],[Ref.]] &amp; "]"),NA())</f>
        <v>#N/A</v>
      </c>
      <c r="D150" s="21"/>
      <c r="E150" s="22" t="e">
        <f>IFERROR(IF(OR(GeneralTable[[#This Row],[Exclude From Chart]]="X",PerfPowerST[[#This Row],[ExcludeHere]]="X"),NA(),GeneralTable[[#This Row],[Cons. ST]]),NA())</f>
        <v>#N/A</v>
      </c>
      <c r="F150" s="23" t="e">
        <f>IFERROR(IF(OR(GeneralTable[[#This Row],[Exclude From Chart]]="X",PerfPowerST[[#This Row],[ExcludeHere]]="X"),NA(),GeneralTable[[#This Row],[Dur. ST]]),NA())</f>
        <v>#N/A</v>
      </c>
    </row>
    <row r="151" spans="2:6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Row],[CPU]]&amp; " [" &amp; GeneralTable[[#This Row],[Ref.]] &amp; "]"),NA())</f>
        <v>#N/A</v>
      </c>
      <c r="D151" s="21"/>
      <c r="E151" s="22" t="e">
        <f>IFERROR(IF(OR(GeneralTable[[#This Row],[Exclude From Chart]]="X",PerfPowerST[[#This Row],[ExcludeHere]]="X"),NA(),GeneralTable[[#This Row],[Cons. ST]]),NA())</f>
        <v>#N/A</v>
      </c>
      <c r="F151" s="23" t="e">
        <f>IFERROR(IF(OR(GeneralTable[[#This Row],[Exclude From Chart]]="X",PerfPowerST[[#This Row],[ExcludeHere]]="X"),NA(),GeneralTable[[#This Row],[Dur. ST]]),NA())</f>
        <v>#N/A</v>
      </c>
    </row>
    <row r="152" spans="2:6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Row],[CPU]]&amp; " [" &amp; GeneralTable[[#This Row],[Ref.]] &amp; "]"),NA())</f>
        <v>#N/A</v>
      </c>
      <c r="D152" s="21"/>
      <c r="E152" s="22" t="e">
        <f>IFERROR(IF(OR(GeneralTable[[#This Row],[Exclude From Chart]]="X",PerfPowerST[[#This Row],[ExcludeHere]]="X"),NA(),GeneralTable[[#This Row],[Cons. ST]]),NA())</f>
        <v>#N/A</v>
      </c>
      <c r="F152" s="23" t="e">
        <f>IFERROR(IF(OR(GeneralTable[[#This Row],[Exclude From Chart]]="X",PerfPowerST[[#This Row],[ExcludeHere]]="X"),NA(),GeneralTable[[#This Row],[Dur. ST]]),NA())</f>
        <v>#N/A</v>
      </c>
    </row>
    <row r="153" spans="2:6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Row],[CPU]]&amp; " [" &amp; GeneralTable[[#This Row],[Ref.]] &amp; "]"),NA())</f>
        <v>#N/A</v>
      </c>
      <c r="D153" s="21"/>
      <c r="E153" s="22" t="e">
        <f>IFERROR(IF(OR(GeneralTable[[#This Row],[Exclude From Chart]]="X",PerfPowerST[[#This Row],[ExcludeHere]]="X"),NA(),GeneralTable[[#This Row],[Cons. ST]]),NA())</f>
        <v>#N/A</v>
      </c>
      <c r="F153" s="23" t="e">
        <f>IFERROR(IF(OR(GeneralTable[[#This Row],[Exclude From Chart]]="X",PerfPowerST[[#This Row],[ExcludeHere]]="X"),NA(),GeneralTable[[#This Row],[Dur. ST]]),NA())</f>
        <v>#N/A</v>
      </c>
    </row>
    <row r="154" spans="2:6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Row],[CPU]]&amp; " [" &amp; GeneralTable[[#This Row],[Ref.]] &amp; "]"),NA())</f>
        <v>#N/A</v>
      </c>
      <c r="D154" s="21"/>
      <c r="E154" s="22" t="e">
        <f>IFERROR(IF(OR(GeneralTable[[#This Row],[Exclude From Chart]]="X",PerfPowerST[[#This Row],[ExcludeHere]]="X"),NA(),GeneralTable[[#This Row],[Cons. ST]]),NA())</f>
        <v>#N/A</v>
      </c>
      <c r="F154" s="23" t="e">
        <f>IFERROR(IF(OR(GeneralTable[[#This Row],[Exclude From Chart]]="X",PerfPowerST[[#This Row],[ExcludeHere]]="X"),NA(),GeneralTable[[#This Row],[Dur. ST]]),NA())</f>
        <v>#N/A</v>
      </c>
    </row>
    <row r="155" spans="2:6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Row],[CPU]]&amp; " [" &amp; GeneralTable[[#This Row],[Ref.]] &amp; "]"),NA())</f>
        <v>#N/A</v>
      </c>
      <c r="D155" s="21"/>
      <c r="E155" s="22" t="e">
        <f>IFERROR(IF(OR(GeneralTable[[#This Row],[Exclude From Chart]]="X",PerfPowerST[[#This Row],[ExcludeHere]]="X"),NA(),GeneralTable[[#This Row],[Cons. ST]]),NA())</f>
        <v>#N/A</v>
      </c>
      <c r="F155" s="23" t="e">
        <f>IFERROR(IF(OR(GeneralTable[[#This Row],[Exclude From Chart]]="X",PerfPowerST[[#This Row],[ExcludeHere]]="X"),NA(),GeneralTable[[#This Row],[Dur. ST]]),NA())</f>
        <v>#N/A</v>
      </c>
    </row>
    <row r="156" spans="2:6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Row],[CPU]]&amp; " [" &amp; GeneralTable[[#This Row],[Ref.]] &amp; "]"),NA())</f>
        <v>#N/A</v>
      </c>
      <c r="D156" s="21"/>
      <c r="E156" s="22" t="e">
        <f>IFERROR(IF(OR(GeneralTable[[#This Row],[Exclude From Chart]]="X",PerfPowerST[[#This Row],[ExcludeHere]]="X"),NA(),GeneralTable[[#This Row],[Cons. ST]]),NA())</f>
        <v>#N/A</v>
      </c>
      <c r="F156" s="23" t="e">
        <f>IFERROR(IF(OR(GeneralTable[[#This Row],[Exclude From Chart]]="X",PerfPowerST[[#This Row],[ExcludeHere]]="X"),NA(),GeneralTable[[#This Row],[Dur. ST]]),NA())</f>
        <v>#N/A</v>
      </c>
    </row>
    <row r="157" spans="2:6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Row],[CPU]]&amp; " [" &amp; GeneralTable[[#This Row],[Ref.]] &amp; "]"),NA())</f>
        <v>#N/A</v>
      </c>
      <c r="D157" s="21"/>
      <c r="E157" s="22" t="e">
        <f>IFERROR(IF(OR(GeneralTable[[#This Row],[Exclude From Chart]]="X",PerfPowerST[[#This Row],[ExcludeHere]]="X"),NA(),GeneralTable[[#This Row],[Cons. ST]]),NA())</f>
        <v>#N/A</v>
      </c>
      <c r="F157" s="23" t="e">
        <f>IFERROR(IF(OR(GeneralTable[[#This Row],[Exclude From Chart]]="X",PerfPowerST[[#This Row],[ExcludeHere]]="X"),NA(),GeneralTable[[#This Row],[Dur. ST]]),NA())</f>
        <v>#N/A</v>
      </c>
    </row>
    <row r="158" spans="2:6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Row],[CPU]]&amp; " [" &amp; GeneralTable[[#This Row],[Ref.]] &amp; "]"),NA())</f>
        <v>#N/A</v>
      </c>
      <c r="D158" s="21"/>
      <c r="E158" s="22" t="e">
        <f>IFERROR(IF(OR(GeneralTable[[#This Row],[Exclude From Chart]]="X",PerfPowerST[[#This Row],[ExcludeHere]]="X"),NA(),GeneralTable[[#This Row],[Cons. ST]]),NA())</f>
        <v>#N/A</v>
      </c>
      <c r="F158" s="23" t="e">
        <f>IFERROR(IF(OR(GeneralTable[[#This Row],[Exclude From Chart]]="X",PerfPowerST[[#This Row],[ExcludeHere]]="X"),NA(),GeneralTable[[#This Row],[Dur. ST]]),NA())</f>
        <v>#N/A</v>
      </c>
    </row>
    <row r="159" spans="2:6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Row],[CPU]]&amp; " [" &amp; GeneralTable[[#This Row],[Ref.]] &amp; "]"),NA())</f>
        <v>#N/A</v>
      </c>
      <c r="D159" s="21"/>
      <c r="E159" s="22" t="e">
        <f>IFERROR(IF(OR(GeneralTable[[#This Row],[Exclude From Chart]]="X",PerfPowerST[[#This Row],[ExcludeHere]]="X"),NA(),GeneralTable[[#This Row],[Cons. ST]]),NA())</f>
        <v>#N/A</v>
      </c>
      <c r="F159" s="23" t="e">
        <f>IFERROR(IF(OR(GeneralTable[[#This Row],[Exclude From Chart]]="X",PerfPowerST[[#This Row],[ExcludeHere]]="X"),NA(),GeneralTable[[#This Row],[Dur. ST]]),NA())</f>
        <v>#N/A</v>
      </c>
    </row>
    <row r="160" spans="2:6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Row],[CPU]]&amp; " [" &amp; GeneralTable[[#This Row],[Ref.]] &amp; "]"),NA())</f>
        <v>#N/A</v>
      </c>
      <c r="D160" s="21"/>
      <c r="E160" s="22" t="e">
        <f>IFERROR(IF(OR(GeneralTable[[#This Row],[Exclude From Chart]]="X",PerfPowerST[[#This Row],[ExcludeHere]]="X"),NA(),GeneralTable[[#This Row],[Cons. ST]]),NA())</f>
        <v>#N/A</v>
      </c>
      <c r="F160" s="23" t="e">
        <f>IFERROR(IF(OR(GeneralTable[[#This Row],[Exclude From Chart]]="X",PerfPowerST[[#This Row],[ExcludeHere]]="X"),NA(),GeneralTable[[#This Row],[Dur. ST]]),NA())</f>
        <v>#N/A</v>
      </c>
    </row>
    <row r="161" spans="2:6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Row],[CPU]]&amp; " [" &amp; GeneralTable[[#This Row],[Ref.]] &amp; "]"),NA())</f>
        <v>#N/A</v>
      </c>
      <c r="D161" s="21"/>
      <c r="E161" s="22" t="e">
        <f>IFERROR(IF(OR(GeneralTable[[#This Row],[Exclude From Chart]]="X",PerfPowerST[[#This Row],[ExcludeHere]]="X"),NA(),GeneralTable[[#This Row],[Cons. ST]]),NA())</f>
        <v>#N/A</v>
      </c>
      <c r="F161" s="23" t="e">
        <f>IFERROR(IF(OR(GeneralTable[[#This Row],[Exclude From Chart]]="X",PerfPowerST[[#This Row],[ExcludeHere]]="X"),NA(),GeneralTable[[#This Row],[Dur. ST]]),NA())</f>
        <v>#N/A</v>
      </c>
    </row>
    <row r="162" spans="2:6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Row],[CPU]]&amp; " [" &amp; GeneralTable[[#This Row],[Ref.]] &amp; "]"),NA())</f>
        <v>#N/A</v>
      </c>
      <c r="D162" s="21"/>
      <c r="E162" s="22" t="e">
        <f>IFERROR(IF(OR(GeneralTable[[#This Row],[Exclude From Chart]]="X",PerfPowerST[[#This Row],[ExcludeHere]]="X"),NA(),GeneralTable[[#This Row],[Cons. ST]]),NA())</f>
        <v>#N/A</v>
      </c>
      <c r="F162" s="23" t="e">
        <f>IFERROR(IF(OR(GeneralTable[[#This Row],[Exclude From Chart]]="X",PerfPowerST[[#This Row],[ExcludeHere]]="X"),NA(),GeneralTable[[#This Row],[Dur. ST]]),NA())</f>
        <v>#N/A</v>
      </c>
    </row>
    <row r="163" spans="2:6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Row],[CPU]]&amp; " [" &amp; GeneralTable[[#This Row],[Ref.]] &amp; "]"),NA())</f>
        <v>#N/A</v>
      </c>
      <c r="D163" s="21"/>
      <c r="E163" s="22" t="e">
        <f>IFERROR(IF(OR(GeneralTable[[#This Row],[Exclude From Chart]]="X",PerfPowerST[[#This Row],[ExcludeHere]]="X"),NA(),GeneralTable[[#This Row],[Cons. ST]]),NA())</f>
        <v>#N/A</v>
      </c>
      <c r="F163" s="23" t="e">
        <f>IFERROR(IF(OR(GeneralTable[[#This Row],[Exclude From Chart]]="X",PerfPowerST[[#This Row],[ExcludeHere]]="X"),NA(),GeneralTable[[#This Row],[Dur. ST]]),NA())</f>
        <v>#N/A</v>
      </c>
    </row>
    <row r="164" spans="2:6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Row],[CPU]]&amp; " [" &amp; GeneralTable[[#This Row],[Ref.]] &amp; "]"),NA())</f>
        <v>#N/A</v>
      </c>
      <c r="D164" s="21"/>
      <c r="E164" s="22" t="e">
        <f>IFERROR(IF(OR(GeneralTable[[#This Row],[Exclude From Chart]]="X",PerfPowerST[[#This Row],[ExcludeHere]]="X"),NA(),GeneralTable[[#This Row],[Cons. ST]]),NA())</f>
        <v>#N/A</v>
      </c>
      <c r="F164" s="23" t="e">
        <f>IFERROR(IF(OR(GeneralTable[[#This Row],[Exclude From Chart]]="X",PerfPowerST[[#This Row],[ExcludeHere]]="X"),NA(),GeneralTable[[#This Row],[Dur. ST]]),NA())</f>
        <v>#N/A</v>
      </c>
    </row>
    <row r="165" spans="2:6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Row],[CPU]]&amp; " [" &amp; GeneralTable[[#This Row],[Ref.]] &amp; "]"),NA())</f>
        <v>#N/A</v>
      </c>
      <c r="D165" s="21"/>
      <c r="E165" s="22" t="e">
        <f>IFERROR(IF(OR(GeneralTable[[#This Row],[Exclude From Chart]]="X",PerfPowerST[[#This Row],[ExcludeHere]]="X"),NA(),GeneralTable[[#This Row],[Cons. ST]]),NA())</f>
        <v>#N/A</v>
      </c>
      <c r="F165" s="23" t="e">
        <f>IFERROR(IF(OR(GeneralTable[[#This Row],[Exclude From Chart]]="X",PerfPowerST[[#This Row],[ExcludeHere]]="X"),NA(),GeneralTable[[#This Row],[Dur. ST]]),NA())</f>
        <v>#N/A</v>
      </c>
    </row>
    <row r="166" spans="2:6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Row],[CPU]]&amp; " [" &amp; GeneralTable[[#This Row],[Ref.]] &amp; "]"),NA())</f>
        <v>#N/A</v>
      </c>
      <c r="D166" s="21"/>
      <c r="E166" s="22" t="e">
        <f>IFERROR(IF(OR(GeneralTable[[#This Row],[Exclude From Chart]]="X",PerfPowerST[[#This Row],[ExcludeHere]]="X"),NA(),GeneralTable[[#This Row],[Cons. ST]]),NA())</f>
        <v>#N/A</v>
      </c>
      <c r="F166" s="23" t="e">
        <f>IFERROR(IF(OR(GeneralTable[[#This Row],[Exclude From Chart]]="X",PerfPowerST[[#This Row],[ExcludeHere]]="X"),NA(),GeneralTable[[#This Row],[Dur. ST]]),NA())</f>
        <v>#N/A</v>
      </c>
    </row>
    <row r="167" spans="2:6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Row],[CPU]]&amp; " [" &amp; GeneralTable[[#This Row],[Ref.]] &amp; "]"),NA())</f>
        <v>#N/A</v>
      </c>
      <c r="D167" s="21"/>
      <c r="E167" s="22" t="e">
        <f>IFERROR(IF(OR(GeneralTable[[#This Row],[Exclude From Chart]]="X",PerfPowerST[[#This Row],[ExcludeHere]]="X"),NA(),GeneralTable[[#This Row],[Cons. ST]]),NA())</f>
        <v>#N/A</v>
      </c>
      <c r="F167" s="23" t="e">
        <f>IFERROR(IF(OR(GeneralTable[[#This Row],[Exclude From Chart]]="X",PerfPowerST[[#This Row],[ExcludeHere]]="X"),NA(),GeneralTable[[#This Row],[Dur. ST]]),NA())</f>
        <v>#N/A</v>
      </c>
    </row>
    <row r="168" spans="2:6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Row],[CPU]]&amp; " [" &amp; GeneralTable[[#This Row],[Ref.]] &amp; "]"),NA())</f>
        <v>#N/A</v>
      </c>
      <c r="D168" s="21"/>
      <c r="E168" s="22" t="e">
        <f>IFERROR(IF(OR(GeneralTable[[#This Row],[Exclude From Chart]]="X",PerfPowerST[[#This Row],[ExcludeHere]]="X"),NA(),GeneralTable[[#This Row],[Cons. ST]]),NA())</f>
        <v>#N/A</v>
      </c>
      <c r="F168" s="23" t="e">
        <f>IFERROR(IF(OR(GeneralTable[[#This Row],[Exclude From Chart]]="X",PerfPowerST[[#This Row],[ExcludeHere]]="X"),NA(),GeneralTable[[#This Row],[Dur. ST]]),NA())</f>
        <v>#N/A</v>
      </c>
    </row>
    <row r="169" spans="2:6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Row],[CPU]]&amp; " [" &amp; GeneralTable[[#This Row],[Ref.]] &amp; "]"),NA())</f>
        <v>#N/A</v>
      </c>
      <c r="D169" s="21"/>
      <c r="E169" s="22" t="e">
        <f>IFERROR(IF(OR(GeneralTable[[#This Row],[Exclude From Chart]]="X",PerfPowerST[[#This Row],[ExcludeHere]]="X"),NA(),GeneralTable[[#This Row],[Cons. ST]]),NA())</f>
        <v>#N/A</v>
      </c>
      <c r="F169" s="23" t="e">
        <f>IFERROR(IF(OR(GeneralTable[[#This Row],[Exclude From Chart]]="X",PerfPowerST[[#This Row],[ExcludeHere]]="X"),NA(),GeneralTable[[#This Row],[Dur. ST]]),NA())</f>
        <v>#N/A</v>
      </c>
    </row>
    <row r="170" spans="2:6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Row],[CPU]]&amp; " [" &amp; GeneralTable[[#This Row],[Ref.]] &amp; "]"),NA())</f>
        <v>#N/A</v>
      </c>
      <c r="D170" s="21"/>
      <c r="E170" s="22" t="e">
        <f>IFERROR(IF(OR(GeneralTable[[#This Row],[Exclude From Chart]]="X",PerfPowerST[[#This Row],[ExcludeHere]]="X"),NA(),GeneralTable[[#This Row],[Cons. ST]]),NA())</f>
        <v>#N/A</v>
      </c>
      <c r="F170" s="23" t="e">
        <f>IFERROR(IF(OR(GeneralTable[[#This Row],[Exclude From Chart]]="X",PerfPowerST[[#This Row],[ExcludeHere]]="X"),NA(),GeneralTable[[#This Row],[Dur. ST]]),NA())</f>
        <v>#N/A</v>
      </c>
    </row>
    <row r="171" spans="2:6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Row],[CPU]]&amp; " [" &amp; GeneralTable[[#This Row],[Ref.]] &amp; "]"),NA())</f>
        <v>#N/A</v>
      </c>
      <c r="D171" s="21"/>
      <c r="E171" s="22" t="e">
        <f>IFERROR(IF(OR(GeneralTable[[#This Row],[Exclude From Chart]]="X",PerfPowerST[[#This Row],[ExcludeHere]]="X"),NA(),GeneralTable[[#This Row],[Cons. ST]]),NA())</f>
        <v>#N/A</v>
      </c>
      <c r="F171" s="23" t="e">
        <f>IFERROR(IF(OR(GeneralTable[[#This Row],[Exclude From Chart]]="X",PerfPowerST[[#This Row],[ExcludeHere]]="X"),NA(),GeneralTable[[#This Row],[Dur. ST]]),NA())</f>
        <v>#N/A</v>
      </c>
    </row>
    <row r="172" spans="2:6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Row],[CPU]]&amp; " [" &amp; GeneralTable[[#This Row],[Ref.]] &amp; "]"),NA())</f>
        <v>#N/A</v>
      </c>
      <c r="D172" s="21"/>
      <c r="E172" s="22" t="e">
        <f>IFERROR(IF(OR(GeneralTable[[#This Row],[Exclude From Chart]]="X",PerfPowerST[[#This Row],[ExcludeHere]]="X"),NA(),GeneralTable[[#This Row],[Cons. ST]]),NA())</f>
        <v>#N/A</v>
      </c>
      <c r="F172" s="23" t="e">
        <f>IFERROR(IF(OR(GeneralTable[[#This Row],[Exclude From Chart]]="X",PerfPowerST[[#This Row],[ExcludeHere]]="X"),NA(),GeneralTable[[#This Row],[Dur. ST]]),NA())</f>
        <v>#N/A</v>
      </c>
    </row>
    <row r="173" spans="2:6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Row],[CPU]]&amp; " [" &amp; GeneralTable[[#This Row],[Ref.]] &amp; "]"),NA())</f>
        <v>#N/A</v>
      </c>
      <c r="D173" s="21"/>
      <c r="E173" s="22" t="e">
        <f>IFERROR(IF(OR(GeneralTable[[#This Row],[Exclude From Chart]]="X",PerfPowerST[[#This Row],[ExcludeHere]]="X"),NA(),GeneralTable[[#This Row],[Cons. ST]]),NA())</f>
        <v>#N/A</v>
      </c>
      <c r="F173" s="23" t="e">
        <f>IFERROR(IF(OR(GeneralTable[[#This Row],[Exclude From Chart]]="X",PerfPowerST[[#This Row],[ExcludeHere]]="X"),NA(),GeneralTable[[#This Row],[Dur. ST]]),NA())</f>
        <v>#N/A</v>
      </c>
    </row>
    <row r="174" spans="2:6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Row],[CPU]]&amp; " [" &amp; GeneralTable[[#This Row],[Ref.]] &amp; "]"),NA())</f>
        <v>#N/A</v>
      </c>
      <c r="D174" s="21"/>
      <c r="E174" s="22" t="e">
        <f>IFERROR(IF(OR(GeneralTable[[#This Row],[Exclude From Chart]]="X",PerfPowerST[[#This Row],[ExcludeHere]]="X"),NA(),GeneralTable[[#This Row],[Cons. ST]]),NA())</f>
        <v>#N/A</v>
      </c>
      <c r="F174" s="23" t="e">
        <f>IFERROR(IF(OR(GeneralTable[[#This Row],[Exclude From Chart]]="X",PerfPowerST[[#This Row],[ExcludeHere]]="X"),NA(),GeneralTable[[#This Row],[Dur. ST]]),NA())</f>
        <v>#N/A</v>
      </c>
    </row>
    <row r="175" spans="2:6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Row],[CPU]]&amp; " [" &amp; GeneralTable[[#This Row],[Ref.]] &amp; "]"),NA())</f>
        <v>#N/A</v>
      </c>
      <c r="D175" s="21"/>
      <c r="E175" s="22" t="e">
        <f>IFERROR(IF(OR(GeneralTable[[#This Row],[Exclude From Chart]]="X",PerfPowerST[[#This Row],[ExcludeHere]]="X"),NA(),GeneralTable[[#This Row],[Cons. ST]]),NA())</f>
        <v>#N/A</v>
      </c>
      <c r="F175" s="23" t="e">
        <f>IFERROR(IF(OR(GeneralTable[[#This Row],[Exclude From Chart]]="X",PerfPowerST[[#This Row],[ExcludeHere]]="X"),NA(),GeneralTable[[#This Row],[Dur. ST]]),NA())</f>
        <v>#N/A</v>
      </c>
    </row>
    <row r="176" spans="2:6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Row],[CPU]]&amp; " [" &amp; GeneralTable[[#This Row],[Ref.]] &amp; "]"),NA())</f>
        <v>#N/A</v>
      </c>
      <c r="D176" s="21"/>
      <c r="E176" s="22" t="e">
        <f>IFERROR(IF(OR(GeneralTable[[#This Row],[Exclude From Chart]]="X",PerfPowerST[[#This Row],[ExcludeHere]]="X"),NA(),GeneralTable[[#This Row],[Cons. ST]]),NA())</f>
        <v>#N/A</v>
      </c>
      <c r="F176" s="23" t="e">
        <f>IFERROR(IF(OR(GeneralTable[[#This Row],[Exclude From Chart]]="X",PerfPowerST[[#This Row],[ExcludeHere]]="X"),NA(),GeneralTable[[#This Row],[Dur. ST]]),NA())</f>
        <v>#N/A</v>
      </c>
    </row>
    <row r="177" spans="2:6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Row],[CPU]]&amp; " [" &amp; GeneralTable[[#This Row],[Ref.]] &amp; "]"),NA())</f>
        <v>#N/A</v>
      </c>
      <c r="D177" s="21"/>
      <c r="E177" s="22" t="e">
        <f>IFERROR(IF(OR(GeneralTable[[#This Row],[Exclude From Chart]]="X",PerfPowerST[[#This Row],[ExcludeHere]]="X"),NA(),GeneralTable[[#This Row],[Cons. ST]]),NA())</f>
        <v>#N/A</v>
      </c>
      <c r="F177" s="23" t="e">
        <f>IFERROR(IF(OR(GeneralTable[[#This Row],[Exclude From Chart]]="X",PerfPowerST[[#This Row],[ExcludeHere]]="X"),NA(),GeneralTable[[#This Row],[Dur. ST]]),NA())</f>
        <v>#N/A</v>
      </c>
    </row>
    <row r="178" spans="2:6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Row],[CPU]]&amp; " [" &amp; GeneralTable[[#This Row],[Ref.]] &amp; "]"),NA())</f>
        <v>#N/A</v>
      </c>
      <c r="D178" s="21"/>
      <c r="E178" s="22" t="e">
        <f>IFERROR(IF(OR(GeneralTable[[#This Row],[Exclude From Chart]]="X",PerfPowerST[[#This Row],[ExcludeHere]]="X"),NA(),GeneralTable[[#This Row],[Cons. ST]]),NA())</f>
        <v>#N/A</v>
      </c>
      <c r="F178" s="23" t="e">
        <f>IFERROR(IF(OR(GeneralTable[[#This Row],[Exclude From Chart]]="X",PerfPowerST[[#This Row],[ExcludeHere]]="X"),NA(),GeneralTable[[#This Row],[Dur. ST]]),NA())</f>
        <v>#N/A</v>
      </c>
    </row>
    <row r="179" spans="2:6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Row],[CPU]]&amp; " [" &amp; GeneralTable[[#This Row],[Ref.]] &amp; "]"),NA())</f>
        <v>#N/A</v>
      </c>
      <c r="D179" s="21"/>
      <c r="E179" s="22" t="e">
        <f>IFERROR(IF(OR(GeneralTable[[#This Row],[Exclude From Chart]]="X",PerfPowerST[[#This Row],[ExcludeHere]]="X"),NA(),GeneralTable[[#This Row],[Cons. ST]]),NA())</f>
        <v>#N/A</v>
      </c>
      <c r="F179" s="23" t="e">
        <f>IFERROR(IF(OR(GeneralTable[[#This Row],[Exclude From Chart]]="X",PerfPowerST[[#This Row],[ExcludeHere]]="X"),NA(),GeneralTable[[#This Row],[Dur. ST]]),NA())</f>
        <v>#N/A</v>
      </c>
    </row>
    <row r="180" spans="2:6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Row],[CPU]]&amp; " [" &amp; GeneralTable[[#This Row],[Ref.]] &amp; "]"),NA())</f>
        <v>#N/A</v>
      </c>
      <c r="D180" s="21"/>
      <c r="E180" s="22" t="e">
        <f>IFERROR(IF(OR(GeneralTable[[#This Row],[Exclude From Chart]]="X",PerfPowerST[[#This Row],[ExcludeHere]]="X"),NA(),GeneralTable[[#This Row],[Cons. ST]]),NA())</f>
        <v>#N/A</v>
      </c>
      <c r="F180" s="23" t="e">
        <f>IFERROR(IF(OR(GeneralTable[[#This Row],[Exclude From Chart]]="X",PerfPowerST[[#This Row],[ExcludeHere]]="X"),NA(),GeneralTable[[#This Row],[Dur. ST]]),NA())</f>
        <v>#N/A</v>
      </c>
    </row>
    <row r="181" spans="2:6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Row],[CPU]]&amp; " [" &amp; GeneralTable[[#This Row],[Ref.]] &amp; "]"),NA())</f>
        <v>#N/A</v>
      </c>
      <c r="D181" s="21"/>
      <c r="E181" s="22" t="e">
        <f>IFERROR(IF(OR(GeneralTable[[#This Row],[Exclude From Chart]]="X",PerfPowerST[[#This Row],[ExcludeHere]]="X"),NA(),GeneralTable[[#This Row],[Cons. ST]]),NA())</f>
        <v>#N/A</v>
      </c>
      <c r="F181" s="23" t="e">
        <f>IFERROR(IF(OR(GeneralTable[[#This Row],[Exclude From Chart]]="X",PerfPowerST[[#This Row],[ExcludeHere]]="X"),NA(),GeneralTable[[#This Row],[Dur. ST]]),NA())</f>
        <v>#N/A</v>
      </c>
    </row>
    <row r="182" spans="2:6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Row],[CPU]]&amp; " [" &amp; GeneralTable[[#This Row],[Ref.]] &amp; "]"),NA())</f>
        <v>#N/A</v>
      </c>
      <c r="D182" s="21"/>
      <c r="E182" s="22" t="e">
        <f>IFERROR(IF(OR(GeneralTable[[#This Row],[Exclude From Chart]]="X",PerfPowerST[[#This Row],[ExcludeHere]]="X"),NA(),GeneralTable[[#This Row],[Cons. ST]]),NA())</f>
        <v>#N/A</v>
      </c>
      <c r="F182" s="23" t="e">
        <f>IFERROR(IF(OR(GeneralTable[[#This Row],[Exclude From Chart]]="X",PerfPowerST[[#This Row],[ExcludeHere]]="X"),NA(),GeneralTable[[#This Row],[Dur. ST]]),NA())</f>
        <v>#N/A</v>
      </c>
    </row>
    <row r="183" spans="2:6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Row],[CPU]]&amp; " [" &amp; GeneralTable[[#This Row],[Ref.]] &amp; "]"),NA())</f>
        <v>#N/A</v>
      </c>
      <c r="D183" s="21"/>
      <c r="E183" s="22" t="e">
        <f>IFERROR(IF(OR(GeneralTable[[#This Row],[Exclude From Chart]]="X",PerfPowerST[[#This Row],[ExcludeHere]]="X"),NA(),GeneralTable[[#This Row],[Cons. ST]]),NA())</f>
        <v>#N/A</v>
      </c>
      <c r="F183" s="23" t="e">
        <f>IFERROR(IF(OR(GeneralTable[[#This Row],[Exclude From Chart]]="X",PerfPowerST[[#This Row],[ExcludeHere]]="X"),NA(),GeneralTable[[#This Row],[Dur. ST]]),NA())</f>
        <v>#N/A</v>
      </c>
    </row>
    <row r="184" spans="2:6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Row],[CPU]]&amp; " [" &amp; GeneralTable[[#This Row],[Ref.]] &amp; "]"),NA())</f>
        <v>#N/A</v>
      </c>
      <c r="D184" s="21"/>
      <c r="E184" s="22" t="e">
        <f>IFERROR(IF(OR(GeneralTable[[#This Row],[Exclude From Chart]]="X",PerfPowerST[[#This Row],[ExcludeHere]]="X"),NA(),GeneralTable[[#This Row],[Cons. ST]]),NA())</f>
        <v>#N/A</v>
      </c>
      <c r="F184" s="23" t="e">
        <f>IFERROR(IF(OR(GeneralTable[[#This Row],[Exclude From Chart]]="X",PerfPowerST[[#This Row],[ExcludeHere]]="X"),NA(),GeneralTable[[#This Row],[Dur. ST]]),NA())</f>
        <v>#N/A</v>
      </c>
    </row>
    <row r="185" spans="2:6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Row],[CPU]]&amp; " [" &amp; GeneralTable[[#This Row],[Ref.]] &amp; "]"),NA())</f>
        <v>#N/A</v>
      </c>
      <c r="D185" s="21"/>
      <c r="E185" s="22" t="e">
        <f>IFERROR(IF(OR(GeneralTable[[#This Row],[Exclude From Chart]]="X",PerfPowerST[[#This Row],[ExcludeHere]]="X"),NA(),GeneralTable[[#This Row],[Cons. ST]]),NA())</f>
        <v>#N/A</v>
      </c>
      <c r="F185" s="23" t="e">
        <f>IFERROR(IF(OR(GeneralTable[[#This Row],[Exclude From Chart]]="X",PerfPowerST[[#This Row],[ExcludeHere]]="X"),NA(),GeneralTable[[#This Row],[Dur. ST]]),NA())</f>
        <v>#N/A</v>
      </c>
    </row>
    <row r="186" spans="2:6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Row],[CPU]]&amp; " [" &amp; GeneralTable[[#This Row],[Ref.]] &amp; "]"),NA())</f>
        <v>#N/A</v>
      </c>
      <c r="D186" s="21"/>
      <c r="E186" s="22" t="e">
        <f>IFERROR(IF(OR(GeneralTable[[#This Row],[Exclude From Chart]]="X",PerfPowerST[[#This Row],[ExcludeHere]]="X"),NA(),GeneralTable[[#This Row],[Cons. ST]]),NA())</f>
        <v>#N/A</v>
      </c>
      <c r="F186" s="23" t="e">
        <f>IFERROR(IF(OR(GeneralTable[[#This Row],[Exclude From Chart]]="X",PerfPowerST[[#This Row],[ExcludeHere]]="X"),NA(),GeneralTable[[#This Row],[Dur. ST]]),NA())</f>
        <v>#N/A</v>
      </c>
    </row>
    <row r="187" spans="2:6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Row],[CPU]]&amp; " [" &amp; GeneralTable[[#This Row],[Ref.]] &amp; "]"),NA())</f>
        <v>#N/A</v>
      </c>
      <c r="D187" s="21"/>
      <c r="E187" s="22" t="e">
        <f>IFERROR(IF(OR(GeneralTable[[#This Row],[Exclude From Chart]]="X",PerfPowerST[[#This Row],[ExcludeHere]]="X"),NA(),GeneralTable[[#This Row],[Cons. ST]]),NA())</f>
        <v>#N/A</v>
      </c>
      <c r="F187" s="23" t="e">
        <f>IFERROR(IF(OR(GeneralTable[[#This Row],[Exclude From Chart]]="X",PerfPowerST[[#This Row],[ExcludeHere]]="X"),NA(),GeneralTable[[#This Row],[Dur. ST]]),NA())</f>
        <v>#N/A</v>
      </c>
    </row>
    <row r="188" spans="2:6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Row],[CPU]]&amp; " [" &amp; GeneralTable[[#This Row],[Ref.]] &amp; "]"),NA())</f>
        <v>#N/A</v>
      </c>
      <c r="D188" s="21"/>
      <c r="E188" s="22" t="e">
        <f>IFERROR(IF(OR(GeneralTable[[#This Row],[Exclude From Chart]]="X",PerfPowerST[[#This Row],[ExcludeHere]]="X"),NA(),GeneralTable[[#This Row],[Cons. ST]]),NA())</f>
        <v>#N/A</v>
      </c>
      <c r="F188" s="23" t="e">
        <f>IFERROR(IF(OR(GeneralTable[[#This Row],[Exclude From Chart]]="X",PerfPowerST[[#This Row],[ExcludeHere]]="X"),NA(),GeneralTable[[#This Row],[Dur. ST]]),NA())</f>
        <v>#N/A</v>
      </c>
    </row>
    <row r="189" spans="2:6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Row],[CPU]]&amp; " [" &amp; GeneralTable[[#This Row],[Ref.]] &amp; "]"),NA())</f>
        <v>#N/A</v>
      </c>
      <c r="D189" s="21"/>
      <c r="E189" s="22" t="e">
        <f>IFERROR(IF(OR(GeneralTable[[#This Row],[Exclude From Chart]]="X",PerfPowerST[[#This Row],[ExcludeHere]]="X"),NA(),GeneralTable[[#This Row],[Cons. ST]]),NA())</f>
        <v>#N/A</v>
      </c>
      <c r="F189" s="23" t="e">
        <f>IFERROR(IF(OR(GeneralTable[[#This Row],[Exclude From Chart]]="X",PerfPowerST[[#This Row],[ExcludeHere]]="X"),NA(),GeneralTable[[#This Row],[Dur. ST]]),NA())</f>
        <v>#N/A</v>
      </c>
    </row>
    <row r="190" spans="2:6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Row],[CPU]]&amp; " [" &amp; GeneralTable[[#This Row],[Ref.]] &amp; "]"),NA())</f>
        <v>#N/A</v>
      </c>
      <c r="D190" s="21"/>
      <c r="E190" s="22" t="e">
        <f>IFERROR(IF(OR(GeneralTable[[#This Row],[Exclude From Chart]]="X",PerfPowerST[[#This Row],[ExcludeHere]]="X"),NA(),GeneralTable[[#This Row],[Cons. ST]]),NA())</f>
        <v>#N/A</v>
      </c>
      <c r="F190" s="23" t="e">
        <f>IFERROR(IF(OR(GeneralTable[[#This Row],[Exclude From Chart]]="X",PerfPowerST[[#This Row],[ExcludeHere]]="X"),NA(),GeneralTable[[#This Row],[Dur. ST]]),NA())</f>
        <v>#N/A</v>
      </c>
    </row>
    <row r="191" spans="2:6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Row],[CPU]]&amp; " [" &amp; GeneralTable[[#This Row],[Ref.]] &amp; "]"),NA())</f>
        <v>#N/A</v>
      </c>
      <c r="D191" s="21"/>
      <c r="E191" s="22" t="e">
        <f>IFERROR(IF(OR(GeneralTable[[#This Row],[Exclude From Chart]]="X",PerfPowerST[[#This Row],[ExcludeHere]]="X"),NA(),GeneralTable[[#This Row],[Cons. ST]]),NA())</f>
        <v>#N/A</v>
      </c>
      <c r="F191" s="23" t="e">
        <f>IFERROR(IF(OR(GeneralTable[[#This Row],[Exclude From Chart]]="X",PerfPowerST[[#This Row],[ExcludeHere]]="X"),NA(),GeneralTable[[#This Row],[Dur. ST]]),NA())</f>
        <v>#N/A</v>
      </c>
    </row>
    <row r="192" spans="2:6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Row],[CPU]]&amp; " [" &amp; GeneralTable[[#This Row],[Ref.]] &amp; "]"),NA())</f>
        <v>#N/A</v>
      </c>
      <c r="D192" s="21"/>
      <c r="E192" s="22" t="e">
        <f>IFERROR(IF(OR(GeneralTable[[#This Row],[Exclude From Chart]]="X",PerfPowerST[[#This Row],[ExcludeHere]]="X"),NA(),GeneralTable[[#This Row],[Cons. ST]]),NA())</f>
        <v>#N/A</v>
      </c>
      <c r="F192" s="23" t="e">
        <f>IFERROR(IF(OR(GeneralTable[[#This Row],[Exclude From Chart]]="X",PerfPowerST[[#This Row],[ExcludeHere]]="X"),NA(),GeneralTable[[#This Row],[Dur. ST]]),NA())</f>
        <v>#N/A</v>
      </c>
    </row>
    <row r="193" spans="2:6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Row],[CPU]]&amp; " [" &amp; GeneralTable[[#This Row],[Ref.]] &amp; "]"),NA())</f>
        <v>#N/A</v>
      </c>
      <c r="D193" s="21"/>
      <c r="E193" s="22" t="e">
        <f>IFERROR(IF(OR(GeneralTable[[#This Row],[Exclude From Chart]]="X",PerfPowerST[[#This Row],[ExcludeHere]]="X"),NA(),GeneralTable[[#This Row],[Cons. ST]]),NA())</f>
        <v>#N/A</v>
      </c>
      <c r="F193" s="23" t="e">
        <f>IFERROR(IF(OR(GeneralTable[[#This Row],[Exclude From Chart]]="X",PerfPowerST[[#This Row],[ExcludeHere]]="X"),NA(),GeneralTable[[#This Row],[Dur. ST]]),NA())</f>
        <v>#N/A</v>
      </c>
    </row>
    <row r="194" spans="2:6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Row],[CPU]]&amp; " [" &amp; GeneralTable[[#This Row],[Ref.]] &amp; "]"),NA())</f>
        <v>#N/A</v>
      </c>
      <c r="D194" s="21"/>
      <c r="E194" s="22" t="e">
        <f>IFERROR(IF(OR(GeneralTable[[#This Row],[Exclude From Chart]]="X",PerfPowerST[[#This Row],[ExcludeHere]]="X"),NA(),GeneralTable[[#This Row],[Cons. ST]]),NA())</f>
        <v>#N/A</v>
      </c>
      <c r="F194" s="23" t="e">
        <f>IFERROR(IF(OR(GeneralTable[[#This Row],[Exclude From Chart]]="X",PerfPowerST[[#This Row],[ExcludeHere]]="X"),NA(),GeneralTable[[#This Row],[Dur. ST]]),NA())</f>
        <v>#N/A</v>
      </c>
    </row>
    <row r="195" spans="2:6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Row],[CPU]]&amp; " [" &amp; GeneralTable[[#This Row],[Ref.]] &amp; "]"),NA())</f>
        <v>#N/A</v>
      </c>
      <c r="D195" s="21"/>
      <c r="E195" s="22" t="e">
        <f>IFERROR(IF(OR(GeneralTable[[#This Row],[Exclude From Chart]]="X",PerfPowerST[[#This Row],[ExcludeHere]]="X"),NA(),GeneralTable[[#This Row],[Cons. ST]]),NA())</f>
        <v>#N/A</v>
      </c>
      <c r="F195" s="23" t="e">
        <f>IFERROR(IF(OR(GeneralTable[[#This Row],[Exclude From Chart]]="X",PerfPowerST[[#This Row],[ExcludeHere]]="X"),NA(),GeneralTable[[#This Row],[Dur. ST]]),NA())</f>
        <v>#N/A</v>
      </c>
    </row>
    <row r="196" spans="2:6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Row],[CPU]]&amp; " [" &amp; GeneralTable[[#This Row],[Ref.]] &amp; "]"),NA())</f>
        <v>#N/A</v>
      </c>
      <c r="D196" s="21"/>
      <c r="E196" s="22" t="e">
        <f>IFERROR(IF(OR(GeneralTable[[#This Row],[Exclude From Chart]]="X",PerfPowerST[[#This Row],[ExcludeHere]]="X"),NA(),GeneralTable[[#This Row],[Cons. ST]]),NA())</f>
        <v>#N/A</v>
      </c>
      <c r="F196" s="23" t="e">
        <f>IFERROR(IF(OR(GeneralTable[[#This Row],[Exclude From Chart]]="X",PerfPowerST[[#This Row],[ExcludeHere]]="X"),NA(),GeneralTable[[#This Row],[Dur. ST]]),NA())</f>
        <v>#N/A</v>
      </c>
    </row>
    <row r="197" spans="2:6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Row],[CPU]]&amp; " [" &amp; GeneralTable[[#This Row],[Ref.]] &amp; "]"),NA())</f>
        <v>#N/A</v>
      </c>
      <c r="D197" s="21"/>
      <c r="E197" s="22" t="e">
        <f>IFERROR(IF(OR(GeneralTable[[#This Row],[Exclude From Chart]]="X",PerfPowerST[[#This Row],[ExcludeHere]]="X"),NA(),GeneralTable[[#This Row],[Cons. ST]]),NA())</f>
        <v>#N/A</v>
      </c>
      <c r="F197" s="23" t="e">
        <f>IFERROR(IF(OR(GeneralTable[[#This Row],[Exclude From Chart]]="X",PerfPowerST[[#This Row],[ExcludeHere]]="X"),NA(),GeneralTable[[#This Row],[Dur. ST]]),NA())</f>
        <v>#N/A</v>
      </c>
    </row>
    <row r="198" spans="2:6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Row],[CPU]]&amp; " [" &amp; GeneralTable[[#This Row],[Ref.]] &amp; "]"),NA())</f>
        <v>#N/A</v>
      </c>
      <c r="D198" s="21"/>
      <c r="E198" s="22" t="e">
        <f>IFERROR(IF(OR(GeneralTable[[#This Row],[Exclude From Chart]]="X",PerfPowerST[[#This Row],[ExcludeHere]]="X"),NA(),GeneralTable[[#This Row],[Cons. ST]]),NA())</f>
        <v>#N/A</v>
      </c>
      <c r="F198" s="23" t="e">
        <f>IFERROR(IF(OR(GeneralTable[[#This Row],[Exclude From Chart]]="X",PerfPowerST[[#This Row],[ExcludeHere]]="X"),NA(),GeneralTable[[#This Row],[Dur. ST]]),NA())</f>
        <v>#N/A</v>
      </c>
    </row>
    <row r="199" spans="2:6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Row],[CPU]]&amp; " [" &amp; GeneralTable[[#This Row],[Ref.]] &amp; "]"),NA())</f>
        <v>#N/A</v>
      </c>
      <c r="D199" s="21"/>
      <c r="E199" s="22" t="e">
        <f>IFERROR(IF(OR(GeneralTable[[#This Row],[Exclude From Chart]]="X",PerfPowerST[[#This Row],[ExcludeHere]]="X"),NA(),GeneralTable[[#This Row],[Cons. ST]]),NA())</f>
        <v>#N/A</v>
      </c>
      <c r="F199" s="23" t="e">
        <f>IFERROR(IF(OR(GeneralTable[[#This Row],[Exclude From Chart]]="X",PerfPowerST[[#This Row],[ExcludeHere]]="X"),NA(),GeneralTable[[#This Row],[Dur. ST]]),NA())</f>
        <v>#N/A</v>
      </c>
    </row>
    <row r="200" spans="2:6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Row],[CPU]]&amp; " [" &amp; GeneralTable[[#This Row],[Ref.]] &amp; "]"),NA())</f>
        <v>#N/A</v>
      </c>
      <c r="D200" s="21"/>
      <c r="E200" s="24" t="e">
        <f>IFERROR(IF(OR(GeneralTable[[#This Row],[Exclude From Chart]]="X",PerfPowerST[[#This Row],[ExcludeHere]]="X"),NA(),GeneralTable[[#This Row],[Cons. ST]]),NA())</f>
        <v>#N/A</v>
      </c>
      <c r="F200" s="25" t="e">
        <f>IFERROR(IF(OR(GeneralTable[[#This Row],[Exclude From Chart]]="X",PerfPowerST[[#This Row],[ExcludeHere]]="X"),NA(),GeneralTable[[#This Row],[Dur. ST]]),NA())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F200"/>
  <sheetViews>
    <sheetView topLeftCell="F1" zoomScale="102" workbookViewId="0">
      <selection activeCell="G42" sqref="G42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28.21875" bestFit="1" customWidth="1"/>
    <col min="4" max="4" width="13.5546875" bestFit="1" customWidth="1"/>
  </cols>
  <sheetData>
    <row r="5" spans="2:6" x14ac:dyDescent="0.3">
      <c r="B5" s="28" t="s">
        <v>162</v>
      </c>
      <c r="C5" s="20" t="s">
        <v>7</v>
      </c>
      <c r="D5" s="20" t="s">
        <v>218</v>
      </c>
      <c r="E5" s="20" t="s">
        <v>34</v>
      </c>
      <c r="F5" s="20" t="s">
        <v>35</v>
      </c>
    </row>
    <row r="6" spans="2:6" x14ac:dyDescent="0.3">
      <c r="B6">
        <f>IFERROR(GeneralTable[[#This Row],[Ref.]],NA())</f>
        <v>1</v>
      </c>
      <c r="C6" s="15" t="str">
        <f>IFERROR(IF(GeneralTable[[#This Row],[Exclude From Chart]]="X",NA(),GeneralTable[[#This Row],[CPU]]&amp; " [" &amp; GeneralTable[[#This Row],[Ref.]] &amp; "]"),NA())</f>
        <v>R7 4700U (Renoir) [1]</v>
      </c>
      <c r="D6" s="26"/>
      <c r="E6" s="12">
        <f>IFERROR(IF(OR(GeneralTable[[#This Row],[Exclude From Chart]]="X",PerfPowerST4[[#This Row],[ExcludeHere]]="X"),NA(),GeneralTable[[#This Row],[Cons. MT]]),NA())</f>
        <v>2410</v>
      </c>
      <c r="F6" s="19">
        <f>IFERROR(IF(OR(GeneralTable[[#This Row],[Exclude From Chart]]="X",PerfPowerST4[[#This Row],[ExcludeHere]]="X"),NA(),GeneralTable[[#This Row],[Dur. MT]]),NA())</f>
        <v>156.22</v>
      </c>
    </row>
    <row r="7" spans="2:6" x14ac:dyDescent="0.3">
      <c r="B7">
        <f>IFERROR(GeneralTable[[#This Row],[Ref.]],NA())</f>
        <v>2</v>
      </c>
      <c r="C7" s="15" t="str">
        <f>IFERROR(IF(GeneralTable[[#This Row],[Exclude From Chart]]="X",NA(),GeneralTable[[#This Row],[CPU]]&amp; " [" &amp; GeneralTable[[#This Row],[Ref.]] &amp; "]"),NA())</f>
        <v>R5 3600 (Matisse) [2]</v>
      </c>
      <c r="D7" s="26"/>
      <c r="E7" s="12">
        <f>IFERROR(IF(OR(GeneralTable[[#This Row],[Exclude From Chart]]="X",PerfPowerST4[[#This Row],[ExcludeHere]]="X"),NA(),GeneralTable[[#This Row],[Cons. MT]]),NA())</f>
        <v>7223</v>
      </c>
      <c r="F7" s="19">
        <f>IFERROR(IF(OR(GeneralTable[[#This Row],[Exclude From Chart]]="X",PerfPowerST4[[#This Row],[ExcludeHere]]="X"),NA(),GeneralTable[[#This Row],[Dur. MT]]),NA())</f>
        <v>99.861243102293088</v>
      </c>
    </row>
    <row r="8" spans="2:6" x14ac:dyDescent="0.3">
      <c r="B8">
        <f>IFERROR(GeneralTable[[#This Row],[Ref.]],NA())</f>
        <v>3</v>
      </c>
      <c r="C8" s="15" t="str">
        <f>IFERROR(IF(GeneralTable[[#This Row],[Exclude From Chart]]="X",NA(),GeneralTable[[#This Row],[CPU]]&amp; " [" &amp; GeneralTable[[#This Row],[Ref.]] &amp; "]"),NA())</f>
        <v>i7 1065G (IceLake) [3]</v>
      </c>
      <c r="D8" s="26"/>
      <c r="E8" s="12">
        <f>IFERROR(IF(OR(GeneralTable[[#This Row],[Exclude From Chart]]="X",PerfPowerST4[[#This Row],[ExcludeHere]]="X"),NA(),GeneralTable[[#This Row],[Cons. MT]]),NA())</f>
        <v>3912</v>
      </c>
      <c r="F8" s="19">
        <f>IFERROR(IF(OR(GeneralTable[[#This Row],[Exclude From Chart]]="X",PerfPowerST4[[#This Row],[ExcludeHere]]="X"),NA(),GeneralTable[[#This Row],[Dur. MT]]),NA())</f>
        <v>288.76857942815411</v>
      </c>
    </row>
    <row r="9" spans="2:6" x14ac:dyDescent="0.3">
      <c r="B9">
        <f>IFERROR(GeneralTable[[#This Row],[Ref.]],NA())</f>
        <v>4</v>
      </c>
      <c r="C9" s="15" t="e">
        <f>IFERROR(IF(GeneralTable[[#This Row],[Exclude From Chart]]="X",NA(),GeneralTable[[#This Row],[CPU]]&amp; " [" &amp; GeneralTable[[#This Row],[Ref.]] &amp; "]"),NA())</f>
        <v>#N/A</v>
      </c>
      <c r="D9" s="26"/>
      <c r="E9" s="12" t="e">
        <f>IFERROR(IF(OR(GeneralTable[[#This Row],[Exclude From Chart]]="X",PerfPowerST4[[#This Row],[ExcludeHere]]="X"),NA(),GeneralTable[[#This Row],[Cons. MT]]),NA())</f>
        <v>#N/A</v>
      </c>
      <c r="F9" s="19" t="e">
        <f>IFERROR(IF(OR(GeneralTable[[#This Row],[Exclude From Chart]]="X",PerfPowerST4[[#This Row],[ExcludeHere]]="X"),NA(),GeneralTable[[#This Row],[Dur. MT]]),NA())</f>
        <v>#N/A</v>
      </c>
    </row>
    <row r="10" spans="2:6" x14ac:dyDescent="0.3">
      <c r="B10">
        <f>IFERROR(GeneralTable[[#This Row],[Ref.]],NA())</f>
        <v>5</v>
      </c>
      <c r="C10" s="15" t="str">
        <f>IFERROR(IF(GeneralTable[[#This Row],[Exclude From Chart]]="X",NA(),GeneralTable[[#This Row],[CPU]]&amp; " [" &amp; GeneralTable[[#This Row],[Ref.]] &amp; "]"),NA())</f>
        <v>R7 4750G (Renoir) [5]</v>
      </c>
      <c r="D10" s="26"/>
      <c r="E10" s="12">
        <f>IFERROR(IF(OR(GeneralTable[[#This Row],[Exclude From Chart]]="X",PerfPowerST4[[#This Row],[ExcludeHere]]="X"),NA(),GeneralTable[[#This Row],[Cons. MT]]),NA())</f>
        <v>5262</v>
      </c>
      <c r="F10" s="19">
        <f>IFERROR(IF(OR(GeneralTable[[#This Row],[Exclude From Chart]]="X",PerfPowerST4[[#This Row],[ExcludeHere]]="X"),NA(),GeneralTable[[#This Row],[Dur. MT]]),NA())</f>
        <v>72.052127420048677</v>
      </c>
    </row>
    <row r="11" spans="2:6" x14ac:dyDescent="0.3">
      <c r="B11">
        <f>IFERROR(GeneralTable[[#This Row],[Ref.]],NA())</f>
        <v>6</v>
      </c>
      <c r="C11" s="15" t="e">
        <f>IFERROR(IF(GeneralTable[[#This Row],[Exclude From Chart]]="X",NA(),GeneralTable[[#This Row],[CPU]]&amp; " [" &amp; GeneralTable[[#This Row],[Ref.]] &amp; "]"),NA())</f>
        <v>#N/A</v>
      </c>
      <c r="D11" s="26"/>
      <c r="E11" s="12" t="e">
        <f>IFERROR(IF(OR(GeneralTable[[#This Row],[Exclude From Chart]]="X",PerfPowerST4[[#This Row],[ExcludeHere]]="X"),NA(),GeneralTable[[#This Row],[Cons. MT]]),NA())</f>
        <v>#N/A</v>
      </c>
      <c r="F11" s="19" t="e">
        <f>IFERROR(IF(OR(GeneralTable[[#This Row],[Exclude From Chart]]="X",PerfPowerST4[[#This Row],[ExcludeHere]]="X"),NA(),GeneralTable[[#This Row],[Dur. MT]]),NA())</f>
        <v>#N/A</v>
      </c>
    </row>
    <row r="12" spans="2:6" x14ac:dyDescent="0.3">
      <c r="B12">
        <f>IFERROR(GeneralTable[[#This Row],[Ref.]],NA())</f>
        <v>7</v>
      </c>
      <c r="C12" s="15" t="str">
        <f>IFERROR(IF(GeneralTable[[#This Row],[Exclude From Chart]]="X",NA(),GeneralTable[[#This Row],[CPU]]&amp; " [" &amp; GeneralTable[[#This Row],[Ref.]] &amp; "]"),NA())</f>
        <v>R7 4750U (Renoir) [7]</v>
      </c>
      <c r="D12" s="26"/>
      <c r="E12" s="12">
        <f>IFERROR(IF(OR(GeneralTable[[#This Row],[Exclude From Chart]]="X",PerfPowerST4[[#This Row],[ExcludeHere]]="X"),NA(),GeneralTable[[#This Row],[Cons. MT]]),NA())</f>
        <v>2029</v>
      </c>
      <c r="F12" s="19">
        <f>IFERROR(IF(OR(GeneralTable[[#This Row],[Exclude From Chart]]="X",PerfPowerST4[[#This Row],[ExcludeHere]]="X"),NA(),GeneralTable[[#This Row],[Dur. MT]]),NA())</f>
        <v>136.91785613358184</v>
      </c>
    </row>
    <row r="13" spans="2:6" x14ac:dyDescent="0.3">
      <c r="B13">
        <f>IFERROR(GeneralTable[[#This Row],[Ref.]],NA())</f>
        <v>8</v>
      </c>
      <c r="C13" s="15" t="e">
        <f>IFERROR(IF(GeneralTable[[#This Row],[Exclude From Chart]]="X",NA(),GeneralTable[[#This Row],[CPU]]&amp; " [" &amp; GeneralTable[[#This Row],[Ref.]] &amp; "]"),NA())</f>
        <v>#N/A</v>
      </c>
      <c r="D13" s="26"/>
      <c r="E13" s="12" t="e">
        <f>IFERROR(IF(OR(GeneralTable[[#This Row],[Exclude From Chart]]="X",PerfPowerST4[[#This Row],[ExcludeHere]]="X"),NA(),GeneralTable[[#This Row],[Cons. MT]]),NA())</f>
        <v>#N/A</v>
      </c>
      <c r="F13" s="19" t="e">
        <f>IFERROR(IF(OR(GeneralTable[[#This Row],[Exclude From Chart]]="X",PerfPowerST4[[#This Row],[ExcludeHere]]="X"),NA(),GeneralTable[[#This Row],[Dur. MT]]),NA())</f>
        <v>#N/A</v>
      </c>
    </row>
    <row r="14" spans="2:6" x14ac:dyDescent="0.3">
      <c r="B14">
        <f>IFERROR(GeneralTable[[#This Row],[Ref.]],NA())</f>
        <v>9</v>
      </c>
      <c r="C14" s="15" t="e">
        <f>IFERROR(IF(GeneralTable[[#This Row],[Exclude From Chart]]="X",NA(),GeneralTable[[#This Row],[CPU]]&amp; " [" &amp; GeneralTable[[#This Row],[Ref.]] &amp; "]"),NA())</f>
        <v>#N/A</v>
      </c>
      <c r="D14" s="26"/>
      <c r="E14" s="12" t="e">
        <f>IFERROR(IF(OR(GeneralTable[[#This Row],[Exclude From Chart]]="X",PerfPowerST4[[#This Row],[ExcludeHere]]="X"),NA(),GeneralTable[[#This Row],[Cons. MT]]),NA())</f>
        <v>#N/A</v>
      </c>
      <c r="F14" s="19" t="e">
        <f>IFERROR(IF(OR(GeneralTable[[#This Row],[Exclude From Chart]]="X",PerfPowerST4[[#This Row],[ExcludeHere]]="X"),NA(),GeneralTable[[#This Row],[Dur. MT]]),NA())</f>
        <v>#N/A</v>
      </c>
    </row>
    <row r="15" spans="2:6" x14ac:dyDescent="0.3">
      <c r="B15">
        <f>IFERROR(GeneralTable[[#This Row],[Ref.]],NA())</f>
        <v>10</v>
      </c>
      <c r="C15" s="15" t="e">
        <f>IFERROR(IF(GeneralTable[[#This Row],[Exclude From Chart]]="X",NA(),GeneralTable[[#This Row],[CPU]]&amp; " [" &amp; GeneralTable[[#This Row],[Ref.]] &amp; "]"),NA())</f>
        <v>#N/A</v>
      </c>
      <c r="D15" s="26"/>
      <c r="E15" s="12" t="e">
        <f>IFERROR(IF(OR(GeneralTable[[#This Row],[Exclude From Chart]]="X",PerfPowerST4[[#This Row],[ExcludeHere]]="X"),NA(),GeneralTable[[#This Row],[Cons. MT]]),NA())</f>
        <v>#N/A</v>
      </c>
      <c r="F15" s="19" t="e">
        <f>IFERROR(IF(OR(GeneralTable[[#This Row],[Exclude From Chart]]="X",PerfPowerST4[[#This Row],[ExcludeHere]]="X"),NA(),GeneralTable[[#This Row],[Dur. MT]]),NA())</f>
        <v>#N/A</v>
      </c>
    </row>
    <row r="16" spans="2:6" x14ac:dyDescent="0.3">
      <c r="B16">
        <f>IFERROR(GeneralTable[[#This Row],[Ref.]],NA())</f>
        <v>11</v>
      </c>
      <c r="C16" s="15" t="str">
        <f>IFERROR(IF(GeneralTable[[#This Row],[Exclude From Chart]]="X",NA(),GeneralTable[[#This Row],[CPU]]&amp; " [" &amp; GeneralTable[[#This Row],[Ref.]] &amp; "]"),NA())</f>
        <v>i5 8365U (WhiskeyLake) [11]</v>
      </c>
      <c r="D16" s="26"/>
      <c r="E16" s="12">
        <f>IFERROR(IF(OR(GeneralTable[[#This Row],[Exclude From Chart]]="X",PerfPowerST4[[#This Row],[ExcludeHere]]="X"),NA(),GeneralTable[[#This Row],[Cons. MT]]),NA())</f>
        <v>4575</v>
      </c>
      <c r="F16" s="19">
        <f>IFERROR(IF(OR(GeneralTable[[#This Row],[Exclude From Chart]]="X",PerfPowerST4[[#This Row],[ExcludeHere]]="X"),NA(),GeneralTable[[#This Row],[Dur. MT]]),NA())</f>
        <v>332.85</v>
      </c>
    </row>
    <row r="17" spans="2:6" x14ac:dyDescent="0.3">
      <c r="B17">
        <f>IFERROR(GeneralTable[[#This Row],[Ref.]],NA())</f>
        <v>12</v>
      </c>
      <c r="C17" s="15" t="str">
        <f>IFERROR(IF(GeneralTable[[#This Row],[Exclude From Chart]]="X",NA(),GeneralTable[[#This Row],[CPU]]&amp; " [" &amp; GeneralTable[[#This Row],[Ref.]] &amp; "]"),NA())</f>
        <v>R5 PRO 4650G (Renoir) [12]</v>
      </c>
      <c r="D17" s="26"/>
      <c r="E17" s="12">
        <f>IFERROR(IF(OR(GeneralTable[[#This Row],[Exclude From Chart]]="X",PerfPowerST4[[#This Row],[ExcludeHere]]="X"),NA(),GeneralTable[[#This Row],[Cons. MT]]),NA())</f>
        <v>5785</v>
      </c>
      <c r="F17" s="19">
        <f>IFERROR(IF(OR(GeneralTable[[#This Row],[Exclude From Chart]]="X",PerfPowerST4[[#This Row],[ExcludeHere]]="X"),NA(),GeneralTable[[#This Row],[Dur. MT]]),NA())</f>
        <v>95.05</v>
      </c>
    </row>
    <row r="18" spans="2:6" x14ac:dyDescent="0.3">
      <c r="B18">
        <f>IFERROR(GeneralTable[[#This Row],[Ref.]],NA())</f>
        <v>13</v>
      </c>
      <c r="C18" s="15" t="e">
        <f>IFERROR(IF(GeneralTable[[#This Row],[Exclude From Chart]]="X",NA(),GeneralTable[[#This Row],[CPU]]&amp; " [" &amp; GeneralTable[[#This Row],[Ref.]] &amp; "]"),NA())</f>
        <v>#N/A</v>
      </c>
      <c r="D18" s="26"/>
      <c r="E18" s="12" t="e">
        <f>IFERROR(IF(OR(GeneralTable[[#This Row],[Exclude From Chart]]="X",PerfPowerST4[[#This Row],[ExcludeHere]]="X"),NA(),GeneralTable[[#This Row],[Cons. MT]]),NA())</f>
        <v>#N/A</v>
      </c>
      <c r="F18" s="19" t="e">
        <f>IFERROR(IF(OR(GeneralTable[[#This Row],[Exclude From Chart]]="X",PerfPowerST4[[#This Row],[ExcludeHere]]="X"),NA(),GeneralTable[[#This Row],[Dur. MT]]),NA())</f>
        <v>#N/A</v>
      </c>
    </row>
    <row r="19" spans="2:6" x14ac:dyDescent="0.3">
      <c r="B19">
        <f>IFERROR(GeneralTable[[#This Row],[Ref.]],NA())</f>
        <v>14</v>
      </c>
      <c r="C19" s="15" t="e">
        <f>IFERROR(IF(GeneralTable[[#This Row],[Exclude From Chart]]="X",NA(),GeneralTable[[#This Row],[CPU]]&amp; " [" &amp; GeneralTable[[#This Row],[Ref.]] &amp; "]"),NA())</f>
        <v>#N/A</v>
      </c>
      <c r="D19" s="26"/>
      <c r="E19" s="12" t="e">
        <f>IFERROR(IF(OR(GeneralTable[[#This Row],[Exclude From Chart]]="X",PerfPowerST4[[#This Row],[ExcludeHere]]="X"),NA(),GeneralTable[[#This Row],[Cons. MT]]),NA())</f>
        <v>#N/A</v>
      </c>
      <c r="F19" s="19" t="e">
        <f>IFERROR(IF(OR(GeneralTable[[#This Row],[Exclude From Chart]]="X",PerfPowerST4[[#This Row],[ExcludeHere]]="X"),NA(),GeneralTable[[#This Row],[Dur. MT]]),NA())</f>
        <v>#N/A</v>
      </c>
    </row>
    <row r="20" spans="2:6" x14ac:dyDescent="0.3">
      <c r="B20">
        <f>IFERROR(GeneralTable[[#This Row],[Ref.]],NA())</f>
        <v>15</v>
      </c>
      <c r="C20" s="15" t="e">
        <f>IFERROR(IF(GeneralTable[[#This Row],[Exclude From Chart]]="X",NA(),GeneralTable[[#This Row],[CPU]]&amp; " [" &amp; GeneralTable[[#This Row],[Ref.]] &amp; "]"),NA())</f>
        <v>#N/A</v>
      </c>
      <c r="D20" s="26"/>
      <c r="E20" s="12" t="e">
        <f>IFERROR(IF(OR(GeneralTable[[#This Row],[Exclude From Chart]]="X",PerfPowerST4[[#This Row],[ExcludeHere]]="X"),NA(),GeneralTable[[#This Row],[Cons. MT]]),NA())</f>
        <v>#N/A</v>
      </c>
      <c r="F20" s="19" t="e">
        <f>IFERROR(IF(OR(GeneralTable[[#This Row],[Exclude From Chart]]="X",PerfPowerST4[[#This Row],[ExcludeHere]]="X"),NA(),GeneralTable[[#This Row],[Dur. MT]]),NA())</f>
        <v>#N/A</v>
      </c>
    </row>
    <row r="21" spans="2:6" x14ac:dyDescent="0.3">
      <c r="B21">
        <f>IFERROR(GeneralTable[[#This Row],[Ref.]],NA())</f>
        <v>16</v>
      </c>
      <c r="C21" s="15" t="e">
        <f>IFERROR(IF(GeneralTable[[#This Row],[Exclude From Chart]]="X",NA(),GeneralTable[[#This Row],[CPU]]&amp; " [" &amp; GeneralTable[[#This Row],[Ref.]] &amp; "]"),NA())</f>
        <v>#N/A</v>
      </c>
      <c r="D21" s="26"/>
      <c r="E21" s="12" t="e">
        <f>IFERROR(IF(OR(GeneralTable[[#This Row],[Exclude From Chart]]="X",PerfPowerST4[[#This Row],[ExcludeHere]]="X"),NA(),GeneralTable[[#This Row],[Cons. MT]]),NA())</f>
        <v>#N/A</v>
      </c>
      <c r="F21" s="19" t="e">
        <f>IFERROR(IF(OR(GeneralTable[[#This Row],[Exclude From Chart]]="X",PerfPowerST4[[#This Row],[ExcludeHere]]="X"),NA(),GeneralTable[[#This Row],[Dur. MT]]),NA())</f>
        <v>#N/A</v>
      </c>
    </row>
    <row r="22" spans="2:6" x14ac:dyDescent="0.3">
      <c r="B22">
        <f>IFERROR(GeneralTable[[#This Row],[Ref.]],NA())</f>
        <v>17</v>
      </c>
      <c r="C22" s="15" t="str">
        <f>IFERROR(IF(GeneralTable[[#This Row],[Exclude From Chart]]="X",NA(),GeneralTable[[#This Row],[CPU]]&amp; " [" &amp; GeneralTable[[#This Row],[Ref.]] &amp; "]"),NA())</f>
        <v>R3 1200 (Summit Ridge) [17]</v>
      </c>
      <c r="D22" s="26"/>
      <c r="E22" s="12">
        <f>IFERROR(IF(OR(GeneralTable[[#This Row],[Exclude From Chart]]="X",PerfPowerST4[[#This Row],[ExcludeHere]]="X"),NA(),GeneralTable[[#This Row],[Cons. MT]]),NA())</f>
        <v>13138</v>
      </c>
      <c r="F22" s="19">
        <f>IFERROR(IF(OR(GeneralTable[[#This Row],[Exclude From Chart]]="X",PerfPowerST4[[#This Row],[ExcludeHere]]="X"),NA(),GeneralTable[[#This Row],[Dur. MT]]),NA())</f>
        <v>289.86</v>
      </c>
    </row>
    <row r="23" spans="2:6" x14ac:dyDescent="0.3">
      <c r="B23">
        <f>IFERROR(GeneralTable[[#This Row],[Ref.]],NA())</f>
        <v>18</v>
      </c>
      <c r="C23" s="15" t="e">
        <f>IFERROR(IF(GeneralTable[[#This Row],[Exclude From Chart]]="X",NA(),GeneralTable[[#This Row],[CPU]]&amp; " [" &amp; GeneralTable[[#This Row],[Ref.]] &amp; "]"),NA())</f>
        <v>#N/A</v>
      </c>
      <c r="D23" s="26"/>
      <c r="E23" s="12" t="e">
        <f>IFERROR(IF(OR(GeneralTable[[#This Row],[Exclude From Chart]]="X",PerfPowerST4[[#This Row],[ExcludeHere]]="X"),NA(),GeneralTable[[#This Row],[Cons. MT]]),NA())</f>
        <v>#N/A</v>
      </c>
      <c r="F23" s="19" t="e">
        <f>IFERROR(IF(OR(GeneralTable[[#This Row],[Exclude From Chart]]="X",PerfPowerST4[[#This Row],[ExcludeHere]]="X"),NA(),GeneralTable[[#This Row],[Dur. MT]]),NA())</f>
        <v>#N/A</v>
      </c>
    </row>
    <row r="24" spans="2:6" x14ac:dyDescent="0.3">
      <c r="B24">
        <f>IFERROR(GeneralTable[[#This Row],[Ref.]],NA())</f>
        <v>19</v>
      </c>
      <c r="C24" s="15" t="e">
        <f>IFERROR(IF(GeneralTable[[#This Row],[Exclude From Chart]]="X",NA(),GeneralTable[[#This Row],[CPU]]&amp; " [" &amp; GeneralTable[[#This Row],[Ref.]] &amp; "]"),NA())</f>
        <v>#N/A</v>
      </c>
      <c r="D24" s="26"/>
      <c r="E24" s="12" t="e">
        <f>IFERROR(IF(OR(GeneralTable[[#This Row],[Exclude From Chart]]="X",PerfPowerST4[[#This Row],[ExcludeHere]]="X"),NA(),GeneralTable[[#This Row],[Cons. MT]]),NA())</f>
        <v>#N/A</v>
      </c>
      <c r="F24" s="19" t="e">
        <f>IFERROR(IF(OR(GeneralTable[[#This Row],[Exclude From Chart]]="X",PerfPowerST4[[#This Row],[ExcludeHere]]="X"),NA(),GeneralTable[[#This Row],[Dur. MT]]),NA())</f>
        <v>#N/A</v>
      </c>
    </row>
    <row r="25" spans="2:6" x14ac:dyDescent="0.3">
      <c r="B25">
        <f>IFERROR(GeneralTable[[#This Row],[Ref.]],NA())</f>
        <v>20</v>
      </c>
      <c r="C25" s="15" t="e">
        <f>IFERROR(IF(GeneralTable[[#This Row],[Exclude From Chart]]="X",NA(),GeneralTable[[#This Row],[CPU]]&amp; " [" &amp; GeneralTable[[#This Row],[Ref.]] &amp; "]"),NA())</f>
        <v>#N/A</v>
      </c>
      <c r="D25" s="26"/>
      <c r="E25" s="12" t="e">
        <f>IFERROR(IF(OR(GeneralTable[[#This Row],[Exclude From Chart]]="X",PerfPowerST4[[#This Row],[ExcludeHere]]="X"),NA(),GeneralTable[[#This Row],[Cons. MT]]),NA())</f>
        <v>#N/A</v>
      </c>
      <c r="F25" s="19" t="e">
        <f>IFERROR(IF(OR(GeneralTable[[#This Row],[Exclude From Chart]]="X",PerfPowerST4[[#This Row],[ExcludeHere]]="X"),NA(),GeneralTable[[#This Row],[Dur. MT]]),NA())</f>
        <v>#N/A</v>
      </c>
    </row>
    <row r="26" spans="2:6" x14ac:dyDescent="0.3">
      <c r="B26">
        <f>IFERROR(GeneralTable[[#This Row],[Ref.]],NA())</f>
        <v>21</v>
      </c>
      <c r="C26" s="15" t="e">
        <f>IFERROR(IF(GeneralTable[[#This Row],[Exclude From Chart]]="X",NA(),GeneralTable[[#This Row],[CPU]]&amp; " [" &amp; GeneralTable[[#This Row],[Ref.]] &amp; "]"),NA())</f>
        <v>#N/A</v>
      </c>
      <c r="D26" s="26"/>
      <c r="E26" s="12" t="e">
        <f>IFERROR(IF(OR(GeneralTable[[#This Row],[Exclude From Chart]]="X",PerfPowerST4[[#This Row],[ExcludeHere]]="X"),NA(),GeneralTable[[#This Row],[Cons. MT]]),NA())</f>
        <v>#N/A</v>
      </c>
      <c r="F26" s="19" t="e">
        <f>IFERROR(IF(OR(GeneralTable[[#This Row],[Exclude From Chart]]="X",PerfPowerST4[[#This Row],[ExcludeHere]]="X"),NA(),GeneralTable[[#This Row],[Dur. MT]]),NA())</f>
        <v>#N/A</v>
      </c>
    </row>
    <row r="27" spans="2:6" x14ac:dyDescent="0.3">
      <c r="B27">
        <f>IFERROR(GeneralTable[[#This Row],[Ref.]],NA())</f>
        <v>22</v>
      </c>
      <c r="C27" s="15" t="e">
        <f>IFERROR(IF(GeneralTable[[#This Row],[Exclude From Chart]]="X",NA(),GeneralTable[[#This Row],[CPU]]&amp; " [" &amp; GeneralTable[[#This Row],[Ref.]] &amp; "]"),NA())</f>
        <v>#N/A</v>
      </c>
      <c r="D27" s="26"/>
      <c r="E27" s="12" t="e">
        <f>IFERROR(IF(OR(GeneralTable[[#This Row],[Exclude From Chart]]="X",PerfPowerST4[[#This Row],[ExcludeHere]]="X"),NA(),GeneralTable[[#This Row],[Cons. MT]]),NA())</f>
        <v>#N/A</v>
      </c>
      <c r="F27" s="19" t="e">
        <f>IFERROR(IF(OR(GeneralTable[[#This Row],[Exclude From Chart]]="X",PerfPowerST4[[#This Row],[ExcludeHere]]="X"),NA(),GeneralTable[[#This Row],[Dur. MT]]),NA())</f>
        <v>#N/A</v>
      </c>
    </row>
    <row r="28" spans="2:6" x14ac:dyDescent="0.3">
      <c r="B28">
        <f>IFERROR(GeneralTable[[#This Row],[Ref.]],NA())</f>
        <v>23</v>
      </c>
      <c r="C28" s="15" t="str">
        <f>IFERROR(IF(GeneralTable[[#This Row],[Exclude From Chart]]="X",NA(),GeneralTable[[#This Row],[CPU]]&amp; " [" &amp; GeneralTable[[#This Row],[Ref.]] &amp; "]"),NA())</f>
        <v>i7 4820K (Ivy Bridge) [23]</v>
      </c>
      <c r="D28" s="26"/>
      <c r="E28" s="12">
        <f>IFERROR(IF(OR(GeneralTable[[#This Row],[Exclude From Chart]]="X",PerfPowerST4[[#This Row],[ExcludeHere]]="X"),NA(),GeneralTable[[#This Row],[Cons. MT]]),NA())</f>
        <v>20531</v>
      </c>
      <c r="F28" s="19">
        <f>IFERROR(IF(OR(GeneralTable[[#This Row],[Exclude From Chart]]="X",PerfPowerST4[[#This Row],[ExcludeHere]]="X"),NA(),GeneralTable[[#This Row],[Dur. MT]]),NA())</f>
        <v>205</v>
      </c>
    </row>
    <row r="29" spans="2:6" x14ac:dyDescent="0.3">
      <c r="B29">
        <f>IFERROR(GeneralTable[[#This Row],[Ref.]],NA())</f>
        <v>24</v>
      </c>
      <c r="C29" s="15" t="e">
        <f>IFERROR(IF(GeneralTable[[#This Row],[Exclude From Chart]]="X",NA(),GeneralTable[[#This Row],[CPU]]&amp; " [" &amp; GeneralTable[[#This Row],[Ref.]] &amp; "]"),NA())</f>
        <v>#N/A</v>
      </c>
      <c r="D29" s="26"/>
      <c r="E29" s="12" t="e">
        <f>IFERROR(IF(OR(GeneralTable[[#This Row],[Exclude From Chart]]="X",PerfPowerST4[[#This Row],[ExcludeHere]]="X"),NA(),GeneralTable[[#This Row],[Cons. MT]]),NA())</f>
        <v>#N/A</v>
      </c>
      <c r="F29" s="19" t="e">
        <f>IFERROR(IF(OR(GeneralTable[[#This Row],[Exclude From Chart]]="X",PerfPowerST4[[#This Row],[ExcludeHere]]="X"),NA(),GeneralTable[[#This Row],[Dur. MT]]),NA())</f>
        <v>#N/A</v>
      </c>
    </row>
    <row r="30" spans="2:6" x14ac:dyDescent="0.3">
      <c r="B30">
        <f>IFERROR(GeneralTable[[#This Row],[Ref.]],NA())</f>
        <v>25</v>
      </c>
      <c r="C30" s="16" t="e">
        <f>IFERROR(IF(GeneralTable[[#This Row],[Exclude From Chart]]="X",NA(),GeneralTable[[#This Row],[CPU]]&amp; " [" &amp; GeneralTable[[#This Row],[Ref.]] &amp; "]"),NA())</f>
        <v>#N/A</v>
      </c>
      <c r="D30" s="27"/>
      <c r="E30" s="12" t="e">
        <f>IFERROR(IF(OR(GeneralTable[[#This Row],[Exclude From Chart]]="X",PerfPowerST4[[#This Row],[ExcludeHere]]="X"),NA(),GeneralTable[[#This Row],[Cons. MT]]),NA())</f>
        <v>#N/A</v>
      </c>
      <c r="F30" s="19" t="e">
        <f>IFERROR(IF(OR(GeneralTable[[#This Row],[Exclude From Chart]]="X",PerfPowerST4[[#This Row],[ExcludeHere]]="X"),NA(),GeneralTable[[#This Row],[Dur. MT]]),NA())</f>
        <v>#N/A</v>
      </c>
    </row>
    <row r="31" spans="2:6" x14ac:dyDescent="0.3">
      <c r="B31">
        <f>IFERROR(GeneralTable[[#This Row],[Ref.]],NA())</f>
        <v>26</v>
      </c>
      <c r="C31" s="16" t="e">
        <f>IFERROR(IF(GeneralTable[[#This Row],[Exclude From Chart]]="X",NA(),GeneralTable[[#This Row],[CPU]]&amp; " [" &amp; GeneralTable[[#This Row],[Ref.]] &amp; "]"),NA())</f>
        <v>#N/A</v>
      </c>
      <c r="D31" s="27"/>
      <c r="E31" s="12" t="e">
        <f>IFERROR(IF(OR(GeneralTable[[#This Row],[Exclude From Chart]]="X",PerfPowerST4[[#This Row],[ExcludeHere]]="X"),NA(),GeneralTable[[#This Row],[Cons. MT]]),NA())</f>
        <v>#N/A</v>
      </c>
      <c r="F31" s="19" t="e">
        <f>IFERROR(IF(OR(GeneralTable[[#This Row],[Exclude From Chart]]="X",PerfPowerST4[[#This Row],[ExcludeHere]]="X"),NA(),GeneralTable[[#This Row],[Dur. MT]]),NA())</f>
        <v>#N/A</v>
      </c>
    </row>
    <row r="32" spans="2:6" x14ac:dyDescent="0.3">
      <c r="B32">
        <f>IFERROR(GeneralTable[[#This Row],[Ref.]],NA())</f>
        <v>27</v>
      </c>
      <c r="C32" s="16" t="e">
        <f>IFERROR(IF(GeneralTable[[#This Row],[Exclude From Chart]]="X",NA(),GeneralTable[[#This Row],[CPU]]&amp; " [" &amp; GeneralTable[[#This Row],[Ref.]] &amp; "]"),NA())</f>
        <v>#N/A</v>
      </c>
      <c r="D32" s="27"/>
      <c r="E32" s="12" t="e">
        <f>IFERROR(IF(OR(GeneralTable[[#This Row],[Exclude From Chart]]="X",PerfPowerST4[[#This Row],[ExcludeHere]]="X"),NA(),GeneralTable[[#This Row],[Cons. MT]]),NA())</f>
        <v>#N/A</v>
      </c>
      <c r="F32" s="19" t="e">
        <f>IFERROR(IF(OR(GeneralTable[[#This Row],[Exclude From Chart]]="X",PerfPowerST4[[#This Row],[ExcludeHere]]="X"),NA(),GeneralTable[[#This Row],[Dur. MT]]),NA())</f>
        <v>#N/A</v>
      </c>
    </row>
    <row r="33" spans="2:6" x14ac:dyDescent="0.3">
      <c r="B33">
        <f>IFERROR(GeneralTable[[#This Row],[Ref.]],NA())</f>
        <v>28</v>
      </c>
      <c r="C33" s="16" t="str">
        <f>IFERROR(IF(GeneralTable[[#This Row],[Exclude From Chart]]="X",NA(),GeneralTable[[#This Row],[CPU]]&amp; " [" &amp; GeneralTable[[#This Row],[Ref.]] &amp; "]"),NA())</f>
        <v>i7 5775C (Broadwell) [28]</v>
      </c>
      <c r="D33" s="27"/>
      <c r="E33" s="12">
        <f>IFERROR(IF(OR(GeneralTable[[#This Row],[Exclude From Chart]]="X",PerfPowerST4[[#This Row],[ExcludeHere]]="X"),NA(),GeneralTable[[#This Row],[Cons. MT]]),NA())</f>
        <v>9308</v>
      </c>
      <c r="F33" s="19">
        <f>IFERROR(IF(OR(GeneralTable[[#This Row],[Exclude From Chart]]="X",PerfPowerST4[[#This Row],[ExcludeHere]]="X"),NA(),GeneralTable[[#This Row],[Dur. MT]]),NA())</f>
        <v>191.83</v>
      </c>
    </row>
    <row r="34" spans="2:6" x14ac:dyDescent="0.3">
      <c r="B34">
        <f>IFERROR(GeneralTable[[#This Row],[Ref.]],NA())</f>
        <v>29</v>
      </c>
      <c r="C34" s="16" t="e">
        <f>IFERROR(IF(GeneralTable[[#This Row],[Exclude From Chart]]="X",NA(),GeneralTable[[#This Row],[CPU]]&amp; " [" &amp; GeneralTable[[#This Row],[Ref.]] &amp; "]"),NA())</f>
        <v>#N/A</v>
      </c>
      <c r="D34" s="27"/>
      <c r="E34" s="12" t="e">
        <f>IFERROR(IF(OR(GeneralTable[[#This Row],[Exclude From Chart]]="X",PerfPowerST4[[#This Row],[ExcludeHere]]="X"),NA(),GeneralTable[[#This Row],[Cons. MT]]),NA())</f>
        <v>#N/A</v>
      </c>
      <c r="F34" s="19" t="e">
        <f>IFERROR(IF(OR(GeneralTable[[#This Row],[Exclude From Chart]]="X",PerfPowerST4[[#This Row],[ExcludeHere]]="X"),NA(),GeneralTable[[#This Row],[Dur. MT]]),NA())</f>
        <v>#N/A</v>
      </c>
    </row>
    <row r="35" spans="2:6" x14ac:dyDescent="0.3">
      <c r="B35">
        <f>IFERROR(GeneralTable[[#This Row],[Ref.]],NA())</f>
        <v>30</v>
      </c>
      <c r="C35" s="16" t="str">
        <f>IFERROR(IF(GeneralTable[[#This Row],[Exclude From Chart]]="X",NA(),GeneralTable[[#This Row],[CPU]]&amp; " [" &amp; GeneralTable[[#This Row],[Ref.]] &amp; "]"),NA())</f>
        <v>R9 5900HS (Cezanne) [30]</v>
      </c>
      <c r="D35" s="27"/>
      <c r="E35" s="12">
        <f>IFERROR(IF(OR(GeneralTable[[#This Row],[Exclude From Chart]]="X",PerfPowerST4[[#This Row],[ExcludeHere]]="X"),NA(),GeneralTable[[#This Row],[Cons. MT]]),NA())</f>
        <v>3010</v>
      </c>
      <c r="F35" s="19">
        <f>IFERROR(IF(OR(GeneralTable[[#This Row],[Exclude From Chart]]="X",PerfPowerST4[[#This Row],[ExcludeHere]]="X"),NA(),GeneralTable[[#This Row],[Dur. MT]]),NA())</f>
        <v>84.41</v>
      </c>
    </row>
    <row r="36" spans="2:6" x14ac:dyDescent="0.3">
      <c r="B36">
        <f>IFERROR(GeneralTable[[#This Row],[Ref.]],NA())</f>
        <v>31</v>
      </c>
      <c r="C36" s="16" t="e">
        <f>IFERROR(IF(GeneralTable[[#This Row],[Exclude From Chart]]="X",NA(),GeneralTable[[#This Row],[CPU]]&amp; " [" &amp; GeneralTable[[#This Row],[Ref.]] &amp; "]"),NA())</f>
        <v>#N/A</v>
      </c>
      <c r="D36" s="27"/>
      <c r="E36" s="12" t="e">
        <f>IFERROR(IF(OR(GeneralTable[[#This Row],[Exclude From Chart]]="X",PerfPowerST4[[#This Row],[ExcludeHere]]="X"),NA(),GeneralTable[[#This Row],[Cons. MT]]),NA())</f>
        <v>#N/A</v>
      </c>
      <c r="F36" s="19" t="e">
        <f>IFERROR(IF(OR(GeneralTable[[#This Row],[Exclude From Chart]]="X",PerfPowerST4[[#This Row],[ExcludeHere]]="X"),NA(),GeneralTable[[#This Row],[Dur. MT]]),NA())</f>
        <v>#N/A</v>
      </c>
    </row>
    <row r="37" spans="2:6" x14ac:dyDescent="0.3">
      <c r="B37">
        <f>IFERROR(GeneralTable[[#This Row],[Ref.]],NA())</f>
        <v>32</v>
      </c>
      <c r="C37" s="16" t="e">
        <f>IFERROR(IF(GeneralTable[[#This Row],[Exclude From Chart]]="X",NA(),GeneralTable[[#This Row],[CPU]]&amp; " [" &amp; GeneralTable[[#This Row],[Ref.]] &amp; "]"),NA())</f>
        <v>#N/A</v>
      </c>
      <c r="D37" s="27"/>
      <c r="E37" s="12" t="e">
        <f>IFERROR(IF(OR(GeneralTable[[#This Row],[Exclude From Chart]]="X",PerfPowerST4[[#This Row],[ExcludeHere]]="X"),NA(),GeneralTable[[#This Row],[Cons. MT]]),NA())</f>
        <v>#N/A</v>
      </c>
      <c r="F37" s="19" t="e">
        <f>IFERROR(IF(OR(GeneralTable[[#This Row],[Exclude From Chart]]="X",PerfPowerST4[[#This Row],[ExcludeHere]]="X"),NA(),GeneralTable[[#This Row],[Dur. MT]]),NA())</f>
        <v>#N/A</v>
      </c>
    </row>
    <row r="38" spans="2:6" x14ac:dyDescent="0.3">
      <c r="B38">
        <f>IFERROR(GeneralTable[[#This Row],[Ref.]],NA())</f>
        <v>33</v>
      </c>
      <c r="C38" s="17" t="e">
        <f>IFERROR(IF(GeneralTable[[#This Row],[Exclude From Chart]]="X",NA(),GeneralTable[[#This Row],[CPU]]&amp; " [" &amp; GeneralTable[[#This Row],[Ref.]] &amp; "]"),NA())</f>
        <v>#N/A</v>
      </c>
      <c r="D38" s="21"/>
      <c r="E38" s="12" t="e">
        <f>IFERROR(IF(OR(GeneralTable[[#This Row],[Exclude From Chart]]="X",PerfPowerST4[[#This Row],[ExcludeHere]]="X"),NA(),GeneralTable[[#This Row],[Cons. MT]]),NA())</f>
        <v>#N/A</v>
      </c>
      <c r="F38" s="19" t="e">
        <f>IFERROR(IF(OR(GeneralTable[[#This Row],[Exclude From Chart]]="X",PerfPowerST4[[#This Row],[ExcludeHere]]="X"),NA(),GeneralTable[[#This Row],[Dur. MT]]),NA())</f>
        <v>#N/A</v>
      </c>
    </row>
    <row r="39" spans="2:6" x14ac:dyDescent="0.3">
      <c r="B39">
        <f>IFERROR(GeneralTable[[#This Row],[Ref.]],NA())</f>
        <v>34</v>
      </c>
      <c r="C39" s="17" t="str">
        <f>IFERROR(IF(GeneralTable[[#This Row],[Exclude From Chart]]="X",NA(),GeneralTable[[#This Row],[CPU]]&amp; " [" &amp; GeneralTable[[#This Row],[Ref.]] &amp; "]"),NA())</f>
        <v>i7 2600K (Sandy Bridge) [34]</v>
      </c>
      <c r="D39" s="21"/>
      <c r="E39" s="12">
        <f>IFERROR(IF(OR(GeneralTable[[#This Row],[Exclude From Chart]]="X",PerfPowerST4[[#This Row],[ExcludeHere]]="X"),NA(),GeneralTable[[#This Row],[Cons. MT]]),NA())</f>
        <v>18669</v>
      </c>
      <c r="F39" s="19">
        <f>IFERROR(IF(OR(GeneralTable[[#This Row],[Exclude From Chart]]="X",PerfPowerST4[[#This Row],[ExcludeHere]]="X"),NA(),GeneralTable[[#This Row],[Dur. MT]]),NA())</f>
        <v>198.68</v>
      </c>
    </row>
    <row r="40" spans="2:6" x14ac:dyDescent="0.3">
      <c r="B40">
        <f>IFERROR(GeneralTable[[#This Row],[Ref.]],NA())</f>
        <v>35</v>
      </c>
      <c r="C40" s="17" t="e">
        <f>IFERROR(IF(GeneralTable[[#This Row],[Exclude From Chart]]="X",NA(),GeneralTable[[#This Row],[CPU]]&amp; " [" &amp; GeneralTable[[#This Row],[Ref.]] &amp; "]"),NA())</f>
        <v>#N/A</v>
      </c>
      <c r="D40" s="21"/>
      <c r="E40" s="12" t="e">
        <f>IFERROR(IF(OR(GeneralTable[[#This Row],[Exclude From Chart]]="X",PerfPowerST4[[#This Row],[ExcludeHere]]="X"),NA(),GeneralTable[[#This Row],[Cons. MT]]),NA())</f>
        <v>#N/A</v>
      </c>
      <c r="F40" s="19" t="e">
        <f>IFERROR(IF(OR(GeneralTable[[#This Row],[Exclude From Chart]]="X",PerfPowerST4[[#This Row],[ExcludeHere]]="X"),NA(),GeneralTable[[#This Row],[Dur. MT]]),NA())</f>
        <v>#N/A</v>
      </c>
    </row>
    <row r="41" spans="2:6" x14ac:dyDescent="0.3">
      <c r="B41">
        <f>IFERROR(GeneralTable[[#This Row],[Ref.]],NA())</f>
        <v>36</v>
      </c>
      <c r="C41" s="17" t="str">
        <f>IFERROR(IF(GeneralTable[[#This Row],[Exclude From Chart]]="X",NA(),GeneralTable[[#This Row],[CPU]]&amp; " [" &amp; GeneralTable[[#This Row],[Ref.]] &amp; "]"),NA())</f>
        <v>i7 7500U (Kaby Lake) [36]</v>
      </c>
      <c r="D41" s="21"/>
      <c r="E41" s="12">
        <f>IFERROR(IF(OR(GeneralTable[[#This Row],[Exclude From Chart]]="X",PerfPowerST4[[#This Row],[ExcludeHere]]="X"),NA(),GeneralTable[[#This Row],[Cons. MT]]),NA())</f>
        <v>5226</v>
      </c>
      <c r="F41" s="19">
        <f>IFERROR(IF(OR(GeneralTable[[#This Row],[Exclude From Chart]]="X",PerfPowerST4[[#This Row],[ExcludeHere]]="X"),NA(),GeneralTable[[#This Row],[Dur. MT]]),NA())</f>
        <v>497.55</v>
      </c>
    </row>
    <row r="42" spans="2:6" x14ac:dyDescent="0.3">
      <c r="B42">
        <f>IFERROR(GeneralTable[[#This Row],[Ref.]],NA())</f>
        <v>37</v>
      </c>
      <c r="C42" s="17" t="str">
        <f>IFERROR(IF(GeneralTable[[#This Row],[Exclude From Chart]]="X",NA(),GeneralTable[[#This Row],[CPU]]&amp; " [" &amp; GeneralTable[[#This Row],[Ref.]] &amp; "]"),NA())</f>
        <v>Celeron N3450 (Apollo Lake) [37]</v>
      </c>
      <c r="D42" s="21"/>
      <c r="E42" s="12">
        <f>IFERROR(IF(OR(GeneralTable[[#This Row],[Exclude From Chart]]="X",PerfPowerST4[[#This Row],[ExcludeHere]]="X"),NA(),GeneralTable[[#This Row],[Cons. MT]]),NA())</f>
        <v>12920</v>
      </c>
      <c r="F42" s="19">
        <f>IFERROR(IF(OR(GeneralTable[[#This Row],[Exclude From Chart]]="X",PerfPowerST4[[#This Row],[ExcludeHere]]="X"),NA(),GeneralTable[[#This Row],[Dur. MT]]),NA())</f>
        <v>2173.7800000000002</v>
      </c>
    </row>
    <row r="43" spans="2:6" x14ac:dyDescent="0.3">
      <c r="B43">
        <f>IFERROR(GeneralTable[[#This Row],[Ref.]],NA())</f>
        <v>38</v>
      </c>
      <c r="C43" s="17" t="e">
        <f>IFERROR(IF(GeneralTable[[#This Row],[Exclude From Chart]]="X",NA(),GeneralTable[[#This Row],[CPU]]&amp; " [" &amp; GeneralTable[[#This Row],[Ref.]] &amp; "]"),NA())</f>
        <v>#N/A</v>
      </c>
      <c r="D43" s="21"/>
      <c r="E43" s="12" t="e">
        <f>IFERROR(IF(OR(GeneralTable[[#This Row],[Exclude From Chart]]="X",PerfPowerST4[[#This Row],[ExcludeHere]]="X"),NA(),GeneralTable[[#This Row],[Cons. MT]]),NA())</f>
        <v>#N/A</v>
      </c>
      <c r="F43" s="19" t="e">
        <f>IFERROR(IF(OR(GeneralTable[[#This Row],[Exclude From Chart]]="X",PerfPowerST4[[#This Row],[ExcludeHere]]="X"),NA(),GeneralTable[[#This Row],[Dur. MT]]),NA())</f>
        <v>#N/A</v>
      </c>
    </row>
    <row r="44" spans="2:6" x14ac:dyDescent="0.3">
      <c r="B44">
        <f>IFERROR(GeneralTable[[#This Row],[Ref.]],NA())</f>
        <v>39</v>
      </c>
      <c r="C44" s="17" t="str">
        <f>IFERROR(IF(GeneralTable[[#This Row],[Exclude From Chart]]="X",NA(),GeneralTable[[#This Row],[CPU]]&amp; " [" &amp; GeneralTable[[#This Row],[Ref.]] &amp; "]"),NA())</f>
        <v>i5 8600k (Coffee Lake) [39]</v>
      </c>
      <c r="D44" s="21"/>
      <c r="E44" s="12">
        <f>IFERROR(IF(OR(GeneralTable[[#This Row],[Exclude From Chart]]="X",PerfPowerST4[[#This Row],[ExcludeHere]]="X"),NA(),GeneralTable[[#This Row],[Cons. MT]]),NA())</f>
        <v>12266</v>
      </c>
      <c r="F44" s="19">
        <f>IFERROR(IF(OR(GeneralTable[[#This Row],[Exclude From Chart]]="X",PerfPowerST4[[#This Row],[ExcludeHere]]="X"),NA(),GeneralTable[[#This Row],[Dur. MT]]),NA())</f>
        <v>110.27</v>
      </c>
    </row>
    <row r="45" spans="2:6" x14ac:dyDescent="0.3">
      <c r="B45">
        <f>IFERROR(GeneralTable[[#This Row],[Ref.]],NA())</f>
        <v>40</v>
      </c>
      <c r="C45" s="17" t="str">
        <f>IFERROR(IF(GeneralTable[[#This Row],[Exclude From Chart]]="X",NA(),GeneralTable[[#This Row],[CPU]]&amp; " [" &amp; GeneralTable[[#This Row],[Ref.]] &amp; "]"),NA())</f>
        <v>i5 7500 (Kaby Lake) [40]</v>
      </c>
      <c r="D45" s="21"/>
      <c r="E45" s="12">
        <f>IFERROR(IF(OR(GeneralTable[[#This Row],[Exclude From Chart]]="X",PerfPowerST4[[#This Row],[ExcludeHere]]="X"),NA(),GeneralTable[[#This Row],[Cons. MT]]),NA())</f>
        <v>10055</v>
      </c>
      <c r="F45" s="19">
        <f>IFERROR(IF(OR(GeneralTable[[#This Row],[Exclude From Chart]]="X",PerfPowerST4[[#This Row],[ExcludeHere]]="X"),NA(),GeneralTable[[#This Row],[Dur. MT]]),NA())</f>
        <v>295.61</v>
      </c>
    </row>
    <row r="46" spans="2:6" x14ac:dyDescent="0.3">
      <c r="B46">
        <f>IFERROR(GeneralTable[[#This Row],[Ref.]],NA())</f>
        <v>41</v>
      </c>
      <c r="C46" s="17" t="str">
        <f>IFERROR(IF(GeneralTable[[#This Row],[Exclude From Chart]]="X",NA(),GeneralTable[[#This Row],[CPU]]&amp; " [" &amp; GeneralTable[[#This Row],[Ref.]] &amp; "]"),NA())</f>
        <v>i7 8700k (Coffee Lake) [41]</v>
      </c>
      <c r="D46" s="21"/>
      <c r="E46" s="12">
        <f>IFERROR(IF(OR(GeneralTable[[#This Row],[Exclude From Chart]]="X",PerfPowerST4[[#This Row],[ExcludeHere]]="X"),NA(),GeneralTable[[#This Row],[Cons. MT]]),NA())</f>
        <v>12017</v>
      </c>
      <c r="F46" s="19">
        <f>IFERROR(IF(OR(GeneralTable[[#This Row],[Exclude From Chart]]="X",PerfPowerST4[[#This Row],[ExcludeHere]]="X"),NA(),GeneralTable[[#This Row],[Dur. MT]]),NA())</f>
        <v>89.91</v>
      </c>
    </row>
    <row r="47" spans="2:6" x14ac:dyDescent="0.3">
      <c r="B47">
        <f>IFERROR(GeneralTable[[#This Row],[Ref.]],NA())</f>
        <v>42</v>
      </c>
      <c r="C47" s="17" t="e">
        <f>IFERROR(IF(GeneralTable[[#This Row],[Exclude From Chart]]="X",NA(),GeneralTable[[#This Row],[CPU]]&amp; " [" &amp; GeneralTable[[#This Row],[Ref.]] &amp; "]"),NA())</f>
        <v>#N/A</v>
      </c>
      <c r="D47" s="21"/>
      <c r="E47" s="12" t="e">
        <f>IFERROR(IF(OR(GeneralTable[[#This Row],[Exclude From Chart]]="X",PerfPowerST4[[#This Row],[ExcludeHere]]="X"),NA(),GeneralTable[[#This Row],[Cons. MT]]),NA())</f>
        <v>#N/A</v>
      </c>
      <c r="F47" s="19" t="e">
        <f>IFERROR(IF(OR(GeneralTable[[#This Row],[Exclude From Chart]]="X",PerfPowerST4[[#This Row],[ExcludeHere]]="X"),NA(),GeneralTable[[#This Row],[Dur. MT]]),NA())</f>
        <v>#N/A</v>
      </c>
    </row>
    <row r="48" spans="2:6" x14ac:dyDescent="0.3">
      <c r="B48">
        <f>IFERROR(GeneralTable[[#This Row],[Ref.]],NA())</f>
        <v>43</v>
      </c>
      <c r="C48" s="17" t="str">
        <f>IFERROR(IF(GeneralTable[[#This Row],[Exclude From Chart]]="X",NA(),GeneralTable[[#This Row],[CPU]]&amp; " [" &amp; GeneralTable[[#This Row],[Ref.]] &amp; "]"),NA())</f>
        <v>R9 5950X (Vermeer) [43]</v>
      </c>
      <c r="D48" s="21"/>
      <c r="E48" s="12">
        <f>IFERROR(IF(OR(GeneralTable[[#This Row],[Exclude From Chart]]="X",PerfPowerST4[[#This Row],[ExcludeHere]]="X"),NA(),GeneralTable[[#This Row],[Cons. MT]]),NA())</f>
        <v>4149</v>
      </c>
      <c r="F48" s="19">
        <f>IFERROR(IF(OR(GeneralTable[[#This Row],[Exclude From Chart]]="X",PerfPowerST4[[#This Row],[ExcludeHere]]="X"),NA(),GeneralTable[[#This Row],[Dur. MT]]),NA())</f>
        <v>36.14</v>
      </c>
    </row>
    <row r="49" spans="2:6" x14ac:dyDescent="0.3">
      <c r="B49">
        <f>IFERROR(GeneralTable[[#This Row],[Ref.]],NA())</f>
        <v>44</v>
      </c>
      <c r="C49" s="17" t="str">
        <f>IFERROR(IF(GeneralTable[[#This Row],[Exclude From Chart]]="X",NA(),GeneralTable[[#This Row],[CPU]]&amp; " [" &amp; GeneralTable[[#This Row],[Ref.]] &amp; "]"),NA())</f>
        <v>R5 4600H (Renoir) [44]</v>
      </c>
      <c r="D49" s="21"/>
      <c r="E49" s="12">
        <f>IFERROR(IF(OR(GeneralTable[[#This Row],[Exclude From Chart]]="X",PerfPowerST4[[#This Row],[ExcludeHere]]="X"),NA(),GeneralTable[[#This Row],[Cons. MT]]),NA())</f>
        <v>3886</v>
      </c>
      <c r="F49" s="19">
        <f>IFERROR(IF(OR(GeneralTable[[#This Row],[Exclude From Chart]]="X",PerfPowerST4[[#This Row],[ExcludeHere]]="X"),NA(),GeneralTable[[#This Row],[Dur. MT]]),NA())</f>
        <v>136.99</v>
      </c>
    </row>
    <row r="50" spans="2:6" x14ac:dyDescent="0.3">
      <c r="B50">
        <f>IFERROR(GeneralTable[[#This Row],[Ref.]],NA())</f>
        <v>45</v>
      </c>
      <c r="C50" s="17" t="e">
        <f>IFERROR(IF(GeneralTable[[#This Row],[Exclude From Chart]]="X",NA(),GeneralTable[[#This Row],[CPU]]&amp; " [" &amp; GeneralTable[[#This Row],[Ref.]] &amp; "]"),NA())</f>
        <v>#N/A</v>
      </c>
      <c r="D50" s="21"/>
      <c r="E50" s="12" t="e">
        <f>IFERROR(IF(OR(GeneralTable[[#This Row],[Exclude From Chart]]="X",PerfPowerST4[[#This Row],[ExcludeHere]]="X"),NA(),GeneralTable[[#This Row],[Cons. MT]]),NA())</f>
        <v>#N/A</v>
      </c>
      <c r="F50" s="19" t="e">
        <f>IFERROR(IF(OR(GeneralTable[[#This Row],[Exclude From Chart]]="X",PerfPowerST4[[#This Row],[ExcludeHere]]="X"),NA(),GeneralTable[[#This Row],[Dur. MT]]),NA())</f>
        <v>#N/A</v>
      </c>
    </row>
    <row r="51" spans="2:6" x14ac:dyDescent="0.3">
      <c r="B51">
        <f>IFERROR(GeneralTable[[#This Row],[Ref.]],NA())</f>
        <v>46</v>
      </c>
      <c r="C51" s="17" t="e">
        <f>IFERROR(IF(GeneralTable[[#This Row],[Exclude From Chart]]="X",NA(),GeneralTable[[#This Row],[CPU]]&amp; " [" &amp; GeneralTable[[#This Row],[Ref.]] &amp; "]"),NA())</f>
        <v>#N/A</v>
      </c>
      <c r="D51" s="21"/>
      <c r="E51" s="12" t="e">
        <f>IFERROR(IF(OR(GeneralTable[[#This Row],[Exclude From Chart]]="X",PerfPowerST4[[#This Row],[ExcludeHere]]="X"),NA(),GeneralTable[[#This Row],[Cons. MT]]),NA())</f>
        <v>#N/A</v>
      </c>
      <c r="F51" s="19" t="e">
        <f>IFERROR(IF(OR(GeneralTable[[#This Row],[Exclude From Chart]]="X",PerfPowerST4[[#This Row],[ExcludeHere]]="X"),NA(),GeneralTable[[#This Row],[Dur. MT]]),NA())</f>
        <v>#N/A</v>
      </c>
    </row>
    <row r="52" spans="2:6" x14ac:dyDescent="0.3">
      <c r="B52">
        <f>IFERROR(GeneralTable[[#This Row],[Ref.]],NA())</f>
        <v>47</v>
      </c>
      <c r="C52" s="17" t="str">
        <f>IFERROR(IF(GeneralTable[[#This Row],[Exclude From Chart]]="X",NA(),GeneralTable[[#This Row],[CPU]]&amp; " [" &amp; GeneralTable[[#This Row],[Ref.]] &amp; "]"),NA())</f>
        <v>R7 3700X (Matisse) [47]</v>
      </c>
      <c r="D52" s="21"/>
      <c r="E52" s="12">
        <f>IFERROR(IF(OR(GeneralTable[[#This Row],[Exclude From Chart]]="X",PerfPowerST4[[#This Row],[ExcludeHere]]="X"),NA(),GeneralTable[[#This Row],[Cons. MT]]),NA())</f>
        <v>5444</v>
      </c>
      <c r="F52" s="19">
        <f>IFERROR(IF(OR(GeneralTable[[#This Row],[Exclude From Chart]]="X",PerfPowerST4[[#This Row],[ExcludeHere]]="X"),NA(),GeneralTable[[#This Row],[Dur. MT]]),NA())</f>
        <v>71.48</v>
      </c>
    </row>
    <row r="53" spans="2:6" x14ac:dyDescent="0.3">
      <c r="B53">
        <f>IFERROR(GeneralTable[[#This Row],[Ref.]],NA())</f>
        <v>48</v>
      </c>
      <c r="C53" s="17" t="e">
        <f>IFERROR(IF(GeneralTable[[#This Row],[Exclude From Chart]]="X",NA(),GeneralTable[[#This Row],[CPU]]&amp; " [" &amp; GeneralTable[[#This Row],[Ref.]] &amp; "]"),NA())</f>
        <v>#N/A</v>
      </c>
      <c r="D53" s="21"/>
      <c r="E53" s="12" t="e">
        <f>IFERROR(IF(OR(GeneralTable[[#This Row],[Exclude From Chart]]="X",PerfPowerST4[[#This Row],[ExcludeHere]]="X"),NA(),GeneralTable[[#This Row],[Cons. MT]]),NA())</f>
        <v>#N/A</v>
      </c>
      <c r="F53" s="19" t="e">
        <f>IFERROR(IF(OR(GeneralTable[[#This Row],[Exclude From Chart]]="X",PerfPowerST4[[#This Row],[ExcludeHere]]="X"),NA(),GeneralTable[[#This Row],[Dur. MT]]),NA())</f>
        <v>#N/A</v>
      </c>
    </row>
    <row r="54" spans="2:6" x14ac:dyDescent="0.3">
      <c r="B54">
        <f>IFERROR(GeneralTable[[#This Row],[Ref.]],NA())</f>
        <v>49</v>
      </c>
      <c r="C54" s="17" t="e">
        <f>IFERROR(IF(GeneralTable[[#This Row],[Exclude From Chart]]="X",NA(),GeneralTable[[#This Row],[CPU]]&amp; " [" &amp; GeneralTable[[#This Row],[Ref.]] &amp; "]"),NA())</f>
        <v>#N/A</v>
      </c>
      <c r="D54" s="21"/>
      <c r="E54" s="12" t="e">
        <f>IFERROR(IF(OR(GeneralTable[[#This Row],[Exclude From Chart]]="X",PerfPowerST4[[#This Row],[ExcludeHere]]="X"),NA(),GeneralTable[[#This Row],[Cons. MT]]),NA())</f>
        <v>#N/A</v>
      </c>
      <c r="F54" s="19" t="e">
        <f>IFERROR(IF(OR(GeneralTable[[#This Row],[Exclude From Chart]]="X",PerfPowerST4[[#This Row],[ExcludeHere]]="X"),NA(),GeneralTable[[#This Row],[Dur. MT]]),NA())</f>
        <v>#N/A</v>
      </c>
    </row>
    <row r="55" spans="2:6" x14ac:dyDescent="0.3">
      <c r="B55">
        <f>IFERROR(GeneralTable[[#This Row],[Ref.]],NA())</f>
        <v>50</v>
      </c>
      <c r="C55" s="17" t="e">
        <f>IFERROR(IF(GeneralTable[[#This Row],[Exclude From Chart]]="X",NA(),GeneralTable[[#This Row],[CPU]]&amp; " [" &amp; GeneralTable[[#This Row],[Ref.]] &amp; "]"),NA())</f>
        <v>#N/A</v>
      </c>
      <c r="D55" s="21"/>
      <c r="E55" s="12" t="e">
        <f>IFERROR(IF(OR(GeneralTable[[#This Row],[Exclude From Chart]]="X",PerfPowerST4[[#This Row],[ExcludeHere]]="X"),NA(),GeneralTable[[#This Row],[Cons. MT]]),NA())</f>
        <v>#N/A</v>
      </c>
      <c r="F55" s="19" t="e">
        <f>IFERROR(IF(OR(GeneralTable[[#This Row],[Exclude From Chart]]="X",PerfPowerST4[[#This Row],[ExcludeHere]]="X"),NA(),GeneralTable[[#This Row],[Dur. MT]]),NA())</f>
        <v>#N/A</v>
      </c>
    </row>
    <row r="56" spans="2:6" x14ac:dyDescent="0.3">
      <c r="B56">
        <f>IFERROR(GeneralTable[[#This Row],[Ref.]],NA())</f>
        <v>51</v>
      </c>
      <c r="C56" s="17" t="str">
        <f>IFERROR(IF(GeneralTable[[#This Row],[Exclude From Chart]]="X",NA(),GeneralTable[[#This Row],[CPU]]&amp; " [" &amp; GeneralTable[[#This Row],[Ref.]] &amp; "]"),NA())</f>
        <v>i5 8250U (WhiskeyLake) [51]</v>
      </c>
      <c r="D56" s="21"/>
      <c r="E56" s="12">
        <f>IFERROR(IF(OR(GeneralTable[[#This Row],[Exclude From Chart]]="X",PerfPowerST4[[#This Row],[ExcludeHere]]="X"),NA(),GeneralTable[[#This Row],[Cons. MT]]),NA())</f>
        <v>5030</v>
      </c>
      <c r="F56" s="19">
        <f>IFERROR(IF(OR(GeneralTable[[#This Row],[Exclude From Chart]]="X",PerfPowerST4[[#This Row],[ExcludeHere]]="X"),NA(),GeneralTable[[#This Row],[Dur. MT]]),NA())</f>
        <v>237.2</v>
      </c>
    </row>
    <row r="57" spans="2:6" x14ac:dyDescent="0.3">
      <c r="B57">
        <f>IFERROR(GeneralTable[[#This Row],[Ref.]],NA())</f>
        <v>52</v>
      </c>
      <c r="C57" s="17" t="str">
        <f>IFERROR(IF(GeneralTable[[#This Row],[Exclude From Chart]]="X",NA(),GeneralTable[[#This Row],[CPU]]&amp; " [" &amp; GeneralTable[[#This Row],[Ref.]] &amp; "]"),NA())</f>
        <v>i7 4800MQ (Haswell) [52]</v>
      </c>
      <c r="D57" s="21"/>
      <c r="E57" s="12">
        <f>IFERROR(IF(OR(GeneralTable[[#This Row],[Exclude From Chart]]="X",PerfPowerST4[[#This Row],[ExcludeHere]]="X"),NA(),GeneralTable[[#This Row],[Cons. MT]]),NA())</f>
        <v>8980.59</v>
      </c>
      <c r="F57" s="19">
        <f>IFERROR(IF(OR(GeneralTable[[#This Row],[Exclude From Chart]]="X",PerfPowerST4[[#This Row],[ExcludeHere]]="X"),NA(),GeneralTable[[#This Row],[Dur. MT]]),NA())</f>
        <v>246.44</v>
      </c>
    </row>
    <row r="58" spans="2:6" x14ac:dyDescent="0.3">
      <c r="B58">
        <f>IFERROR(GeneralTable[[#This Row],[Ref.]],NA())</f>
        <v>53</v>
      </c>
      <c r="C58" s="17" t="e">
        <f>IFERROR(IF(GeneralTable[[#This Row],[Exclude From Chart]]="X",NA(),GeneralTable[[#This Row],[CPU]]&amp; " [" &amp; GeneralTable[[#This Row],[Ref.]] &amp; "]"),NA())</f>
        <v>#N/A</v>
      </c>
      <c r="D58" s="21"/>
      <c r="E58" s="12" t="e">
        <f>IFERROR(IF(OR(GeneralTable[[#This Row],[Exclude From Chart]]="X",PerfPowerST4[[#This Row],[ExcludeHere]]="X"),NA(),GeneralTable[[#This Row],[Cons. MT]]),NA())</f>
        <v>#N/A</v>
      </c>
      <c r="F58" s="19" t="e">
        <f>IFERROR(IF(OR(GeneralTable[[#This Row],[Exclude From Chart]]="X",PerfPowerST4[[#This Row],[ExcludeHere]]="X"),NA(),GeneralTable[[#This Row],[Dur. MT]]),NA())</f>
        <v>#N/A</v>
      </c>
    </row>
    <row r="59" spans="2:6" x14ac:dyDescent="0.3">
      <c r="B59">
        <f>IFERROR(GeneralTable[[#This Row],[Ref.]],NA())</f>
        <v>56</v>
      </c>
      <c r="C59" s="17" t="e">
        <f>IFERROR(IF(GeneralTable[[#This Row],[Exclude From Chart]]="X",NA(),GeneralTable[[#This Row],[CPU]]&amp; " [" &amp; GeneralTable[[#This Row],[Ref.]] &amp; "]"),NA())</f>
        <v>#N/A</v>
      </c>
      <c r="D59" s="21"/>
      <c r="E59" s="12" t="e">
        <f>IFERROR(IF(OR(GeneralTable[[#This Row],[Exclude From Chart]]="X",PerfPowerST4[[#This Row],[ExcludeHere]]="X"),NA(),GeneralTable[[#This Row],[Cons. MT]]),NA())</f>
        <v>#N/A</v>
      </c>
      <c r="F59" s="19" t="e">
        <f>IFERROR(IF(OR(GeneralTable[[#This Row],[Exclude From Chart]]="X",PerfPowerST4[[#This Row],[ExcludeHere]]="X"),NA(),GeneralTable[[#This Row],[Dur. MT]]),NA())</f>
        <v>#N/A</v>
      </c>
    </row>
    <row r="60" spans="2:6" x14ac:dyDescent="0.3">
      <c r="B60">
        <f>IFERROR(GeneralTable[[#This Row],[Ref.]],NA())</f>
        <v>57</v>
      </c>
      <c r="C60" s="17" t="str">
        <f>IFERROR(IF(GeneralTable[[#This Row],[Exclude From Chart]]="X",NA(),GeneralTable[[#This Row],[CPU]]&amp; " [" &amp; GeneralTable[[#This Row],[Ref.]] &amp; "]"),NA())</f>
        <v>i7 3770K (Ivy Bridge) [57]</v>
      </c>
      <c r="D60" s="21"/>
      <c r="E60" s="12">
        <f>IFERROR(IF(OR(GeneralTable[[#This Row],[Exclude From Chart]]="X",PerfPowerST4[[#This Row],[ExcludeHere]]="X"),NA(),GeneralTable[[#This Row],[Cons. MT]]),NA())</f>
        <v>11189.89</v>
      </c>
      <c r="F60" s="19">
        <f>IFERROR(IF(OR(GeneralTable[[#This Row],[Exclude From Chart]]="X",PerfPowerST4[[#This Row],[ExcludeHere]]="X"),NA(),GeneralTable[[#This Row],[Dur. MT]]),NA())</f>
        <v>199.83</v>
      </c>
    </row>
    <row r="61" spans="2:6" x14ac:dyDescent="0.3">
      <c r="B61">
        <f>IFERROR(GeneralTable[[#This Row],[Ref.]],NA())</f>
        <v>58</v>
      </c>
      <c r="C61" s="17" t="str">
        <f>IFERROR(IF(GeneralTable[[#This Row],[Exclude From Chart]]="X",NA(),GeneralTable[[#This Row],[CPU]]&amp; " [" &amp; GeneralTable[[#This Row],[Ref.]] &amp; "]"),NA())</f>
        <v>i5 4300U (Haswell) [58]</v>
      </c>
      <c r="D61" s="21"/>
      <c r="E61" s="12">
        <f>IFERROR(IF(OR(GeneralTable[[#This Row],[Exclude From Chart]]="X",PerfPowerST4[[#This Row],[ExcludeHere]]="X"),NA(),GeneralTable[[#This Row],[Cons. MT]]),NA())</f>
        <v>9015.32</v>
      </c>
      <c r="F61" s="19">
        <f>IFERROR(IF(OR(GeneralTable[[#This Row],[Exclude From Chart]]="X",PerfPowerST4[[#This Row],[ExcludeHere]]="X"),NA(),GeneralTable[[#This Row],[Dur. MT]]),NA())</f>
        <v>600.22</v>
      </c>
    </row>
    <row r="62" spans="2:6" x14ac:dyDescent="0.3">
      <c r="B62">
        <f>IFERROR(GeneralTable[[#This Row],[Ref.]],NA())</f>
        <v>59</v>
      </c>
      <c r="C62" s="17" t="str">
        <f>IFERROR(IF(GeneralTable[[#This Row],[Exclude From Chart]]="X",NA(),GeneralTable[[#This Row],[CPU]]&amp; " [" &amp; GeneralTable[[#This Row],[Ref.]] &amp; "]"),NA())</f>
        <v>R5 2600X (Pinnacle Ridge) [59]</v>
      </c>
      <c r="D62" s="21"/>
      <c r="E62" s="12">
        <f>IFERROR(IF(OR(GeneralTable[[#This Row],[Exclude From Chart]]="X",PerfPowerST4[[#This Row],[ExcludeHere]]="X"),NA(),GeneralTable[[#This Row],[Cons. MT]]),NA())</f>
        <v>11691</v>
      </c>
      <c r="F62" s="19">
        <f>IFERROR(IF(OR(GeneralTable[[#This Row],[Exclude From Chart]]="X",PerfPowerST4[[#This Row],[ExcludeHere]]="X"),NA(),GeneralTable[[#This Row],[Dur. MT]]),NA())</f>
        <v>111.26</v>
      </c>
    </row>
    <row r="63" spans="2:6" x14ac:dyDescent="0.3">
      <c r="B63">
        <f>IFERROR(GeneralTable[[#This Row],[Ref.]],NA())</f>
        <v>60</v>
      </c>
      <c r="C63" s="17" t="str">
        <f>IFERROR(IF(GeneralTable[[#This Row],[Exclude From Chart]]="X",NA(),GeneralTable[[#This Row],[CPU]]&amp; " [" &amp; GeneralTable[[#This Row],[Ref.]] &amp; "]"),NA())</f>
        <v>i5 3320M (Ivy Bridge) [60]</v>
      </c>
      <c r="D63" s="21"/>
      <c r="E63" s="12">
        <f>IFERROR(IF(OR(GeneralTable[[#This Row],[Exclude From Chart]]="X",PerfPowerST4[[#This Row],[ExcludeHere]]="X"),NA(),GeneralTable[[#This Row],[Cons. MT]]),NA())</f>
        <v>10172</v>
      </c>
      <c r="F63" s="19">
        <f>IFERROR(IF(OR(GeneralTable[[#This Row],[Exclude From Chart]]="X",PerfPowerST4[[#This Row],[ExcludeHere]]="X"),NA(),GeneralTable[[#This Row],[Dur. MT]]),NA())</f>
        <v>554.55999999999995</v>
      </c>
    </row>
    <row r="64" spans="2:6" x14ac:dyDescent="0.3">
      <c r="B64">
        <f>IFERROR(GeneralTable[[#This Row],[Ref.]],NA())</f>
        <v>61</v>
      </c>
      <c r="C64" s="17" t="e">
        <f>IFERROR(IF(GeneralTable[[#This Row],[Exclude From Chart]]="X",NA(),GeneralTable[[#This Row],[CPU]]&amp; " [" &amp; GeneralTable[[#This Row],[Ref.]] &amp; "]"),NA())</f>
        <v>#N/A</v>
      </c>
      <c r="D64" s="21"/>
      <c r="E64" s="12" t="e">
        <f>IFERROR(IF(OR(GeneralTable[[#This Row],[Exclude From Chart]]="X",PerfPowerST4[[#This Row],[ExcludeHere]]="X"),NA(),GeneralTable[[#This Row],[Cons. MT]]),NA())</f>
        <v>#N/A</v>
      </c>
      <c r="F64" s="19" t="e">
        <f>IFERROR(IF(OR(GeneralTable[[#This Row],[Exclude From Chart]]="X",PerfPowerST4[[#This Row],[ExcludeHere]]="X"),NA(),GeneralTable[[#This Row],[Dur. MT]]),NA())</f>
        <v>#N/A</v>
      </c>
    </row>
    <row r="65" spans="2:6" x14ac:dyDescent="0.3">
      <c r="B65">
        <f>IFERROR(GeneralTable[[#This Row],[Ref.]],NA())</f>
        <v>62</v>
      </c>
      <c r="C65" s="17" t="str">
        <f>IFERROR(IF(GeneralTable[[#This Row],[Exclude From Chart]]="X",NA(),GeneralTable[[#This Row],[CPU]]&amp; " [" &amp; GeneralTable[[#This Row],[Ref.]] &amp; "]"),NA())</f>
        <v>i7 2600 (Sandy Bridge) [62]</v>
      </c>
      <c r="D65" s="21"/>
      <c r="E65" s="12">
        <f>IFERROR(IF(OR(GeneralTable[[#This Row],[Exclude From Chart]]="X",PerfPowerST4[[#This Row],[ExcludeHere]]="X"),NA(),GeneralTable[[#This Row],[Cons. MT]]),NA())</f>
        <v>17714</v>
      </c>
      <c r="F65" s="19">
        <f>IFERROR(IF(OR(GeneralTable[[#This Row],[Exclude From Chart]]="X",PerfPowerST4[[#This Row],[ExcludeHere]]="X"),NA(),GeneralTable[[#This Row],[Dur. MT]]),NA())</f>
        <v>249.31</v>
      </c>
    </row>
    <row r="66" spans="2:6" x14ac:dyDescent="0.3">
      <c r="B66">
        <f>IFERROR(GeneralTable[[#This Row],[Ref.]],NA())</f>
        <v>63</v>
      </c>
      <c r="C66" s="17" t="str">
        <f>IFERROR(IF(GeneralTable[[#This Row],[Exclude From Chart]]="X",NA(),GeneralTable[[#This Row],[CPU]]&amp; " [" &amp; GeneralTable[[#This Row],[Ref.]] &amp; "]"),NA())</f>
        <v>i3 6157U (Skylake) [63]</v>
      </c>
      <c r="D66" s="21"/>
      <c r="E66" s="12">
        <f>IFERROR(IF(OR(GeneralTable[[#This Row],[Exclude From Chart]]="X",PerfPowerST4[[#This Row],[ExcludeHere]]="X"),NA(),GeneralTable[[#This Row],[Cons. MT]]),NA())</f>
        <v>4965</v>
      </c>
      <c r="F66" s="19">
        <f>IFERROR(IF(OR(GeneralTable[[#This Row],[Exclude From Chart]]="X",PerfPowerST4[[#This Row],[ExcludeHere]]="X"),NA(),GeneralTable[[#This Row],[Dur. MT]]),NA())</f>
        <v>519.01</v>
      </c>
    </row>
    <row r="67" spans="2:6" x14ac:dyDescent="0.3">
      <c r="B67">
        <f>IFERROR(GeneralTable[[#This Row],[Ref.]],NA())</f>
        <v>64</v>
      </c>
      <c r="C67" s="17" t="e">
        <f>IFERROR(IF(GeneralTable[[#This Row],[Exclude From Chart]]="X",NA(),GeneralTable[[#This Row],[CPU]]&amp; " [" &amp; GeneralTable[[#This Row],[Ref.]] &amp; "]"),NA())</f>
        <v>#N/A</v>
      </c>
      <c r="D67" s="21"/>
      <c r="E67" s="12" t="e">
        <f>IFERROR(IF(OR(GeneralTable[[#This Row],[Exclude From Chart]]="X",PerfPowerST4[[#This Row],[ExcludeHere]]="X"),NA(),GeneralTable[[#This Row],[Cons. MT]]),NA())</f>
        <v>#N/A</v>
      </c>
      <c r="F67" s="19" t="e">
        <f>IFERROR(IF(OR(GeneralTable[[#This Row],[Exclude From Chart]]="X",PerfPowerST4[[#This Row],[ExcludeHere]]="X"),NA(),GeneralTable[[#This Row],[Dur. MT]]),NA())</f>
        <v>#N/A</v>
      </c>
    </row>
    <row r="68" spans="2:6" x14ac:dyDescent="0.3">
      <c r="B68">
        <f>IFERROR(GeneralTable[[#This Row],[Ref.]],NA())</f>
        <v>65</v>
      </c>
      <c r="C68" s="17" t="e">
        <f>IFERROR(IF(GeneralTable[[#This Row],[Exclude From Chart]]="X",NA(),GeneralTable[[#This Row],[CPU]]&amp; " [" &amp; GeneralTable[[#This Row],[Ref.]] &amp; "]"),NA())</f>
        <v>#N/A</v>
      </c>
      <c r="D68" s="21"/>
      <c r="E68" s="12" t="e">
        <f>IFERROR(IF(OR(GeneralTable[[#This Row],[Exclude From Chart]]="X",PerfPowerST4[[#This Row],[ExcludeHere]]="X"),NA(),GeneralTable[[#This Row],[Cons. MT]]),NA())</f>
        <v>#N/A</v>
      </c>
      <c r="F68" s="19" t="e">
        <f>IFERROR(IF(OR(GeneralTable[[#This Row],[Exclude From Chart]]="X",PerfPowerST4[[#This Row],[ExcludeHere]]="X"),NA(),GeneralTable[[#This Row],[Dur. MT]]),NA())</f>
        <v>#N/A</v>
      </c>
    </row>
    <row r="69" spans="2:6" x14ac:dyDescent="0.3">
      <c r="B69">
        <f>IFERROR(GeneralTable[[#This Row],[Ref.]],NA())</f>
        <v>66</v>
      </c>
      <c r="C69" s="17" t="str">
        <f>IFERROR(IF(GeneralTable[[#This Row],[Exclude From Chart]]="X",NA(),GeneralTable[[#This Row],[CPU]]&amp; " [" &amp; GeneralTable[[#This Row],[Ref.]] &amp; "]"),NA())</f>
        <v>R7 5800X (Vermeer) [66]</v>
      </c>
      <c r="D69" s="21"/>
      <c r="E69" s="12">
        <f>IFERROR(IF(OR(GeneralTable[[#This Row],[Exclude From Chart]]="X",PerfPowerST4[[#This Row],[ExcludeHere]]="X"),NA(),GeneralTable[[#This Row],[Cons. MT]]),NA())</f>
        <v>6777</v>
      </c>
      <c r="F69" s="19">
        <f>IFERROR(IF(OR(GeneralTable[[#This Row],[Exclude From Chart]]="X",PerfPowerST4[[#This Row],[ExcludeHere]]="X"),NA(),GeneralTable[[#This Row],[Dur. MT]]),NA())</f>
        <v>63.01</v>
      </c>
    </row>
    <row r="70" spans="2:6" x14ac:dyDescent="0.3">
      <c r="B70">
        <f>IFERROR(GeneralTable[[#This Row],[Ref.]],NA())</f>
        <v>67</v>
      </c>
      <c r="C70" s="17" t="e">
        <f>IFERROR(IF(GeneralTable[[#This Row],[Exclude From Chart]]="X",NA(),GeneralTable[[#This Row],[CPU]]&amp; " [" &amp; GeneralTable[[#This Row],[Ref.]] &amp; "]"),NA())</f>
        <v>#N/A</v>
      </c>
      <c r="D70" s="21"/>
      <c r="E70" s="12" t="e">
        <f>IFERROR(IF(OR(GeneralTable[[#This Row],[Exclude From Chart]]="X",PerfPowerST4[[#This Row],[ExcludeHere]]="X"),NA(),GeneralTable[[#This Row],[Cons. MT]]),NA())</f>
        <v>#N/A</v>
      </c>
      <c r="F70" s="19" t="e">
        <f>IFERROR(IF(OR(GeneralTable[[#This Row],[Exclude From Chart]]="X",PerfPowerST4[[#This Row],[ExcludeHere]]="X"),NA(),GeneralTable[[#This Row],[Dur. MT]]),NA())</f>
        <v>#N/A</v>
      </c>
    </row>
    <row r="71" spans="2:6" x14ac:dyDescent="0.3">
      <c r="B71">
        <f>IFERROR(GeneralTable[[#This Row],[Ref.]],NA())</f>
        <v>68</v>
      </c>
      <c r="C71" s="17" t="str">
        <f>IFERROR(IF(GeneralTable[[#This Row],[Exclude From Chart]]="X",NA(),GeneralTable[[#This Row],[CPU]]&amp; " [" &amp; GeneralTable[[#This Row],[Ref.]] &amp; "]"),NA())</f>
        <v>i9 11980HK (TigerLake-8C) [68]</v>
      </c>
      <c r="D71" s="21"/>
      <c r="E71" s="12">
        <f>IFERROR(IF(OR(GeneralTable[[#This Row],[Exclude From Chart]]="X",PerfPowerST4[[#This Row],[ExcludeHere]]="X"),NA(),GeneralTable[[#This Row],[Cons. MT]]),NA())</f>
        <v>3825</v>
      </c>
      <c r="F71" s="19">
        <f>IFERROR(IF(OR(GeneralTable[[#This Row],[Exclude From Chart]]="X",PerfPowerST4[[#This Row],[ExcludeHere]]="X"),NA(),GeneralTable[[#This Row],[Dur. MT]]),NA())</f>
        <v>101.94</v>
      </c>
    </row>
    <row r="72" spans="2:6" x14ac:dyDescent="0.3">
      <c r="B72">
        <f>IFERROR(GeneralTable[[#This Row],[Ref.]],NA())</f>
        <v>69</v>
      </c>
      <c r="C72" s="17" t="e">
        <f>IFERROR(IF(GeneralTable[[#This Row],[Exclude From Chart]]="X",NA(),GeneralTable[[#This Row],[CPU]]&amp; " [" &amp; GeneralTable[[#This Row],[Ref.]] &amp; "]"),NA())</f>
        <v>#N/A</v>
      </c>
      <c r="D72" s="21"/>
      <c r="E72" s="12" t="e">
        <f>IFERROR(IF(OR(GeneralTable[[#This Row],[Exclude From Chart]]="X",PerfPowerST4[[#This Row],[ExcludeHere]]="X"),NA(),GeneralTable[[#This Row],[Cons. MT]]),NA())</f>
        <v>#N/A</v>
      </c>
      <c r="F72" s="19" t="e">
        <f>IFERROR(IF(OR(GeneralTable[[#This Row],[Exclude From Chart]]="X",PerfPowerST4[[#This Row],[ExcludeHere]]="X"),NA(),GeneralTable[[#This Row],[Dur. MT]]),NA())</f>
        <v>#N/A</v>
      </c>
    </row>
    <row r="73" spans="2:6" x14ac:dyDescent="0.3">
      <c r="B73">
        <f>IFERROR(GeneralTable[[#This Row],[Ref.]],NA())</f>
        <v>70</v>
      </c>
      <c r="C73" s="17" t="e">
        <f>IFERROR(IF(GeneralTable[[#This Row],[Exclude From Chart]]="X",NA(),GeneralTable[[#This Row],[CPU]]&amp; " [" &amp; GeneralTable[[#This Row],[Ref.]] &amp; "]"),NA())</f>
        <v>#N/A</v>
      </c>
      <c r="D73" s="21"/>
      <c r="E73" s="12" t="e">
        <f>IFERROR(IF(OR(GeneralTable[[#This Row],[Exclude From Chart]]="X",PerfPowerST4[[#This Row],[ExcludeHere]]="X"),NA(),GeneralTable[[#This Row],[Cons. MT]]),NA())</f>
        <v>#N/A</v>
      </c>
      <c r="F73" s="19" t="e">
        <f>IFERROR(IF(OR(GeneralTable[[#This Row],[Exclude From Chart]]="X",PerfPowerST4[[#This Row],[ExcludeHere]]="X"),NA(),GeneralTable[[#This Row],[Dur. MT]]),NA())</f>
        <v>#N/A</v>
      </c>
    </row>
    <row r="74" spans="2:6" x14ac:dyDescent="0.3">
      <c r="B74">
        <f>IFERROR(GeneralTable[[#This Row],[Ref.]],NA())</f>
        <v>71</v>
      </c>
      <c r="C74" s="17" t="str">
        <f>IFERROR(IF(GeneralTable[[#This Row],[Exclude From Chart]]="X",NA(),GeneralTable[[#This Row],[CPU]]&amp; " [" &amp; GeneralTable[[#This Row],[Ref.]] &amp; "]"),NA())</f>
        <v>i7 9750H (Coffee Lake) [71]</v>
      </c>
      <c r="D74" s="21"/>
      <c r="E74" s="12">
        <f>IFERROR(IF(OR(GeneralTable[[#This Row],[Exclude From Chart]]="X",PerfPowerST4[[#This Row],[ExcludeHere]]="X"),NA(),GeneralTable[[#This Row],[Cons. MT]]),NA())</f>
        <v>5428.6440000000002</v>
      </c>
      <c r="F74" s="19">
        <f>IFERROR(IF(OR(GeneralTable[[#This Row],[Exclude From Chart]]="X",PerfPowerST4[[#This Row],[ExcludeHere]]="X"),NA(),GeneralTable[[#This Row],[Dur. MT]]),NA())</f>
        <v>120</v>
      </c>
    </row>
    <row r="75" spans="2:6" x14ac:dyDescent="0.3">
      <c r="B75">
        <f>IFERROR(GeneralTable[[#This Row],[Ref.]],NA())</f>
        <v>72</v>
      </c>
      <c r="C75" s="17" t="str">
        <f>IFERROR(IF(GeneralTable[[#This Row],[Exclude From Chart]]="X",NA(),GeneralTable[[#This Row],[CPU]]&amp; " [" &amp; GeneralTable[[#This Row],[Ref.]] &amp; "]"),NA())</f>
        <v>R7 2700X (Pinnacle Ridge) [72]</v>
      </c>
      <c r="D75" s="21"/>
      <c r="E75" s="12">
        <f>IFERROR(IF(OR(GeneralTable[[#This Row],[Exclude From Chart]]="X",PerfPowerST4[[#This Row],[ExcludeHere]]="X"),NA(),GeneralTable[[#This Row],[Cons. MT]]),NA())</f>
        <v>7620</v>
      </c>
      <c r="F75" s="19">
        <f>IFERROR(IF(OR(GeneralTable[[#This Row],[Exclude From Chart]]="X",PerfPowerST4[[#This Row],[ExcludeHere]]="X"),NA(),GeneralTable[[#This Row],[Dur. MT]]),NA())</f>
        <v>87.32</v>
      </c>
    </row>
    <row r="76" spans="2:6" x14ac:dyDescent="0.3">
      <c r="B76">
        <f>IFERROR(GeneralTable[[#This Row],[Ref.]],NA())</f>
        <v>73</v>
      </c>
      <c r="C76" s="17" t="str">
        <f>IFERROR(IF(GeneralTable[[#This Row],[Exclude From Chart]]="X",NA(),GeneralTable[[#This Row],[CPU]]&amp; " [" &amp; GeneralTable[[#This Row],[Ref.]] &amp; "]"),NA())</f>
        <v>R5 3500U (Picasso) [73]</v>
      </c>
      <c r="D76" s="21"/>
      <c r="E76" s="12">
        <f>IFERROR(IF(OR(GeneralTable[[#This Row],[Exclude From Chart]]="X",PerfPowerST4[[#This Row],[ExcludeHere]]="X"),NA(),GeneralTable[[#This Row],[Cons. MT]]),NA())</f>
        <v>5238</v>
      </c>
      <c r="F76" s="19">
        <f>IFERROR(IF(OR(GeneralTable[[#This Row],[Exclude From Chart]]="X",PerfPowerST4[[#This Row],[ExcludeHere]]="X"),NA(),GeneralTable[[#This Row],[Dur. MT]]),NA())</f>
        <v>323.11</v>
      </c>
    </row>
    <row r="77" spans="2:6" x14ac:dyDescent="0.3">
      <c r="B77">
        <f>IFERROR(GeneralTable[[#This Row],[Ref.]],NA())</f>
        <v>74</v>
      </c>
      <c r="C77" s="17" t="str">
        <f>IFERROR(IF(GeneralTable[[#This Row],[Exclude From Chart]]="X",NA(),GeneralTable[[#This Row],[CPU]]&amp; " [" &amp; GeneralTable[[#This Row],[Ref.]] &amp; "]"),NA())</f>
        <v>R5 4500U (Renoir) [74]</v>
      </c>
      <c r="D77" s="21"/>
      <c r="E77" s="12">
        <f>IFERROR(IF(OR(GeneralTable[[#This Row],[Exclude From Chart]]="X",PerfPowerST4[[#This Row],[ExcludeHere]]="X"),NA(),GeneralTable[[#This Row],[Cons. MT]]),NA())</f>
        <v>2723.7275</v>
      </c>
      <c r="F77" s="19">
        <f>IFERROR(IF(OR(GeneralTable[[#This Row],[Exclude From Chart]]="X",PerfPowerST4[[#This Row],[ExcludeHere]]="X"),NA(),GeneralTable[[#This Row],[Dur. MT]]),NA())</f>
        <v>178.0625</v>
      </c>
    </row>
    <row r="78" spans="2:6" x14ac:dyDescent="0.3">
      <c r="B78">
        <f>IFERROR(GeneralTable[[#This Row],[Ref.]],NA())</f>
        <v>75</v>
      </c>
      <c r="C78" s="17" t="str">
        <f>IFERROR(IF(GeneralTable[[#This Row],[Exclude From Chart]]="X",NA(),GeneralTable[[#This Row],[CPU]]&amp; " [" &amp; GeneralTable[[#This Row],[Ref.]] &amp; "]"),NA())</f>
        <v>R5 2500U (Raven Ridge) [75]</v>
      </c>
      <c r="D78" s="21"/>
      <c r="E78" s="12">
        <f>IFERROR(IF(OR(GeneralTable[[#This Row],[Exclude From Chart]]="X",PerfPowerST4[[#This Row],[ExcludeHere]]="X"),NA(),GeneralTable[[#This Row],[Cons. MT]]),NA())</f>
        <v>2588</v>
      </c>
      <c r="F78" s="19">
        <f>IFERROR(IF(OR(GeneralTable[[#This Row],[Exclude From Chart]]="X",PerfPowerST4[[#This Row],[ExcludeHere]]="X"),NA(),GeneralTable[[#This Row],[Dur. MT]]),NA())</f>
        <v>317.62</v>
      </c>
    </row>
    <row r="79" spans="2:6" x14ac:dyDescent="0.3">
      <c r="B79">
        <f>IFERROR(GeneralTable[[#This Row],[Ref.]],NA())</f>
        <v>76</v>
      </c>
      <c r="C79" s="17" t="str">
        <f>IFERROR(IF(GeneralTable[[#This Row],[Exclude From Chart]]="X",NA(),GeneralTable[[#This Row],[CPU]]&amp; " [" &amp; GeneralTable[[#This Row],[Ref.]] &amp; "]"),NA())</f>
        <v>R5 5600X (Vermeer) [76]</v>
      </c>
      <c r="D79" s="21"/>
      <c r="E79" s="12">
        <f>IFERROR(IF(OR(GeneralTable[[#This Row],[Exclude From Chart]]="X",PerfPowerST4[[#This Row],[ExcludeHere]]="X"),NA(),GeneralTable[[#This Row],[Cons. MT]]),NA())</f>
        <v>5870.3512499999997</v>
      </c>
      <c r="F79" s="19">
        <f>IFERROR(IF(OR(GeneralTable[[#This Row],[Exclude From Chart]]="X",PerfPowerST4[[#This Row],[ExcludeHere]]="X"),NA(),GeneralTable[[#This Row],[Dur. MT]]),NA())</f>
        <v>81.157499999999999</v>
      </c>
    </row>
    <row r="80" spans="2:6" x14ac:dyDescent="0.3">
      <c r="B80">
        <f>IFERROR(GeneralTable[[#This Row],[Ref.]],NA())</f>
        <v>77</v>
      </c>
      <c r="C80" s="17" t="str">
        <f>IFERROR(IF(GeneralTable[[#This Row],[Exclude From Chart]]="X",NA(),GeneralTable[[#This Row],[CPU]]&amp; " [" &amp; GeneralTable[[#This Row],[Ref.]] &amp; "]"),NA())</f>
        <v>R7 5800H (Cezanne) [77]</v>
      </c>
      <c r="D80" s="21"/>
      <c r="E80" s="12">
        <f>IFERROR(IF(OR(GeneralTable[[#This Row],[Exclude From Chart]]="X",PerfPowerST4[[#This Row],[ExcludeHere]]="X"),NA(),GeneralTable[[#This Row],[Cons. MT]]),NA())</f>
        <v>3775</v>
      </c>
      <c r="F80" s="19">
        <f>IFERROR(IF(OR(GeneralTable[[#This Row],[Exclude From Chart]]="X",PerfPowerST4[[#This Row],[ExcludeHere]]="X"),NA(),GeneralTable[[#This Row],[Dur. MT]]),NA())</f>
        <v>75.84</v>
      </c>
    </row>
    <row r="81" spans="2:6" x14ac:dyDescent="0.3">
      <c r="B81">
        <f>IFERROR(GeneralTable[[#This Row],[Ref.]],NA())</f>
        <v>78</v>
      </c>
      <c r="C81" s="17" t="e">
        <f>IFERROR(IF(GeneralTable[[#This Row],[Exclude From Chart]]="X",NA(),GeneralTable[[#This Row],[CPU]]&amp; " [" &amp; GeneralTable[[#This Row],[Ref.]] &amp; "]"),NA())</f>
        <v>#N/A</v>
      </c>
      <c r="D81" s="21"/>
      <c r="E81" s="12" t="e">
        <f>IFERROR(IF(OR(GeneralTable[[#This Row],[Exclude From Chart]]="X",PerfPowerST4[[#This Row],[ExcludeHere]]="X"),NA(),GeneralTable[[#This Row],[Cons. MT]]),NA())</f>
        <v>#N/A</v>
      </c>
      <c r="F81" s="19" t="e">
        <f>IFERROR(IF(OR(GeneralTable[[#This Row],[Exclude From Chart]]="X",PerfPowerST4[[#This Row],[ExcludeHere]]="X"),NA(),GeneralTable[[#This Row],[Dur. MT]]),NA())</f>
        <v>#N/A</v>
      </c>
    </row>
    <row r="82" spans="2:6" x14ac:dyDescent="0.3">
      <c r="B82">
        <f>IFERROR(GeneralTable[[#This Row],[Ref.]],NA())</f>
        <v>79</v>
      </c>
      <c r="C82" s="17" t="str">
        <f>IFERROR(IF(GeneralTable[[#This Row],[Exclude From Chart]]="X",NA(),GeneralTable[[#This Row],[CPU]]&amp; " [" &amp; GeneralTable[[#This Row],[Ref.]] &amp; "]"),NA())</f>
        <v>P Silver N6000 (JasperLake) [79]</v>
      </c>
      <c r="D82" s="21"/>
      <c r="E82" s="12">
        <f>IFERROR(IF(OR(GeneralTable[[#This Row],[Exclude From Chart]]="X",PerfPowerST4[[#This Row],[ExcludeHere]]="X"),NA(),GeneralTable[[#This Row],[Cons. MT]]),NA())</f>
        <v>3703.3049999999998</v>
      </c>
      <c r="F82" s="19">
        <f>IFERROR(IF(OR(GeneralTable[[#This Row],[Exclude From Chart]]="X",PerfPowerST4[[#This Row],[ExcludeHere]]="X"),NA(),GeneralTable[[#This Row],[Dur. MT]]),NA())</f>
        <v>527</v>
      </c>
    </row>
    <row r="83" spans="2:6" x14ac:dyDescent="0.3">
      <c r="B83">
        <f>IFERROR(GeneralTable[[#This Row],[Ref.]],NA())</f>
        <v>80</v>
      </c>
      <c r="C83" s="17" t="str">
        <f>IFERROR(IF(GeneralTable[[#This Row],[Exclude From Chart]]="X",NA(),GeneralTable[[#This Row],[CPU]]&amp; " [" &amp; GeneralTable[[#This Row],[Ref.]] &amp; "]"),NA())</f>
        <v>Celeron N5100 (JasperLake) [80]</v>
      </c>
      <c r="D83" s="21"/>
      <c r="E83" s="12">
        <f>IFERROR(IF(OR(GeneralTable[[#This Row],[Exclude From Chart]]="X",PerfPowerST4[[#This Row],[ExcludeHere]]="X"),NA(),GeneralTable[[#This Row],[Cons. MT]]),NA())</f>
        <v>4550</v>
      </c>
      <c r="F83" s="19">
        <f>IFERROR(IF(OR(GeneralTable[[#This Row],[Exclude From Chart]]="X",PerfPowerST4[[#This Row],[ExcludeHere]]="X"),NA(),GeneralTable[[#This Row],[Dur. MT]]),NA())</f>
        <v>765.23</v>
      </c>
    </row>
    <row r="84" spans="2:6" x14ac:dyDescent="0.3">
      <c r="B84">
        <f>IFERROR(GeneralTable[[#This Row],[Ref.]],NA())</f>
        <v>81</v>
      </c>
      <c r="C84" s="17" t="str">
        <f>IFERROR(IF(GeneralTable[[#This Row],[Exclude From Chart]]="X",NA(),GeneralTable[[#This Row],[CPU]]&amp; " [" &amp; GeneralTable[[#This Row],[Ref.]] &amp; "]"),NA())</f>
        <v>R3 4300G (Renoir) [81]</v>
      </c>
      <c r="D84" s="21"/>
      <c r="E84" s="12">
        <f>IFERROR(IF(OR(GeneralTable[[#This Row],[Exclude From Chart]]="X",PerfPowerST4[[#This Row],[ExcludeHere]]="X"),NA(),GeneralTable[[#This Row],[Cons. MT]]),NA())</f>
        <v>4075.1950000000002</v>
      </c>
      <c r="F84" s="19">
        <f>IFERROR(IF(OR(GeneralTable[[#This Row],[Exclude From Chart]]="X",PerfPowerST4[[#This Row],[ExcludeHere]]="X"),NA(),GeneralTable[[#This Row],[Dur. MT]]),NA())</f>
        <v>162.1275</v>
      </c>
    </row>
    <row r="85" spans="2:6" x14ac:dyDescent="0.3">
      <c r="B85">
        <f>IFERROR(GeneralTable[[#This Row],[Ref.]],NA())</f>
        <v>82</v>
      </c>
      <c r="C85" s="17" t="str">
        <f>IFERROR(IF(GeneralTable[[#This Row],[Exclude From Chart]]="X",NA(),GeneralTable[[#This Row],[CPU]]&amp; " [" &amp; GeneralTable[[#This Row],[Ref.]] &amp; "]"),NA())</f>
        <v>i7 1165G7 (TigerLake) [82]</v>
      </c>
      <c r="D85" s="21"/>
      <c r="E85" s="12">
        <f>IFERROR(IF(OR(GeneralTable[[#This Row],[Exclude From Chart]]="X",PerfPowerST4[[#This Row],[ExcludeHere]]="X"),NA(),GeneralTable[[#This Row],[Cons. MT]]),NA())</f>
        <v>5208</v>
      </c>
      <c r="F85" s="19">
        <f>IFERROR(IF(OR(GeneralTable[[#This Row],[Exclude From Chart]]="X",PerfPowerST4[[#This Row],[ExcludeHere]]="X"),NA(),GeneralTable[[#This Row],[Dur. MT]]),NA())</f>
        <v>168.99</v>
      </c>
    </row>
    <row r="86" spans="2:6" x14ac:dyDescent="0.3">
      <c r="B86">
        <f>IFERROR(GeneralTable[[#This Row],[Ref.]],NA())</f>
        <v>83</v>
      </c>
      <c r="C86" s="17" t="str">
        <f>IFERROR(IF(GeneralTable[[#This Row],[Exclude From Chart]]="X",NA(),GeneralTable[[#This Row],[CPU]]&amp; " [" &amp; GeneralTable[[#This Row],[Ref.]] &amp; "]"),NA())</f>
        <v>i5 11500 (Rocket Lake) [83]</v>
      </c>
      <c r="D86" s="21"/>
      <c r="E86" s="12">
        <f>IFERROR(IF(OR(GeneralTable[[#This Row],[Exclude From Chart]]="X",PerfPowerST4[[#This Row],[ExcludeHere]]="X"),NA(),GeneralTable[[#This Row],[Cons. MT]]),NA())</f>
        <v>6750</v>
      </c>
      <c r="F86" s="19">
        <f>IFERROR(IF(OR(GeneralTable[[#This Row],[Exclude From Chart]]="X",PerfPowerST4[[#This Row],[ExcludeHere]]="X"),NA(),GeneralTable[[#This Row],[Dur. MT]]),NA())</f>
        <v>100.09</v>
      </c>
    </row>
    <row r="87" spans="2:6" x14ac:dyDescent="0.3">
      <c r="B87">
        <f>IFERROR(GeneralTable[[#This Row],[Ref.]],NA())</f>
        <v>84</v>
      </c>
      <c r="C87" s="17" t="str">
        <f>IFERROR(IF(GeneralTable[[#This Row],[Exclude From Chart]]="X",NA(),GeneralTable[[#This Row],[CPU]]&amp; " [" &amp; GeneralTable[[#This Row],[Ref.]] &amp; "]"),NA())</f>
        <v>i7 11700K (Rocket Lake) [84]</v>
      </c>
      <c r="D87" s="21"/>
      <c r="E87" s="12">
        <f>IFERROR(IF(OR(GeneralTable[[#This Row],[Exclude From Chart]]="X",PerfPowerST4[[#This Row],[ExcludeHere]]="X"),NA(),GeneralTable[[#This Row],[Cons. MT]]),NA())</f>
        <v>8241.4330000000009</v>
      </c>
      <c r="F87" s="19">
        <f>IFERROR(IF(OR(GeneralTable[[#This Row],[Exclude From Chart]]="X",PerfPowerST4[[#This Row],[ExcludeHere]]="X"),NA(),GeneralTable[[#This Row],[Dur. MT]]),NA())</f>
        <v>64.282000000000011</v>
      </c>
    </row>
    <row r="88" spans="2:6" x14ac:dyDescent="0.3">
      <c r="B88">
        <f>IFERROR(GeneralTable[[#This Row],[Ref.]],NA())</f>
        <v>85</v>
      </c>
      <c r="C88" s="18" t="str">
        <f>IFERROR(IF(GeneralTable[[#This Row],[Exclude From Chart]]="X",NA(),GeneralTable[[#This Row],[CPU]]&amp; " [" &amp; GeneralTable[[#This Row],[Ref.]] &amp; "]"),NA())</f>
        <v>i5 11400F (Rocket Lake) [85]</v>
      </c>
      <c r="D88" s="21"/>
      <c r="E88" s="12">
        <f>IFERROR(IF(OR(GeneralTable[[#This Row],[Exclude From Chart]]="X",PerfPowerST4[[#This Row],[ExcludeHere]]="X"),NA(),GeneralTable[[#This Row],[Cons. MT]]),NA())</f>
        <v>7981.25</v>
      </c>
      <c r="F88" s="19">
        <f>IFERROR(IF(OR(GeneralTable[[#This Row],[Exclude From Chart]]="X",PerfPowerST4[[#This Row],[ExcludeHere]]="X"),NA(),GeneralTable[[#This Row],[Dur. MT]]),NA())</f>
        <v>84.342500000000001</v>
      </c>
    </row>
    <row r="89" spans="2:6" x14ac:dyDescent="0.3">
      <c r="B89">
        <f>IFERROR(GeneralTable[[#This Row],[Ref.]],NA())</f>
        <v>86</v>
      </c>
      <c r="C89" s="17" t="e">
        <f>IFERROR(IF(GeneralTable[[#This Row],[Exclude From Chart]]="X",NA(),GeneralTable[[#This Row],[CPU]]&amp; " [" &amp; GeneralTable[[#This Row],[Ref.]] &amp; "]"),NA())</f>
        <v>#N/A</v>
      </c>
      <c r="D89" s="21"/>
      <c r="E89" s="22" t="e">
        <f>IFERROR(IF(OR(GeneralTable[[#This Row],[Exclude From Chart]]="X",PerfPowerST4[[#This Row],[ExcludeHere]]="X"),NA(),GeneralTable[[#This Row],[Cons. MT]]),NA())</f>
        <v>#N/A</v>
      </c>
      <c r="F89" s="23" t="e">
        <f>IFERROR(IF(OR(GeneralTable[[#This Row],[Exclude From Chart]]="X",PerfPowerST4[[#This Row],[ExcludeHere]]="X"),NA(),GeneralTable[[#This Row],[Dur. MT]]),NA())</f>
        <v>#N/A</v>
      </c>
    </row>
    <row r="90" spans="2:6" x14ac:dyDescent="0.3">
      <c r="B90">
        <f>IFERROR(GeneralTable[[#This Row],[Ref.]],NA())</f>
        <v>87</v>
      </c>
      <c r="C90" s="21" t="str">
        <f>IFERROR(IF(GeneralTable[[#This Row],[Exclude From Chart]]="X",NA(),GeneralTable[[#This Row],[CPU]]&amp; " [" &amp; GeneralTable[[#This Row],[Ref.]] &amp; "]"),NA())</f>
        <v>TR 1900X (Whitehaven) [87]</v>
      </c>
      <c r="D90" s="21"/>
      <c r="E90" s="22">
        <f>IFERROR(IF(OR(GeneralTable[[#This Row],[Exclude From Chart]]="X",PerfPowerST4[[#This Row],[ExcludeHere]]="X"),NA(),GeneralTable[[#This Row],[Cons. MT]]),NA())</f>
        <v>14692.8</v>
      </c>
      <c r="F90" s="23">
        <f>IFERROR(IF(OR(GeneralTable[[#This Row],[Exclude From Chart]]="X",PerfPowerST4[[#This Row],[ExcludeHere]]="X"),NA(),GeneralTable[[#This Row],[Dur. MT]]),NA())</f>
        <v>88.2</v>
      </c>
    </row>
    <row r="91" spans="2:6" x14ac:dyDescent="0.3">
      <c r="B91">
        <f>IFERROR(GeneralTable[[#This Row],[Ref.]],NA())</f>
        <v>88</v>
      </c>
      <c r="C91" s="21" t="e">
        <f>IFERROR(IF(GeneralTable[[#This Row],[Exclude From Chart]]="X",NA(),GeneralTable[[#This Row],[CPU]]&amp; " [" &amp; GeneralTable[[#This Row],[Ref.]] &amp; "]"),NA())</f>
        <v>#N/A</v>
      </c>
      <c r="D91" s="21"/>
      <c r="E91" s="22" t="e">
        <f>IFERROR(IF(OR(GeneralTable[[#This Row],[Exclude From Chart]]="X",PerfPowerST4[[#This Row],[ExcludeHere]]="X"),NA(),GeneralTable[[#This Row],[Cons. MT]]),NA())</f>
        <v>#N/A</v>
      </c>
      <c r="F91" s="23" t="e">
        <f>IFERROR(IF(OR(GeneralTable[[#This Row],[Exclude From Chart]]="X",PerfPowerST4[[#This Row],[ExcludeHere]]="X"),NA(),GeneralTable[[#This Row],[Dur. MT]]),NA())</f>
        <v>#N/A</v>
      </c>
    </row>
    <row r="92" spans="2:6" x14ac:dyDescent="0.3">
      <c r="B92">
        <f>IFERROR(GeneralTable[[#This Row],[Ref.]],NA())</f>
        <v>89</v>
      </c>
      <c r="C92" s="21" t="e">
        <f>IFERROR(IF(GeneralTable[[#This Row],[Exclude From Chart]]="X",NA(),GeneralTable[[#This Row],[CPU]]&amp; " [" &amp; GeneralTable[[#This Row],[Ref.]] &amp; "]"),NA())</f>
        <v>#N/A</v>
      </c>
      <c r="D92" s="21"/>
      <c r="E92" s="22" t="e">
        <f>IFERROR(IF(OR(GeneralTable[[#This Row],[Exclude From Chart]]="X",PerfPowerST4[[#This Row],[ExcludeHere]]="X"),NA(),GeneralTable[[#This Row],[Cons. MT]]),NA())</f>
        <v>#N/A</v>
      </c>
      <c r="F92" s="23" t="e">
        <f>IFERROR(IF(OR(GeneralTable[[#This Row],[Exclude From Chart]]="X",PerfPowerST4[[#This Row],[ExcludeHere]]="X"),NA(),GeneralTable[[#This Row],[Dur. MT]]),NA())</f>
        <v>#N/A</v>
      </c>
    </row>
    <row r="93" spans="2:6" x14ac:dyDescent="0.3">
      <c r="B93">
        <f>IFERROR(GeneralTable[[#This Row],[Ref.]],NA())</f>
        <v>90</v>
      </c>
      <c r="C93" s="21" t="str">
        <f>IFERROR(IF(GeneralTable[[#This Row],[Exclude From Chart]]="X",NA(),GeneralTable[[#This Row],[CPU]]&amp; " [" &amp; GeneralTable[[#This Row],[Ref.]] &amp; "]"),NA())</f>
        <v>R9 5900X (Vermeer) [90]</v>
      </c>
      <c r="D93" s="21"/>
      <c r="E93" s="22">
        <f>IFERROR(IF(OR(GeneralTable[[#This Row],[Exclude From Chart]]="X",PerfPowerST4[[#This Row],[ExcludeHere]]="X"),NA(),GeneralTable[[#This Row],[Cons. MT]]),NA())</f>
        <v>5274</v>
      </c>
      <c r="F93" s="23">
        <f>IFERROR(IF(OR(GeneralTable[[#This Row],[Exclude From Chart]]="X",PerfPowerST4[[#This Row],[ExcludeHere]]="X"),NA(),GeneralTable[[#This Row],[Dur. MT]]),NA())</f>
        <v>44.76</v>
      </c>
    </row>
    <row r="94" spans="2:6" x14ac:dyDescent="0.3">
      <c r="B94">
        <f>IFERROR(GeneralTable[[#This Row],[Ref.]],NA())</f>
        <v>91</v>
      </c>
      <c r="C94" s="21" t="str">
        <f>IFERROR(IF(GeneralTable[[#This Row],[Exclude From Chart]]="X",NA(),GeneralTable[[#This Row],[CPU]]&amp; " [" &amp; GeneralTable[[#This Row],[Ref.]] &amp; "]"),NA())</f>
        <v>i5 4690k (Haswell) [91]</v>
      </c>
      <c r="D94" s="21"/>
      <c r="E94" s="24">
        <f>IFERROR(IF(OR(GeneralTable[[#This Row],[Exclude From Chart]]="X",PerfPowerST4[[#This Row],[ExcludeHere]]="X"),NA(),GeneralTable[[#This Row],[Cons. MT]]),NA())</f>
        <v>16486</v>
      </c>
      <c r="F94" s="25">
        <f>IFERROR(IF(OR(GeneralTable[[#This Row],[Exclude From Chart]]="X",PerfPowerST4[[#This Row],[ExcludeHere]]="X"),NA(),GeneralTable[[#This Row],[Dur. MT]]),NA())</f>
        <v>232.98</v>
      </c>
    </row>
    <row r="95" spans="2:6" x14ac:dyDescent="0.3">
      <c r="B95" s="31">
        <f>IFERROR(GeneralTable[[#This Row],[Ref.]],NA())</f>
        <v>92</v>
      </c>
      <c r="C95" s="17" t="str">
        <f>IFERROR(IF(GeneralTable[[#This Row],[Exclude From Chart]]="X",NA(),GeneralTable[[#This Row],[CPU]]&amp; " [" &amp; GeneralTable[[#This Row],[Ref.]] &amp; "]"),NA())</f>
        <v>R9 5950X (Vermeer) [92]</v>
      </c>
      <c r="D95" s="21" t="s">
        <v>40</v>
      </c>
      <c r="E95" s="22" t="e">
        <f>IFERROR(IF(OR(GeneralTable[[#This Row],[Exclude From Chart]]="X",PerfPowerST4[[#This Row],[ExcludeHere]]="X"),NA(),GeneralTable[[#This Row],[Cons. MT]]),NA())</f>
        <v>#N/A</v>
      </c>
      <c r="F95" s="23" t="e">
        <f>IFERROR(IF(OR(GeneralTable[[#This Row],[Exclude From Chart]]="X",PerfPowerST4[[#This Row],[ExcludeHere]]="X"),NA(),GeneralTable[[#This Row],[Dur. MT]]),NA())</f>
        <v>#N/A</v>
      </c>
    </row>
    <row r="96" spans="2:6" x14ac:dyDescent="0.3">
      <c r="B96" s="31">
        <f>IFERROR(GeneralTable[[#This Row],[Ref.]],NA())</f>
        <v>93</v>
      </c>
      <c r="C96" s="21" t="str">
        <f>IFERROR(IF(GeneralTable[[#This Row],[Exclude From Chart]]="X",NA(),GeneralTable[[#This Row],[CPU]]&amp; " [" &amp; GeneralTable[[#This Row],[Ref.]] &amp; "]"),NA())</f>
        <v>R5 5600G (Cezanne) [93]</v>
      </c>
      <c r="D96" s="21"/>
      <c r="E96" s="22">
        <f>IFERROR(IF(OR(GeneralTable[[#This Row],[Exclude From Chart]]="X",PerfPowerST4[[#This Row],[ExcludeHere]]="X"),NA(),GeneralTable[[#This Row],[Cons. MT]]),NA())</f>
        <v>4838</v>
      </c>
      <c r="F96" s="23">
        <f>IFERROR(IF(OR(GeneralTable[[#This Row],[Exclude From Chart]]="X",PerfPowerST4[[#This Row],[ExcludeHere]]="X"),NA(),GeneralTable[[#This Row],[Dur. MT]]),NA())</f>
        <v>89.08</v>
      </c>
    </row>
    <row r="97" spans="2:6" x14ac:dyDescent="0.3">
      <c r="B97" s="31">
        <f>IFERROR(GeneralTable[[#This Row],[Ref.]],NA())</f>
        <v>94</v>
      </c>
      <c r="C97" s="21" t="str">
        <f>IFERROR(IF(GeneralTable[[#This Row],[Exclude From Chart]]="X",NA(),GeneralTable[[#This Row],[CPU]]&amp; " [" &amp; GeneralTable[[#This Row],[Ref.]] &amp; "]"),NA())</f>
        <v>Apple M1 [94]</v>
      </c>
      <c r="D97" s="21"/>
      <c r="E97" s="22">
        <f>IFERROR(IF(OR(GeneralTable[[#This Row],[Exclude From Chart]]="X",PerfPowerST4[[#This Row],[ExcludeHere]]="X"),NA(),GeneralTable[[#This Row],[Cons. MT]]),NA())</f>
        <v>1530</v>
      </c>
      <c r="F97" s="23">
        <f>IFERROR(IF(OR(GeneralTable[[#This Row],[Exclude From Chart]]="X",PerfPowerST4[[#This Row],[ExcludeHere]]="X"),NA(),GeneralTable[[#This Row],[Dur. MT]]),NA())</f>
        <v>102</v>
      </c>
    </row>
    <row r="98" spans="2:6" x14ac:dyDescent="0.3">
      <c r="B98" s="31" t="e">
        <f>IFERROR(GeneralTable[[#This Row],[Ref.]],NA())</f>
        <v>#N/A</v>
      </c>
      <c r="C98" s="21" t="e">
        <f>IFERROR(IF(GeneralTable[[#This Row],[Exclude From Chart]]="X",NA(),GeneralTable[[#This Row],[CPU]]&amp; " [" &amp; GeneralTable[[#This Row],[Ref.]] &amp; "]"),NA())</f>
        <v>#N/A</v>
      </c>
      <c r="D98" s="21"/>
      <c r="E98" s="22" t="e">
        <f>IFERROR(IF(OR(GeneralTable[[#This Row],[Exclude From Chart]]="X",PerfPowerST4[[#This Row],[ExcludeHere]]="X"),NA(),GeneralTable[[#This Row],[Cons. MT]]),NA())</f>
        <v>#N/A</v>
      </c>
      <c r="F98" s="23" t="e">
        <f>IFERROR(IF(OR(GeneralTable[[#This Row],[Exclude From Chart]]="X",PerfPowerST4[[#This Row],[ExcludeHere]]="X"),NA(),GeneralTable[[#This Row],[Dur. MT]]),NA())</f>
        <v>#N/A</v>
      </c>
    </row>
    <row r="99" spans="2:6" x14ac:dyDescent="0.3">
      <c r="B99" s="31" t="e">
        <f>IFERROR(GeneralTable[[#This Row],[Ref.]],NA())</f>
        <v>#N/A</v>
      </c>
      <c r="C99" s="21" t="e">
        <f>IFERROR(IF(GeneralTable[[#This Row],[Exclude From Chart]]="X",NA(),GeneralTable[[#This Row],[CPU]]&amp; " [" &amp; GeneralTable[[#This Row],[Ref.]] &amp; "]"),NA())</f>
        <v>#N/A</v>
      </c>
      <c r="D99" s="21"/>
      <c r="E99" s="22" t="e">
        <f>IFERROR(IF(OR(GeneralTable[[#This Row],[Exclude From Chart]]="X",PerfPowerST4[[#This Row],[ExcludeHere]]="X"),NA(),GeneralTable[[#This Row],[Cons. MT]]),NA())</f>
        <v>#N/A</v>
      </c>
      <c r="F99" s="23" t="e">
        <f>IFERROR(IF(OR(GeneralTable[[#This Row],[Exclude From Chart]]="X",PerfPowerST4[[#This Row],[ExcludeHere]]="X"),NA(),GeneralTable[[#This Row],[Dur. MT]]),NA())</f>
        <v>#N/A</v>
      </c>
    </row>
    <row r="100" spans="2:6" x14ac:dyDescent="0.3">
      <c r="B100" s="31" t="e">
        <f>IFERROR(GeneralTable[[#This Row],[Ref.]],NA())</f>
        <v>#N/A</v>
      </c>
      <c r="C100" s="21" t="e">
        <f>IFERROR(IF(GeneralTable[[#This Row],[Exclude From Chart]]="X",NA(),GeneralTable[[#This Row],[CPU]]&amp; " [" &amp; GeneralTable[[#This Row],[Ref.]] &amp; "]"),NA())</f>
        <v>#N/A</v>
      </c>
      <c r="D100" s="21"/>
      <c r="E100" s="22" t="e">
        <f>IFERROR(IF(OR(GeneralTable[[#This Row],[Exclude From Chart]]="X",PerfPowerST4[[#This Row],[ExcludeHere]]="X"),NA(),GeneralTable[[#This Row],[Cons. MT]]),NA())</f>
        <v>#N/A</v>
      </c>
      <c r="F100" s="23" t="e">
        <f>IFERROR(IF(OR(GeneralTable[[#This Row],[Exclude From Chart]]="X",PerfPowerST4[[#This Row],[ExcludeHere]]="X"),NA(),GeneralTable[[#This Row],[Dur. MT]]),NA())</f>
        <v>#N/A</v>
      </c>
    </row>
    <row r="101" spans="2:6" x14ac:dyDescent="0.3">
      <c r="B101" s="31" t="e">
        <f>IFERROR(GeneralTable[[#This Row],[Ref.]],NA())</f>
        <v>#N/A</v>
      </c>
      <c r="C101" s="21" t="e">
        <f>IFERROR(IF(GeneralTable[[#This Row],[Exclude From Chart]]="X",NA(),GeneralTable[[#This Row],[CPU]]&amp; " [" &amp; GeneralTable[[#This Row],[Ref.]] &amp; "]"),NA())</f>
        <v>#N/A</v>
      </c>
      <c r="D101" s="21"/>
      <c r="E101" s="22" t="e">
        <f>IFERROR(IF(OR(GeneralTable[[#This Row],[Exclude From Chart]]="X",PerfPowerST4[[#This Row],[ExcludeHere]]="X"),NA(),GeneralTable[[#This Row],[Cons. MT]]),NA())</f>
        <v>#N/A</v>
      </c>
      <c r="F101" s="23" t="e">
        <f>IFERROR(IF(OR(GeneralTable[[#This Row],[Exclude From Chart]]="X",PerfPowerST4[[#This Row],[ExcludeHere]]="X"),NA(),GeneralTable[[#This Row],[Dur. MT]]),NA())</f>
        <v>#N/A</v>
      </c>
    </row>
    <row r="102" spans="2:6" x14ac:dyDescent="0.3">
      <c r="B102" s="31" t="e">
        <f>IFERROR(GeneralTable[[#This Row],[Ref.]],NA())</f>
        <v>#N/A</v>
      </c>
      <c r="C102" s="21" t="e">
        <f>IFERROR(IF(GeneralTable[[#This Row],[Exclude From Chart]]="X",NA(),GeneralTable[[#This Row],[CPU]]&amp; " [" &amp; GeneralTable[[#This Row],[Ref.]] &amp; "]"),NA())</f>
        <v>#N/A</v>
      </c>
      <c r="D102" s="21"/>
      <c r="E102" s="22" t="e">
        <f>IFERROR(IF(OR(GeneralTable[[#This Row],[Exclude From Chart]]="X",PerfPowerST4[[#This Row],[ExcludeHere]]="X"),NA(),GeneralTable[[#This Row],[Cons. MT]]),NA())</f>
        <v>#N/A</v>
      </c>
      <c r="F102" s="23" t="e">
        <f>IFERROR(IF(OR(GeneralTable[[#This Row],[Exclude From Chart]]="X",PerfPowerST4[[#This Row],[ExcludeHere]]="X"),NA(),GeneralTable[[#This Row],[Dur. MT]]),NA())</f>
        <v>#N/A</v>
      </c>
    </row>
    <row r="103" spans="2:6" x14ac:dyDescent="0.3">
      <c r="B103" s="31" t="e">
        <f>IFERROR(GeneralTable[[#This Row],[Ref.]],NA())</f>
        <v>#N/A</v>
      </c>
      <c r="C103" s="21" t="e">
        <f>IFERROR(IF(GeneralTable[[#This Row],[Exclude From Chart]]="X",NA(),GeneralTable[[#This Row],[CPU]]&amp; " [" &amp; GeneralTable[[#This Row],[Ref.]] &amp; "]"),NA())</f>
        <v>#N/A</v>
      </c>
      <c r="D103" s="21"/>
      <c r="E103" s="22" t="e">
        <f>IFERROR(IF(OR(GeneralTable[[#This Row],[Exclude From Chart]]="X",PerfPowerST4[[#This Row],[ExcludeHere]]="X"),NA(),GeneralTable[[#This Row],[Cons. MT]]),NA())</f>
        <v>#N/A</v>
      </c>
      <c r="F103" s="23" t="e">
        <f>IFERROR(IF(OR(GeneralTable[[#This Row],[Exclude From Chart]]="X",PerfPowerST4[[#This Row],[ExcludeHere]]="X"),NA(),GeneralTable[[#This Row],[Dur. MT]]),NA())</f>
        <v>#N/A</v>
      </c>
    </row>
    <row r="104" spans="2:6" x14ac:dyDescent="0.3">
      <c r="B104" s="31" t="e">
        <f>IFERROR(GeneralTable[[#This Row],[Ref.]],NA())</f>
        <v>#N/A</v>
      </c>
      <c r="C104" s="21" t="e">
        <f>IFERROR(IF(GeneralTable[[#This Row],[Exclude From Chart]]="X",NA(),GeneralTable[[#This Row],[CPU]]&amp; " [" &amp; GeneralTable[[#This Row],[Ref.]] &amp; "]"),NA())</f>
        <v>#N/A</v>
      </c>
      <c r="D104" s="21"/>
      <c r="E104" s="22" t="e">
        <f>IFERROR(IF(OR(GeneralTable[[#This Row],[Exclude From Chart]]="X",PerfPowerST4[[#This Row],[ExcludeHere]]="X"),NA(),GeneralTable[[#This Row],[Cons. MT]]),NA())</f>
        <v>#N/A</v>
      </c>
      <c r="F104" s="23" t="e">
        <f>IFERROR(IF(OR(GeneralTable[[#This Row],[Exclude From Chart]]="X",PerfPowerST4[[#This Row],[ExcludeHere]]="X"),NA(),GeneralTable[[#This Row],[Dur. MT]]),NA())</f>
        <v>#N/A</v>
      </c>
    </row>
    <row r="105" spans="2:6" x14ac:dyDescent="0.3">
      <c r="B105" s="31" t="e">
        <f>IFERROR(GeneralTable[[#This Row],[Ref.]],NA())</f>
        <v>#N/A</v>
      </c>
      <c r="C105" s="21" t="e">
        <f>IFERROR(IF(GeneralTable[[#This Row],[Exclude From Chart]]="X",NA(),GeneralTable[[#This Row],[CPU]]&amp; " [" &amp; GeneralTable[[#This Row],[Ref.]] &amp; "]"),NA())</f>
        <v>#N/A</v>
      </c>
      <c r="D105" s="21"/>
      <c r="E105" s="22" t="e">
        <f>IFERROR(IF(OR(GeneralTable[[#This Row],[Exclude From Chart]]="X",PerfPowerST4[[#This Row],[ExcludeHere]]="X"),NA(),GeneralTable[[#This Row],[Cons. MT]]),NA())</f>
        <v>#N/A</v>
      </c>
      <c r="F105" s="23" t="e">
        <f>IFERROR(IF(OR(GeneralTable[[#This Row],[Exclude From Chart]]="X",PerfPowerST4[[#This Row],[ExcludeHere]]="X"),NA(),GeneralTable[[#This Row],[Dur. MT]]),NA())</f>
        <v>#N/A</v>
      </c>
    </row>
    <row r="106" spans="2:6" x14ac:dyDescent="0.3">
      <c r="B106" s="31" t="e">
        <f>IFERROR(GeneralTable[[#This Row],[Ref.]],NA())</f>
        <v>#N/A</v>
      </c>
      <c r="C106" s="21" t="e">
        <f>IFERROR(IF(GeneralTable[[#This Row],[Exclude From Chart]]="X",NA(),GeneralTable[[#This Row],[CPU]]&amp; " [" &amp; GeneralTable[[#This Row],[Ref.]] &amp; "]"),NA())</f>
        <v>#N/A</v>
      </c>
      <c r="D106" s="21"/>
      <c r="E106" s="22" t="e">
        <f>IFERROR(IF(OR(GeneralTable[[#This Row],[Exclude From Chart]]="X",PerfPowerST4[[#This Row],[ExcludeHere]]="X"),NA(),GeneralTable[[#This Row],[Cons. MT]]),NA())</f>
        <v>#N/A</v>
      </c>
      <c r="F106" s="23" t="e">
        <f>IFERROR(IF(OR(GeneralTable[[#This Row],[Exclude From Chart]]="X",PerfPowerST4[[#This Row],[ExcludeHere]]="X"),NA(),GeneralTable[[#This Row],[Dur. MT]]),NA())</f>
        <v>#N/A</v>
      </c>
    </row>
    <row r="107" spans="2:6" x14ac:dyDescent="0.3">
      <c r="B107" s="31" t="e">
        <f>IFERROR(GeneralTable[[#This Row],[Ref.]],NA())</f>
        <v>#N/A</v>
      </c>
      <c r="C107" s="21" t="e">
        <f>IFERROR(IF(GeneralTable[[#This Row],[Exclude From Chart]]="X",NA(),GeneralTable[[#This Row],[CPU]]&amp; " [" &amp; GeneralTable[[#This Row],[Ref.]] &amp; "]"),NA())</f>
        <v>#N/A</v>
      </c>
      <c r="D107" s="21"/>
      <c r="E107" s="22" t="e">
        <f>IFERROR(IF(OR(GeneralTable[[#This Row],[Exclude From Chart]]="X",PerfPowerST4[[#This Row],[ExcludeHere]]="X"),NA(),GeneralTable[[#This Row],[Cons. MT]]),NA())</f>
        <v>#N/A</v>
      </c>
      <c r="F107" s="23" t="e">
        <f>IFERROR(IF(OR(GeneralTable[[#This Row],[Exclude From Chart]]="X",PerfPowerST4[[#This Row],[ExcludeHere]]="X"),NA(),GeneralTable[[#This Row],[Dur. MT]]),NA())</f>
        <v>#N/A</v>
      </c>
    </row>
    <row r="108" spans="2:6" x14ac:dyDescent="0.3">
      <c r="B108" s="31" t="e">
        <f>IFERROR(GeneralTable[[#This Row],[Ref.]],NA())</f>
        <v>#N/A</v>
      </c>
      <c r="C108" s="21" t="e">
        <f>IFERROR(IF(GeneralTable[[#This Row],[Exclude From Chart]]="X",NA(),GeneralTable[[#This Row],[CPU]]&amp; " [" &amp; GeneralTable[[#This Row],[Ref.]] &amp; "]"),NA())</f>
        <v>#N/A</v>
      </c>
      <c r="D108" s="21"/>
      <c r="E108" s="22" t="e">
        <f>IFERROR(IF(OR(GeneralTable[[#This Row],[Exclude From Chart]]="X",PerfPowerST4[[#This Row],[ExcludeHere]]="X"),NA(),GeneralTable[[#This Row],[Cons. MT]]),NA())</f>
        <v>#N/A</v>
      </c>
      <c r="F108" s="23" t="e">
        <f>IFERROR(IF(OR(GeneralTable[[#This Row],[Exclude From Chart]]="X",PerfPowerST4[[#This Row],[ExcludeHere]]="X"),NA(),GeneralTable[[#This Row],[Dur. MT]]),NA())</f>
        <v>#N/A</v>
      </c>
    </row>
    <row r="109" spans="2:6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Row],[CPU]]&amp; " [" &amp; GeneralTable[[#This Row],[Ref.]] &amp; "]"),NA())</f>
        <v>#N/A</v>
      </c>
      <c r="D109" s="21"/>
      <c r="E109" s="22" t="e">
        <f>IFERROR(IF(OR(GeneralTable[[#This Row],[Exclude From Chart]]="X",PerfPowerST4[[#This Row],[ExcludeHere]]="X"),NA(),GeneralTable[[#This Row],[Cons. MT]]),NA())</f>
        <v>#N/A</v>
      </c>
      <c r="F109" s="23" t="e">
        <f>IFERROR(IF(OR(GeneralTable[[#This Row],[Exclude From Chart]]="X",PerfPowerST4[[#This Row],[ExcludeHere]]="X"),NA(),GeneralTable[[#This Row],[Dur. MT]]),NA())</f>
        <v>#N/A</v>
      </c>
    </row>
    <row r="110" spans="2:6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Row],[CPU]]&amp; " [" &amp; GeneralTable[[#This Row],[Ref.]] &amp; "]"),NA())</f>
        <v>#N/A</v>
      </c>
      <c r="D110" s="21"/>
      <c r="E110" s="22" t="e">
        <f>IFERROR(IF(OR(GeneralTable[[#This Row],[Exclude From Chart]]="X",PerfPowerST4[[#This Row],[ExcludeHere]]="X"),NA(),GeneralTable[[#This Row],[Cons. MT]]),NA())</f>
        <v>#N/A</v>
      </c>
      <c r="F110" s="23" t="e">
        <f>IFERROR(IF(OR(GeneralTable[[#This Row],[Exclude From Chart]]="X",PerfPowerST4[[#This Row],[ExcludeHere]]="X"),NA(),GeneralTable[[#This Row],[Dur. MT]]),NA())</f>
        <v>#N/A</v>
      </c>
    </row>
    <row r="111" spans="2:6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Row],[CPU]]&amp; " [" &amp; GeneralTable[[#This Row],[Ref.]] &amp; "]"),NA())</f>
        <v>#N/A</v>
      </c>
      <c r="D111" s="21"/>
      <c r="E111" s="22" t="e">
        <f>IFERROR(IF(OR(GeneralTable[[#This Row],[Exclude From Chart]]="X",PerfPowerST4[[#This Row],[ExcludeHere]]="X"),NA(),GeneralTable[[#This Row],[Cons. MT]]),NA())</f>
        <v>#N/A</v>
      </c>
      <c r="F111" s="23" t="e">
        <f>IFERROR(IF(OR(GeneralTable[[#This Row],[Exclude From Chart]]="X",PerfPowerST4[[#This Row],[ExcludeHere]]="X"),NA(),GeneralTable[[#This Row],[Dur. MT]]),NA())</f>
        <v>#N/A</v>
      </c>
    </row>
    <row r="112" spans="2:6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Row],[CPU]]&amp; " [" &amp; GeneralTable[[#This Row],[Ref.]] &amp; "]"),NA())</f>
        <v>#N/A</v>
      </c>
      <c r="D112" s="21"/>
      <c r="E112" s="22" t="e">
        <f>IFERROR(IF(OR(GeneralTable[[#This Row],[Exclude From Chart]]="X",PerfPowerST4[[#This Row],[ExcludeHere]]="X"),NA(),GeneralTable[[#This Row],[Cons. MT]]),NA())</f>
        <v>#N/A</v>
      </c>
      <c r="F112" s="23" t="e">
        <f>IFERROR(IF(OR(GeneralTable[[#This Row],[Exclude From Chart]]="X",PerfPowerST4[[#This Row],[ExcludeHere]]="X"),NA(),GeneralTable[[#This Row],[Dur. MT]]),NA())</f>
        <v>#N/A</v>
      </c>
    </row>
    <row r="113" spans="2:6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Row],[CPU]]&amp; " [" &amp; GeneralTable[[#This Row],[Ref.]] &amp; "]"),NA())</f>
        <v>#N/A</v>
      </c>
      <c r="D113" s="21"/>
      <c r="E113" s="22" t="e">
        <f>IFERROR(IF(OR(GeneralTable[[#This Row],[Exclude From Chart]]="X",PerfPowerST4[[#This Row],[ExcludeHere]]="X"),NA(),GeneralTable[[#This Row],[Cons. MT]]),NA())</f>
        <v>#N/A</v>
      </c>
      <c r="F113" s="23" t="e">
        <f>IFERROR(IF(OR(GeneralTable[[#This Row],[Exclude From Chart]]="X",PerfPowerST4[[#This Row],[ExcludeHere]]="X"),NA(),GeneralTable[[#This Row],[Dur. MT]]),NA())</f>
        <v>#N/A</v>
      </c>
    </row>
    <row r="114" spans="2:6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Row],[CPU]]&amp; " [" &amp; GeneralTable[[#This Row],[Ref.]] &amp; "]"),NA())</f>
        <v>#N/A</v>
      </c>
      <c r="D114" s="21"/>
      <c r="E114" s="22" t="e">
        <f>IFERROR(IF(OR(GeneralTable[[#This Row],[Exclude From Chart]]="X",PerfPowerST4[[#This Row],[ExcludeHere]]="X"),NA(),GeneralTable[[#This Row],[Cons. MT]]),NA())</f>
        <v>#N/A</v>
      </c>
      <c r="F114" s="23" t="e">
        <f>IFERROR(IF(OR(GeneralTable[[#This Row],[Exclude From Chart]]="X",PerfPowerST4[[#This Row],[ExcludeHere]]="X"),NA(),GeneralTable[[#This Row],[Dur. MT]]),NA())</f>
        <v>#N/A</v>
      </c>
    </row>
    <row r="115" spans="2:6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Row],[CPU]]&amp; " [" &amp; GeneralTable[[#This Row],[Ref.]] &amp; "]"),NA())</f>
        <v>#N/A</v>
      </c>
      <c r="D115" s="21"/>
      <c r="E115" s="22" t="e">
        <f>IFERROR(IF(OR(GeneralTable[[#This Row],[Exclude From Chart]]="X",PerfPowerST4[[#This Row],[ExcludeHere]]="X"),NA(),GeneralTable[[#This Row],[Cons. MT]]),NA())</f>
        <v>#N/A</v>
      </c>
      <c r="F115" s="23" t="e">
        <f>IFERROR(IF(OR(GeneralTable[[#This Row],[Exclude From Chart]]="X",PerfPowerST4[[#This Row],[ExcludeHere]]="X"),NA(),GeneralTable[[#This Row],[Dur. MT]]),NA())</f>
        <v>#N/A</v>
      </c>
    </row>
    <row r="116" spans="2:6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Row],[CPU]]&amp; " [" &amp; GeneralTable[[#This Row],[Ref.]] &amp; "]"),NA())</f>
        <v>#N/A</v>
      </c>
      <c r="D116" s="21"/>
      <c r="E116" s="22" t="e">
        <f>IFERROR(IF(OR(GeneralTable[[#This Row],[Exclude From Chart]]="X",PerfPowerST4[[#This Row],[ExcludeHere]]="X"),NA(),GeneralTable[[#This Row],[Cons. MT]]),NA())</f>
        <v>#N/A</v>
      </c>
      <c r="F116" s="23" t="e">
        <f>IFERROR(IF(OR(GeneralTable[[#This Row],[Exclude From Chart]]="X",PerfPowerST4[[#This Row],[ExcludeHere]]="X"),NA(),GeneralTable[[#This Row],[Dur. MT]]),NA())</f>
        <v>#N/A</v>
      </c>
    </row>
    <row r="117" spans="2:6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Row],[CPU]]&amp; " [" &amp; GeneralTable[[#This Row],[Ref.]] &amp; "]"),NA())</f>
        <v>#N/A</v>
      </c>
      <c r="D117" s="21"/>
      <c r="E117" s="22" t="e">
        <f>IFERROR(IF(OR(GeneralTable[[#This Row],[Exclude From Chart]]="X",PerfPowerST4[[#This Row],[ExcludeHere]]="X"),NA(),GeneralTable[[#This Row],[Cons. MT]]),NA())</f>
        <v>#N/A</v>
      </c>
      <c r="F117" s="23" t="e">
        <f>IFERROR(IF(OR(GeneralTable[[#This Row],[Exclude From Chart]]="X",PerfPowerST4[[#This Row],[ExcludeHere]]="X"),NA(),GeneralTable[[#This Row],[Dur. MT]]),NA())</f>
        <v>#N/A</v>
      </c>
    </row>
    <row r="118" spans="2:6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Row],[CPU]]&amp; " [" &amp; GeneralTable[[#This Row],[Ref.]] &amp; "]"),NA())</f>
        <v>#N/A</v>
      </c>
      <c r="D118" s="21"/>
      <c r="E118" s="22" t="e">
        <f>IFERROR(IF(OR(GeneralTable[[#This Row],[Exclude From Chart]]="X",PerfPowerST4[[#This Row],[ExcludeHere]]="X"),NA(),GeneralTable[[#This Row],[Cons. MT]]),NA())</f>
        <v>#N/A</v>
      </c>
      <c r="F118" s="23" t="e">
        <f>IFERROR(IF(OR(GeneralTable[[#This Row],[Exclude From Chart]]="X",PerfPowerST4[[#This Row],[ExcludeHere]]="X"),NA(),GeneralTable[[#This Row],[Dur. MT]]),NA())</f>
        <v>#N/A</v>
      </c>
    </row>
    <row r="119" spans="2:6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Row],[CPU]]&amp; " [" &amp; GeneralTable[[#This Row],[Ref.]] &amp; "]"),NA())</f>
        <v>#N/A</v>
      </c>
      <c r="D119" s="21"/>
      <c r="E119" s="22" t="e">
        <f>IFERROR(IF(OR(GeneralTable[[#This Row],[Exclude From Chart]]="X",PerfPowerST4[[#This Row],[ExcludeHere]]="X"),NA(),GeneralTable[[#This Row],[Cons. MT]]),NA())</f>
        <v>#N/A</v>
      </c>
      <c r="F119" s="23" t="e">
        <f>IFERROR(IF(OR(GeneralTable[[#This Row],[Exclude From Chart]]="X",PerfPowerST4[[#This Row],[ExcludeHere]]="X"),NA(),GeneralTable[[#This Row],[Dur. MT]]),NA())</f>
        <v>#N/A</v>
      </c>
    </row>
    <row r="120" spans="2:6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Row],[CPU]]&amp; " [" &amp; GeneralTable[[#This Row],[Ref.]] &amp; "]"),NA())</f>
        <v>#N/A</v>
      </c>
      <c r="D120" s="21"/>
      <c r="E120" s="22" t="e">
        <f>IFERROR(IF(OR(GeneralTable[[#This Row],[Exclude From Chart]]="X",PerfPowerST4[[#This Row],[ExcludeHere]]="X"),NA(),GeneralTable[[#This Row],[Cons. MT]]),NA())</f>
        <v>#N/A</v>
      </c>
      <c r="F120" s="23" t="e">
        <f>IFERROR(IF(OR(GeneralTable[[#This Row],[Exclude From Chart]]="X",PerfPowerST4[[#This Row],[ExcludeHere]]="X"),NA(),GeneralTable[[#This Row],[Dur. MT]]),NA())</f>
        <v>#N/A</v>
      </c>
    </row>
    <row r="121" spans="2:6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Row],[CPU]]&amp; " [" &amp; GeneralTable[[#This Row],[Ref.]] &amp; "]"),NA())</f>
        <v>#N/A</v>
      </c>
      <c r="D121" s="21"/>
      <c r="E121" s="22" t="e">
        <f>IFERROR(IF(OR(GeneralTable[[#This Row],[Exclude From Chart]]="X",PerfPowerST4[[#This Row],[ExcludeHere]]="X"),NA(),GeneralTable[[#This Row],[Cons. MT]]),NA())</f>
        <v>#N/A</v>
      </c>
      <c r="F121" s="23" t="e">
        <f>IFERROR(IF(OR(GeneralTable[[#This Row],[Exclude From Chart]]="X",PerfPowerST4[[#This Row],[ExcludeHere]]="X"),NA(),GeneralTable[[#This Row],[Dur. MT]]),NA())</f>
        <v>#N/A</v>
      </c>
    </row>
    <row r="122" spans="2:6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Row],[CPU]]&amp; " [" &amp; GeneralTable[[#This Row],[Ref.]] &amp; "]"),NA())</f>
        <v>#N/A</v>
      </c>
      <c r="D122" s="21"/>
      <c r="E122" s="22" t="e">
        <f>IFERROR(IF(OR(GeneralTable[[#This Row],[Exclude From Chart]]="X",PerfPowerST4[[#This Row],[ExcludeHere]]="X"),NA(),GeneralTable[[#This Row],[Cons. MT]]),NA())</f>
        <v>#N/A</v>
      </c>
      <c r="F122" s="23" t="e">
        <f>IFERROR(IF(OR(GeneralTable[[#This Row],[Exclude From Chart]]="X",PerfPowerST4[[#This Row],[ExcludeHere]]="X"),NA(),GeneralTable[[#This Row],[Dur. MT]]),NA())</f>
        <v>#N/A</v>
      </c>
    </row>
    <row r="123" spans="2:6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Row],[CPU]]&amp; " [" &amp; GeneralTable[[#This Row],[Ref.]] &amp; "]"),NA())</f>
        <v>#N/A</v>
      </c>
      <c r="D123" s="21"/>
      <c r="E123" s="22" t="e">
        <f>IFERROR(IF(OR(GeneralTable[[#This Row],[Exclude From Chart]]="X",PerfPowerST4[[#This Row],[ExcludeHere]]="X"),NA(),GeneralTable[[#This Row],[Cons. MT]]),NA())</f>
        <v>#N/A</v>
      </c>
      <c r="F123" s="23" t="e">
        <f>IFERROR(IF(OR(GeneralTable[[#This Row],[Exclude From Chart]]="X",PerfPowerST4[[#This Row],[ExcludeHere]]="X"),NA(),GeneralTable[[#This Row],[Dur. MT]]),NA())</f>
        <v>#N/A</v>
      </c>
    </row>
    <row r="124" spans="2:6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Row],[CPU]]&amp; " [" &amp; GeneralTable[[#This Row],[Ref.]] &amp; "]"),NA())</f>
        <v>#N/A</v>
      </c>
      <c r="D124" s="21"/>
      <c r="E124" s="22" t="e">
        <f>IFERROR(IF(OR(GeneralTable[[#This Row],[Exclude From Chart]]="X",PerfPowerST4[[#This Row],[ExcludeHere]]="X"),NA(),GeneralTable[[#This Row],[Cons. MT]]),NA())</f>
        <v>#N/A</v>
      </c>
      <c r="F124" s="23" t="e">
        <f>IFERROR(IF(OR(GeneralTable[[#This Row],[Exclude From Chart]]="X",PerfPowerST4[[#This Row],[ExcludeHere]]="X"),NA(),GeneralTable[[#This Row],[Dur. MT]]),NA())</f>
        <v>#N/A</v>
      </c>
    </row>
    <row r="125" spans="2:6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Row],[CPU]]&amp; " [" &amp; GeneralTable[[#This Row],[Ref.]] &amp; "]"),NA())</f>
        <v>#N/A</v>
      </c>
      <c r="D125" s="21"/>
      <c r="E125" s="22" t="e">
        <f>IFERROR(IF(OR(GeneralTable[[#This Row],[Exclude From Chart]]="X",PerfPowerST4[[#This Row],[ExcludeHere]]="X"),NA(),GeneralTable[[#This Row],[Cons. MT]]),NA())</f>
        <v>#N/A</v>
      </c>
      <c r="F125" s="23" t="e">
        <f>IFERROR(IF(OR(GeneralTable[[#This Row],[Exclude From Chart]]="X",PerfPowerST4[[#This Row],[ExcludeHere]]="X"),NA(),GeneralTable[[#This Row],[Dur. MT]]),NA())</f>
        <v>#N/A</v>
      </c>
    </row>
    <row r="126" spans="2:6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Row],[CPU]]&amp; " [" &amp; GeneralTable[[#This Row],[Ref.]] &amp; "]"),NA())</f>
        <v>#N/A</v>
      </c>
      <c r="D126" s="21"/>
      <c r="E126" s="22" t="e">
        <f>IFERROR(IF(OR(GeneralTable[[#This Row],[Exclude From Chart]]="X",PerfPowerST4[[#This Row],[ExcludeHere]]="X"),NA(),GeneralTable[[#This Row],[Cons. MT]]),NA())</f>
        <v>#N/A</v>
      </c>
      <c r="F126" s="23" t="e">
        <f>IFERROR(IF(OR(GeneralTable[[#This Row],[Exclude From Chart]]="X",PerfPowerST4[[#This Row],[ExcludeHere]]="X"),NA(),GeneralTable[[#This Row],[Dur. MT]]),NA())</f>
        <v>#N/A</v>
      </c>
    </row>
    <row r="127" spans="2:6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Row],[CPU]]&amp; " [" &amp; GeneralTable[[#This Row],[Ref.]] &amp; "]"),NA())</f>
        <v>#N/A</v>
      </c>
      <c r="D127" s="21"/>
      <c r="E127" s="22" t="e">
        <f>IFERROR(IF(OR(GeneralTable[[#This Row],[Exclude From Chart]]="X",PerfPowerST4[[#This Row],[ExcludeHere]]="X"),NA(),GeneralTable[[#This Row],[Cons. MT]]),NA())</f>
        <v>#N/A</v>
      </c>
      <c r="F127" s="23" t="e">
        <f>IFERROR(IF(OR(GeneralTable[[#This Row],[Exclude From Chart]]="X",PerfPowerST4[[#This Row],[ExcludeHere]]="X"),NA(),GeneralTable[[#This Row],[Dur. MT]]),NA())</f>
        <v>#N/A</v>
      </c>
    </row>
    <row r="128" spans="2:6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Row],[CPU]]&amp; " [" &amp; GeneralTable[[#This Row],[Ref.]] &amp; "]"),NA())</f>
        <v>#N/A</v>
      </c>
      <c r="D128" s="21"/>
      <c r="E128" s="22" t="e">
        <f>IFERROR(IF(OR(GeneralTable[[#This Row],[Exclude From Chart]]="X",PerfPowerST4[[#This Row],[ExcludeHere]]="X"),NA(),GeneralTable[[#This Row],[Cons. MT]]),NA())</f>
        <v>#N/A</v>
      </c>
      <c r="F128" s="23" t="e">
        <f>IFERROR(IF(OR(GeneralTable[[#This Row],[Exclude From Chart]]="X",PerfPowerST4[[#This Row],[ExcludeHere]]="X"),NA(),GeneralTable[[#This Row],[Dur. MT]]),NA())</f>
        <v>#N/A</v>
      </c>
    </row>
    <row r="129" spans="2:6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Row],[CPU]]&amp; " [" &amp; GeneralTable[[#This Row],[Ref.]] &amp; "]"),NA())</f>
        <v>#N/A</v>
      </c>
      <c r="D129" s="21"/>
      <c r="E129" s="22" t="e">
        <f>IFERROR(IF(OR(GeneralTable[[#This Row],[Exclude From Chart]]="X",PerfPowerST4[[#This Row],[ExcludeHere]]="X"),NA(),GeneralTable[[#This Row],[Cons. MT]]),NA())</f>
        <v>#N/A</v>
      </c>
      <c r="F129" s="23" t="e">
        <f>IFERROR(IF(OR(GeneralTable[[#This Row],[Exclude From Chart]]="X",PerfPowerST4[[#This Row],[ExcludeHere]]="X"),NA(),GeneralTable[[#This Row],[Dur. MT]]),NA())</f>
        <v>#N/A</v>
      </c>
    </row>
    <row r="130" spans="2:6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Row],[CPU]]&amp; " [" &amp; GeneralTable[[#This Row],[Ref.]] &amp; "]"),NA())</f>
        <v>#N/A</v>
      </c>
      <c r="D130" s="21"/>
      <c r="E130" s="22" t="e">
        <f>IFERROR(IF(OR(GeneralTable[[#This Row],[Exclude From Chart]]="X",PerfPowerST4[[#This Row],[ExcludeHere]]="X"),NA(),GeneralTable[[#This Row],[Cons. MT]]),NA())</f>
        <v>#N/A</v>
      </c>
      <c r="F130" s="23" t="e">
        <f>IFERROR(IF(OR(GeneralTable[[#This Row],[Exclude From Chart]]="X",PerfPowerST4[[#This Row],[ExcludeHere]]="X"),NA(),GeneralTable[[#This Row],[Dur. MT]]),NA())</f>
        <v>#N/A</v>
      </c>
    </row>
    <row r="131" spans="2:6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Row],[CPU]]&amp; " [" &amp; GeneralTable[[#This Row],[Ref.]] &amp; "]"),NA())</f>
        <v>#N/A</v>
      </c>
      <c r="D131" s="21"/>
      <c r="E131" s="22" t="e">
        <f>IFERROR(IF(OR(GeneralTable[[#This Row],[Exclude From Chart]]="X",PerfPowerST4[[#This Row],[ExcludeHere]]="X"),NA(),GeneralTable[[#This Row],[Cons. MT]]),NA())</f>
        <v>#N/A</v>
      </c>
      <c r="F131" s="23" t="e">
        <f>IFERROR(IF(OR(GeneralTable[[#This Row],[Exclude From Chart]]="X",PerfPowerST4[[#This Row],[ExcludeHere]]="X"),NA(),GeneralTable[[#This Row],[Dur. MT]]),NA())</f>
        <v>#N/A</v>
      </c>
    </row>
    <row r="132" spans="2:6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Row],[CPU]]&amp; " [" &amp; GeneralTable[[#This Row],[Ref.]] &amp; "]"),NA())</f>
        <v>#N/A</v>
      </c>
      <c r="D132" s="21"/>
      <c r="E132" s="22" t="e">
        <f>IFERROR(IF(OR(GeneralTable[[#This Row],[Exclude From Chart]]="X",PerfPowerST4[[#This Row],[ExcludeHere]]="X"),NA(),GeneralTable[[#This Row],[Cons. MT]]),NA())</f>
        <v>#N/A</v>
      </c>
      <c r="F132" s="23" t="e">
        <f>IFERROR(IF(OR(GeneralTable[[#This Row],[Exclude From Chart]]="X",PerfPowerST4[[#This Row],[ExcludeHere]]="X"),NA(),GeneralTable[[#This Row],[Dur. MT]]),NA())</f>
        <v>#N/A</v>
      </c>
    </row>
    <row r="133" spans="2:6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Row],[CPU]]&amp; " [" &amp; GeneralTable[[#This Row],[Ref.]] &amp; "]"),NA())</f>
        <v>#N/A</v>
      </c>
      <c r="D133" s="21"/>
      <c r="E133" s="22" t="e">
        <f>IFERROR(IF(OR(GeneralTable[[#This Row],[Exclude From Chart]]="X",PerfPowerST4[[#This Row],[ExcludeHere]]="X"),NA(),GeneralTable[[#This Row],[Cons. MT]]),NA())</f>
        <v>#N/A</v>
      </c>
      <c r="F133" s="23" t="e">
        <f>IFERROR(IF(OR(GeneralTable[[#This Row],[Exclude From Chart]]="X",PerfPowerST4[[#This Row],[ExcludeHere]]="X"),NA(),GeneralTable[[#This Row],[Dur. MT]]),NA())</f>
        <v>#N/A</v>
      </c>
    </row>
    <row r="134" spans="2:6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Row],[CPU]]&amp; " [" &amp; GeneralTable[[#This Row],[Ref.]] &amp; "]"),NA())</f>
        <v>#N/A</v>
      </c>
      <c r="D134" s="21"/>
      <c r="E134" s="22" t="e">
        <f>IFERROR(IF(OR(GeneralTable[[#This Row],[Exclude From Chart]]="X",PerfPowerST4[[#This Row],[ExcludeHere]]="X"),NA(),GeneralTable[[#This Row],[Cons. MT]]),NA())</f>
        <v>#N/A</v>
      </c>
      <c r="F134" s="23" t="e">
        <f>IFERROR(IF(OR(GeneralTable[[#This Row],[Exclude From Chart]]="X",PerfPowerST4[[#This Row],[ExcludeHere]]="X"),NA(),GeneralTable[[#This Row],[Dur. MT]]),NA())</f>
        <v>#N/A</v>
      </c>
    </row>
    <row r="135" spans="2:6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Row],[CPU]]&amp; " [" &amp; GeneralTable[[#This Row],[Ref.]] &amp; "]"),NA())</f>
        <v>#N/A</v>
      </c>
      <c r="D135" s="21"/>
      <c r="E135" s="22" t="e">
        <f>IFERROR(IF(OR(GeneralTable[[#This Row],[Exclude From Chart]]="X",PerfPowerST4[[#This Row],[ExcludeHere]]="X"),NA(),GeneralTable[[#This Row],[Cons. MT]]),NA())</f>
        <v>#N/A</v>
      </c>
      <c r="F135" s="23" t="e">
        <f>IFERROR(IF(OR(GeneralTable[[#This Row],[Exclude From Chart]]="X",PerfPowerST4[[#This Row],[ExcludeHere]]="X"),NA(),GeneralTable[[#This Row],[Dur. MT]]),NA())</f>
        <v>#N/A</v>
      </c>
    </row>
    <row r="136" spans="2:6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Row],[CPU]]&amp; " [" &amp; GeneralTable[[#This Row],[Ref.]] &amp; "]"),NA())</f>
        <v>#N/A</v>
      </c>
      <c r="D136" s="21"/>
      <c r="E136" s="22" t="e">
        <f>IFERROR(IF(OR(GeneralTable[[#This Row],[Exclude From Chart]]="X",PerfPowerST4[[#This Row],[ExcludeHere]]="X"),NA(),GeneralTable[[#This Row],[Cons. MT]]),NA())</f>
        <v>#N/A</v>
      </c>
      <c r="F136" s="23" t="e">
        <f>IFERROR(IF(OR(GeneralTable[[#This Row],[Exclude From Chart]]="X",PerfPowerST4[[#This Row],[ExcludeHere]]="X"),NA(),GeneralTable[[#This Row],[Dur. MT]]),NA())</f>
        <v>#N/A</v>
      </c>
    </row>
    <row r="137" spans="2:6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Row],[CPU]]&amp; " [" &amp; GeneralTable[[#This Row],[Ref.]] &amp; "]"),NA())</f>
        <v>#N/A</v>
      </c>
      <c r="D137" s="21"/>
      <c r="E137" s="22" t="e">
        <f>IFERROR(IF(OR(GeneralTable[[#This Row],[Exclude From Chart]]="X",PerfPowerST4[[#This Row],[ExcludeHere]]="X"),NA(),GeneralTable[[#This Row],[Cons. MT]]),NA())</f>
        <v>#N/A</v>
      </c>
      <c r="F137" s="23" t="e">
        <f>IFERROR(IF(OR(GeneralTable[[#This Row],[Exclude From Chart]]="X",PerfPowerST4[[#This Row],[ExcludeHere]]="X"),NA(),GeneralTable[[#This Row],[Dur. MT]]),NA())</f>
        <v>#N/A</v>
      </c>
    </row>
    <row r="138" spans="2:6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Row],[CPU]]&amp; " [" &amp; GeneralTable[[#This Row],[Ref.]] &amp; "]"),NA())</f>
        <v>#N/A</v>
      </c>
      <c r="D138" s="21"/>
      <c r="E138" s="22" t="e">
        <f>IFERROR(IF(OR(GeneralTable[[#This Row],[Exclude From Chart]]="X",PerfPowerST4[[#This Row],[ExcludeHere]]="X"),NA(),GeneralTable[[#This Row],[Cons. MT]]),NA())</f>
        <v>#N/A</v>
      </c>
      <c r="F138" s="23" t="e">
        <f>IFERROR(IF(OR(GeneralTable[[#This Row],[Exclude From Chart]]="X",PerfPowerST4[[#This Row],[ExcludeHere]]="X"),NA(),GeneralTable[[#This Row],[Dur. MT]]),NA())</f>
        <v>#N/A</v>
      </c>
    </row>
    <row r="139" spans="2:6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Row],[CPU]]&amp; " [" &amp; GeneralTable[[#This Row],[Ref.]] &amp; "]"),NA())</f>
        <v>#N/A</v>
      </c>
      <c r="D139" s="21"/>
      <c r="E139" s="22" t="e">
        <f>IFERROR(IF(OR(GeneralTable[[#This Row],[Exclude From Chart]]="X",PerfPowerST4[[#This Row],[ExcludeHere]]="X"),NA(),GeneralTable[[#This Row],[Cons. MT]]),NA())</f>
        <v>#N/A</v>
      </c>
      <c r="F139" s="23" t="e">
        <f>IFERROR(IF(OR(GeneralTable[[#This Row],[Exclude From Chart]]="X",PerfPowerST4[[#This Row],[ExcludeHere]]="X"),NA(),GeneralTable[[#This Row],[Dur. MT]]),NA())</f>
        <v>#N/A</v>
      </c>
    </row>
    <row r="140" spans="2:6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Row],[CPU]]&amp; " [" &amp; GeneralTable[[#This Row],[Ref.]] &amp; "]"),NA())</f>
        <v>#N/A</v>
      </c>
      <c r="D140" s="21"/>
      <c r="E140" s="22" t="e">
        <f>IFERROR(IF(OR(GeneralTable[[#This Row],[Exclude From Chart]]="X",PerfPowerST4[[#This Row],[ExcludeHere]]="X"),NA(),GeneralTable[[#This Row],[Cons. MT]]),NA())</f>
        <v>#N/A</v>
      </c>
      <c r="F140" s="23" t="e">
        <f>IFERROR(IF(OR(GeneralTable[[#This Row],[Exclude From Chart]]="X",PerfPowerST4[[#This Row],[ExcludeHere]]="X"),NA(),GeneralTable[[#This Row],[Dur. MT]]),NA())</f>
        <v>#N/A</v>
      </c>
    </row>
    <row r="141" spans="2:6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Row],[CPU]]&amp; " [" &amp; GeneralTable[[#This Row],[Ref.]] &amp; "]"),NA())</f>
        <v>#N/A</v>
      </c>
      <c r="D141" s="21"/>
      <c r="E141" s="22" t="e">
        <f>IFERROR(IF(OR(GeneralTable[[#This Row],[Exclude From Chart]]="X",PerfPowerST4[[#This Row],[ExcludeHere]]="X"),NA(),GeneralTable[[#This Row],[Cons. MT]]),NA())</f>
        <v>#N/A</v>
      </c>
      <c r="F141" s="23" t="e">
        <f>IFERROR(IF(OR(GeneralTable[[#This Row],[Exclude From Chart]]="X",PerfPowerST4[[#This Row],[ExcludeHere]]="X"),NA(),GeneralTable[[#This Row],[Dur. MT]]),NA())</f>
        <v>#N/A</v>
      </c>
    </row>
    <row r="142" spans="2:6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Row],[CPU]]&amp; " [" &amp; GeneralTable[[#This Row],[Ref.]] &amp; "]"),NA())</f>
        <v>#N/A</v>
      </c>
      <c r="D142" s="21"/>
      <c r="E142" s="22" t="e">
        <f>IFERROR(IF(OR(GeneralTable[[#This Row],[Exclude From Chart]]="X",PerfPowerST4[[#This Row],[ExcludeHere]]="X"),NA(),GeneralTable[[#This Row],[Cons. MT]]),NA())</f>
        <v>#N/A</v>
      </c>
      <c r="F142" s="23" t="e">
        <f>IFERROR(IF(OR(GeneralTable[[#This Row],[Exclude From Chart]]="X",PerfPowerST4[[#This Row],[ExcludeHere]]="X"),NA(),GeneralTable[[#This Row],[Dur. MT]]),NA())</f>
        <v>#N/A</v>
      </c>
    </row>
    <row r="143" spans="2:6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Row],[CPU]]&amp; " [" &amp; GeneralTable[[#This Row],[Ref.]] &amp; "]"),NA())</f>
        <v>#N/A</v>
      </c>
      <c r="D143" s="21"/>
      <c r="E143" s="22" t="e">
        <f>IFERROR(IF(OR(GeneralTable[[#This Row],[Exclude From Chart]]="X",PerfPowerST4[[#This Row],[ExcludeHere]]="X"),NA(),GeneralTable[[#This Row],[Cons. MT]]),NA())</f>
        <v>#N/A</v>
      </c>
      <c r="F143" s="23" t="e">
        <f>IFERROR(IF(OR(GeneralTable[[#This Row],[Exclude From Chart]]="X",PerfPowerST4[[#This Row],[ExcludeHere]]="X"),NA(),GeneralTable[[#This Row],[Dur. MT]]),NA())</f>
        <v>#N/A</v>
      </c>
    </row>
    <row r="144" spans="2:6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Row],[CPU]]&amp; " [" &amp; GeneralTable[[#This Row],[Ref.]] &amp; "]"),NA())</f>
        <v>#N/A</v>
      </c>
      <c r="D144" s="21"/>
      <c r="E144" s="22" t="e">
        <f>IFERROR(IF(OR(GeneralTable[[#This Row],[Exclude From Chart]]="X",PerfPowerST4[[#This Row],[ExcludeHere]]="X"),NA(),GeneralTable[[#This Row],[Cons. MT]]),NA())</f>
        <v>#N/A</v>
      </c>
      <c r="F144" s="23" t="e">
        <f>IFERROR(IF(OR(GeneralTable[[#This Row],[Exclude From Chart]]="X",PerfPowerST4[[#This Row],[ExcludeHere]]="X"),NA(),GeneralTable[[#This Row],[Dur. MT]]),NA())</f>
        <v>#N/A</v>
      </c>
    </row>
    <row r="145" spans="2:6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Row],[CPU]]&amp; " [" &amp; GeneralTable[[#This Row],[Ref.]] &amp; "]"),NA())</f>
        <v>#N/A</v>
      </c>
      <c r="D145" s="21"/>
      <c r="E145" s="22" t="e">
        <f>IFERROR(IF(OR(GeneralTable[[#This Row],[Exclude From Chart]]="X",PerfPowerST4[[#This Row],[ExcludeHere]]="X"),NA(),GeneralTable[[#This Row],[Cons. MT]]),NA())</f>
        <v>#N/A</v>
      </c>
      <c r="F145" s="23" t="e">
        <f>IFERROR(IF(OR(GeneralTable[[#This Row],[Exclude From Chart]]="X",PerfPowerST4[[#This Row],[ExcludeHere]]="X"),NA(),GeneralTable[[#This Row],[Dur. MT]]),NA())</f>
        <v>#N/A</v>
      </c>
    </row>
    <row r="146" spans="2:6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Row],[CPU]]&amp; " [" &amp; GeneralTable[[#This Row],[Ref.]] &amp; "]"),NA())</f>
        <v>#N/A</v>
      </c>
      <c r="D146" s="21"/>
      <c r="E146" s="22" t="e">
        <f>IFERROR(IF(OR(GeneralTable[[#This Row],[Exclude From Chart]]="X",PerfPowerST4[[#This Row],[ExcludeHere]]="X"),NA(),GeneralTable[[#This Row],[Cons. MT]]),NA())</f>
        <v>#N/A</v>
      </c>
      <c r="F146" s="23" t="e">
        <f>IFERROR(IF(OR(GeneralTable[[#This Row],[Exclude From Chart]]="X",PerfPowerST4[[#This Row],[ExcludeHere]]="X"),NA(),GeneralTable[[#This Row],[Dur. MT]]),NA())</f>
        <v>#N/A</v>
      </c>
    </row>
    <row r="147" spans="2:6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Row],[CPU]]&amp; " [" &amp; GeneralTable[[#This Row],[Ref.]] &amp; "]"),NA())</f>
        <v>#N/A</v>
      </c>
      <c r="D147" s="21"/>
      <c r="E147" s="22" t="e">
        <f>IFERROR(IF(OR(GeneralTable[[#This Row],[Exclude From Chart]]="X",PerfPowerST4[[#This Row],[ExcludeHere]]="X"),NA(),GeneralTable[[#This Row],[Cons. MT]]),NA())</f>
        <v>#N/A</v>
      </c>
      <c r="F147" s="23" t="e">
        <f>IFERROR(IF(OR(GeneralTable[[#This Row],[Exclude From Chart]]="X",PerfPowerST4[[#This Row],[ExcludeHere]]="X"),NA(),GeneralTable[[#This Row],[Dur. MT]]),NA())</f>
        <v>#N/A</v>
      </c>
    </row>
    <row r="148" spans="2:6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Row],[CPU]]&amp; " [" &amp; GeneralTable[[#This Row],[Ref.]] &amp; "]"),NA())</f>
        <v>#N/A</v>
      </c>
      <c r="D148" s="21"/>
      <c r="E148" s="22" t="e">
        <f>IFERROR(IF(OR(GeneralTable[[#This Row],[Exclude From Chart]]="X",PerfPowerST4[[#This Row],[ExcludeHere]]="X"),NA(),GeneralTable[[#This Row],[Cons. MT]]),NA())</f>
        <v>#N/A</v>
      </c>
      <c r="F148" s="23" t="e">
        <f>IFERROR(IF(OR(GeneralTable[[#This Row],[Exclude From Chart]]="X",PerfPowerST4[[#This Row],[ExcludeHere]]="X"),NA(),GeneralTable[[#This Row],[Dur. MT]]),NA())</f>
        <v>#N/A</v>
      </c>
    </row>
    <row r="149" spans="2:6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Row],[CPU]]&amp; " [" &amp; GeneralTable[[#This Row],[Ref.]] &amp; "]"),NA())</f>
        <v>#N/A</v>
      </c>
      <c r="D149" s="21"/>
      <c r="E149" s="22" t="e">
        <f>IFERROR(IF(OR(GeneralTable[[#This Row],[Exclude From Chart]]="X",PerfPowerST4[[#This Row],[ExcludeHere]]="X"),NA(),GeneralTable[[#This Row],[Cons. MT]]),NA())</f>
        <v>#N/A</v>
      </c>
      <c r="F149" s="23" t="e">
        <f>IFERROR(IF(OR(GeneralTable[[#This Row],[Exclude From Chart]]="X",PerfPowerST4[[#This Row],[ExcludeHere]]="X"),NA(),GeneralTable[[#This Row],[Dur. MT]]),NA())</f>
        <v>#N/A</v>
      </c>
    </row>
    <row r="150" spans="2:6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Row],[CPU]]&amp; " [" &amp; GeneralTable[[#This Row],[Ref.]] &amp; "]"),NA())</f>
        <v>#N/A</v>
      </c>
      <c r="D150" s="21"/>
      <c r="E150" s="22" t="e">
        <f>IFERROR(IF(OR(GeneralTable[[#This Row],[Exclude From Chart]]="X",PerfPowerST4[[#This Row],[ExcludeHere]]="X"),NA(),GeneralTable[[#This Row],[Cons. MT]]),NA())</f>
        <v>#N/A</v>
      </c>
      <c r="F150" s="23" t="e">
        <f>IFERROR(IF(OR(GeneralTable[[#This Row],[Exclude From Chart]]="X",PerfPowerST4[[#This Row],[ExcludeHere]]="X"),NA(),GeneralTable[[#This Row],[Dur. MT]]),NA())</f>
        <v>#N/A</v>
      </c>
    </row>
    <row r="151" spans="2:6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Row],[CPU]]&amp; " [" &amp; GeneralTable[[#This Row],[Ref.]] &amp; "]"),NA())</f>
        <v>#N/A</v>
      </c>
      <c r="D151" s="21"/>
      <c r="E151" s="22" t="e">
        <f>IFERROR(IF(OR(GeneralTable[[#This Row],[Exclude From Chart]]="X",PerfPowerST4[[#This Row],[ExcludeHere]]="X"),NA(),GeneralTable[[#This Row],[Cons. MT]]),NA())</f>
        <v>#N/A</v>
      </c>
      <c r="F151" s="23" t="e">
        <f>IFERROR(IF(OR(GeneralTable[[#This Row],[Exclude From Chart]]="X",PerfPowerST4[[#This Row],[ExcludeHere]]="X"),NA(),GeneralTable[[#This Row],[Dur. MT]]),NA())</f>
        <v>#N/A</v>
      </c>
    </row>
    <row r="152" spans="2:6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Row],[CPU]]&amp; " [" &amp; GeneralTable[[#This Row],[Ref.]] &amp; "]"),NA())</f>
        <v>#N/A</v>
      </c>
      <c r="D152" s="21"/>
      <c r="E152" s="22" t="e">
        <f>IFERROR(IF(OR(GeneralTable[[#This Row],[Exclude From Chart]]="X",PerfPowerST4[[#This Row],[ExcludeHere]]="X"),NA(),GeneralTable[[#This Row],[Cons. MT]]),NA())</f>
        <v>#N/A</v>
      </c>
      <c r="F152" s="23" t="e">
        <f>IFERROR(IF(OR(GeneralTable[[#This Row],[Exclude From Chart]]="X",PerfPowerST4[[#This Row],[ExcludeHere]]="X"),NA(),GeneralTable[[#This Row],[Dur. MT]]),NA())</f>
        <v>#N/A</v>
      </c>
    </row>
    <row r="153" spans="2:6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Row],[CPU]]&amp; " [" &amp; GeneralTable[[#This Row],[Ref.]] &amp; "]"),NA())</f>
        <v>#N/A</v>
      </c>
      <c r="D153" s="21"/>
      <c r="E153" s="22" t="e">
        <f>IFERROR(IF(OR(GeneralTable[[#This Row],[Exclude From Chart]]="X",PerfPowerST4[[#This Row],[ExcludeHere]]="X"),NA(),GeneralTable[[#This Row],[Cons. MT]]),NA())</f>
        <v>#N/A</v>
      </c>
      <c r="F153" s="23" t="e">
        <f>IFERROR(IF(OR(GeneralTable[[#This Row],[Exclude From Chart]]="X",PerfPowerST4[[#This Row],[ExcludeHere]]="X"),NA(),GeneralTable[[#This Row],[Dur. MT]]),NA())</f>
        <v>#N/A</v>
      </c>
    </row>
    <row r="154" spans="2:6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Row],[CPU]]&amp; " [" &amp; GeneralTable[[#This Row],[Ref.]] &amp; "]"),NA())</f>
        <v>#N/A</v>
      </c>
      <c r="D154" s="21"/>
      <c r="E154" s="22" t="e">
        <f>IFERROR(IF(OR(GeneralTable[[#This Row],[Exclude From Chart]]="X",PerfPowerST4[[#This Row],[ExcludeHere]]="X"),NA(),GeneralTable[[#This Row],[Cons. MT]]),NA())</f>
        <v>#N/A</v>
      </c>
      <c r="F154" s="23" t="e">
        <f>IFERROR(IF(OR(GeneralTable[[#This Row],[Exclude From Chart]]="X",PerfPowerST4[[#This Row],[ExcludeHere]]="X"),NA(),GeneralTable[[#This Row],[Dur. MT]]),NA())</f>
        <v>#N/A</v>
      </c>
    </row>
    <row r="155" spans="2:6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Row],[CPU]]&amp; " [" &amp; GeneralTable[[#This Row],[Ref.]] &amp; "]"),NA())</f>
        <v>#N/A</v>
      </c>
      <c r="D155" s="21"/>
      <c r="E155" s="22" t="e">
        <f>IFERROR(IF(OR(GeneralTable[[#This Row],[Exclude From Chart]]="X",PerfPowerST4[[#This Row],[ExcludeHere]]="X"),NA(),GeneralTable[[#This Row],[Cons. MT]]),NA())</f>
        <v>#N/A</v>
      </c>
      <c r="F155" s="23" t="e">
        <f>IFERROR(IF(OR(GeneralTable[[#This Row],[Exclude From Chart]]="X",PerfPowerST4[[#This Row],[ExcludeHere]]="X"),NA(),GeneralTable[[#This Row],[Dur. MT]]),NA())</f>
        <v>#N/A</v>
      </c>
    </row>
    <row r="156" spans="2:6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Row],[CPU]]&amp; " [" &amp; GeneralTable[[#This Row],[Ref.]] &amp; "]"),NA())</f>
        <v>#N/A</v>
      </c>
      <c r="D156" s="21"/>
      <c r="E156" s="22" t="e">
        <f>IFERROR(IF(OR(GeneralTable[[#This Row],[Exclude From Chart]]="X",PerfPowerST4[[#This Row],[ExcludeHere]]="X"),NA(),GeneralTable[[#This Row],[Cons. MT]]),NA())</f>
        <v>#N/A</v>
      </c>
      <c r="F156" s="23" t="e">
        <f>IFERROR(IF(OR(GeneralTable[[#This Row],[Exclude From Chart]]="X",PerfPowerST4[[#This Row],[ExcludeHere]]="X"),NA(),GeneralTable[[#This Row],[Dur. MT]]),NA())</f>
        <v>#N/A</v>
      </c>
    </row>
    <row r="157" spans="2:6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Row],[CPU]]&amp; " [" &amp; GeneralTable[[#This Row],[Ref.]] &amp; "]"),NA())</f>
        <v>#N/A</v>
      </c>
      <c r="D157" s="21"/>
      <c r="E157" s="22" t="e">
        <f>IFERROR(IF(OR(GeneralTable[[#This Row],[Exclude From Chart]]="X",PerfPowerST4[[#This Row],[ExcludeHere]]="X"),NA(),GeneralTable[[#This Row],[Cons. MT]]),NA())</f>
        <v>#N/A</v>
      </c>
      <c r="F157" s="23" t="e">
        <f>IFERROR(IF(OR(GeneralTable[[#This Row],[Exclude From Chart]]="X",PerfPowerST4[[#This Row],[ExcludeHere]]="X"),NA(),GeneralTable[[#This Row],[Dur. MT]]),NA())</f>
        <v>#N/A</v>
      </c>
    </row>
    <row r="158" spans="2:6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Row],[CPU]]&amp; " [" &amp; GeneralTable[[#This Row],[Ref.]] &amp; "]"),NA())</f>
        <v>#N/A</v>
      </c>
      <c r="D158" s="21"/>
      <c r="E158" s="22" t="e">
        <f>IFERROR(IF(OR(GeneralTable[[#This Row],[Exclude From Chart]]="X",PerfPowerST4[[#This Row],[ExcludeHere]]="X"),NA(),GeneralTable[[#This Row],[Cons. MT]]),NA())</f>
        <v>#N/A</v>
      </c>
      <c r="F158" s="23" t="e">
        <f>IFERROR(IF(OR(GeneralTable[[#This Row],[Exclude From Chart]]="X",PerfPowerST4[[#This Row],[ExcludeHere]]="X"),NA(),GeneralTable[[#This Row],[Dur. MT]]),NA())</f>
        <v>#N/A</v>
      </c>
    </row>
    <row r="159" spans="2:6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Row],[CPU]]&amp; " [" &amp; GeneralTable[[#This Row],[Ref.]] &amp; "]"),NA())</f>
        <v>#N/A</v>
      </c>
      <c r="D159" s="21"/>
      <c r="E159" s="22" t="e">
        <f>IFERROR(IF(OR(GeneralTable[[#This Row],[Exclude From Chart]]="X",PerfPowerST4[[#This Row],[ExcludeHere]]="X"),NA(),GeneralTable[[#This Row],[Cons. MT]]),NA())</f>
        <v>#N/A</v>
      </c>
      <c r="F159" s="23" t="e">
        <f>IFERROR(IF(OR(GeneralTable[[#This Row],[Exclude From Chart]]="X",PerfPowerST4[[#This Row],[ExcludeHere]]="X"),NA(),GeneralTable[[#This Row],[Dur. MT]]),NA())</f>
        <v>#N/A</v>
      </c>
    </row>
    <row r="160" spans="2:6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Row],[CPU]]&amp; " [" &amp; GeneralTable[[#This Row],[Ref.]] &amp; "]"),NA())</f>
        <v>#N/A</v>
      </c>
      <c r="D160" s="21"/>
      <c r="E160" s="22" t="e">
        <f>IFERROR(IF(OR(GeneralTable[[#This Row],[Exclude From Chart]]="X",PerfPowerST4[[#This Row],[ExcludeHere]]="X"),NA(),GeneralTable[[#This Row],[Cons. MT]]),NA())</f>
        <v>#N/A</v>
      </c>
      <c r="F160" s="23" t="e">
        <f>IFERROR(IF(OR(GeneralTable[[#This Row],[Exclude From Chart]]="X",PerfPowerST4[[#This Row],[ExcludeHere]]="X"),NA(),GeneralTable[[#This Row],[Dur. MT]]),NA())</f>
        <v>#N/A</v>
      </c>
    </row>
    <row r="161" spans="2:6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Row],[CPU]]&amp; " [" &amp; GeneralTable[[#This Row],[Ref.]] &amp; "]"),NA())</f>
        <v>#N/A</v>
      </c>
      <c r="D161" s="21"/>
      <c r="E161" s="22" t="e">
        <f>IFERROR(IF(OR(GeneralTable[[#This Row],[Exclude From Chart]]="X",PerfPowerST4[[#This Row],[ExcludeHere]]="X"),NA(),GeneralTable[[#This Row],[Cons. MT]]),NA())</f>
        <v>#N/A</v>
      </c>
      <c r="F161" s="23" t="e">
        <f>IFERROR(IF(OR(GeneralTable[[#This Row],[Exclude From Chart]]="X",PerfPowerST4[[#This Row],[ExcludeHere]]="X"),NA(),GeneralTable[[#This Row],[Dur. MT]]),NA())</f>
        <v>#N/A</v>
      </c>
    </row>
    <row r="162" spans="2:6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Row],[CPU]]&amp; " [" &amp; GeneralTable[[#This Row],[Ref.]] &amp; "]"),NA())</f>
        <v>#N/A</v>
      </c>
      <c r="D162" s="21"/>
      <c r="E162" s="22" t="e">
        <f>IFERROR(IF(OR(GeneralTable[[#This Row],[Exclude From Chart]]="X",PerfPowerST4[[#This Row],[ExcludeHere]]="X"),NA(),GeneralTable[[#This Row],[Cons. MT]]),NA())</f>
        <v>#N/A</v>
      </c>
      <c r="F162" s="23" t="e">
        <f>IFERROR(IF(OR(GeneralTable[[#This Row],[Exclude From Chart]]="X",PerfPowerST4[[#This Row],[ExcludeHere]]="X"),NA(),GeneralTable[[#This Row],[Dur. MT]]),NA())</f>
        <v>#N/A</v>
      </c>
    </row>
    <row r="163" spans="2:6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Row],[CPU]]&amp; " [" &amp; GeneralTable[[#This Row],[Ref.]] &amp; "]"),NA())</f>
        <v>#N/A</v>
      </c>
      <c r="D163" s="21"/>
      <c r="E163" s="22" t="e">
        <f>IFERROR(IF(OR(GeneralTable[[#This Row],[Exclude From Chart]]="X",PerfPowerST4[[#This Row],[ExcludeHere]]="X"),NA(),GeneralTable[[#This Row],[Cons. MT]]),NA())</f>
        <v>#N/A</v>
      </c>
      <c r="F163" s="23" t="e">
        <f>IFERROR(IF(OR(GeneralTable[[#This Row],[Exclude From Chart]]="X",PerfPowerST4[[#This Row],[ExcludeHere]]="X"),NA(),GeneralTable[[#This Row],[Dur. MT]]),NA())</f>
        <v>#N/A</v>
      </c>
    </row>
    <row r="164" spans="2:6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Row],[CPU]]&amp; " [" &amp; GeneralTable[[#This Row],[Ref.]] &amp; "]"),NA())</f>
        <v>#N/A</v>
      </c>
      <c r="D164" s="21"/>
      <c r="E164" s="22" t="e">
        <f>IFERROR(IF(OR(GeneralTable[[#This Row],[Exclude From Chart]]="X",PerfPowerST4[[#This Row],[ExcludeHere]]="X"),NA(),GeneralTable[[#This Row],[Cons. MT]]),NA())</f>
        <v>#N/A</v>
      </c>
      <c r="F164" s="23" t="e">
        <f>IFERROR(IF(OR(GeneralTable[[#This Row],[Exclude From Chart]]="X",PerfPowerST4[[#This Row],[ExcludeHere]]="X"),NA(),GeneralTable[[#This Row],[Dur. MT]]),NA())</f>
        <v>#N/A</v>
      </c>
    </row>
    <row r="165" spans="2:6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Row],[CPU]]&amp; " [" &amp; GeneralTable[[#This Row],[Ref.]] &amp; "]"),NA())</f>
        <v>#N/A</v>
      </c>
      <c r="D165" s="21"/>
      <c r="E165" s="22" t="e">
        <f>IFERROR(IF(OR(GeneralTable[[#This Row],[Exclude From Chart]]="X",PerfPowerST4[[#This Row],[ExcludeHere]]="X"),NA(),GeneralTable[[#This Row],[Cons. MT]]),NA())</f>
        <v>#N/A</v>
      </c>
      <c r="F165" s="23" t="e">
        <f>IFERROR(IF(OR(GeneralTable[[#This Row],[Exclude From Chart]]="X",PerfPowerST4[[#This Row],[ExcludeHere]]="X"),NA(),GeneralTable[[#This Row],[Dur. MT]]),NA())</f>
        <v>#N/A</v>
      </c>
    </row>
    <row r="166" spans="2:6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Row],[CPU]]&amp; " [" &amp; GeneralTable[[#This Row],[Ref.]] &amp; "]"),NA())</f>
        <v>#N/A</v>
      </c>
      <c r="D166" s="21"/>
      <c r="E166" s="22" t="e">
        <f>IFERROR(IF(OR(GeneralTable[[#This Row],[Exclude From Chart]]="X",PerfPowerST4[[#This Row],[ExcludeHere]]="X"),NA(),GeneralTable[[#This Row],[Cons. MT]]),NA())</f>
        <v>#N/A</v>
      </c>
      <c r="F166" s="23" t="e">
        <f>IFERROR(IF(OR(GeneralTable[[#This Row],[Exclude From Chart]]="X",PerfPowerST4[[#This Row],[ExcludeHere]]="X"),NA(),GeneralTable[[#This Row],[Dur. MT]]),NA())</f>
        <v>#N/A</v>
      </c>
    </row>
    <row r="167" spans="2:6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Row],[CPU]]&amp; " [" &amp; GeneralTable[[#This Row],[Ref.]] &amp; "]"),NA())</f>
        <v>#N/A</v>
      </c>
      <c r="D167" s="21"/>
      <c r="E167" s="22" t="e">
        <f>IFERROR(IF(OR(GeneralTable[[#This Row],[Exclude From Chart]]="X",PerfPowerST4[[#This Row],[ExcludeHere]]="X"),NA(),GeneralTable[[#This Row],[Cons. MT]]),NA())</f>
        <v>#N/A</v>
      </c>
      <c r="F167" s="23" t="e">
        <f>IFERROR(IF(OR(GeneralTable[[#This Row],[Exclude From Chart]]="X",PerfPowerST4[[#This Row],[ExcludeHere]]="X"),NA(),GeneralTable[[#This Row],[Dur. MT]]),NA())</f>
        <v>#N/A</v>
      </c>
    </row>
    <row r="168" spans="2:6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Row],[CPU]]&amp; " [" &amp; GeneralTable[[#This Row],[Ref.]] &amp; "]"),NA())</f>
        <v>#N/A</v>
      </c>
      <c r="D168" s="21"/>
      <c r="E168" s="22" t="e">
        <f>IFERROR(IF(OR(GeneralTable[[#This Row],[Exclude From Chart]]="X",PerfPowerST4[[#This Row],[ExcludeHere]]="X"),NA(),GeneralTable[[#This Row],[Cons. MT]]),NA())</f>
        <v>#N/A</v>
      </c>
      <c r="F168" s="23" t="e">
        <f>IFERROR(IF(OR(GeneralTable[[#This Row],[Exclude From Chart]]="X",PerfPowerST4[[#This Row],[ExcludeHere]]="X"),NA(),GeneralTable[[#This Row],[Dur. MT]]),NA())</f>
        <v>#N/A</v>
      </c>
    </row>
    <row r="169" spans="2:6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Row],[CPU]]&amp; " [" &amp; GeneralTable[[#This Row],[Ref.]] &amp; "]"),NA())</f>
        <v>#N/A</v>
      </c>
      <c r="D169" s="21"/>
      <c r="E169" s="22" t="e">
        <f>IFERROR(IF(OR(GeneralTable[[#This Row],[Exclude From Chart]]="X",PerfPowerST4[[#This Row],[ExcludeHere]]="X"),NA(),GeneralTable[[#This Row],[Cons. MT]]),NA())</f>
        <v>#N/A</v>
      </c>
      <c r="F169" s="23" t="e">
        <f>IFERROR(IF(OR(GeneralTable[[#This Row],[Exclude From Chart]]="X",PerfPowerST4[[#This Row],[ExcludeHere]]="X"),NA(),GeneralTable[[#This Row],[Dur. MT]]),NA())</f>
        <v>#N/A</v>
      </c>
    </row>
    <row r="170" spans="2:6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Row],[CPU]]&amp; " [" &amp; GeneralTable[[#This Row],[Ref.]] &amp; "]"),NA())</f>
        <v>#N/A</v>
      </c>
      <c r="D170" s="21"/>
      <c r="E170" s="22" t="e">
        <f>IFERROR(IF(OR(GeneralTable[[#This Row],[Exclude From Chart]]="X",PerfPowerST4[[#This Row],[ExcludeHere]]="X"),NA(),GeneralTable[[#This Row],[Cons. MT]]),NA())</f>
        <v>#N/A</v>
      </c>
      <c r="F170" s="23" t="e">
        <f>IFERROR(IF(OR(GeneralTable[[#This Row],[Exclude From Chart]]="X",PerfPowerST4[[#This Row],[ExcludeHere]]="X"),NA(),GeneralTable[[#This Row],[Dur. MT]]),NA())</f>
        <v>#N/A</v>
      </c>
    </row>
    <row r="171" spans="2:6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Row],[CPU]]&amp; " [" &amp; GeneralTable[[#This Row],[Ref.]] &amp; "]"),NA())</f>
        <v>#N/A</v>
      </c>
      <c r="D171" s="21"/>
      <c r="E171" s="22" t="e">
        <f>IFERROR(IF(OR(GeneralTable[[#This Row],[Exclude From Chart]]="X",PerfPowerST4[[#This Row],[ExcludeHere]]="X"),NA(),GeneralTable[[#This Row],[Cons. MT]]),NA())</f>
        <v>#N/A</v>
      </c>
      <c r="F171" s="23" t="e">
        <f>IFERROR(IF(OR(GeneralTable[[#This Row],[Exclude From Chart]]="X",PerfPowerST4[[#This Row],[ExcludeHere]]="X"),NA(),GeneralTable[[#This Row],[Dur. MT]]),NA())</f>
        <v>#N/A</v>
      </c>
    </row>
    <row r="172" spans="2:6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Row],[CPU]]&amp; " [" &amp; GeneralTable[[#This Row],[Ref.]] &amp; "]"),NA())</f>
        <v>#N/A</v>
      </c>
      <c r="D172" s="21"/>
      <c r="E172" s="22" t="e">
        <f>IFERROR(IF(OR(GeneralTable[[#This Row],[Exclude From Chart]]="X",PerfPowerST4[[#This Row],[ExcludeHere]]="X"),NA(),GeneralTable[[#This Row],[Cons. MT]]),NA())</f>
        <v>#N/A</v>
      </c>
      <c r="F172" s="23" t="e">
        <f>IFERROR(IF(OR(GeneralTable[[#This Row],[Exclude From Chart]]="X",PerfPowerST4[[#This Row],[ExcludeHere]]="X"),NA(),GeneralTable[[#This Row],[Dur. MT]]),NA())</f>
        <v>#N/A</v>
      </c>
    </row>
    <row r="173" spans="2:6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Row],[CPU]]&amp; " [" &amp; GeneralTable[[#This Row],[Ref.]] &amp; "]"),NA())</f>
        <v>#N/A</v>
      </c>
      <c r="D173" s="21"/>
      <c r="E173" s="22" t="e">
        <f>IFERROR(IF(OR(GeneralTable[[#This Row],[Exclude From Chart]]="X",PerfPowerST4[[#This Row],[ExcludeHere]]="X"),NA(),GeneralTable[[#This Row],[Cons. MT]]),NA())</f>
        <v>#N/A</v>
      </c>
      <c r="F173" s="23" t="e">
        <f>IFERROR(IF(OR(GeneralTable[[#This Row],[Exclude From Chart]]="X",PerfPowerST4[[#This Row],[ExcludeHere]]="X"),NA(),GeneralTable[[#This Row],[Dur. MT]]),NA())</f>
        <v>#N/A</v>
      </c>
    </row>
    <row r="174" spans="2:6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Row],[CPU]]&amp; " [" &amp; GeneralTable[[#This Row],[Ref.]] &amp; "]"),NA())</f>
        <v>#N/A</v>
      </c>
      <c r="D174" s="21"/>
      <c r="E174" s="22" t="e">
        <f>IFERROR(IF(OR(GeneralTable[[#This Row],[Exclude From Chart]]="X",PerfPowerST4[[#This Row],[ExcludeHere]]="X"),NA(),GeneralTable[[#This Row],[Cons. MT]]),NA())</f>
        <v>#N/A</v>
      </c>
      <c r="F174" s="23" t="e">
        <f>IFERROR(IF(OR(GeneralTable[[#This Row],[Exclude From Chart]]="X",PerfPowerST4[[#This Row],[ExcludeHere]]="X"),NA(),GeneralTable[[#This Row],[Dur. MT]]),NA())</f>
        <v>#N/A</v>
      </c>
    </row>
    <row r="175" spans="2:6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Row],[CPU]]&amp; " [" &amp; GeneralTable[[#This Row],[Ref.]] &amp; "]"),NA())</f>
        <v>#N/A</v>
      </c>
      <c r="D175" s="21"/>
      <c r="E175" s="22" t="e">
        <f>IFERROR(IF(OR(GeneralTable[[#This Row],[Exclude From Chart]]="X",PerfPowerST4[[#This Row],[ExcludeHere]]="X"),NA(),GeneralTable[[#This Row],[Cons. MT]]),NA())</f>
        <v>#N/A</v>
      </c>
      <c r="F175" s="23" t="e">
        <f>IFERROR(IF(OR(GeneralTable[[#This Row],[Exclude From Chart]]="X",PerfPowerST4[[#This Row],[ExcludeHere]]="X"),NA(),GeneralTable[[#This Row],[Dur. MT]]),NA())</f>
        <v>#N/A</v>
      </c>
    </row>
    <row r="176" spans="2:6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Row],[CPU]]&amp; " [" &amp; GeneralTable[[#This Row],[Ref.]] &amp; "]"),NA())</f>
        <v>#N/A</v>
      </c>
      <c r="D176" s="21"/>
      <c r="E176" s="22" t="e">
        <f>IFERROR(IF(OR(GeneralTable[[#This Row],[Exclude From Chart]]="X",PerfPowerST4[[#This Row],[ExcludeHere]]="X"),NA(),GeneralTable[[#This Row],[Cons. MT]]),NA())</f>
        <v>#N/A</v>
      </c>
      <c r="F176" s="23" t="e">
        <f>IFERROR(IF(OR(GeneralTable[[#This Row],[Exclude From Chart]]="X",PerfPowerST4[[#This Row],[ExcludeHere]]="X"),NA(),GeneralTable[[#This Row],[Dur. MT]]),NA())</f>
        <v>#N/A</v>
      </c>
    </row>
    <row r="177" spans="2:6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Row],[CPU]]&amp; " [" &amp; GeneralTable[[#This Row],[Ref.]] &amp; "]"),NA())</f>
        <v>#N/A</v>
      </c>
      <c r="D177" s="21"/>
      <c r="E177" s="22" t="e">
        <f>IFERROR(IF(OR(GeneralTable[[#This Row],[Exclude From Chart]]="X",PerfPowerST4[[#This Row],[ExcludeHere]]="X"),NA(),GeneralTable[[#This Row],[Cons. MT]]),NA())</f>
        <v>#N/A</v>
      </c>
      <c r="F177" s="23" t="e">
        <f>IFERROR(IF(OR(GeneralTable[[#This Row],[Exclude From Chart]]="X",PerfPowerST4[[#This Row],[ExcludeHere]]="X"),NA(),GeneralTable[[#This Row],[Dur. MT]]),NA())</f>
        <v>#N/A</v>
      </c>
    </row>
    <row r="178" spans="2:6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Row],[CPU]]&amp; " [" &amp; GeneralTable[[#This Row],[Ref.]] &amp; "]"),NA())</f>
        <v>#N/A</v>
      </c>
      <c r="D178" s="21"/>
      <c r="E178" s="22" t="e">
        <f>IFERROR(IF(OR(GeneralTable[[#This Row],[Exclude From Chart]]="X",PerfPowerST4[[#This Row],[ExcludeHere]]="X"),NA(),GeneralTable[[#This Row],[Cons. MT]]),NA())</f>
        <v>#N/A</v>
      </c>
      <c r="F178" s="23" t="e">
        <f>IFERROR(IF(OR(GeneralTable[[#This Row],[Exclude From Chart]]="X",PerfPowerST4[[#This Row],[ExcludeHere]]="X"),NA(),GeneralTable[[#This Row],[Dur. MT]]),NA())</f>
        <v>#N/A</v>
      </c>
    </row>
    <row r="179" spans="2:6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Row],[CPU]]&amp; " [" &amp; GeneralTable[[#This Row],[Ref.]] &amp; "]"),NA())</f>
        <v>#N/A</v>
      </c>
      <c r="D179" s="21"/>
      <c r="E179" s="22" t="e">
        <f>IFERROR(IF(OR(GeneralTable[[#This Row],[Exclude From Chart]]="X",PerfPowerST4[[#This Row],[ExcludeHere]]="X"),NA(),GeneralTable[[#This Row],[Cons. MT]]),NA())</f>
        <v>#N/A</v>
      </c>
      <c r="F179" s="23" t="e">
        <f>IFERROR(IF(OR(GeneralTable[[#This Row],[Exclude From Chart]]="X",PerfPowerST4[[#This Row],[ExcludeHere]]="X"),NA(),GeneralTable[[#This Row],[Dur. MT]]),NA())</f>
        <v>#N/A</v>
      </c>
    </row>
    <row r="180" spans="2:6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Row],[CPU]]&amp; " [" &amp; GeneralTable[[#This Row],[Ref.]] &amp; "]"),NA())</f>
        <v>#N/A</v>
      </c>
      <c r="D180" s="21"/>
      <c r="E180" s="22" t="e">
        <f>IFERROR(IF(OR(GeneralTable[[#This Row],[Exclude From Chart]]="X",PerfPowerST4[[#This Row],[ExcludeHere]]="X"),NA(),GeneralTable[[#This Row],[Cons. MT]]),NA())</f>
        <v>#N/A</v>
      </c>
      <c r="F180" s="23" t="e">
        <f>IFERROR(IF(OR(GeneralTable[[#This Row],[Exclude From Chart]]="X",PerfPowerST4[[#This Row],[ExcludeHere]]="X"),NA(),GeneralTable[[#This Row],[Dur. MT]]),NA())</f>
        <v>#N/A</v>
      </c>
    </row>
    <row r="181" spans="2:6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Row],[CPU]]&amp; " [" &amp; GeneralTable[[#This Row],[Ref.]] &amp; "]"),NA())</f>
        <v>#N/A</v>
      </c>
      <c r="D181" s="21"/>
      <c r="E181" s="22" t="e">
        <f>IFERROR(IF(OR(GeneralTable[[#This Row],[Exclude From Chart]]="X",PerfPowerST4[[#This Row],[ExcludeHere]]="X"),NA(),GeneralTable[[#This Row],[Cons. MT]]),NA())</f>
        <v>#N/A</v>
      </c>
      <c r="F181" s="23" t="e">
        <f>IFERROR(IF(OR(GeneralTable[[#This Row],[Exclude From Chart]]="X",PerfPowerST4[[#This Row],[ExcludeHere]]="X"),NA(),GeneralTable[[#This Row],[Dur. MT]]),NA())</f>
        <v>#N/A</v>
      </c>
    </row>
    <row r="182" spans="2:6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Row],[CPU]]&amp; " [" &amp; GeneralTable[[#This Row],[Ref.]] &amp; "]"),NA())</f>
        <v>#N/A</v>
      </c>
      <c r="D182" s="21"/>
      <c r="E182" s="22" t="e">
        <f>IFERROR(IF(OR(GeneralTable[[#This Row],[Exclude From Chart]]="X",PerfPowerST4[[#This Row],[ExcludeHere]]="X"),NA(),GeneralTable[[#This Row],[Cons. MT]]),NA())</f>
        <v>#N/A</v>
      </c>
      <c r="F182" s="23" t="e">
        <f>IFERROR(IF(OR(GeneralTable[[#This Row],[Exclude From Chart]]="X",PerfPowerST4[[#This Row],[ExcludeHere]]="X"),NA(),GeneralTable[[#This Row],[Dur. MT]]),NA())</f>
        <v>#N/A</v>
      </c>
    </row>
    <row r="183" spans="2:6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Row],[CPU]]&amp; " [" &amp; GeneralTable[[#This Row],[Ref.]] &amp; "]"),NA())</f>
        <v>#N/A</v>
      </c>
      <c r="D183" s="21"/>
      <c r="E183" s="22" t="e">
        <f>IFERROR(IF(OR(GeneralTable[[#This Row],[Exclude From Chart]]="X",PerfPowerST4[[#This Row],[ExcludeHere]]="X"),NA(),GeneralTable[[#This Row],[Cons. MT]]),NA())</f>
        <v>#N/A</v>
      </c>
      <c r="F183" s="23" t="e">
        <f>IFERROR(IF(OR(GeneralTable[[#This Row],[Exclude From Chart]]="X",PerfPowerST4[[#This Row],[ExcludeHere]]="X"),NA(),GeneralTable[[#This Row],[Dur. MT]]),NA())</f>
        <v>#N/A</v>
      </c>
    </row>
    <row r="184" spans="2:6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Row],[CPU]]&amp; " [" &amp; GeneralTable[[#This Row],[Ref.]] &amp; "]"),NA())</f>
        <v>#N/A</v>
      </c>
      <c r="D184" s="21"/>
      <c r="E184" s="22" t="e">
        <f>IFERROR(IF(OR(GeneralTable[[#This Row],[Exclude From Chart]]="X",PerfPowerST4[[#This Row],[ExcludeHere]]="X"),NA(),GeneralTable[[#This Row],[Cons. MT]]),NA())</f>
        <v>#N/A</v>
      </c>
      <c r="F184" s="23" t="e">
        <f>IFERROR(IF(OR(GeneralTable[[#This Row],[Exclude From Chart]]="X",PerfPowerST4[[#This Row],[ExcludeHere]]="X"),NA(),GeneralTable[[#This Row],[Dur. MT]]),NA())</f>
        <v>#N/A</v>
      </c>
    </row>
    <row r="185" spans="2:6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Row],[CPU]]&amp; " [" &amp; GeneralTable[[#This Row],[Ref.]] &amp; "]"),NA())</f>
        <v>#N/A</v>
      </c>
      <c r="D185" s="21"/>
      <c r="E185" s="22" t="e">
        <f>IFERROR(IF(OR(GeneralTable[[#This Row],[Exclude From Chart]]="X",PerfPowerST4[[#This Row],[ExcludeHere]]="X"),NA(),GeneralTable[[#This Row],[Cons. MT]]),NA())</f>
        <v>#N/A</v>
      </c>
      <c r="F185" s="23" t="e">
        <f>IFERROR(IF(OR(GeneralTable[[#This Row],[Exclude From Chart]]="X",PerfPowerST4[[#This Row],[ExcludeHere]]="X"),NA(),GeneralTable[[#This Row],[Dur. MT]]),NA())</f>
        <v>#N/A</v>
      </c>
    </row>
    <row r="186" spans="2:6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Row],[CPU]]&amp; " [" &amp; GeneralTable[[#This Row],[Ref.]] &amp; "]"),NA())</f>
        <v>#N/A</v>
      </c>
      <c r="D186" s="21"/>
      <c r="E186" s="22" t="e">
        <f>IFERROR(IF(OR(GeneralTable[[#This Row],[Exclude From Chart]]="X",PerfPowerST4[[#This Row],[ExcludeHere]]="X"),NA(),GeneralTable[[#This Row],[Cons. MT]]),NA())</f>
        <v>#N/A</v>
      </c>
      <c r="F186" s="23" t="e">
        <f>IFERROR(IF(OR(GeneralTable[[#This Row],[Exclude From Chart]]="X",PerfPowerST4[[#This Row],[ExcludeHere]]="X"),NA(),GeneralTable[[#This Row],[Dur. MT]]),NA())</f>
        <v>#N/A</v>
      </c>
    </row>
    <row r="187" spans="2:6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Row],[CPU]]&amp; " [" &amp; GeneralTable[[#This Row],[Ref.]] &amp; "]"),NA())</f>
        <v>#N/A</v>
      </c>
      <c r="D187" s="21"/>
      <c r="E187" s="22" t="e">
        <f>IFERROR(IF(OR(GeneralTable[[#This Row],[Exclude From Chart]]="X",PerfPowerST4[[#This Row],[ExcludeHere]]="X"),NA(),GeneralTable[[#This Row],[Cons. MT]]),NA())</f>
        <v>#N/A</v>
      </c>
      <c r="F187" s="23" t="e">
        <f>IFERROR(IF(OR(GeneralTable[[#This Row],[Exclude From Chart]]="X",PerfPowerST4[[#This Row],[ExcludeHere]]="X"),NA(),GeneralTable[[#This Row],[Dur. MT]]),NA())</f>
        <v>#N/A</v>
      </c>
    </row>
    <row r="188" spans="2:6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Row],[CPU]]&amp; " [" &amp; GeneralTable[[#This Row],[Ref.]] &amp; "]"),NA())</f>
        <v>#N/A</v>
      </c>
      <c r="D188" s="21"/>
      <c r="E188" s="22" t="e">
        <f>IFERROR(IF(OR(GeneralTable[[#This Row],[Exclude From Chart]]="X",PerfPowerST4[[#This Row],[ExcludeHere]]="X"),NA(),GeneralTable[[#This Row],[Cons. MT]]),NA())</f>
        <v>#N/A</v>
      </c>
      <c r="F188" s="23" t="e">
        <f>IFERROR(IF(OR(GeneralTable[[#This Row],[Exclude From Chart]]="X",PerfPowerST4[[#This Row],[ExcludeHere]]="X"),NA(),GeneralTable[[#This Row],[Dur. MT]]),NA())</f>
        <v>#N/A</v>
      </c>
    </row>
    <row r="189" spans="2:6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Row],[CPU]]&amp; " [" &amp; GeneralTable[[#This Row],[Ref.]] &amp; "]"),NA())</f>
        <v>#N/A</v>
      </c>
      <c r="D189" s="21"/>
      <c r="E189" s="22" t="e">
        <f>IFERROR(IF(OR(GeneralTable[[#This Row],[Exclude From Chart]]="X",PerfPowerST4[[#This Row],[ExcludeHere]]="X"),NA(),GeneralTable[[#This Row],[Cons. MT]]),NA())</f>
        <v>#N/A</v>
      </c>
      <c r="F189" s="23" t="e">
        <f>IFERROR(IF(OR(GeneralTable[[#This Row],[Exclude From Chart]]="X",PerfPowerST4[[#This Row],[ExcludeHere]]="X"),NA(),GeneralTable[[#This Row],[Dur. MT]]),NA())</f>
        <v>#N/A</v>
      </c>
    </row>
    <row r="190" spans="2:6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Row],[CPU]]&amp; " [" &amp; GeneralTable[[#This Row],[Ref.]] &amp; "]"),NA())</f>
        <v>#N/A</v>
      </c>
      <c r="D190" s="21"/>
      <c r="E190" s="22" t="e">
        <f>IFERROR(IF(OR(GeneralTable[[#This Row],[Exclude From Chart]]="X",PerfPowerST4[[#This Row],[ExcludeHere]]="X"),NA(),GeneralTable[[#This Row],[Cons. MT]]),NA())</f>
        <v>#N/A</v>
      </c>
      <c r="F190" s="23" t="e">
        <f>IFERROR(IF(OR(GeneralTable[[#This Row],[Exclude From Chart]]="X",PerfPowerST4[[#This Row],[ExcludeHere]]="X"),NA(),GeneralTable[[#This Row],[Dur. MT]]),NA())</f>
        <v>#N/A</v>
      </c>
    </row>
    <row r="191" spans="2:6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Row],[CPU]]&amp; " [" &amp; GeneralTable[[#This Row],[Ref.]] &amp; "]"),NA())</f>
        <v>#N/A</v>
      </c>
      <c r="D191" s="21"/>
      <c r="E191" s="22" t="e">
        <f>IFERROR(IF(OR(GeneralTable[[#This Row],[Exclude From Chart]]="X",PerfPowerST4[[#This Row],[ExcludeHere]]="X"),NA(),GeneralTable[[#This Row],[Cons. MT]]),NA())</f>
        <v>#N/A</v>
      </c>
      <c r="F191" s="23" t="e">
        <f>IFERROR(IF(OR(GeneralTable[[#This Row],[Exclude From Chart]]="X",PerfPowerST4[[#This Row],[ExcludeHere]]="X"),NA(),GeneralTable[[#This Row],[Dur. MT]]),NA())</f>
        <v>#N/A</v>
      </c>
    </row>
    <row r="192" spans="2:6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Row],[CPU]]&amp; " [" &amp; GeneralTable[[#This Row],[Ref.]] &amp; "]"),NA())</f>
        <v>#N/A</v>
      </c>
      <c r="D192" s="21"/>
      <c r="E192" s="22" t="e">
        <f>IFERROR(IF(OR(GeneralTable[[#This Row],[Exclude From Chart]]="X",PerfPowerST4[[#This Row],[ExcludeHere]]="X"),NA(),GeneralTable[[#This Row],[Cons. MT]]),NA())</f>
        <v>#N/A</v>
      </c>
      <c r="F192" s="23" t="e">
        <f>IFERROR(IF(OR(GeneralTable[[#This Row],[Exclude From Chart]]="X",PerfPowerST4[[#This Row],[ExcludeHere]]="X"),NA(),GeneralTable[[#This Row],[Dur. MT]]),NA())</f>
        <v>#N/A</v>
      </c>
    </row>
    <row r="193" spans="2:6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Row],[CPU]]&amp; " [" &amp; GeneralTable[[#This Row],[Ref.]] &amp; "]"),NA())</f>
        <v>#N/A</v>
      </c>
      <c r="D193" s="21"/>
      <c r="E193" s="22" t="e">
        <f>IFERROR(IF(OR(GeneralTable[[#This Row],[Exclude From Chart]]="X",PerfPowerST4[[#This Row],[ExcludeHere]]="X"),NA(),GeneralTable[[#This Row],[Cons. MT]]),NA())</f>
        <v>#N/A</v>
      </c>
      <c r="F193" s="23" t="e">
        <f>IFERROR(IF(OR(GeneralTable[[#This Row],[Exclude From Chart]]="X",PerfPowerST4[[#This Row],[ExcludeHere]]="X"),NA(),GeneralTable[[#This Row],[Dur. MT]]),NA())</f>
        <v>#N/A</v>
      </c>
    </row>
    <row r="194" spans="2:6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Row],[CPU]]&amp; " [" &amp; GeneralTable[[#This Row],[Ref.]] &amp; "]"),NA())</f>
        <v>#N/A</v>
      </c>
      <c r="D194" s="21"/>
      <c r="E194" s="22" t="e">
        <f>IFERROR(IF(OR(GeneralTable[[#This Row],[Exclude From Chart]]="X",PerfPowerST4[[#This Row],[ExcludeHere]]="X"),NA(),GeneralTable[[#This Row],[Cons. MT]]),NA())</f>
        <v>#N/A</v>
      </c>
      <c r="F194" s="23" t="e">
        <f>IFERROR(IF(OR(GeneralTable[[#This Row],[Exclude From Chart]]="X",PerfPowerST4[[#This Row],[ExcludeHere]]="X"),NA(),GeneralTable[[#This Row],[Dur. MT]]),NA())</f>
        <v>#N/A</v>
      </c>
    </row>
    <row r="195" spans="2:6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Row],[CPU]]&amp; " [" &amp; GeneralTable[[#This Row],[Ref.]] &amp; "]"),NA())</f>
        <v>#N/A</v>
      </c>
      <c r="D195" s="21"/>
      <c r="E195" s="22" t="e">
        <f>IFERROR(IF(OR(GeneralTable[[#This Row],[Exclude From Chart]]="X",PerfPowerST4[[#This Row],[ExcludeHere]]="X"),NA(),GeneralTable[[#This Row],[Cons. MT]]),NA())</f>
        <v>#N/A</v>
      </c>
      <c r="F195" s="23" t="e">
        <f>IFERROR(IF(OR(GeneralTable[[#This Row],[Exclude From Chart]]="X",PerfPowerST4[[#This Row],[ExcludeHere]]="X"),NA(),GeneralTable[[#This Row],[Dur. MT]]),NA())</f>
        <v>#N/A</v>
      </c>
    </row>
    <row r="196" spans="2:6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Row],[CPU]]&amp; " [" &amp; GeneralTable[[#This Row],[Ref.]] &amp; "]"),NA())</f>
        <v>#N/A</v>
      </c>
      <c r="D196" s="21"/>
      <c r="E196" s="22" t="e">
        <f>IFERROR(IF(OR(GeneralTable[[#This Row],[Exclude From Chart]]="X",PerfPowerST4[[#This Row],[ExcludeHere]]="X"),NA(),GeneralTable[[#This Row],[Cons. MT]]),NA())</f>
        <v>#N/A</v>
      </c>
      <c r="F196" s="23" t="e">
        <f>IFERROR(IF(OR(GeneralTable[[#This Row],[Exclude From Chart]]="X",PerfPowerST4[[#This Row],[ExcludeHere]]="X"),NA(),GeneralTable[[#This Row],[Dur. MT]]),NA())</f>
        <v>#N/A</v>
      </c>
    </row>
    <row r="197" spans="2:6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Row],[CPU]]&amp; " [" &amp; GeneralTable[[#This Row],[Ref.]] &amp; "]"),NA())</f>
        <v>#N/A</v>
      </c>
      <c r="D197" s="21"/>
      <c r="E197" s="22" t="e">
        <f>IFERROR(IF(OR(GeneralTable[[#This Row],[Exclude From Chart]]="X",PerfPowerST4[[#This Row],[ExcludeHere]]="X"),NA(),GeneralTable[[#This Row],[Cons. MT]]),NA())</f>
        <v>#N/A</v>
      </c>
      <c r="F197" s="23" t="e">
        <f>IFERROR(IF(OR(GeneralTable[[#This Row],[Exclude From Chart]]="X",PerfPowerST4[[#This Row],[ExcludeHere]]="X"),NA(),GeneralTable[[#This Row],[Dur. MT]]),NA())</f>
        <v>#N/A</v>
      </c>
    </row>
    <row r="198" spans="2:6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Row],[CPU]]&amp; " [" &amp; GeneralTable[[#This Row],[Ref.]] &amp; "]"),NA())</f>
        <v>#N/A</v>
      </c>
      <c r="D198" s="21"/>
      <c r="E198" s="22" t="e">
        <f>IFERROR(IF(OR(GeneralTable[[#This Row],[Exclude From Chart]]="X",PerfPowerST4[[#This Row],[ExcludeHere]]="X"),NA(),GeneralTable[[#This Row],[Cons. MT]]),NA())</f>
        <v>#N/A</v>
      </c>
      <c r="F198" s="23" t="e">
        <f>IFERROR(IF(OR(GeneralTable[[#This Row],[Exclude From Chart]]="X",PerfPowerST4[[#This Row],[ExcludeHere]]="X"),NA(),GeneralTable[[#This Row],[Dur. MT]]),NA())</f>
        <v>#N/A</v>
      </c>
    </row>
    <row r="199" spans="2:6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Row],[CPU]]&amp; " [" &amp; GeneralTable[[#This Row],[Ref.]] &amp; "]"),NA())</f>
        <v>#N/A</v>
      </c>
      <c r="D199" s="21"/>
      <c r="E199" s="22" t="e">
        <f>IFERROR(IF(OR(GeneralTable[[#This Row],[Exclude From Chart]]="X",PerfPowerST4[[#This Row],[ExcludeHere]]="X"),NA(),GeneralTable[[#This Row],[Cons. MT]]),NA())</f>
        <v>#N/A</v>
      </c>
      <c r="F199" s="23" t="e">
        <f>IFERROR(IF(OR(GeneralTable[[#This Row],[Exclude From Chart]]="X",PerfPowerST4[[#This Row],[ExcludeHere]]="X"),NA(),GeneralTable[[#This Row],[Dur. MT]]),NA())</f>
        <v>#N/A</v>
      </c>
    </row>
    <row r="200" spans="2:6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Row],[CPU]]&amp; " [" &amp; GeneralTable[[#This Row],[Ref.]] &amp; "]"),NA())</f>
        <v>#N/A</v>
      </c>
      <c r="D200" s="21"/>
      <c r="E200" s="24" t="e">
        <f>IFERROR(IF(OR(GeneralTable[[#This Row],[Exclude From Chart]]="X",PerfPowerST4[[#This Row],[ExcludeHere]]="X"),NA(),GeneralTable[[#This Row],[Cons. MT]]),NA())</f>
        <v>#N/A</v>
      </c>
      <c r="F200" s="25" t="e">
        <f>IFERROR(IF(OR(GeneralTable[[#This Row],[Exclude From Chart]]="X",PerfPowerST4[[#This Row],[ExcludeHere]]="X"),NA(),GeneralTable[[#This Row],[Dur. MT]]),NA())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2021-10-17T09:33:10Z</dcterms:modified>
</cp:coreProperties>
</file>