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2116E4E-D996-4FB1-A2C7-07C479EC4588}" xr6:coauthVersionLast="47" xr6:coauthVersionMax="47" xr10:uidLastSave="{00000000-0000-0000-0000-000000000000}"/>
  <bookViews>
    <workbookView xWindow="-108" yWindow="-108" windowWidth="23256" windowHeight="12456" tabRatio="693" activeTab="5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" l="1"/>
  <c r="Q87" i="1"/>
  <c r="P87" i="1"/>
  <c r="Q86" i="1"/>
  <c r="P83" i="1"/>
  <c r="Q83" i="1"/>
  <c r="P73" i="1"/>
  <c r="C47" i="9"/>
  <c r="Q81" i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S5" i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M16" i="1"/>
  <c r="Q90" i="1"/>
  <c r="P90" i="1"/>
  <c r="S90" i="1"/>
  <c r="T90" i="1"/>
  <c r="U90" i="1"/>
  <c r="S89" i="1"/>
  <c r="T89" i="1"/>
  <c r="U89" i="1"/>
  <c r="S88" i="1"/>
  <c r="T88" i="1"/>
  <c r="U88" i="1"/>
  <c r="S87" i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<sst xmlns="http://schemas.openxmlformats.org/spreadsheetml/2006/main" count="676" uniqueCount="223">
  <si>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</si>
  <si>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</si>
  <si>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</si>
  <si>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</si>
  <si>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</si>
  <si>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</si>
  <si>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</si>
  <si>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</si>
  <si>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</si>
  <si>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</si>
  <si>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</si>
  <si>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</si>
  <si>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</si>
  <si>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</si>
  <si>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</si>
  <si>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</si>
  <si>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</si>
  <si>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</si>
  <si>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</si>
  <si>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</si>
  <si>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</si>
  <si>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</si>
  <si>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</si>
  <si>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</si>
  <si>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</si>
  <si>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</si>
  <si>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</si>
  <si>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</si>
  <si>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</si>
  <si>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</si>
  <si>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</si>
  <si>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</si>
  <si>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</si>
  <si>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</si>
  <si>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</si>
  <si>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</si>
  <si>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</si>
  <si>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</si>
  <si>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</si>
  <si>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</si>
  <si>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</si>
  <si>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</si>
  <si>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</si>
  <si>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</si>
  <si>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</si>
  <si>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</si>
  <si>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</si>
  <si>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</si>
  <si>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</si>
  <si>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</si>
  <si>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</si>
  <si>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</si>
  <si>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</si>
  <si>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</si>
  <si>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</si>
  <si>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</si>
  <si>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</si>
  <si>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</si>
  <si>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</si>
  <si>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</si>
  <si>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</si>
  <si>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</si>
  <si>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</si>
  <si>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</si>
  <si>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</si>
  <si>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</si>
  <si>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</si>
  <si>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</si>
  <si>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</si>
  <si>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</si>
  <si>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</si>
  <si>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</si>
  <si>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</si>
  <si>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</si>
  <si>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</si>
  <si>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</si>
  <si>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</si>
  <si>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</si>
  <si>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</si>
  <si>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</si>
  <si>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</si>
  <si>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</si>
  <si>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</si>
  <si>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</si>
  <si>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</si>
  <si>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</si>
  <si>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</si>
  <si>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</si>
  <si>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</si>
  <si>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</si>
  <si>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</si>
  <si>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</si>
  <si>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</si>
  <si>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</si>
  <si>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</si>
  <si>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</si>
  <si>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</si>
  <si>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</si>
  <si>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</si>
  <si>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</si>
  <si>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</si>
  <si>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</si>
  <si>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</si>
  <si>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</si>
  <si>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</si>
  <si>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</si>
  <si>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</si>
  <si>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</si>
  <si>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</si>
  <si>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</si>
  <si>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</si>
  <si>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</si>
  <si>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</si>
  <si>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</si>
  <si>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</si>
  <si>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</si>
  <si>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</si>
  <si>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</si>
  <si>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</si>
  <si>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</si>
  <si>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</si>
  <si>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</si>
  <si>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</si>
  <si>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</si>
  <si>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</si>
  <si>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</si>
  <si>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</si>
  <si>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</si>
  <si>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</si>
  <si>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</si>
  <si>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</si>
  <si>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</si>
  <si>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</si>
  <si>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</si>
  <si>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</si>
  <si>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</si>
  <si>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</si>
  <si>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</si>
  <si>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</si>
  <si>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</si>
  <si>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</si>
  <si>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</si>
  <si>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</si>
  <si>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</si>
  <si>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</si>
  <si>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</si>
  <si>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</si>
  <si>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</si>
  <si>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</si>
  <si>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</si>
  <si>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</si>
  <si>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</si>
  <si>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</si>
  <si>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</si>
  <si>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</si>
  <si>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</si>
  <si>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</si>
  <si>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</si>
  <si>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</si>
  <si>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</si>
  <si>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</si>
  <si>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</si>
  <si>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</si>
  <si>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</si>
  <si>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</si>
  <si>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</si>
  <si>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</si>
  <si>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</si>
  <si>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</si>
  <si>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</si>
  <si>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</si>
  <si>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</si>
  <si>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</si>
  <si>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</si>
  <si>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</si>
  <si>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</si>
  <si>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</si>
  <si>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</si>
  <si>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</si>
  <si>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</si>
  <si>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</si>
  <si>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</si>
  <si>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</si>
  <si>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</si>
  <si>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</si>
  <si>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</si>
  <si>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</si>
  <si>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</si>
  <si>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</si>
  <si>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</si>
  <si>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</si>
  <si>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</si>
  <si>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</si>
  <si>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</si>
  <si>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</si>
  <si>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</si>
  <si>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</si>
  <si>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</si>
  <si>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</si>
  <si>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</si>
  <si>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</si>
  <si>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</si>
  <si>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</si>
  <si>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</si>
  <si>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</si>
  <si>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</si>
  <si>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</si>
  <si>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</si>
  <si>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</si>
  <si>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</si>
  <si>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</si>
  <si>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</si>
  <si>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</si>
  <si>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</si>
  <si>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</si>
  <si>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</si>
  <si>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</si>
  <si>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</si>
  <si>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</si>
  <si>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</si>
  <si>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</si>
  <si>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R9 5900X (Vermeer) [88]</t>
  </si>
  <si>
    <t>ExcludeHere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</si>
</sst>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" fillId="3" borderId="0" xfId="0" applyFont="1" applyFill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R5 2600X (Pinnacle Ridge) v0.5.1 [59]</c:v>
                </c:pt>
                <c:pt idx="10">
                  <c:v>R5 3600 (Matisse) v0.3.1 [2]</c:v>
                </c:pt>
                <c:pt idx="11">
                  <c:v>R7 2700X (Pinnacle Ridge) [72]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i5 11500 (Rocket Lake) [83]</c:v>
                </c:pt>
                <c:pt idx="23">
                  <c:v>i7 7500U (Kaby Lake) 2C/4T v0.5.1 [36]</c:v>
                </c:pt>
                <c:pt idx="24">
                  <c:v>i7 11700K (Rocket Lake) [84]</c:v>
                </c:pt>
                <c:pt idx="25">
                  <c:v>i5 8365U (WhiskeyLake) v0.3.1 [11]</c:v>
                </c:pt>
                <c:pt idx="26">
                  <c:v>R9 5900X (Vermeer) [88]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41.74</c:v>
                </c:pt>
                <c:pt idx="10">
                  <c:v>45.76</c:v>
                </c:pt>
                <c:pt idx="11">
                  <c:v>50.22</c:v>
                </c:pt>
                <c:pt idx="12">
                  <c:v>54.74</c:v>
                </c:pt>
                <c:pt idx="13">
                  <c:v>55.06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83.47</c:v>
                </c:pt>
                <c:pt idx="23">
                  <c:v>83.49</c:v>
                </c:pt>
                <c:pt idx="24">
                  <c:v>83.97</c:v>
                </c:pt>
                <c:pt idx="25">
                  <c:v>88.24</c:v>
                </c:pt>
                <c:pt idx="26">
                  <c:v>89.89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R9 5900X (Vermeer) [88]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23660.84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TR 1900X (Whitehaven) [87]</c:v>
                </c:pt>
                <c:pt idx="20">
                  <c:v>i5 8250U (WhiskeyLake) v0.6.0 [51]</c:v>
                </c:pt>
                <c:pt idx="21">
                  <c:v>i7 1065G (IceLake) v0.3.1 [3]</c:v>
                </c:pt>
                <c:pt idx="22">
                  <c:v>i7 8700k (Coffee Lake) @5Ghz v0.5.1 [41]</c:v>
                </c:pt>
                <c:pt idx="23">
                  <c:v>i7 1165G7 (TigerLake) [82]</c:v>
                </c:pt>
                <c:pt idx="24">
                  <c:v>R5 2500U (Raven Ridge) [75]</c:v>
                </c:pt>
                <c:pt idx="25">
                  <c:v>R5 3600 (Matisse) v0.3.1 [2]</c:v>
                </c:pt>
                <c:pt idx="26">
                  <c:v>i5 11500 (Rocket Lake) [83]</c:v>
                </c:pt>
                <c:pt idx="27">
                  <c:v>i5 11400F (Rocket Lake) @-95mV [85]</c:v>
                </c:pt>
                <c:pt idx="28">
                  <c:v>R7 2700X (Pinnacle Ridge) [72]</c:v>
                </c:pt>
                <c:pt idx="29">
                  <c:v>R3 4300G (Renoir) [81]</c:v>
                </c:pt>
                <c:pt idx="30">
                  <c:v>i7 9750H (Coffee Lake) [71]</c:v>
                </c:pt>
                <c:pt idx="31">
                  <c:v>R5 PRO 4650G (Renoir) v0.3.1 [12]</c:v>
                </c:pt>
                <c:pt idx="32">
                  <c:v>R5 4600H (Renoir) Win11 v0.6.0 [44]</c:v>
                </c:pt>
                <c:pt idx="33">
                  <c:v>i7 11700K (Rocket Lake) [84]</c:v>
                </c:pt>
                <c:pt idx="34">
                  <c:v>R5 4500U (Renoir) [74]</c:v>
                </c:pt>
                <c:pt idx="35">
                  <c:v>R5 5600X (Vermeer) [76]</c:v>
                </c:pt>
                <c:pt idx="36">
                  <c:v>R7 5800X (Vermeer) [66]</c:v>
                </c:pt>
                <c:pt idx="37">
                  <c:v>i9 11980HK (TigerLake-8C) ES! See Post v0.6.0 [68]</c:v>
                </c:pt>
                <c:pt idx="38">
                  <c:v>R7 3700X (Matisse) v0.6.0 [47]</c:v>
                </c:pt>
                <c:pt idx="39">
                  <c:v>R7 4750G (Renoir) v0.3.1 [5]</c:v>
                </c:pt>
                <c:pt idx="40">
                  <c:v>R7 4700U (Renoir) [1]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R9 5900X (Vermeer) v0.5.1 [32]</c:v>
                </c:pt>
                <c:pt idx="45">
                  <c:v>R9 5900X (Vermeer) [88]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771.77</c:v>
                </c:pt>
                <c:pt idx="20">
                  <c:v>838.17</c:v>
                </c:pt>
                <c:pt idx="21">
                  <c:v>885.22</c:v>
                </c:pt>
                <c:pt idx="22">
                  <c:v>925.56</c:v>
                </c:pt>
                <c:pt idx="23">
                  <c:v>1136.33</c:v>
                </c:pt>
                <c:pt idx="24">
                  <c:v>1216.69</c:v>
                </c:pt>
                <c:pt idx="25">
                  <c:v>1386.39</c:v>
                </c:pt>
                <c:pt idx="26">
                  <c:v>1480.21</c:v>
                </c:pt>
                <c:pt idx="27">
                  <c:v>1485.51</c:v>
                </c:pt>
                <c:pt idx="28">
                  <c:v>1502.87</c:v>
                </c:pt>
                <c:pt idx="29">
                  <c:v>1513.55</c:v>
                </c:pt>
                <c:pt idx="30">
                  <c:v>1535</c:v>
                </c:pt>
                <c:pt idx="31">
                  <c:v>1818.77</c:v>
                </c:pt>
                <c:pt idx="32">
                  <c:v>1878.68</c:v>
                </c:pt>
                <c:pt idx="33">
                  <c:v>1887.59</c:v>
                </c:pt>
                <c:pt idx="34">
                  <c:v>2061.89</c:v>
                </c:pt>
                <c:pt idx="35">
                  <c:v>2098.9899999999998</c:v>
                </c:pt>
                <c:pt idx="36">
                  <c:v>2341.54</c:v>
                </c:pt>
                <c:pt idx="37">
                  <c:v>2564.7600000000002</c:v>
                </c:pt>
                <c:pt idx="38">
                  <c:v>2569.91</c:v>
                </c:pt>
                <c:pt idx="39">
                  <c:v>2637.56</c:v>
                </c:pt>
                <c:pt idx="40">
                  <c:v>2656.06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4461.2299999999996</c:v>
                </c:pt>
                <c:pt idx="45">
                  <c:v>5170.32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TR 1900X (Whitehaven) [87]</c:v>
                </c:pt>
                <c:pt idx="6">
                  <c:v>R3 1200 (Summit Ridge) v0.3.1 [17]</c:v>
                </c:pt>
                <c:pt idx="7">
                  <c:v>Celeron N3450 (Apollo Lake) v0.5.1 [37]</c:v>
                </c:pt>
                <c:pt idx="8">
                  <c:v>i5 8600k (Coffee Lake) v0.5.1 [39]</c:v>
                </c:pt>
                <c:pt idx="9">
                  <c:v>i7 8700k (Coffee Lake) @5Ghz v0.5.1 [41]</c:v>
                </c:pt>
                <c:pt idx="10">
                  <c:v>R5 2600X (Pinnacle Ridge) v0.5.1 [59]</c:v>
                </c:pt>
                <c:pt idx="11">
                  <c:v>i7 3770K (Ivy Bridge) v0.6.0 [57]</c:v>
                </c:pt>
                <c:pt idx="12">
                  <c:v>i5 3320M (Ivy Bridge) v0.6.0 [60]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4300U (Haswell) v0.6.0 [58]</c:v>
                </c:pt>
                <c:pt idx="16">
                  <c:v>i7 4800MQ (Haswell) v0.6.0 [52]</c:v>
                </c:pt>
                <c:pt idx="17">
                  <c:v>i7 11700K (Rocket Lake) [84]</c:v>
                </c:pt>
                <c:pt idx="18">
                  <c:v>R7 2700X (Pinnacle Ridge) [72]</c:v>
                </c:pt>
                <c:pt idx="19">
                  <c:v>P Silver N6000 (JasperLake) [79]</c:v>
                </c:pt>
                <c:pt idx="20">
                  <c:v>R5 3600 (Matisse) v0.3.1 [2]</c:v>
                </c:pt>
                <c:pt idx="21">
                  <c:v>R7 5800X (Vermeer) [66]</c:v>
                </c:pt>
                <c:pt idx="22">
                  <c:v>i5 11500 (Rocket Lake) [83]</c:v>
                </c:pt>
                <c:pt idx="23">
                  <c:v>i5 11400F (Rocket Lake) @-95mV [85]</c:v>
                </c:pt>
                <c:pt idx="24">
                  <c:v>R5 5600X (Vermeer) [76]</c:v>
                </c:pt>
                <c:pt idx="25">
                  <c:v>R5 PRO 4650G (Renoir) v0.3.1 [12]</c:v>
                </c:pt>
                <c:pt idx="26">
                  <c:v>R7 3700X (Matisse) v0.6.0 [47]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R9 5900X (Vermeer) v0.5.1 [32]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R9 5900X (Vermeer) [88]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i9 11980HK (TigerLake-8C) ES! See Post v0.6.0 [68]</c:v>
                </c:pt>
                <c:pt idx="41">
                  <c:v>R7 5800H (Cezanne) [77]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14692.8</c:v>
                </c:pt>
                <c:pt idx="6">
                  <c:v>13138</c:v>
                </c:pt>
                <c:pt idx="7">
                  <c:v>12920</c:v>
                </c:pt>
                <c:pt idx="8">
                  <c:v>12266</c:v>
                </c:pt>
                <c:pt idx="9">
                  <c:v>12017</c:v>
                </c:pt>
                <c:pt idx="10">
                  <c:v>11691</c:v>
                </c:pt>
                <c:pt idx="11">
                  <c:v>11189.89</c:v>
                </c:pt>
                <c:pt idx="12">
                  <c:v>10172</c:v>
                </c:pt>
                <c:pt idx="13">
                  <c:v>10055</c:v>
                </c:pt>
                <c:pt idx="14">
                  <c:v>9308</c:v>
                </c:pt>
                <c:pt idx="15">
                  <c:v>9015.32</c:v>
                </c:pt>
                <c:pt idx="16">
                  <c:v>8980.59</c:v>
                </c:pt>
                <c:pt idx="17">
                  <c:v>8241.4330000000009</c:v>
                </c:pt>
                <c:pt idx="18">
                  <c:v>7620</c:v>
                </c:pt>
                <c:pt idx="19">
                  <c:v>7406.61</c:v>
                </c:pt>
                <c:pt idx="20">
                  <c:v>7223</c:v>
                </c:pt>
                <c:pt idx="21">
                  <c:v>6777</c:v>
                </c:pt>
                <c:pt idx="22">
                  <c:v>6750</c:v>
                </c:pt>
                <c:pt idx="23">
                  <c:v>6385</c:v>
                </c:pt>
                <c:pt idx="24">
                  <c:v>5870.3512499999997</c:v>
                </c:pt>
                <c:pt idx="25">
                  <c:v>5785</c:v>
                </c:pt>
                <c:pt idx="26">
                  <c:v>5444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5187.88</c:v>
                </c:pt>
                <c:pt idx="32">
                  <c:v>5030</c:v>
                </c:pt>
                <c:pt idx="33">
                  <c:v>4965</c:v>
                </c:pt>
                <c:pt idx="34">
                  <c:v>4844.1812499999996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3912</c:v>
                </c:pt>
                <c:pt idx="39">
                  <c:v>3886</c:v>
                </c:pt>
                <c:pt idx="40">
                  <c:v>3825</c:v>
                </c:pt>
                <c:pt idx="41">
                  <c:v>3775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'Perf-Power-ST'!$F$4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C602B720-896E-4FBD-8848-0FC2AD8943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5EE830-6B6A-4894-B5F9-46B534C6ED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832305-A2C0-42EA-9F12-8F6B3793FC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996C5659-1DB6-4025-88A4-61F958DF22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1515A64D-E980-4CFC-A1B3-3051238D4E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3E23EA-975E-408A-870F-993B0B6A7C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11EAFEF5-9E59-4981-8C4F-AD872DDA0A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0CFB5A-1DE8-4CED-BC0F-C5E0DB897D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0CFE83-BF0B-4532-A0BC-5C451A3E2D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EB95EEE-42FF-48A8-ADB3-5AC8E22E52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71250F1F-7A31-41F2-9217-1DF350DF3A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2BF9159-3C10-44FB-B0E7-10773CC782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1F9EBFF-AF5A-4161-9FB6-6CAF3CF6DA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DDE1CC5-7A8B-4968-8916-F362968A30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6417AC0-09E0-4134-A596-991537372C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530E1F0-B0E3-427B-A520-5F4F59565B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388BB512-E674-4D2E-9EE2-FB0A11681F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E69817E-78FB-4F67-96CF-487D71ED9E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34E03A3-0A07-4FEF-B205-91DA6B5232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91C7115-C847-4249-A228-DF41263328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C3734FE-77E7-4716-BEB8-3E2FD44F81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58F13D9-90EE-4C77-A880-C5D3C48AFA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8C741F5-7B91-4FB0-A065-EB381D6C52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51D046F-6752-4D0D-A581-BBDA8671E1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DC99BC2-6E23-496D-BEC8-AF99453479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63CA29F-D8F7-4A65-87E7-C7018FB3C7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CA97EAF-DC74-422C-9AD6-53DC72EFDC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D40CE0E-CCFD-4E0A-A207-3BA5BABAA5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75AEE33-EB7A-41D6-9E82-D52111D4E1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A0697E05-460D-4B56-A621-E5655D6153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5DBC80F5-CB8C-43B3-937F-A4112AF2C2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2850404-2A63-4718-B04B-E237DA0933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A8FE2B6-7FA5-450D-9E29-01AD23A8FB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7B91008-7417-4516-B15D-6302B79BB5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496922E-C06F-443F-A983-216FA5379D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5B3F8AB-DF1E-446D-BA72-143E3A61B3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CDBD6F4-B6AF-4A13-9C6A-1BBE4A8751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5D22B0FD-A482-4E10-A28B-CC543955DD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E70D47A-A132-4F9A-AFF9-E2505C9DDA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C29DF78-A08A-4279-9B18-2385AA754F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E956D60-3FF0-4E82-BD09-41674BE5BC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D9BD4270-A874-4B8C-BAA3-360D2920EF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89872563-CDFC-46E8-BE7E-105C2552C8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7C5C45A2-3CBE-432B-BD89-3B09742BDD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19FE04E-C5D9-47A8-AB1A-C10B4A4DB3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539855E-E2AA-4B5C-A983-773D9D94C1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'Perf-Power-ST'!$E$5:$E$93</c:f>
              <c:numCache>
                <c:formatCode>_-* #,##0_-;\-* #,##0_-;_-* "-"??_-;_-@_-</c:formatCode>
                <c:ptCount val="89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25543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'Perf-Power-ST'!$F$5:$F$93</c:f>
              <c:numCache>
                <c:formatCode>0.0</c:formatCode>
                <c:ptCount val="89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518.05999999999995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'Perf-Power-MT'!$F$4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60BC2A-3BAE-4476-B77E-D97C7CC4C0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4721EF-9EC4-4380-BA3D-D75A39A81D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0BAF1E-56F4-45B6-B683-DEB67563C7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CA032C3-D496-4BF7-83D1-259AB12352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643BB51-3744-4582-9F17-B446B2F13B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FFE72B-65B5-48EA-9FA3-D6E1C1ED9F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93A0806-6925-478B-A7EC-7BCC10EE2F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0CC58D43-3051-48E5-A773-12DB354B56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1EF58D-91AD-41E8-A9F8-3CD71447A1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27FCE42-800E-46CB-BFC7-8A43B295B8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89EC362-EF5E-42B5-BDB3-997C397401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0866B53-500D-4ED1-B480-9F4CB8B22A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4D77137-832A-41AD-A52C-D91889B3FD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9D92688-EC2C-4D13-B020-9DB3A21914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BA61AFA-1A70-49C4-AEF7-EC8B425C24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26C3EE88-9454-4510-9701-9BC5E6739D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FBA0A15-F581-4128-9F37-6CEC51EC62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3553A26-1A02-46E1-8CDB-E6782251AC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CB34B15-6D23-4FA3-AFF6-DA647C08C2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4AA285D-2A45-4132-AF3D-C30DB886C5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F21EC703-9B98-499A-A370-D4D7C02231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2C8FB7A-BA73-40BF-8146-159A0A33FD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1031E17-FBA1-454C-A9AD-343959A478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E38E201-08C4-44C8-8C99-86B274326A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F2E91DE-3843-4C16-99C7-07E3999BBA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3F39C02A-AB1A-416B-B718-E182D62E80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1366A28-218F-4AEB-8DEF-69AD7DA8AC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41D91BC-E6B5-4964-BE53-ABCB1ABB80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619974D-9AED-43C7-B42C-1F011CBF30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1C8CDF99-5786-4E45-AE86-DC3911AF5F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25A620D-8CE7-4275-9395-49CDDEE5FF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CF7FAC5-B0FE-4BC3-A76B-5AB6ED00C8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77B64F2-E271-4F88-8E24-C3C19672C7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5EB6950-1371-4D14-B5AF-7B287A89DD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D84957C-49A7-4014-ACFF-EF48F0BFB6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F4A3059-3BF2-491B-BE22-1B62612824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5863CD3-0E5D-4136-A744-868021FC3D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3B61169-C619-4752-9AD9-77E206F0DB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AAC2431-EB7C-435C-B59C-C7183D175C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04339A2-0D4B-43AE-A1ED-7D4F725254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05229D1-A31B-48F3-A074-D7168BE10A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F8C0709-8315-450B-A3DF-C04C6EFA7D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0CBD41B5-18B1-436B-A56B-C04C660917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AC64134E-6348-4E73-97FC-D60D659A02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BA5F8055-AC8B-4A76-A073-AC41E1EC35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A7F7D725-D767-4B50-ACD3-BF882E93B6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'Perf-Power-MT'!$E$5:$E$93</c:f>
              <c:numCache>
                <c:formatCode>_-* #,##0_-;\-* #,##0_-;_-* "-"??_-;_-@_-</c:formatCode>
                <c:ptCount val="89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5187.88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'Perf-Power-MT'!$F$5:$F$93</c:f>
              <c:numCache>
                <c:formatCode>0.0</c:formatCode>
                <c:ptCount val="89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43.21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2.664324884259" createdVersion="7" refreshedVersion="7" minRefreshableVersion="3" recordCount="86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8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7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</r>
  <r>
    <n v="88"/>
    <s v="v0.7.2"/>
    <s v="CB"/>
    <n v="214"/>
    <s v="R9 5900X (Vermeer)"/>
    <s v="Verangry"/>
    <m/>
    <m/>
    <x v="0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9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46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6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14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140"/>
    </i>
    <i>
      <x v="50"/>
    </i>
    <i>
      <x v="78"/>
    </i>
    <i>
      <x v="118"/>
    </i>
    <i>
      <x v="137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46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90" totalsRowShown="0">
  <autoFilter ref="B4:U90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28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7" dataCellStyle="Eingabe"/>
    <tableColumn id="19" xr3:uid="{94C794A9-6812-467E-9A80-159F40002F47}" name="Chart-Remark" dataDxfId="26" dataCellStyle="Eingabe"/>
    <tableColumn id="17" xr3:uid="{4676CE90-8D18-4367-92DF-8446949D7324}" name="Exclude From Chart" dataDxfId="25" dataCellStyle="Eingabe"/>
    <tableColumn id="4" xr3:uid="{DC9686E4-85C0-47F0-8897-2265DDE0051D}" name="PES ST" dataDxfId="24" dataCellStyle="Eingabe"/>
    <tableColumn id="6" xr3:uid="{374DB514-59D1-4DD5-9B7D-7CBBDA45F154}" name="Cons. ST" dataDxfId="23" dataCellStyle="Komma"/>
    <tableColumn id="13" xr3:uid="{10E1BD7B-CAF9-42F5-8914-D1310D8226D9}" name="Dur. ST" dataDxfId="22" dataCellStyle="Eingabe"/>
    <tableColumn id="14" xr3:uid="{24DAABC1-44C6-41F4-932F-8FE2CC1373D1}" name="Avg. Pwr. ST" dataDxfId="21" dataCellStyle="Eingabe"/>
    <tableColumn id="5" xr3:uid="{12E62267-0D7D-4CE4-BBC7-A7856D373EEC}" name="PES MT" dataDxfId="20" dataCellStyle="Komma"/>
    <tableColumn id="7" xr3:uid="{601EDF6E-3CF8-4495-BCA8-F12B64C740B5}" name="Cons. MT" dataDxfId="19" dataCellStyle="Komma"/>
    <tableColumn id="15" xr3:uid="{CE683E5F-B131-497D-9152-9159DF956534}" name="Dur. MT" dataDxfId="18" dataCellStyle="Eingabe"/>
    <tableColumn id="16" xr3:uid="{27A65197-EB92-4DD2-BC96-E7065F4BE0F9}" name="Avg. Pwr. MT" dataDxfId="17" dataCellStyle="Eingabe"/>
    <tableColumn id="10" xr3:uid="{17D81176-3AE4-44FC-9069-C773914DD128}" name="GraphLabel" dataDxfId="16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14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4:F93" totalsRowShown="0" headerRowDxfId="13" tableBorderDxfId="12">
  <autoFilter ref="B4:F93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4:F93" totalsRowShown="0" headerRowDxfId="6" tableBorderDxfId="5">
  <autoFilter ref="B4:F93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0"/>
  <sheetViews>
    <sheetView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7" sqref="J7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40" t="s">
        <v>216</v>
      </c>
      <c r="C1" s="40"/>
      <c r="D1" t="s">
        <v>189</v>
      </c>
      <c r="F1" s="14" t="s">
        <v>76</v>
      </c>
      <c r="G1">
        <v>279</v>
      </c>
    </row>
    <row r="2" spans="2:21" x14ac:dyDescent="0.3">
      <c r="B2" s="22"/>
      <c r="C2" s="22"/>
      <c r="D2" s="22"/>
      <c r="F2" s="22" t="s">
        <v>104</v>
      </c>
      <c r="G2">
        <v>214</v>
      </c>
    </row>
    <row r="4" spans="2:21" x14ac:dyDescent="0.3">
      <c r="B4" t="s">
        <v>165</v>
      </c>
      <c r="C4" t="s">
        <v>164</v>
      </c>
      <c r="D4" t="s">
        <v>166</v>
      </c>
      <c r="E4" t="s">
        <v>167</v>
      </c>
      <c r="F4" t="s">
        <v>0</v>
      </c>
      <c r="G4" t="s">
        <v>1</v>
      </c>
      <c r="H4" t="s">
        <v>30</v>
      </c>
      <c r="I4" t="s">
        <v>60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42</v>
      </c>
      <c r="U4" t="s">
        <v>43</v>
      </c>
    </row>
    <row r="5" spans="2:21" x14ac:dyDescent="0.3">
      <c r="B5">
        <v>1</v>
      </c>
      <c r="C5" s="4" t="s">
        <v>144</v>
      </c>
      <c r="D5" s="4" t="s">
        <v>107</v>
      </c>
      <c r="E5" s="4">
        <v>3</v>
      </c>
      <c r="F5" s="4" t="s">
        <v>44</v>
      </c>
      <c r="G5" s="4" t="s">
        <v>4</v>
      </c>
      <c r="H5" s="5" t="s">
        <v>75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107</v>
      </c>
      <c r="E6" s="4">
        <v>6</v>
      </c>
      <c r="F6" s="4" t="s">
        <v>45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107</v>
      </c>
      <c r="E7" s="4">
        <v>7</v>
      </c>
      <c r="F7" s="4" t="s">
        <v>54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107</v>
      </c>
      <c r="E8" s="4">
        <v>14</v>
      </c>
      <c r="F8" s="4" t="s">
        <v>46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107</v>
      </c>
      <c r="E9" s="4">
        <v>18</v>
      </c>
      <c r="F9" s="4" t="s">
        <v>47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107</v>
      </c>
      <c r="E10" s="4">
        <v>27</v>
      </c>
      <c r="F10" s="4" t="s">
        <v>48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107</v>
      </c>
      <c r="E11" s="4">
        <v>29</v>
      </c>
      <c r="F11" s="4" t="s">
        <v>49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107</v>
      </c>
      <c r="E12" s="4">
        <v>32</v>
      </c>
      <c r="F12" s="4" t="s">
        <v>46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107</v>
      </c>
      <c r="E13" s="4">
        <v>42</v>
      </c>
      <c r="F13" s="4" t="s">
        <v>50</v>
      </c>
      <c r="G13" s="4" t="s">
        <v>16</v>
      </c>
      <c r="H13" s="5" t="s">
        <v>22</v>
      </c>
      <c r="I13" s="10" t="s">
        <v>62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107</v>
      </c>
      <c r="E14" s="4">
        <v>44</v>
      </c>
      <c r="F14" s="4" t="s">
        <v>50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107</v>
      </c>
      <c r="E15" s="4">
        <v>54</v>
      </c>
      <c r="F15" s="4" t="s">
        <v>55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107</v>
      </c>
      <c r="E16" s="4">
        <v>69</v>
      </c>
      <c r="F16" s="4" t="s">
        <v>51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f>10450/16</f>
        <v>653.125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(Renoir)|Tigershark||v0.3.1|146,74|10450|653,125|16,03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107</v>
      </c>
      <c r="E17" s="4">
        <v>47</v>
      </c>
      <c r="F17" s="4" t="s">
        <v>47</v>
      </c>
      <c r="G17" s="4" t="s">
        <v>11</v>
      </c>
      <c r="H17" s="5" t="s">
        <v>18</v>
      </c>
      <c r="I17" s="10" t="s">
        <v>61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107</v>
      </c>
      <c r="E18" s="4">
        <v>3</v>
      </c>
      <c r="F18" s="4" t="s">
        <v>44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107</v>
      </c>
      <c r="E19" s="4">
        <v>38</v>
      </c>
      <c r="F19" s="4" t="s">
        <v>46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107</v>
      </c>
      <c r="E20" s="4">
        <v>65</v>
      </c>
      <c r="F20" s="4" t="s">
        <v>50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107</v>
      </c>
      <c r="E21" s="4">
        <v>64</v>
      </c>
      <c r="F21" s="4" t="s">
        <v>52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107</v>
      </c>
      <c r="E22" s="4">
        <v>67</v>
      </c>
      <c r="F22" s="4" t="s">
        <v>48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107</v>
      </c>
      <c r="E23" s="4">
        <v>68</v>
      </c>
      <c r="F23" s="4" t="s">
        <v>53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107</v>
      </c>
      <c r="E24" s="4">
        <v>70</v>
      </c>
      <c r="F24" s="4" t="s">
        <v>46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107</v>
      </c>
      <c r="E25" s="7">
        <v>88</v>
      </c>
      <c r="F25" s="4" t="s">
        <v>46</v>
      </c>
      <c r="G25" s="7" t="s">
        <v>56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107</v>
      </c>
      <c r="E26" s="7">
        <v>90</v>
      </c>
      <c r="F26" s="4" t="s">
        <v>46</v>
      </c>
      <c r="G26" s="7" t="s">
        <v>57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107</v>
      </c>
      <c r="E27" s="7">
        <v>108</v>
      </c>
      <c r="F27" s="7" t="s">
        <v>73</v>
      </c>
      <c r="G27" s="7" t="s">
        <v>58</v>
      </c>
      <c r="H27" s="12" t="s">
        <v>74</v>
      </c>
      <c r="I27" s="12" t="s">
        <v>74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107</v>
      </c>
      <c r="E28" s="4">
        <v>102</v>
      </c>
      <c r="F28" s="7" t="s">
        <v>59</v>
      </c>
      <c r="G28" s="7" t="s">
        <v>57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107</v>
      </c>
      <c r="E29" s="7">
        <v>94</v>
      </c>
      <c r="F29" s="4" t="s">
        <v>46</v>
      </c>
      <c r="G29" s="7" t="s">
        <v>57</v>
      </c>
      <c r="H29" s="12" t="s">
        <v>64</v>
      </c>
      <c r="I29" s="12" t="s">
        <v>63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107</v>
      </c>
      <c r="E30" s="7">
        <v>96</v>
      </c>
      <c r="F30" s="7" t="s">
        <v>46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72</v>
      </c>
      <c r="D31" s="4" t="s">
        <v>107</v>
      </c>
      <c r="E31" s="7">
        <v>118</v>
      </c>
      <c r="F31" s="4" t="s">
        <v>47</v>
      </c>
      <c r="G31" s="4" t="s">
        <v>11</v>
      </c>
      <c r="H31" s="8" t="s">
        <v>79</v>
      </c>
      <c r="I31" s="12" t="s">
        <v>78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72</v>
      </c>
      <c r="D32" s="4" t="s">
        <v>107</v>
      </c>
      <c r="E32" s="7">
        <v>129</v>
      </c>
      <c r="F32" s="7" t="s">
        <v>80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72</v>
      </c>
      <c r="D33" s="4" t="s">
        <v>107</v>
      </c>
      <c r="E33" s="7">
        <v>133</v>
      </c>
      <c r="F33" s="7" t="s">
        <v>81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107</v>
      </c>
      <c r="E34" s="7">
        <v>134</v>
      </c>
      <c r="F34" s="4" t="s">
        <v>50</v>
      </c>
      <c r="G34" s="7" t="s">
        <v>16</v>
      </c>
      <c r="H34" s="8" t="s">
        <v>82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72</v>
      </c>
      <c r="D35" s="4" t="s">
        <v>107</v>
      </c>
      <c r="E35" s="7">
        <v>135</v>
      </c>
      <c r="F35" s="7" t="s">
        <v>53</v>
      </c>
      <c r="G35" s="7" t="s">
        <v>83</v>
      </c>
      <c r="H35" s="8" t="s">
        <v>84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72</v>
      </c>
      <c r="D36" s="4" t="s">
        <v>107</v>
      </c>
      <c r="E36" s="7">
        <v>136</v>
      </c>
      <c r="F36" s="7" t="s">
        <v>53</v>
      </c>
      <c r="G36" s="7" t="s">
        <v>85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72</v>
      </c>
      <c r="D37" s="4" t="s">
        <v>107</v>
      </c>
      <c r="E37" s="4">
        <v>140</v>
      </c>
      <c r="F37" s="4" t="s">
        <v>53</v>
      </c>
      <c r="G37" s="4" t="s">
        <v>27</v>
      </c>
      <c r="H37" s="5" t="s">
        <v>86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72</v>
      </c>
      <c r="D38" s="4" t="s">
        <v>107</v>
      </c>
      <c r="E38" s="7">
        <v>141</v>
      </c>
      <c r="F38" s="7" t="s">
        <v>88</v>
      </c>
      <c r="G38" s="7" t="s">
        <v>87</v>
      </c>
      <c r="H38" s="12" t="s">
        <v>89</v>
      </c>
      <c r="I38" s="12" t="s">
        <v>89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72</v>
      </c>
      <c r="D39" s="4" t="s">
        <v>107</v>
      </c>
      <c r="E39" s="7">
        <v>145</v>
      </c>
      <c r="F39" s="7" t="s">
        <v>91</v>
      </c>
      <c r="G39" s="7" t="s">
        <v>92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72</v>
      </c>
      <c r="D40" s="4" t="s">
        <v>107</v>
      </c>
      <c r="E40" s="7">
        <v>146</v>
      </c>
      <c r="F40" s="7" t="s">
        <v>93</v>
      </c>
      <c r="G40" s="7" t="s">
        <v>87</v>
      </c>
      <c r="H40" s="8"/>
      <c r="I40" s="8" t="s">
        <v>98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72</v>
      </c>
      <c r="D41" s="4" t="s">
        <v>107</v>
      </c>
      <c r="E41" s="7">
        <v>146</v>
      </c>
      <c r="F41" s="7" t="s">
        <v>94</v>
      </c>
      <c r="G41" s="7" t="s">
        <v>87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72</v>
      </c>
      <c r="D42" s="4" t="s">
        <v>107</v>
      </c>
      <c r="E42" s="7">
        <v>148</v>
      </c>
      <c r="F42" s="7" t="s">
        <v>91</v>
      </c>
      <c r="G42" s="7" t="s">
        <v>95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72</v>
      </c>
      <c r="D43" s="4" t="s">
        <v>107</v>
      </c>
      <c r="E43" s="7">
        <v>154</v>
      </c>
      <c r="F43" s="7" t="s">
        <v>96</v>
      </c>
      <c r="G43" s="7" t="s">
        <v>92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72</v>
      </c>
      <c r="D44" s="4" t="s">
        <v>107</v>
      </c>
      <c r="E44" s="7">
        <v>154</v>
      </c>
      <c r="F44" s="7" t="s">
        <v>97</v>
      </c>
      <c r="G44" s="7" t="s">
        <v>92</v>
      </c>
      <c r="H44" s="8"/>
      <c r="I44" s="8" t="s">
        <v>99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72</v>
      </c>
      <c r="D45" s="4" t="s">
        <v>107</v>
      </c>
      <c r="E45" s="7">
        <v>155</v>
      </c>
      <c r="F45" s="7" t="s">
        <v>102</v>
      </c>
      <c r="G45" s="7" t="s">
        <v>100</v>
      </c>
      <c r="H45" s="12" t="s">
        <v>101</v>
      </c>
      <c r="I45" s="12" t="s">
        <v>101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72</v>
      </c>
      <c r="D46" s="4" t="s">
        <v>107</v>
      </c>
      <c r="E46" s="7">
        <v>156</v>
      </c>
      <c r="F46" s="7" t="s">
        <v>103</v>
      </c>
      <c r="G46" s="7" t="s">
        <v>85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72</v>
      </c>
      <c r="D47" s="4" t="s">
        <v>107</v>
      </c>
      <c r="E47" s="7">
        <v>160</v>
      </c>
      <c r="F47" s="7" t="s">
        <v>46</v>
      </c>
      <c r="G47" s="7" t="s">
        <v>106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105</v>
      </c>
      <c r="D48" s="4" t="s">
        <v>107</v>
      </c>
      <c r="E48" s="7">
        <v>165</v>
      </c>
      <c r="F48" s="7" t="s">
        <v>109</v>
      </c>
      <c r="G48" s="7" t="s">
        <v>108</v>
      </c>
      <c r="H48" s="8" t="s">
        <v>110</v>
      </c>
      <c r="I48" s="8" t="s">
        <v>111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105</v>
      </c>
      <c r="D49" s="7" t="s">
        <v>112</v>
      </c>
      <c r="E49" s="7">
        <v>4</v>
      </c>
      <c r="F49" s="7" t="s">
        <v>53</v>
      </c>
      <c r="G49" s="7" t="s">
        <v>113</v>
      </c>
      <c r="H49" s="12" t="s">
        <v>114</v>
      </c>
      <c r="I49" s="12" t="s">
        <v>114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#4|R9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#4|R9 5900X (Vermeer)|Asghan|@95W|v0.6.0|4388,11|4868|46,82|103,97</v>
      </c>
    </row>
    <row r="50" spans="2:21" x14ac:dyDescent="0.3">
      <c r="B50" s="6">
        <v>46</v>
      </c>
      <c r="C50" s="7" t="s">
        <v>105</v>
      </c>
      <c r="D50" s="7" t="s">
        <v>112</v>
      </c>
      <c r="E50" s="7">
        <v>5</v>
      </c>
      <c r="F50" s="7" t="s">
        <v>117</v>
      </c>
      <c r="G50" s="7" t="s">
        <v>115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105</v>
      </c>
      <c r="D51" s="7" t="s">
        <v>112</v>
      </c>
      <c r="E51" s="7">
        <v>9</v>
      </c>
      <c r="F51" s="7" t="s">
        <v>48</v>
      </c>
      <c r="G51" s="7" t="s">
        <v>116</v>
      </c>
      <c r="H51" s="8" t="s">
        <v>151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105</v>
      </c>
      <c r="D52" s="7" t="s">
        <v>112</v>
      </c>
      <c r="E52" s="7">
        <v>10</v>
      </c>
      <c r="F52" s="7" t="s">
        <v>126</v>
      </c>
      <c r="G52" s="7" t="s">
        <v>118</v>
      </c>
      <c r="H52" s="8" t="s">
        <v>151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105</v>
      </c>
      <c r="D53" s="7" t="s">
        <v>112</v>
      </c>
      <c r="E53" s="7">
        <v>13</v>
      </c>
      <c r="F53" s="7" t="s">
        <v>48</v>
      </c>
      <c r="G53" s="7" t="s">
        <v>119</v>
      </c>
      <c r="H53" s="12" t="s">
        <v>114</v>
      </c>
      <c r="I53" s="12" t="s">
        <v>114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105</v>
      </c>
      <c r="D54" s="7" t="s">
        <v>112</v>
      </c>
      <c r="E54" s="7">
        <v>14</v>
      </c>
      <c r="F54" s="7" t="s">
        <v>48</v>
      </c>
      <c r="G54" s="7" t="s">
        <v>120</v>
      </c>
      <c r="H54" s="12" t="s">
        <v>121</v>
      </c>
      <c r="I54" s="12" t="s">
        <v>121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105</v>
      </c>
      <c r="D55" s="7" t="s">
        <v>112</v>
      </c>
      <c r="E55" s="7">
        <v>20</v>
      </c>
      <c r="F55" s="7" t="s">
        <v>122</v>
      </c>
      <c r="G55" s="7" t="s">
        <v>123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105</v>
      </c>
      <c r="D56" s="7" t="s">
        <v>112</v>
      </c>
      <c r="E56" s="7">
        <v>36</v>
      </c>
      <c r="F56" s="7" t="s">
        <v>124</v>
      </c>
      <c r="G56" s="7" t="s">
        <v>125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105</v>
      </c>
      <c r="D57" s="7" t="s">
        <v>112</v>
      </c>
      <c r="E57" s="7">
        <v>49</v>
      </c>
      <c r="F57" s="7" t="s">
        <v>126</v>
      </c>
      <c r="G57" s="7" t="s">
        <v>113</v>
      </c>
      <c r="H57" s="8" t="s">
        <v>174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105</v>
      </c>
      <c r="D58" s="7" t="s">
        <v>112</v>
      </c>
      <c r="E58" s="7">
        <v>57</v>
      </c>
      <c r="F58" s="7" t="s">
        <v>130</v>
      </c>
      <c r="G58" s="7" t="s">
        <v>127</v>
      </c>
      <c r="H58" s="8"/>
      <c r="I58" s="12" t="s">
        <v>128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105</v>
      </c>
      <c r="D59" s="7" t="s">
        <v>112</v>
      </c>
      <c r="E59" s="7">
        <v>60</v>
      </c>
      <c r="F59" s="7" t="s">
        <v>129</v>
      </c>
      <c r="G59" s="7" t="s">
        <v>127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105</v>
      </c>
      <c r="D60" s="7" t="s">
        <v>112</v>
      </c>
      <c r="E60" s="7">
        <v>60</v>
      </c>
      <c r="F60" s="7" t="s">
        <v>140</v>
      </c>
      <c r="G60" s="7" t="s">
        <v>127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72</v>
      </c>
      <c r="D61" s="7" t="s">
        <v>112</v>
      </c>
      <c r="E61" s="7">
        <v>39</v>
      </c>
      <c r="F61" s="7" t="s">
        <v>141</v>
      </c>
      <c r="G61" s="7" t="s">
        <v>142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105</v>
      </c>
      <c r="D62" s="7" t="s">
        <v>112</v>
      </c>
      <c r="E62" s="7">
        <v>63</v>
      </c>
      <c r="F62" s="7" t="s">
        <v>145</v>
      </c>
      <c r="G62" s="7" t="s">
        <v>146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105</v>
      </c>
      <c r="D63" s="7" t="s">
        <v>112</v>
      </c>
      <c r="E63" s="7">
        <v>83</v>
      </c>
      <c r="F63" s="7" t="s">
        <v>126</v>
      </c>
      <c r="G63" s="7" t="s">
        <v>147</v>
      </c>
      <c r="H63" s="8" t="s">
        <v>151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105</v>
      </c>
      <c r="D64" s="7" t="s">
        <v>112</v>
      </c>
      <c r="E64" s="7">
        <v>102</v>
      </c>
      <c r="F64" s="7" t="s">
        <v>149</v>
      </c>
      <c r="G64" s="7" t="s">
        <v>148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105</v>
      </c>
      <c r="D65" s="7" t="s">
        <v>112</v>
      </c>
      <c r="E65" s="7">
        <v>102</v>
      </c>
      <c r="F65" s="7" t="s">
        <v>150</v>
      </c>
      <c r="G65" s="7" t="s">
        <v>148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105</v>
      </c>
      <c r="D66" s="7" t="s">
        <v>112</v>
      </c>
      <c r="E66" s="7">
        <v>112</v>
      </c>
      <c r="F66" s="7" t="s">
        <v>48</v>
      </c>
      <c r="G66" s="7" t="s">
        <v>152</v>
      </c>
      <c r="H66" s="8" t="s">
        <v>153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105</v>
      </c>
      <c r="D67" s="4" t="s">
        <v>107</v>
      </c>
      <c r="E67" s="7">
        <v>190</v>
      </c>
      <c r="F67" s="4" t="s">
        <v>50</v>
      </c>
      <c r="G67" s="7" t="s">
        <v>16</v>
      </c>
      <c r="H67" s="8" t="s">
        <v>22</v>
      </c>
      <c r="I67" s="12" t="s">
        <v>62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144</v>
      </c>
      <c r="D68" s="4" t="s">
        <v>107</v>
      </c>
      <c r="E68" s="7">
        <v>204</v>
      </c>
      <c r="F68" s="7" t="s">
        <v>91</v>
      </c>
      <c r="G68" s="7" t="s">
        <v>95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144</v>
      </c>
      <c r="D69" s="7" t="s">
        <v>112</v>
      </c>
      <c r="E69" s="7">
        <v>132</v>
      </c>
      <c r="F69" s="7" t="s">
        <v>126</v>
      </c>
      <c r="G69" s="7" t="s">
        <v>118</v>
      </c>
      <c r="H69" s="8" t="s">
        <v>168</v>
      </c>
      <c r="I69" s="8" t="s">
        <v>175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105</v>
      </c>
      <c r="D70" s="7" t="s">
        <v>112</v>
      </c>
      <c r="E70" s="7">
        <v>118</v>
      </c>
      <c r="F70" s="7" t="s">
        <v>172</v>
      </c>
      <c r="G70" s="7" t="s">
        <v>169</v>
      </c>
      <c r="H70" s="8" t="s">
        <v>171</v>
      </c>
      <c r="I70" s="8" t="s">
        <v>170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144</v>
      </c>
      <c r="D71" s="7" t="s">
        <v>112</v>
      </c>
      <c r="E71" s="7">
        <v>137</v>
      </c>
      <c r="F71" s="7" t="s">
        <v>126</v>
      </c>
      <c r="G71" s="7" t="s">
        <v>147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144</v>
      </c>
      <c r="D72" s="7" t="s">
        <v>112</v>
      </c>
      <c r="E72" s="7">
        <v>140</v>
      </c>
      <c r="F72" s="7" t="s">
        <v>126</v>
      </c>
      <c r="G72" s="7" t="s">
        <v>113</v>
      </c>
      <c r="H72" s="8" t="s">
        <v>173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144</v>
      </c>
      <c r="D73" s="7" t="s">
        <v>112</v>
      </c>
      <c r="E73" s="7">
        <v>143</v>
      </c>
      <c r="F73" s="7" t="s">
        <v>130</v>
      </c>
      <c r="G73" s="7" t="s">
        <v>127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f>27143.22/5</f>
        <v>5428.6440000000002</v>
      </c>
      <c r="Q73" s="16">
        <v>120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Up||v0.7.0|1535|5428,644|120|45,24</v>
      </c>
    </row>
    <row r="74" spans="2:21" x14ac:dyDescent="0.3">
      <c r="B74" s="6">
        <v>72</v>
      </c>
      <c r="C74" s="7" t="s">
        <v>144</v>
      </c>
      <c r="D74" s="7" t="s">
        <v>112</v>
      </c>
      <c r="E74" s="7">
        <v>149</v>
      </c>
      <c r="F74" s="7" t="s">
        <v>176</v>
      </c>
      <c r="G74" s="7" t="s">
        <v>177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144</v>
      </c>
      <c r="D75" s="7" t="s">
        <v>112</v>
      </c>
      <c r="E75" s="7">
        <v>152</v>
      </c>
      <c r="F75" s="7" t="s">
        <v>126</v>
      </c>
      <c r="G75" s="7" t="s">
        <v>177</v>
      </c>
      <c r="H75" s="8" t="s">
        <v>178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144</v>
      </c>
      <c r="D76" s="4" t="s">
        <v>107</v>
      </c>
      <c r="E76" s="7">
        <v>205</v>
      </c>
      <c r="F76" s="7" t="s">
        <v>81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144</v>
      </c>
      <c r="D77" s="7" t="s">
        <v>107</v>
      </c>
      <c r="E77" s="7">
        <v>212</v>
      </c>
      <c r="F77" s="7" t="s">
        <v>183</v>
      </c>
      <c r="G77" s="7" t="s">
        <v>184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144</v>
      </c>
      <c r="D78" s="7" t="s">
        <v>112</v>
      </c>
      <c r="E78" s="7">
        <v>173</v>
      </c>
      <c r="F78" s="7" t="s">
        <v>117</v>
      </c>
      <c r="G78" s="7" t="s">
        <v>185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144</v>
      </c>
      <c r="D79" s="7" t="s">
        <v>107</v>
      </c>
      <c r="E79" s="7">
        <v>234</v>
      </c>
      <c r="F79" s="7" t="s">
        <v>103</v>
      </c>
      <c r="G79" s="7" t="s">
        <v>190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144</v>
      </c>
      <c r="D80" s="7" t="s">
        <v>107</v>
      </c>
      <c r="E80" s="7">
        <v>241</v>
      </c>
      <c r="F80" s="7" t="s">
        <v>117</v>
      </c>
      <c r="G80" s="7" t="s">
        <v>191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6042</v>
      </c>
      <c r="Q80" s="16">
        <v>82.7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(Vermeer)|Scoty||v0.7.0|2001,77|6042|82,7|73,08</v>
      </c>
    </row>
    <row r="81" spans="2:21" x14ac:dyDescent="0.3">
      <c r="B81" s="6">
        <v>79</v>
      </c>
      <c r="C81" s="7" t="s">
        <v>192</v>
      </c>
      <c r="D81" s="7" t="s">
        <v>107</v>
      </c>
      <c r="E81" s="7">
        <v>242</v>
      </c>
      <c r="F81" s="7" t="s">
        <v>193</v>
      </c>
      <c r="G81" s="7" t="s">
        <v>194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f>7406.61/2</f>
        <v>3703.3049999999998</v>
      </c>
      <c r="Q81" s="16">
        <f>1054/2</f>
        <v>527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(JasperLake)|Tralalak||v0.7.2|512,39|3703,305|527|7,03</v>
      </c>
    </row>
    <row r="82" spans="2:21" x14ac:dyDescent="0.3">
      <c r="B82" s="6">
        <v>80</v>
      </c>
      <c r="C82" s="7" t="s">
        <v>192</v>
      </c>
      <c r="D82" s="7" t="s">
        <v>107</v>
      </c>
      <c r="E82" s="7">
        <v>244</v>
      </c>
      <c r="F82" s="4" t="s">
        <v>196</v>
      </c>
      <c r="G82" s="25" t="s">
        <v>195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144</v>
      </c>
      <c r="D83" s="7" t="s">
        <v>112</v>
      </c>
      <c r="E83" s="7">
        <v>178</v>
      </c>
      <c r="F83" s="7" t="s">
        <v>197</v>
      </c>
      <c r="G83" s="7" t="s">
        <v>198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f>16300.78/4</f>
        <v>4075.1950000000002</v>
      </c>
      <c r="Q83" s="16">
        <f>648.51/4</f>
        <v>162.1275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Maiki||v0.7.0|1513,55|4075,195|162,1275|25,14</v>
      </c>
    </row>
    <row r="84" spans="2:21" x14ac:dyDescent="0.3">
      <c r="B84" s="6">
        <v>82</v>
      </c>
      <c r="C84" s="7" t="s">
        <v>144</v>
      </c>
      <c r="D84" s="7" t="s">
        <v>112</v>
      </c>
      <c r="E84" s="7">
        <v>181</v>
      </c>
      <c r="F84" s="7" t="s">
        <v>59</v>
      </c>
      <c r="G84" s="7" t="s">
        <v>199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192</v>
      </c>
      <c r="D85" s="7" t="s">
        <v>112</v>
      </c>
      <c r="E85" s="7">
        <v>184</v>
      </c>
      <c r="F85" s="7" t="s">
        <v>205</v>
      </c>
      <c r="G85" s="7" t="s">
        <v>185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  <row r="86" spans="2:21" x14ac:dyDescent="0.3">
      <c r="B86" s="6">
        <v>84</v>
      </c>
      <c r="C86" s="7" t="s">
        <v>192</v>
      </c>
      <c r="D86" s="7" t="s">
        <v>107</v>
      </c>
      <c r="E86" s="7">
        <v>257</v>
      </c>
      <c r="F86" s="7" t="s">
        <v>208</v>
      </c>
      <c r="G86" s="7" t="s">
        <v>209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f>642.82/10</f>
        <v>64.282000000000011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Lake)|Triskaine||v0.7.2|1887,59|8241,433|64,282|128,21</v>
      </c>
    </row>
    <row r="87" spans="2:21" x14ac:dyDescent="0.3">
      <c r="B87" s="6">
        <v>85</v>
      </c>
      <c r="C87" s="7" t="s">
        <v>192</v>
      </c>
      <c r="D87" s="7" t="s">
        <v>112</v>
      </c>
      <c r="E87" s="7">
        <v>186</v>
      </c>
      <c r="F87" s="7" t="s">
        <v>210</v>
      </c>
      <c r="G87" s="7" t="s">
        <v>211</v>
      </c>
      <c r="H87" s="12" t="s">
        <v>213</v>
      </c>
      <c r="I87" s="12" t="s">
        <v>212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f>63850/8</f>
        <v>7981.25</v>
      </c>
      <c r="Q87" s="16">
        <f>674.74/8</f>
        <v>84.342500000000001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offset|v0.7.2|1485,51|7981,25|84,3425|94,63</v>
      </c>
    </row>
    <row r="88" spans="2:21" x14ac:dyDescent="0.3">
      <c r="B88" s="6">
        <v>86</v>
      </c>
      <c r="C88" s="7" t="s">
        <v>192</v>
      </c>
      <c r="D88" s="7" t="s">
        <v>107</v>
      </c>
      <c r="E88" s="7">
        <v>261</v>
      </c>
      <c r="F88" s="7" t="s">
        <v>117</v>
      </c>
      <c r="G88" s="7" t="s">
        <v>217</v>
      </c>
      <c r="H88" s="8"/>
      <c r="I88" s="8"/>
      <c r="J88" s="8" t="s">
        <v>40</v>
      </c>
      <c r="K88" s="16">
        <v>75.87</v>
      </c>
      <c r="L88" s="23">
        <v>24717.13</v>
      </c>
      <c r="M88" s="16">
        <v>533.22</v>
      </c>
      <c r="N88" s="16">
        <v>46.35</v>
      </c>
      <c r="O88" s="24">
        <v>1924.72</v>
      </c>
      <c r="P88" s="23">
        <v>6166.54</v>
      </c>
      <c r="Q88" s="16">
        <v>84.25</v>
      </c>
      <c r="R88" s="16">
        <v>73.19</v>
      </c>
      <c r="S8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86|3DC #261|R5 5600X (Vermeer)|Holgi||v0.7.2|75,87|24717,13|533,22|46,35</v>
      </c>
      <c r="U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86|3DC #261|R5 5600X (Vermeer)|Holgi||v0.7.2|1924,72|6166,54|84,25|73,19</v>
      </c>
    </row>
    <row r="89" spans="2:21" x14ac:dyDescent="0.3">
      <c r="B89" s="6">
        <v>87</v>
      </c>
      <c r="C89" s="7" t="s">
        <v>192</v>
      </c>
      <c r="D89" s="7" t="s">
        <v>107</v>
      </c>
      <c r="E89" s="7">
        <v>279</v>
      </c>
      <c r="F89" s="7" t="s">
        <v>218</v>
      </c>
      <c r="G89" s="7" t="s">
        <v>24</v>
      </c>
      <c r="H89" s="8"/>
      <c r="I89" s="8"/>
      <c r="J89" s="8"/>
      <c r="K89" s="16">
        <v>26.63</v>
      </c>
      <c r="L89" s="23">
        <v>48597</v>
      </c>
      <c r="M89" s="16">
        <v>772.61</v>
      </c>
      <c r="N89" s="16">
        <v>62.9</v>
      </c>
      <c r="O89" s="24">
        <v>771.77</v>
      </c>
      <c r="P89" s="23">
        <v>14692.8</v>
      </c>
      <c r="Q89" s="16">
        <v>88.2</v>
      </c>
      <c r="R89" s="16">
        <v>166.6</v>
      </c>
      <c r="S8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87|3DC #279|TR 1900X (Whitehaven)|BlackArchon||v0.7.2|26,63|48597|772,61|62,9</v>
      </c>
      <c r="U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87|3DC #279|TR 1900X (Whitehaven)|BlackArchon||v0.7.2|771,77|14692,8|88,2|166,6</v>
      </c>
    </row>
    <row r="90" spans="2:21" x14ac:dyDescent="0.3">
      <c r="B90" s="6">
        <v>88</v>
      </c>
      <c r="C90" s="7" t="s">
        <v>192</v>
      </c>
      <c r="D90" s="7" t="s">
        <v>112</v>
      </c>
      <c r="E90" s="7">
        <v>214</v>
      </c>
      <c r="F90" s="4" t="s">
        <v>53</v>
      </c>
      <c r="G90" s="7" t="s">
        <v>219</v>
      </c>
      <c r="H90" s="8"/>
      <c r="I90" s="8"/>
      <c r="J90" s="8" t="s">
        <v>40</v>
      </c>
      <c r="K90" s="16">
        <v>89.89</v>
      </c>
      <c r="L90" s="23">
        <v>23660.84</v>
      </c>
      <c r="M90" s="16">
        <v>470.17</v>
      </c>
      <c r="N90" s="16">
        <v>50.32</v>
      </c>
      <c r="O90" s="24">
        <v>5170.32</v>
      </c>
      <c r="P90" s="23">
        <f>77506.9/16</f>
        <v>4844.1812499999996</v>
      </c>
      <c r="Q90" s="16">
        <f>638.83/16</f>
        <v>39.926875000000003</v>
      </c>
      <c r="R90" s="16">
        <v>121.33</v>
      </c>
      <c r="S9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88|CB #214|R9 5900X (Vermeer)|Verangry||v0.7.2|89,89|23660,84|470,17|50,32</v>
      </c>
      <c r="U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88|CB #214|R9 5900X (Vermeer)|Verangry||v0.7.2|5170,32|4844,18125|39,926875|121,33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131</v>
      </c>
      <c r="C4" s="3">
        <v>16.690000000000001</v>
      </c>
    </row>
    <row r="5" spans="2:3" ht="27" customHeight="1" x14ac:dyDescent="0.3">
      <c r="B5" s="13" t="s">
        <v>77</v>
      </c>
      <c r="C5" s="3">
        <v>17.45</v>
      </c>
    </row>
    <row r="6" spans="2:3" ht="27" customHeight="1" x14ac:dyDescent="0.3">
      <c r="B6" s="13" t="s">
        <v>132</v>
      </c>
      <c r="C6" s="3">
        <v>26.38</v>
      </c>
    </row>
    <row r="7" spans="2:3" ht="27" customHeight="1" x14ac:dyDescent="0.3">
      <c r="B7" s="13" t="s">
        <v>220</v>
      </c>
      <c r="C7" s="3">
        <v>26.63</v>
      </c>
    </row>
    <row r="8" spans="2:3" ht="27" customHeight="1" x14ac:dyDescent="0.3">
      <c r="B8" s="13" t="s">
        <v>154</v>
      </c>
      <c r="C8" s="3">
        <v>28.37</v>
      </c>
    </row>
    <row r="9" spans="2:3" ht="27" customHeight="1" x14ac:dyDescent="0.3">
      <c r="B9" s="13" t="s">
        <v>65</v>
      </c>
      <c r="C9" s="3">
        <v>31.1</v>
      </c>
    </row>
    <row r="10" spans="2:3" ht="27" customHeight="1" x14ac:dyDescent="0.3">
      <c r="B10" s="13" t="s">
        <v>155</v>
      </c>
      <c r="C10" s="3">
        <v>35.72</v>
      </c>
    </row>
    <row r="11" spans="2:3" ht="27" customHeight="1" x14ac:dyDescent="0.3">
      <c r="B11" s="13" t="s">
        <v>156</v>
      </c>
      <c r="C11" s="3">
        <v>37.380000000000003</v>
      </c>
    </row>
    <row r="12" spans="2:3" ht="27" customHeight="1" x14ac:dyDescent="0.3">
      <c r="B12" s="13" t="s">
        <v>157</v>
      </c>
      <c r="C12" s="3">
        <v>40.92</v>
      </c>
    </row>
    <row r="13" spans="2:3" ht="27" customHeight="1" x14ac:dyDescent="0.3">
      <c r="B13" s="13" t="s">
        <v>143</v>
      </c>
      <c r="C13" s="3">
        <v>41.74</v>
      </c>
    </row>
    <row r="14" spans="2:3" ht="27" customHeight="1" x14ac:dyDescent="0.3">
      <c r="B14" s="13" t="s">
        <v>66</v>
      </c>
      <c r="C14" s="3">
        <v>45.76</v>
      </c>
    </row>
    <row r="15" spans="2:3" ht="27" customHeight="1" x14ac:dyDescent="0.3">
      <c r="B15" s="13" t="s">
        <v>179</v>
      </c>
      <c r="C15" s="3">
        <v>50.22</v>
      </c>
    </row>
    <row r="16" spans="2:3" ht="27" customHeight="1" x14ac:dyDescent="0.3">
      <c r="B16" s="13" t="s">
        <v>133</v>
      </c>
      <c r="C16" s="3">
        <v>54.74</v>
      </c>
    </row>
    <row r="17" spans="2:3" ht="27" customHeight="1" x14ac:dyDescent="0.3">
      <c r="B17" s="13" t="s">
        <v>134</v>
      </c>
      <c r="C17" s="3">
        <v>55.06</v>
      </c>
    </row>
    <row r="18" spans="2:3" ht="27" customHeight="1" x14ac:dyDescent="0.3">
      <c r="B18" s="13" t="s">
        <v>135</v>
      </c>
      <c r="C18" s="3">
        <v>58.25</v>
      </c>
    </row>
    <row r="19" spans="2:3" ht="27" customHeight="1" x14ac:dyDescent="0.3">
      <c r="B19" s="13" t="s">
        <v>158</v>
      </c>
      <c r="C19" s="3">
        <v>58.95</v>
      </c>
    </row>
    <row r="20" spans="2:3" ht="27" customHeight="1" x14ac:dyDescent="0.3">
      <c r="B20" s="13" t="s">
        <v>136</v>
      </c>
      <c r="C20" s="3">
        <v>61.55</v>
      </c>
    </row>
    <row r="21" spans="2:3" ht="27" customHeight="1" x14ac:dyDescent="0.3">
      <c r="B21" s="13" t="s">
        <v>200</v>
      </c>
      <c r="C21" s="3">
        <v>65.849999999999994</v>
      </c>
    </row>
    <row r="22" spans="2:3" ht="27" customHeight="1" x14ac:dyDescent="0.3">
      <c r="B22" s="13" t="s">
        <v>137</v>
      </c>
      <c r="C22" s="3">
        <v>74.44</v>
      </c>
    </row>
    <row r="23" spans="2:3" ht="27" customHeight="1" x14ac:dyDescent="0.3">
      <c r="B23" s="13" t="s">
        <v>138</v>
      </c>
      <c r="C23" s="3">
        <v>75.569999999999993</v>
      </c>
    </row>
    <row r="24" spans="2:3" ht="27" customHeight="1" x14ac:dyDescent="0.3">
      <c r="B24" s="13" t="s">
        <v>180</v>
      </c>
      <c r="C24" s="3">
        <v>77.22</v>
      </c>
    </row>
    <row r="25" spans="2:3" ht="27" customHeight="1" x14ac:dyDescent="0.3">
      <c r="B25" s="13" t="s">
        <v>181</v>
      </c>
      <c r="C25" s="3">
        <v>78.09</v>
      </c>
    </row>
    <row r="26" spans="2:3" ht="27" customHeight="1" x14ac:dyDescent="0.3">
      <c r="B26" s="13" t="s">
        <v>206</v>
      </c>
      <c r="C26" s="3">
        <v>83.47</v>
      </c>
    </row>
    <row r="27" spans="2:3" ht="27" customHeight="1" x14ac:dyDescent="0.3">
      <c r="B27" s="13" t="s">
        <v>139</v>
      </c>
      <c r="C27" s="3">
        <v>83.49</v>
      </c>
    </row>
    <row r="28" spans="2:3" ht="27" customHeight="1" x14ac:dyDescent="0.3">
      <c r="B28" s="13" t="s">
        <v>214</v>
      </c>
      <c r="C28" s="3">
        <v>83.97</v>
      </c>
    </row>
    <row r="29" spans="2:3" ht="27" customHeight="1" x14ac:dyDescent="0.3">
      <c r="B29" s="13" t="s">
        <v>67</v>
      </c>
      <c r="C29" s="3">
        <v>88.24</v>
      </c>
    </row>
    <row r="30" spans="2:3" ht="27" customHeight="1" x14ac:dyDescent="0.3">
      <c r="B30" s="13" t="s">
        <v>221</v>
      </c>
      <c r="C30" s="3">
        <v>89.89</v>
      </c>
    </row>
    <row r="31" spans="2:3" ht="27" customHeight="1" x14ac:dyDescent="0.3">
      <c r="B31" s="13" t="s">
        <v>186</v>
      </c>
      <c r="C31" s="3">
        <v>94.92</v>
      </c>
    </row>
    <row r="32" spans="2:3" ht="27" customHeight="1" x14ac:dyDescent="0.3">
      <c r="B32" s="13" t="s">
        <v>201</v>
      </c>
      <c r="C32" s="3">
        <v>95.02</v>
      </c>
    </row>
    <row r="33" spans="2:3" ht="27" customHeight="1" x14ac:dyDescent="0.3">
      <c r="B33" s="13" t="s">
        <v>159</v>
      </c>
      <c r="C33" s="3">
        <v>101.29</v>
      </c>
    </row>
    <row r="34" spans="2:3" ht="27" customHeight="1" x14ac:dyDescent="0.3">
      <c r="B34" s="13" t="s">
        <v>215</v>
      </c>
      <c r="C34" s="3">
        <v>106.64</v>
      </c>
    </row>
    <row r="35" spans="2:3" ht="27" customHeight="1" x14ac:dyDescent="0.3">
      <c r="B35" s="13" t="s">
        <v>160</v>
      </c>
      <c r="C35" s="3">
        <v>107.39</v>
      </c>
    </row>
    <row r="36" spans="2:3" ht="27" customHeight="1" x14ac:dyDescent="0.3">
      <c r="B36" s="13" t="s">
        <v>207</v>
      </c>
      <c r="C36" s="3">
        <v>111.07</v>
      </c>
    </row>
    <row r="37" spans="2:3" ht="27" customHeight="1" x14ac:dyDescent="0.3">
      <c r="B37" s="13" t="s">
        <v>161</v>
      </c>
      <c r="C37" s="3">
        <v>112.03</v>
      </c>
    </row>
    <row r="38" spans="2:3" ht="27" customHeight="1" x14ac:dyDescent="0.3">
      <c r="B38" s="13" t="s">
        <v>187</v>
      </c>
      <c r="C38" s="3">
        <v>126.49</v>
      </c>
    </row>
    <row r="39" spans="2:3" ht="27" customHeight="1" x14ac:dyDescent="0.3">
      <c r="B39" s="13" t="s">
        <v>68</v>
      </c>
      <c r="C39" s="3">
        <v>127.76</v>
      </c>
    </row>
    <row r="40" spans="2:3" ht="27" customHeight="1" x14ac:dyDescent="0.3">
      <c r="B40" s="13" t="s">
        <v>69</v>
      </c>
      <c r="C40" s="3">
        <v>137.88</v>
      </c>
    </row>
    <row r="41" spans="2:3" ht="27" customHeight="1" x14ac:dyDescent="0.3">
      <c r="B41" s="13" t="s">
        <v>162</v>
      </c>
      <c r="C41" s="3">
        <v>143.16999999999999</v>
      </c>
    </row>
    <row r="42" spans="2:3" ht="27" customHeight="1" x14ac:dyDescent="0.3">
      <c r="B42" s="13" t="s">
        <v>70</v>
      </c>
      <c r="C42" s="3">
        <v>146.74</v>
      </c>
    </row>
    <row r="43" spans="2:3" ht="27" customHeight="1" x14ac:dyDescent="0.3">
      <c r="B43" s="13" t="s">
        <v>182</v>
      </c>
      <c r="C43" s="3">
        <v>147.47999999999999</v>
      </c>
    </row>
    <row r="44" spans="2:3" ht="27" customHeight="1" x14ac:dyDescent="0.3">
      <c r="B44" s="13" t="s">
        <v>71</v>
      </c>
      <c r="C44" s="3">
        <v>153.88</v>
      </c>
    </row>
    <row r="45" spans="2:3" ht="27" customHeight="1" x14ac:dyDescent="0.3">
      <c r="B45" s="13" t="s">
        <v>202</v>
      </c>
      <c r="C45" s="3">
        <v>155.84</v>
      </c>
    </row>
    <row r="46" spans="2:3" ht="27" customHeight="1" x14ac:dyDescent="0.3">
      <c r="B46" s="13" t="s">
        <v>163</v>
      </c>
      <c r="C46" s="3">
        <v>158.59</v>
      </c>
    </row>
    <row r="47" spans="2:3" ht="27" customHeight="1" x14ac:dyDescent="0.3">
      <c r="B47" s="13" t="s">
        <v>203</v>
      </c>
      <c r="C47" s="3">
        <v>188.44</v>
      </c>
    </row>
    <row r="48" spans="2:3" ht="27" customHeight="1" x14ac:dyDescent="0.3">
      <c r="B48" s="13" t="s">
        <v>188</v>
      </c>
      <c r="C48" s="3">
        <v>190</v>
      </c>
    </row>
    <row r="49" spans="2:3" ht="27" customHeight="1" x14ac:dyDescent="0.3">
      <c r="B49" s="13" t="s">
        <v>204</v>
      </c>
      <c r="C49" s="3">
        <v>210.66</v>
      </c>
    </row>
    <row r="50" spans="2:3" ht="27" customHeight="1" x14ac:dyDescent="0.3">
      <c r="B50" s="13" t="s">
        <v>90</v>
      </c>
      <c r="C50" s="3">
        <v>216.08</v>
      </c>
    </row>
    <row r="51" spans="2:3" ht="27" customHeight="1" x14ac:dyDescent="0.3">
      <c r="B51" s="13" t="s">
        <v>9</v>
      </c>
      <c r="C51" s="3">
        <v>4318.51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77</v>
      </c>
      <c r="C4" s="1">
        <v>55373</v>
      </c>
    </row>
    <row r="5" spans="2:3" ht="27" customHeight="1" x14ac:dyDescent="0.3">
      <c r="B5" s="13" t="s">
        <v>220</v>
      </c>
      <c r="C5" s="1">
        <v>48597</v>
      </c>
    </row>
    <row r="6" spans="2:3" ht="27" customHeight="1" x14ac:dyDescent="0.3">
      <c r="B6" s="13" t="s">
        <v>132</v>
      </c>
      <c r="C6" s="1">
        <v>38525</v>
      </c>
    </row>
    <row r="7" spans="2:3" ht="27" customHeight="1" x14ac:dyDescent="0.3">
      <c r="B7" s="13" t="s">
        <v>65</v>
      </c>
      <c r="C7" s="1">
        <v>32204</v>
      </c>
    </row>
    <row r="8" spans="2:3" ht="27" customHeight="1" x14ac:dyDescent="0.3">
      <c r="B8" s="13" t="s">
        <v>66</v>
      </c>
      <c r="C8" s="1">
        <v>32112</v>
      </c>
    </row>
    <row r="9" spans="2:3" ht="27" customHeight="1" x14ac:dyDescent="0.3">
      <c r="B9" s="13" t="s">
        <v>143</v>
      </c>
      <c r="C9" s="1">
        <v>30535</v>
      </c>
    </row>
    <row r="10" spans="2:3" ht="27" customHeight="1" x14ac:dyDescent="0.3">
      <c r="B10" s="13" t="s">
        <v>154</v>
      </c>
      <c r="C10" s="1">
        <v>30292</v>
      </c>
    </row>
    <row r="11" spans="2:3" ht="27" customHeight="1" x14ac:dyDescent="0.3">
      <c r="B11" s="13" t="s">
        <v>135</v>
      </c>
      <c r="C11" s="1">
        <v>27864</v>
      </c>
    </row>
    <row r="12" spans="2:3" ht="27" customHeight="1" x14ac:dyDescent="0.3">
      <c r="B12" s="13" t="s">
        <v>155</v>
      </c>
      <c r="C12" s="1">
        <v>27072.99</v>
      </c>
    </row>
    <row r="13" spans="2:3" ht="27" customHeight="1" x14ac:dyDescent="0.3">
      <c r="B13" s="13" t="s">
        <v>137</v>
      </c>
      <c r="C13" s="1">
        <v>26935</v>
      </c>
    </row>
    <row r="14" spans="2:3" ht="27" customHeight="1" x14ac:dyDescent="0.3">
      <c r="B14" s="13" t="s">
        <v>179</v>
      </c>
      <c r="C14" s="1">
        <v>25952</v>
      </c>
    </row>
    <row r="15" spans="2:3" ht="27" customHeight="1" x14ac:dyDescent="0.3">
      <c r="B15" s="13" t="s">
        <v>136</v>
      </c>
      <c r="C15" s="1">
        <v>25887</v>
      </c>
    </row>
    <row r="16" spans="2:3" ht="27" customHeight="1" x14ac:dyDescent="0.3">
      <c r="B16" s="13" t="s">
        <v>138</v>
      </c>
      <c r="C16" s="1">
        <v>25543</v>
      </c>
    </row>
    <row r="17" spans="2:3" ht="27" customHeight="1" x14ac:dyDescent="0.3">
      <c r="B17" s="13" t="s">
        <v>180</v>
      </c>
      <c r="C17" s="1">
        <v>24558</v>
      </c>
    </row>
    <row r="18" spans="2:3" ht="27" customHeight="1" x14ac:dyDescent="0.3">
      <c r="B18" s="13" t="s">
        <v>157</v>
      </c>
      <c r="C18" s="1">
        <v>24128.5</v>
      </c>
    </row>
    <row r="19" spans="2:3" ht="27" customHeight="1" x14ac:dyDescent="0.3">
      <c r="B19" s="13" t="s">
        <v>221</v>
      </c>
      <c r="C19" s="1">
        <v>23660.84</v>
      </c>
    </row>
    <row r="20" spans="2:3" ht="27" customHeight="1" x14ac:dyDescent="0.3">
      <c r="B20" s="13" t="s">
        <v>214</v>
      </c>
      <c r="C20" s="1">
        <v>23458.63</v>
      </c>
    </row>
    <row r="21" spans="2:3" ht="27" customHeight="1" x14ac:dyDescent="0.3">
      <c r="B21" s="13" t="s">
        <v>206</v>
      </c>
      <c r="C21" s="1">
        <v>20987</v>
      </c>
    </row>
    <row r="22" spans="2:3" ht="27" customHeight="1" x14ac:dyDescent="0.3">
      <c r="B22" s="13" t="s">
        <v>133</v>
      </c>
      <c r="C22" s="1">
        <v>20650</v>
      </c>
    </row>
    <row r="23" spans="2:3" ht="27" customHeight="1" x14ac:dyDescent="0.3">
      <c r="B23" s="13" t="s">
        <v>134</v>
      </c>
      <c r="C23" s="1">
        <v>20078</v>
      </c>
    </row>
    <row r="24" spans="2:3" ht="27" customHeight="1" x14ac:dyDescent="0.3">
      <c r="B24" s="13" t="s">
        <v>186</v>
      </c>
      <c r="C24" s="1">
        <v>20057.62</v>
      </c>
    </row>
    <row r="25" spans="2:3" ht="27" customHeight="1" x14ac:dyDescent="0.3">
      <c r="B25" s="13" t="s">
        <v>156</v>
      </c>
      <c r="C25" s="1">
        <v>18966</v>
      </c>
    </row>
    <row r="26" spans="2:3" ht="27" customHeight="1" x14ac:dyDescent="0.3">
      <c r="B26" s="13" t="s">
        <v>131</v>
      </c>
      <c r="C26" s="1">
        <v>18192</v>
      </c>
    </row>
    <row r="27" spans="2:3" ht="27" customHeight="1" x14ac:dyDescent="0.3">
      <c r="B27" s="13" t="s">
        <v>215</v>
      </c>
      <c r="C27" s="1">
        <v>16480.22</v>
      </c>
    </row>
    <row r="28" spans="2:3" ht="27" customHeight="1" x14ac:dyDescent="0.3">
      <c r="B28" s="13" t="s">
        <v>159</v>
      </c>
      <c r="C28" s="1">
        <v>15775</v>
      </c>
    </row>
    <row r="29" spans="2:3" ht="27" customHeight="1" x14ac:dyDescent="0.3">
      <c r="B29" s="13" t="s">
        <v>181</v>
      </c>
      <c r="C29" s="1">
        <v>13745</v>
      </c>
    </row>
    <row r="30" spans="2:3" ht="27" customHeight="1" x14ac:dyDescent="0.3">
      <c r="B30" s="13" t="s">
        <v>158</v>
      </c>
      <c r="C30" s="1">
        <v>13379.46</v>
      </c>
    </row>
    <row r="31" spans="2:3" ht="27" customHeight="1" x14ac:dyDescent="0.3">
      <c r="B31" s="13" t="s">
        <v>207</v>
      </c>
      <c r="C31" s="1">
        <v>13062.5</v>
      </c>
    </row>
    <row r="32" spans="2:3" ht="27" customHeight="1" x14ac:dyDescent="0.3">
      <c r="B32" s="13" t="s">
        <v>182</v>
      </c>
      <c r="C32" s="1">
        <v>12519</v>
      </c>
    </row>
    <row r="33" spans="2:3" ht="27" customHeight="1" x14ac:dyDescent="0.3">
      <c r="B33" s="13" t="s">
        <v>67</v>
      </c>
      <c r="C33" s="1">
        <v>11657</v>
      </c>
    </row>
    <row r="34" spans="2:3" ht="27" customHeight="1" x14ac:dyDescent="0.3">
      <c r="B34" s="13" t="s">
        <v>202</v>
      </c>
      <c r="C34" s="1">
        <v>11590</v>
      </c>
    </row>
    <row r="35" spans="2:3" ht="27" customHeight="1" x14ac:dyDescent="0.3">
      <c r="B35" s="13" t="s">
        <v>139</v>
      </c>
      <c r="C35" s="1">
        <v>11096</v>
      </c>
    </row>
    <row r="36" spans="2:3" ht="27" customHeight="1" x14ac:dyDescent="0.3">
      <c r="B36" s="13" t="s">
        <v>70</v>
      </c>
      <c r="C36" s="1">
        <v>10450</v>
      </c>
    </row>
    <row r="37" spans="2:3" ht="27" customHeight="1" x14ac:dyDescent="0.3">
      <c r="B37" s="13" t="s">
        <v>162</v>
      </c>
      <c r="C37" s="1">
        <v>10432</v>
      </c>
    </row>
    <row r="38" spans="2:3" ht="27" customHeight="1" x14ac:dyDescent="0.3">
      <c r="B38" s="13" t="s">
        <v>69</v>
      </c>
      <c r="C38" s="1">
        <v>10396</v>
      </c>
    </row>
    <row r="39" spans="2:3" ht="27" customHeight="1" x14ac:dyDescent="0.3">
      <c r="B39" s="13" t="s">
        <v>160</v>
      </c>
      <c r="C39" s="1">
        <v>10395</v>
      </c>
    </row>
    <row r="40" spans="2:3" ht="27" customHeight="1" x14ac:dyDescent="0.3">
      <c r="B40" s="13" t="s">
        <v>71</v>
      </c>
      <c r="C40" s="1">
        <v>10352</v>
      </c>
    </row>
    <row r="41" spans="2:3" ht="27" customHeight="1" x14ac:dyDescent="0.3">
      <c r="B41" s="13" t="s">
        <v>68</v>
      </c>
      <c r="C41" s="1">
        <v>9839</v>
      </c>
    </row>
    <row r="42" spans="2:3" ht="27" customHeight="1" x14ac:dyDescent="0.3">
      <c r="B42" s="13" t="s">
        <v>200</v>
      </c>
      <c r="C42" s="1">
        <v>9505</v>
      </c>
    </row>
    <row r="43" spans="2:3" ht="27" customHeight="1" x14ac:dyDescent="0.3">
      <c r="B43" s="13" t="s">
        <v>201</v>
      </c>
      <c r="C43" s="1">
        <v>8577.2000000000007</v>
      </c>
    </row>
    <row r="44" spans="2:3" ht="27" customHeight="1" x14ac:dyDescent="0.3">
      <c r="B44" s="13" t="s">
        <v>163</v>
      </c>
      <c r="C44" s="1">
        <v>8278</v>
      </c>
    </row>
    <row r="45" spans="2:3" ht="27" customHeight="1" x14ac:dyDescent="0.3">
      <c r="B45" s="13" t="s">
        <v>204</v>
      </c>
      <c r="C45" s="1">
        <v>8085</v>
      </c>
    </row>
    <row r="46" spans="2:3" ht="27" customHeight="1" x14ac:dyDescent="0.3">
      <c r="B46" s="13" t="s">
        <v>187</v>
      </c>
      <c r="C46" s="1">
        <v>7799</v>
      </c>
    </row>
    <row r="47" spans="2:3" ht="27" customHeight="1" x14ac:dyDescent="0.3">
      <c r="B47" s="13" t="s">
        <v>90</v>
      </c>
      <c r="C47" s="1">
        <v>7445</v>
      </c>
    </row>
    <row r="48" spans="2:3" ht="27" customHeight="1" x14ac:dyDescent="0.3">
      <c r="B48" s="13" t="s">
        <v>188</v>
      </c>
      <c r="C48" s="1">
        <v>7302.14</v>
      </c>
    </row>
    <row r="49" spans="2:3" ht="27" customHeight="1" x14ac:dyDescent="0.3">
      <c r="B49" s="13" t="s">
        <v>161</v>
      </c>
      <c r="C49" s="1">
        <v>6987</v>
      </c>
    </row>
    <row r="50" spans="2:3" ht="27" customHeight="1" x14ac:dyDescent="0.3">
      <c r="B50" s="13" t="s">
        <v>203</v>
      </c>
      <c r="C50" s="1">
        <v>6349.88</v>
      </c>
    </row>
    <row r="51" spans="2:3" ht="27" customHeight="1" x14ac:dyDescent="0.3">
      <c r="B51" s="13" t="s">
        <v>9</v>
      </c>
      <c r="C51" s="1">
        <v>893124.97999999986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131</v>
      </c>
      <c r="C4" s="3">
        <v>35.61</v>
      </c>
    </row>
    <row r="5" spans="2:3" ht="27" customHeight="1" x14ac:dyDescent="0.3">
      <c r="B5" s="13" t="s">
        <v>156</v>
      </c>
      <c r="C5" s="3">
        <v>177.27</v>
      </c>
    </row>
    <row r="6" spans="2:3" ht="27" customHeight="1" x14ac:dyDescent="0.3">
      <c r="B6" s="13" t="s">
        <v>158</v>
      </c>
      <c r="C6" s="3">
        <v>184.8</v>
      </c>
    </row>
    <row r="7" spans="2:3" ht="27" customHeight="1" x14ac:dyDescent="0.3">
      <c r="B7" s="13" t="s">
        <v>154</v>
      </c>
      <c r="C7" s="3">
        <v>226.44</v>
      </c>
    </row>
    <row r="8" spans="2:3" ht="27" customHeight="1" x14ac:dyDescent="0.3">
      <c r="B8" s="13" t="s">
        <v>77</v>
      </c>
      <c r="C8" s="3">
        <v>237.59</v>
      </c>
    </row>
    <row r="9" spans="2:3" ht="27" customHeight="1" x14ac:dyDescent="0.3">
      <c r="B9" s="13" t="s">
        <v>65</v>
      </c>
      <c r="C9" s="3">
        <v>262.60000000000002</v>
      </c>
    </row>
    <row r="10" spans="2:3" ht="27" customHeight="1" x14ac:dyDescent="0.3">
      <c r="B10" s="13" t="s">
        <v>132</v>
      </c>
      <c r="C10" s="3">
        <v>269.61</v>
      </c>
    </row>
    <row r="11" spans="2:3" ht="27" customHeight="1" x14ac:dyDescent="0.3">
      <c r="B11" s="13" t="s">
        <v>200</v>
      </c>
      <c r="C11" s="3">
        <v>287.18</v>
      </c>
    </row>
    <row r="12" spans="2:3" ht="27" customHeight="1" x14ac:dyDescent="0.3">
      <c r="B12" s="13" t="s">
        <v>133</v>
      </c>
      <c r="C12" s="3">
        <v>336.42</v>
      </c>
    </row>
    <row r="13" spans="2:3" ht="27" customHeight="1" x14ac:dyDescent="0.3">
      <c r="B13" s="13" t="s">
        <v>139</v>
      </c>
      <c r="C13" s="3">
        <v>384.59</v>
      </c>
    </row>
    <row r="14" spans="2:3" ht="27" customHeight="1" x14ac:dyDescent="0.3">
      <c r="B14" s="13" t="s">
        <v>161</v>
      </c>
      <c r="C14" s="3">
        <v>388.05</v>
      </c>
    </row>
    <row r="15" spans="2:3" ht="27" customHeight="1" x14ac:dyDescent="0.3">
      <c r="B15" s="13" t="s">
        <v>155</v>
      </c>
      <c r="C15" s="3">
        <v>447.21</v>
      </c>
    </row>
    <row r="16" spans="2:3" ht="27" customHeight="1" x14ac:dyDescent="0.3">
      <c r="B16" s="13" t="s">
        <v>157</v>
      </c>
      <c r="C16" s="3">
        <v>451.85</v>
      </c>
    </row>
    <row r="17" spans="2:3" ht="27" customHeight="1" x14ac:dyDescent="0.3">
      <c r="B17" s="13" t="s">
        <v>201</v>
      </c>
      <c r="C17" s="3">
        <v>512.39</v>
      </c>
    </row>
    <row r="18" spans="2:3" ht="27" customHeight="1" x14ac:dyDescent="0.3">
      <c r="B18" s="13" t="s">
        <v>134</v>
      </c>
      <c r="C18" s="3">
        <v>560.07000000000005</v>
      </c>
    </row>
    <row r="19" spans="2:3" ht="27" customHeight="1" x14ac:dyDescent="0.3">
      <c r="B19" s="13" t="s">
        <v>181</v>
      </c>
      <c r="C19" s="3">
        <v>590.89</v>
      </c>
    </row>
    <row r="20" spans="2:3" ht="27" customHeight="1" x14ac:dyDescent="0.3">
      <c r="B20" s="13" t="s">
        <v>67</v>
      </c>
      <c r="C20" s="3">
        <v>656.66</v>
      </c>
    </row>
    <row r="21" spans="2:3" ht="27" customHeight="1" x14ac:dyDescent="0.3">
      <c r="B21" s="13" t="s">
        <v>135</v>
      </c>
      <c r="C21" s="3">
        <v>739.31</v>
      </c>
    </row>
    <row r="22" spans="2:3" ht="27" customHeight="1" x14ac:dyDescent="0.3">
      <c r="B22" s="13" t="s">
        <v>143</v>
      </c>
      <c r="C22" s="3">
        <v>768.82</v>
      </c>
    </row>
    <row r="23" spans="2:3" ht="27" customHeight="1" x14ac:dyDescent="0.3">
      <c r="B23" s="13" t="s">
        <v>220</v>
      </c>
      <c r="C23" s="3">
        <v>771.77</v>
      </c>
    </row>
    <row r="24" spans="2:3" ht="27" customHeight="1" x14ac:dyDescent="0.3">
      <c r="B24" s="13" t="s">
        <v>160</v>
      </c>
      <c r="C24" s="3">
        <v>838.17</v>
      </c>
    </row>
    <row r="25" spans="2:3" ht="27" customHeight="1" x14ac:dyDescent="0.3">
      <c r="B25" s="13" t="s">
        <v>68</v>
      </c>
      <c r="C25" s="3">
        <v>885.22</v>
      </c>
    </row>
    <row r="26" spans="2:3" ht="27" customHeight="1" x14ac:dyDescent="0.3">
      <c r="B26" s="13" t="s">
        <v>136</v>
      </c>
      <c r="C26" s="3">
        <v>925.56</v>
      </c>
    </row>
    <row r="27" spans="2:3" ht="27" customHeight="1" x14ac:dyDescent="0.3">
      <c r="B27" s="13" t="s">
        <v>202</v>
      </c>
      <c r="C27" s="3">
        <v>1136.33</v>
      </c>
    </row>
    <row r="28" spans="2:3" ht="27" customHeight="1" x14ac:dyDescent="0.3">
      <c r="B28" s="13" t="s">
        <v>187</v>
      </c>
      <c r="C28" s="3">
        <v>1216.69</v>
      </c>
    </row>
    <row r="29" spans="2:3" ht="27" customHeight="1" x14ac:dyDescent="0.3">
      <c r="B29" s="13" t="s">
        <v>66</v>
      </c>
      <c r="C29" s="3">
        <v>1386.39</v>
      </c>
    </row>
    <row r="30" spans="2:3" ht="27" customHeight="1" x14ac:dyDescent="0.3">
      <c r="B30" s="13" t="s">
        <v>206</v>
      </c>
      <c r="C30" s="3">
        <v>1480.21</v>
      </c>
    </row>
    <row r="31" spans="2:3" ht="27" customHeight="1" x14ac:dyDescent="0.3">
      <c r="B31" s="13" t="s">
        <v>215</v>
      </c>
      <c r="C31" s="3">
        <v>1485.51</v>
      </c>
    </row>
    <row r="32" spans="2:3" ht="27" customHeight="1" x14ac:dyDescent="0.3">
      <c r="B32" s="13" t="s">
        <v>179</v>
      </c>
      <c r="C32" s="3">
        <v>1502.87</v>
      </c>
    </row>
    <row r="33" spans="2:3" ht="27" customHeight="1" x14ac:dyDescent="0.3">
      <c r="B33" s="13" t="s">
        <v>203</v>
      </c>
      <c r="C33" s="3">
        <v>1513.55</v>
      </c>
    </row>
    <row r="34" spans="2:3" ht="27" customHeight="1" x14ac:dyDescent="0.3">
      <c r="B34" s="13" t="s">
        <v>207</v>
      </c>
      <c r="C34" s="3">
        <v>1535</v>
      </c>
    </row>
    <row r="35" spans="2:3" ht="27" customHeight="1" x14ac:dyDescent="0.3">
      <c r="B35" s="13" t="s">
        <v>70</v>
      </c>
      <c r="C35" s="3">
        <v>1818.77</v>
      </c>
    </row>
    <row r="36" spans="2:3" ht="27" customHeight="1" x14ac:dyDescent="0.3">
      <c r="B36" s="13" t="s">
        <v>163</v>
      </c>
      <c r="C36" s="3">
        <v>1878.68</v>
      </c>
    </row>
    <row r="37" spans="2:3" ht="27" customHeight="1" x14ac:dyDescent="0.3">
      <c r="B37" s="13" t="s">
        <v>214</v>
      </c>
      <c r="C37" s="3">
        <v>1887.59</v>
      </c>
    </row>
    <row r="38" spans="2:3" ht="27" customHeight="1" x14ac:dyDescent="0.3">
      <c r="B38" s="13" t="s">
        <v>188</v>
      </c>
      <c r="C38" s="3">
        <v>2061.89</v>
      </c>
    </row>
    <row r="39" spans="2:3" ht="27" customHeight="1" x14ac:dyDescent="0.3">
      <c r="B39" s="13" t="s">
        <v>186</v>
      </c>
      <c r="C39" s="3">
        <v>2098.9899999999998</v>
      </c>
    </row>
    <row r="40" spans="2:3" ht="27" customHeight="1" x14ac:dyDescent="0.3">
      <c r="B40" s="13" t="s">
        <v>180</v>
      </c>
      <c r="C40" s="3">
        <v>2341.54</v>
      </c>
    </row>
    <row r="41" spans="2:3" ht="27" customHeight="1" x14ac:dyDescent="0.3">
      <c r="B41" s="13" t="s">
        <v>182</v>
      </c>
      <c r="C41" s="3">
        <v>2564.7600000000002</v>
      </c>
    </row>
    <row r="42" spans="2:3" ht="27" customHeight="1" x14ac:dyDescent="0.3">
      <c r="B42" s="13" t="s">
        <v>159</v>
      </c>
      <c r="C42" s="3">
        <v>2569.91</v>
      </c>
    </row>
    <row r="43" spans="2:3" ht="27" customHeight="1" x14ac:dyDescent="0.3">
      <c r="B43" s="13" t="s">
        <v>71</v>
      </c>
      <c r="C43" s="3">
        <v>2637.56</v>
      </c>
    </row>
    <row r="44" spans="2:3" ht="27" customHeight="1" x14ac:dyDescent="0.3">
      <c r="B44" s="13" t="s">
        <v>162</v>
      </c>
      <c r="C44" s="3">
        <v>2656.06</v>
      </c>
    </row>
    <row r="45" spans="2:3" ht="27" customHeight="1" x14ac:dyDescent="0.3">
      <c r="B45" s="13" t="s">
        <v>204</v>
      </c>
      <c r="C45" s="3">
        <v>3492.77</v>
      </c>
    </row>
    <row r="46" spans="2:3" ht="27" customHeight="1" x14ac:dyDescent="0.3">
      <c r="B46" s="13" t="s">
        <v>69</v>
      </c>
      <c r="C46" s="3">
        <v>3599.63</v>
      </c>
    </row>
    <row r="47" spans="2:3" ht="27" customHeight="1" x14ac:dyDescent="0.3">
      <c r="B47" s="13" t="s">
        <v>90</v>
      </c>
      <c r="C47" s="3">
        <v>3936.18</v>
      </c>
    </row>
    <row r="48" spans="2:3" ht="27" customHeight="1" x14ac:dyDescent="0.3">
      <c r="B48" s="13" t="s">
        <v>138</v>
      </c>
      <c r="C48" s="3">
        <v>4461.2299999999996</v>
      </c>
    </row>
    <row r="49" spans="2:3" ht="27" customHeight="1" x14ac:dyDescent="0.3">
      <c r="B49" s="13" t="s">
        <v>221</v>
      </c>
      <c r="C49" s="3">
        <v>5170.32</v>
      </c>
    </row>
    <row r="50" spans="2:3" ht="27" customHeight="1" x14ac:dyDescent="0.3">
      <c r="B50" s="13" t="s">
        <v>137</v>
      </c>
      <c r="C50" s="3">
        <v>6668.05</v>
      </c>
    </row>
    <row r="51" spans="2:3" ht="27" customHeight="1" x14ac:dyDescent="0.3">
      <c r="B51" s="13" t="s">
        <v>9</v>
      </c>
      <c r="C51" s="3">
        <v>72038.559999999998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207</v>
      </c>
      <c r="C4" s="1">
        <v>27143.22</v>
      </c>
    </row>
    <row r="5" spans="2:3" ht="27" customHeight="1" x14ac:dyDescent="0.3">
      <c r="B5" s="13" t="s">
        <v>77</v>
      </c>
      <c r="C5" s="1">
        <v>20531</v>
      </c>
    </row>
    <row r="6" spans="2:3" ht="27" customHeight="1" x14ac:dyDescent="0.3">
      <c r="B6" s="13" t="s">
        <v>132</v>
      </c>
      <c r="C6" s="1">
        <v>18669</v>
      </c>
    </row>
    <row r="7" spans="2:3" ht="27" customHeight="1" x14ac:dyDescent="0.3">
      <c r="B7" s="13" t="s">
        <v>154</v>
      </c>
      <c r="C7" s="1">
        <v>17714</v>
      </c>
    </row>
    <row r="8" spans="2:3" ht="27" customHeight="1" x14ac:dyDescent="0.3">
      <c r="B8" s="13" t="s">
        <v>203</v>
      </c>
      <c r="C8" s="1">
        <v>16300.78</v>
      </c>
    </row>
    <row r="9" spans="2:3" ht="27" customHeight="1" x14ac:dyDescent="0.3">
      <c r="B9" s="13" t="s">
        <v>220</v>
      </c>
      <c r="C9" s="1">
        <v>14692.8</v>
      </c>
    </row>
    <row r="10" spans="2:3" ht="27" customHeight="1" x14ac:dyDescent="0.3">
      <c r="B10" s="13" t="s">
        <v>65</v>
      </c>
      <c r="C10" s="1">
        <v>13138</v>
      </c>
    </row>
    <row r="11" spans="2:3" ht="27" customHeight="1" x14ac:dyDescent="0.3">
      <c r="B11" s="13" t="s">
        <v>131</v>
      </c>
      <c r="C11" s="1">
        <v>12920</v>
      </c>
    </row>
    <row r="12" spans="2:3" ht="27" customHeight="1" x14ac:dyDescent="0.3">
      <c r="B12" s="13" t="s">
        <v>135</v>
      </c>
      <c r="C12" s="1">
        <v>12266</v>
      </c>
    </row>
    <row r="13" spans="2:3" ht="27" customHeight="1" x14ac:dyDescent="0.3">
      <c r="B13" s="13" t="s">
        <v>136</v>
      </c>
      <c r="C13" s="1">
        <v>12017</v>
      </c>
    </row>
    <row r="14" spans="2:3" ht="27" customHeight="1" x14ac:dyDescent="0.3">
      <c r="B14" s="13" t="s">
        <v>143</v>
      </c>
      <c r="C14" s="1">
        <v>11691</v>
      </c>
    </row>
    <row r="15" spans="2:3" ht="27" customHeight="1" x14ac:dyDescent="0.3">
      <c r="B15" s="13" t="s">
        <v>155</v>
      </c>
      <c r="C15" s="1">
        <v>11189.89</v>
      </c>
    </row>
    <row r="16" spans="2:3" ht="27" customHeight="1" x14ac:dyDescent="0.3">
      <c r="B16" s="13" t="s">
        <v>156</v>
      </c>
      <c r="C16" s="1">
        <v>10172</v>
      </c>
    </row>
    <row r="17" spans="2:3" ht="27" customHeight="1" x14ac:dyDescent="0.3">
      <c r="B17" s="13" t="s">
        <v>133</v>
      </c>
      <c r="C17" s="1">
        <v>10055</v>
      </c>
    </row>
    <row r="18" spans="2:3" ht="27" customHeight="1" x14ac:dyDescent="0.3">
      <c r="B18" s="13" t="s">
        <v>134</v>
      </c>
      <c r="C18" s="1">
        <v>9308</v>
      </c>
    </row>
    <row r="19" spans="2:3" ht="27" customHeight="1" x14ac:dyDescent="0.3">
      <c r="B19" s="13" t="s">
        <v>158</v>
      </c>
      <c r="C19" s="1">
        <v>9015.32</v>
      </c>
    </row>
    <row r="20" spans="2:3" ht="27" customHeight="1" x14ac:dyDescent="0.3">
      <c r="B20" s="13" t="s">
        <v>157</v>
      </c>
      <c r="C20" s="1">
        <v>8980.59</v>
      </c>
    </row>
    <row r="21" spans="2:3" ht="27" customHeight="1" x14ac:dyDescent="0.3">
      <c r="B21" s="13" t="s">
        <v>214</v>
      </c>
      <c r="C21" s="1">
        <v>8241.4330000000009</v>
      </c>
    </row>
    <row r="22" spans="2:3" ht="27" customHeight="1" x14ac:dyDescent="0.3">
      <c r="B22" s="13" t="s">
        <v>179</v>
      </c>
      <c r="C22" s="1">
        <v>7620</v>
      </c>
    </row>
    <row r="23" spans="2:3" ht="27" customHeight="1" x14ac:dyDescent="0.3">
      <c r="B23" s="13" t="s">
        <v>201</v>
      </c>
      <c r="C23" s="1">
        <v>7406.61</v>
      </c>
    </row>
    <row r="24" spans="2:3" ht="27" customHeight="1" x14ac:dyDescent="0.3">
      <c r="B24" s="13" t="s">
        <v>66</v>
      </c>
      <c r="C24" s="1">
        <v>7223</v>
      </c>
    </row>
    <row r="25" spans="2:3" ht="27" customHeight="1" x14ac:dyDescent="0.3">
      <c r="B25" s="13" t="s">
        <v>180</v>
      </c>
      <c r="C25" s="1">
        <v>6777</v>
      </c>
    </row>
    <row r="26" spans="2:3" ht="27" customHeight="1" x14ac:dyDescent="0.3">
      <c r="B26" s="13" t="s">
        <v>206</v>
      </c>
      <c r="C26" s="1">
        <v>6750</v>
      </c>
    </row>
    <row r="27" spans="2:3" ht="27" customHeight="1" x14ac:dyDescent="0.3">
      <c r="B27" s="13" t="s">
        <v>215</v>
      </c>
      <c r="C27" s="1">
        <v>6385</v>
      </c>
    </row>
    <row r="28" spans="2:3" ht="27" customHeight="1" x14ac:dyDescent="0.3">
      <c r="B28" s="13" t="s">
        <v>186</v>
      </c>
      <c r="C28" s="1">
        <v>5870.3512499999997</v>
      </c>
    </row>
    <row r="29" spans="2:3" ht="27" customHeight="1" x14ac:dyDescent="0.3">
      <c r="B29" s="13" t="s">
        <v>70</v>
      </c>
      <c r="C29" s="1">
        <v>5785</v>
      </c>
    </row>
    <row r="30" spans="2:3" ht="27" customHeight="1" x14ac:dyDescent="0.3">
      <c r="B30" s="13" t="s">
        <v>159</v>
      </c>
      <c r="C30" s="1">
        <v>5444</v>
      </c>
    </row>
    <row r="31" spans="2:3" ht="27" customHeight="1" x14ac:dyDescent="0.3">
      <c r="B31" s="13" t="s">
        <v>71</v>
      </c>
      <c r="C31" s="1">
        <v>5262</v>
      </c>
    </row>
    <row r="32" spans="2:3" ht="27" customHeight="1" x14ac:dyDescent="0.3">
      <c r="B32" s="13" t="s">
        <v>181</v>
      </c>
      <c r="C32" s="1">
        <v>5238</v>
      </c>
    </row>
    <row r="33" spans="2:3" ht="27" customHeight="1" x14ac:dyDescent="0.3">
      <c r="B33" s="13" t="s">
        <v>139</v>
      </c>
      <c r="C33" s="1">
        <v>5226</v>
      </c>
    </row>
    <row r="34" spans="2:3" ht="27" customHeight="1" x14ac:dyDescent="0.3">
      <c r="B34" s="13" t="s">
        <v>202</v>
      </c>
      <c r="C34" s="1">
        <v>5208</v>
      </c>
    </row>
    <row r="35" spans="2:3" ht="27" customHeight="1" x14ac:dyDescent="0.3">
      <c r="B35" s="13" t="s">
        <v>138</v>
      </c>
      <c r="C35" s="1">
        <v>5187.88</v>
      </c>
    </row>
    <row r="36" spans="2:3" ht="27" customHeight="1" x14ac:dyDescent="0.3">
      <c r="B36" s="13" t="s">
        <v>160</v>
      </c>
      <c r="C36" s="1">
        <v>5030</v>
      </c>
    </row>
    <row r="37" spans="2:3" ht="27" customHeight="1" x14ac:dyDescent="0.3">
      <c r="B37" s="13" t="s">
        <v>161</v>
      </c>
      <c r="C37" s="1">
        <v>4965</v>
      </c>
    </row>
    <row r="38" spans="2:3" ht="27" customHeight="1" x14ac:dyDescent="0.3">
      <c r="B38" s="13" t="s">
        <v>221</v>
      </c>
      <c r="C38" s="1">
        <v>4844.1812499999996</v>
      </c>
    </row>
    <row r="39" spans="2:3" ht="27" customHeight="1" x14ac:dyDescent="0.3">
      <c r="B39" s="13" t="s">
        <v>67</v>
      </c>
      <c r="C39" s="1">
        <v>4575</v>
      </c>
    </row>
    <row r="40" spans="2:3" ht="27" customHeight="1" x14ac:dyDescent="0.3">
      <c r="B40" s="13" t="s">
        <v>200</v>
      </c>
      <c r="C40" s="1">
        <v>4550</v>
      </c>
    </row>
    <row r="41" spans="2:3" ht="27" customHeight="1" x14ac:dyDescent="0.3">
      <c r="B41" s="13" t="s">
        <v>137</v>
      </c>
      <c r="C41" s="1">
        <v>4149</v>
      </c>
    </row>
    <row r="42" spans="2:3" ht="27" customHeight="1" x14ac:dyDescent="0.3">
      <c r="B42" s="13" t="s">
        <v>68</v>
      </c>
      <c r="C42" s="1">
        <v>3912</v>
      </c>
    </row>
    <row r="43" spans="2:3" ht="27" customHeight="1" x14ac:dyDescent="0.3">
      <c r="B43" s="13" t="s">
        <v>163</v>
      </c>
      <c r="C43" s="1">
        <v>3886</v>
      </c>
    </row>
    <row r="44" spans="2:3" ht="27" customHeight="1" x14ac:dyDescent="0.3">
      <c r="B44" s="13" t="s">
        <v>182</v>
      </c>
      <c r="C44" s="1">
        <v>3825</v>
      </c>
    </row>
    <row r="45" spans="2:3" ht="27" customHeight="1" x14ac:dyDescent="0.3">
      <c r="B45" s="13" t="s">
        <v>204</v>
      </c>
      <c r="C45" s="1">
        <v>3775</v>
      </c>
    </row>
    <row r="46" spans="2:3" ht="27" customHeight="1" x14ac:dyDescent="0.3">
      <c r="B46" s="13" t="s">
        <v>90</v>
      </c>
      <c r="C46" s="1">
        <v>3010</v>
      </c>
    </row>
    <row r="47" spans="2:3" ht="27" customHeight="1" x14ac:dyDescent="0.3">
      <c r="B47" s="13" t="s">
        <v>188</v>
      </c>
      <c r="C47" s="1">
        <v>2723.7275</v>
      </c>
    </row>
    <row r="48" spans="2:3" ht="27" customHeight="1" x14ac:dyDescent="0.3">
      <c r="B48" s="13" t="s">
        <v>187</v>
      </c>
      <c r="C48" s="1">
        <v>2588</v>
      </c>
    </row>
    <row r="49" spans="2:3" ht="27" customHeight="1" x14ac:dyDescent="0.3">
      <c r="B49" s="13" t="s">
        <v>162</v>
      </c>
      <c r="C49" s="1">
        <v>2410</v>
      </c>
    </row>
    <row r="50" spans="2:3" ht="27" customHeight="1" x14ac:dyDescent="0.3">
      <c r="B50" s="13" t="s">
        <v>69</v>
      </c>
      <c r="C50" s="1">
        <v>2029</v>
      </c>
    </row>
    <row r="51" spans="2:3" ht="27" customHeight="1" x14ac:dyDescent="0.3">
      <c r="B51" s="13" t="s">
        <v>9</v>
      </c>
      <c r="C51" s="1">
        <v>385699.78300000005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4:F93"/>
  <sheetViews>
    <sheetView tabSelected="1" topLeftCell="F1" zoomScaleNormal="100" workbookViewId="0">
      <selection activeCell="S4" sqref="S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31</v>
      </c>
      <c r="F4" s="31" t="s">
        <v>32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Chart]]="X",PerfPowerST[[#This Row],[ExcludeHere]]="X"),NA(),GeneralTable[[#This Row],[Cons. ST]]),NA())</f>
        <v>10432</v>
      </c>
      <c r="F5" s="30">
        <f>IFERROR(IF(OR(GeneralTable[[#This Row],[Exclude From Chart]]="X",PerfPowerST[[#This Row],[ExcludeHere]]="X"),NA(),GeneralTable[[#This Row],[Dur. ST]]),NA())</f>
        <v>669.57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Chart]]="X",PerfPowerST[[#This Row],[ExcludeHere]]="X"),NA(),GeneralTable[[#This Row],[Cons. ST]]),NA())</f>
        <v>32112</v>
      </c>
      <c r="F6" s="30">
        <f>IFERROR(IF(OR(GeneralTable[[#This Row],[Exclude From Chart]]="X",PerfPowerST[[#This Row],[ExcludeHere]]="X"),NA(),GeneralTable[[#This Row],[Dur. ST]]),NA())</f>
        <v>680.5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Chart]]="X",PerfPowerST[[#This Row],[ExcludeHere]]="X"),NA(),GeneralTable[[#This Row],[Cons. ST]]),NA())</f>
        <v>9839</v>
      </c>
      <c r="F7" s="30">
        <f>IFERROR(IF(OR(GeneralTable[[#This Row],[Exclude From Chart]]="X",PerfPowerST[[#This Row],[ExcludeHere]]="X"),NA(),GeneralTable[[#This Row],[Dur. ST]]),NA())</f>
        <v>795.5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Chart]]="X",PerfPowerST[[#This Row],[ExcludeHere]]="X"),NA(),GeneralTable[[#This Row],[Cons. ST]]),NA())</f>
        <v>#N/A</v>
      </c>
      <c r="F8" s="30" t="e">
        <f>IFERROR(IF(OR(GeneralTable[[#This Row],[Exclude From Chart]]="X",PerfPowerST[[#This Row],[ExcludeHere]]="X"),NA(),GeneralTable[[#This Row],[Dur. ST]]),NA())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Chart]]="X",PerfPowerST[[#This Row],[ExcludeHere]]="X"),NA(),GeneralTable[[#This Row],[Cons. ST]]),NA())</f>
        <v>10352</v>
      </c>
      <c r="F9" s="30">
        <f>IFERROR(IF(OR(GeneralTable[[#This Row],[Exclude From Chart]]="X",PerfPowerST[[#This Row],[ExcludeHere]]="X"),NA(),GeneralTable[[#This Row],[Dur. ST]]),NA())</f>
        <v>627.79999999999995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Chart]]="X",PerfPowerST[[#This Row],[ExcludeHere]]="X"),NA(),GeneralTable[[#This Row],[Cons. ST]]),NA())</f>
        <v>#N/A</v>
      </c>
      <c r="F10" s="30" t="e">
        <f>IFERROR(IF(OR(GeneralTable[[#This Row],[Exclude From Chart]]="X",PerfPowerST[[#This Row],[ExcludeHere]]="X"),NA(),GeneralTable[[#This Row],[Dur. ST]]),NA())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Chart]]="X",PerfPowerST[[#This Row],[ExcludeHere]]="X"),NA(),GeneralTable[[#This Row],[Cons. ST]]),NA())</f>
        <v>10396</v>
      </c>
      <c r="F11" s="30">
        <f>IFERROR(IF(OR(GeneralTable[[#This Row],[Exclude From Chart]]="X",PerfPowerST[[#This Row],[ExcludeHere]]="X"),NA(),GeneralTable[[#This Row],[Dur. ST]]),NA())</f>
        <v>697.6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Chart]]="X",PerfPowerST[[#This Row],[ExcludeHere]]="X"),NA(),GeneralTable[[#This Row],[Cons. ST]]),NA())</f>
        <v>#N/A</v>
      </c>
      <c r="F12" s="30" t="e">
        <f>IFERROR(IF(OR(GeneralTable[[#This Row],[Exclude From Chart]]="X",PerfPowerST[[#This Row],[ExcludeHere]]="X"),NA(),GeneralTable[[#This Row],[Dur. ST]]),NA())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Chart]]="X",PerfPowerST[[#This Row],[ExcludeHere]]="X"),NA(),GeneralTable[[#This Row],[Cons. ST]]),NA())</f>
        <v>#N/A</v>
      </c>
      <c r="F13" s="30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Chart]]="X",PerfPowerST[[#This Row],[ExcludeHere]]="X"),NA(),GeneralTable[[#This Row],[Cons. ST]]),NA())</f>
        <v>#N/A</v>
      </c>
      <c r="F14" s="30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Chart]]="X",PerfPowerST[[#This Row],[ExcludeHere]]="X"),NA(),GeneralTable[[#This Row],[Cons. ST]]),NA())</f>
        <v>11657</v>
      </c>
      <c r="F15" s="30">
        <f>IFERROR(IF(OR(GeneralTable[[#This Row],[Exclude From Chart]]="X",PerfPowerST[[#This Row],[ExcludeHere]]="X"),NA(),GeneralTable[[#This Row],[Dur. ST]]),NA())</f>
        <v>972.15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Chart]]="X",PerfPowerST[[#This Row],[ExcludeHere]]="X"),NA(),GeneralTable[[#This Row],[Cons. ST]]),NA())</f>
        <v>10450</v>
      </c>
      <c r="F16" s="30">
        <f>IFERROR(IF(OR(GeneralTable[[#This Row],[Exclude From Chart]]="X",PerfPowerST[[#This Row],[ExcludeHere]]="X"),NA(),GeneralTable[[#This Row],[Dur. ST]]),NA())</f>
        <v>653.125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Chart]]="X",PerfPowerST[[#This Row],[ExcludeHere]]="X"),NA(),GeneralTable[[#This Row],[Cons. ST]]),NA())</f>
        <v>#N/A</v>
      </c>
      <c r="F17" s="30" t="e">
        <f>IFERROR(IF(OR(GeneralTable[[#This Row],[Exclude From Chart]]="X",PerfPowerST[[#This Row],[ExcludeHere]]="X"),NA(),GeneralTable[[#This Row],[Dur. ST]]),NA())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Chart]]="X",PerfPowerST[[#This Row],[ExcludeHere]]="X"),NA(),GeneralTable[[#This Row],[Cons. ST]]),NA())</f>
        <v>#N/A</v>
      </c>
      <c r="F18" s="30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Chart]]="X",PerfPowerST[[#This Row],[ExcludeHere]]="X"),NA(),GeneralTable[[#This Row],[Cons. ST]]),NA())</f>
        <v>#N/A</v>
      </c>
      <c r="F19" s="30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Chart]]="X",PerfPowerST[[#This Row],[ExcludeHere]]="X"),NA(),GeneralTable[[#This Row],[Cons. ST]]),NA())</f>
        <v>#N/A</v>
      </c>
      <c r="F20" s="30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Chart]]="X",PerfPowerST[[#This Row],[ExcludeHere]]="X"),NA(),GeneralTable[[#This Row],[Cons. ST]]),NA())</f>
        <v>32204</v>
      </c>
      <c r="F21" s="30">
        <f>IFERROR(IF(OR(GeneralTable[[#This Row],[Exclude From Chart]]="X",PerfPowerST[[#This Row],[ExcludeHere]]="X"),NA(),GeneralTable[[#This Row],[Dur. ST]]),NA())</f>
        <v>998.38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Chart]]="X",PerfPowerST[[#This Row],[ExcludeHere]]="X"),NA(),GeneralTable[[#This Row],[Cons. ST]]),NA())</f>
        <v>#N/A</v>
      </c>
      <c r="F22" s="30" t="e">
        <f>IFERROR(IF(OR(GeneralTable[[#This Row],[Exclude From Chart]]="X",PerfPowerST[[#This Row],[ExcludeHere]]="X"),NA(),GeneralTable[[#This Row],[Dur. ST]]),NA())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Chart]]="X",PerfPowerST[[#This Row],[ExcludeHere]]="X"),NA(),GeneralTable[[#This Row],[Cons. ST]]),NA())</f>
        <v>#N/A</v>
      </c>
      <c r="F23" s="30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Chart]]="X",PerfPowerST[[#This Row],[ExcludeHere]]="X"),NA(),GeneralTable[[#This Row],[Cons. ST]]),NA())</f>
        <v>#N/A</v>
      </c>
      <c r="F24" s="30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Chart]]="X",PerfPowerST[[#This Row],[ExcludeHere]]="X"),NA(),GeneralTable[[#This Row],[Cons. ST]]),NA())</f>
        <v>#N/A</v>
      </c>
      <c r="F25" s="30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Chart]]="X",PerfPowerST[[#This Row],[ExcludeHere]]="X"),NA(),GeneralTable[[#This Row],[Cons. ST]]),NA())</f>
        <v>#N/A</v>
      </c>
      <c r="F26" s="30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Chart]]="X",PerfPowerST[[#This Row],[ExcludeHere]]="X"),NA(),GeneralTable[[#This Row],[Cons. ST]]),NA())</f>
        <v>55373</v>
      </c>
      <c r="F27" s="30">
        <f>IFERROR(IF(OR(GeneralTable[[#This Row],[Exclude From Chart]]="X",PerfPowerST[[#This Row],[ExcludeHere]]="X"),NA(),GeneralTable[[#This Row],[Dur. ST]]),NA())</f>
        <v>1034.6400000000001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Chart]]="X",PerfPowerST[[#This Row],[ExcludeHere]]="X"),NA(),GeneralTable[[#This Row],[Cons. ST]]),NA())</f>
        <v>#N/A</v>
      </c>
      <c r="F28" s="30" t="e">
        <f>IFERROR(IF(OR(GeneralTable[[#This Row],[Exclude From Chart]]="X",PerfPowerST[[#This Row],[ExcludeHere]]="X"),NA(),GeneralTable[[#This Row],[Dur. ST]]),NA())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Chart]]="X",PerfPowerST[[#This Row],[ExcludeHere]]="X"),NA(),GeneralTable[[#This Row],[Cons. ST]]),NA())</f>
        <v>#N/A</v>
      </c>
      <c r="F29" s="30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Chart]]="X",PerfPowerST[[#This Row],[ExcludeHere]]="X"),NA(),GeneralTable[[#This Row],[Cons. ST]]),NA())</f>
        <v>#N/A</v>
      </c>
      <c r="F30" s="30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Chart]]="X",PerfPowerST[[#This Row],[ExcludeHere]]="X"),NA(),GeneralTable[[#This Row],[Cons. ST]]),NA())</f>
        <v>#N/A</v>
      </c>
      <c r="F31" s="30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Chart]]="X",PerfPowerST[[#This Row],[ExcludeHere]]="X"),NA(),GeneralTable[[#This Row],[Cons. ST]]),NA())</f>
        <v>20078</v>
      </c>
      <c r="F32" s="30">
        <f>IFERROR(IF(OR(GeneralTable[[#This Row],[Exclude From Chart]]="X",PerfPowerST[[#This Row],[ExcludeHere]]="X"),NA(),GeneralTable[[#This Row],[Dur. ST]]),NA())</f>
        <v>904.59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Chart]]="X",PerfPowerST[[#This Row],[ExcludeHere]]="X"),NA(),GeneralTable[[#This Row],[Cons. ST]]),NA())</f>
        <v>#N/A</v>
      </c>
      <c r="F33" s="30" t="e">
        <f>IFERROR(IF(OR(GeneralTable[[#This Row],[Exclude From Chart]]="X",PerfPowerST[[#This Row],[ExcludeHere]]="X"),NA(),GeneralTable[[#This Row],[Dur. ST]]),NA())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Chart]]="X",PerfPowerST[[#This Row],[ExcludeHere]]="X"),NA(),GeneralTable[[#This Row],[Cons. ST]]),NA())</f>
        <v>7445</v>
      </c>
      <c r="F34" s="30">
        <f>IFERROR(IF(OR(GeneralTable[[#This Row],[Exclude From Chart]]="X",PerfPowerST[[#This Row],[ExcludeHere]]="X"),NA(),GeneralTable[[#This Row],[Dur. ST]]),NA())</f>
        <v>621.65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Chart]]="X",PerfPowerST[[#This Row],[ExcludeHere]]="X"),NA(),GeneralTable[[#This Row],[Cons. ST]]),NA())</f>
        <v>#N/A</v>
      </c>
      <c r="F35" s="30" t="e">
        <f>IFERROR(IF(OR(GeneralTable[[#This Row],[Exclude From Chart]]="X",PerfPowerST[[#This Row],[ExcludeHere]]="X"),NA(),GeneralTable[[#This Row],[Dur. ST]]),NA())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Chart]]="X",PerfPowerST[[#This Row],[ExcludeHere]]="X"),NA(),GeneralTable[[#This Row],[Cons. ST]]),NA())</f>
        <v>25543</v>
      </c>
      <c r="F36" s="30">
        <f>IFERROR(IF(OR(GeneralTable[[#This Row],[Exclude From Chart]]="X",PerfPowerST[[#This Row],[ExcludeHere]]="X"),NA(),GeneralTable[[#This Row],[Dur. ST]]),NA())</f>
        <v>518.05999999999995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Chart]]="X",PerfPowerST[[#This Row],[ExcludeHere]]="X"),NA(),GeneralTable[[#This Row],[Cons. ST]]),NA())</f>
        <v>#N/A</v>
      </c>
      <c r="F37" s="30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Chart]]="X",PerfPowerST[[#This Row],[ExcludeHere]]="X"),NA(),GeneralTable[[#This Row],[Cons. ST]]),NA())</f>
        <v>38525</v>
      </c>
      <c r="F38" s="30">
        <f>IFERROR(IF(OR(GeneralTable[[#This Row],[Exclude From Chart]]="X",PerfPowerST[[#This Row],[ExcludeHere]]="X"),NA(),GeneralTable[[#This Row],[Dur. ST]]),NA())</f>
        <v>983.86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Chart]]="X",PerfPowerST[[#This Row],[ExcludeHere]]="X"),NA(),GeneralTable[[#This Row],[Cons. ST]]),NA())</f>
        <v>#N/A</v>
      </c>
      <c r="F39" s="30" t="e">
        <f>IFERROR(IF(OR(GeneralTable[[#This Row],[Exclude From Chart]]="X",PerfPowerST[[#This Row],[ExcludeHere]]="X"),NA(),GeneralTable[[#This Row],[Dur. ST]]),NA())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Chart]]="X",PerfPowerST[[#This Row],[ExcludeHere]]="X"),NA(),GeneralTable[[#This Row],[Cons. ST]]),NA())</f>
        <v>11096</v>
      </c>
      <c r="F40" s="30">
        <f>IFERROR(IF(OR(GeneralTable[[#This Row],[Exclude From Chart]]="X",PerfPowerST[[#This Row],[ExcludeHere]]="X"),NA(),GeneralTable[[#This Row],[Dur. ST]]),NA())</f>
        <v>1079.3699999999999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Chart]]="X",PerfPowerST[[#This Row],[ExcludeHere]]="X"),NA(),GeneralTable[[#This Row],[Cons. ST]]),NA())</f>
        <v>18192</v>
      </c>
      <c r="F41" s="30">
        <f>IFERROR(IF(OR(GeneralTable[[#This Row],[Exclude From Chart]]="X",PerfPowerST[[#This Row],[ExcludeHere]]="X"),NA(),GeneralTable[[#This Row],[Dur. ST]]),NA())</f>
        <v>3293.49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Chart]]="X",PerfPowerST[[#This Row],[ExcludeHere]]="X"),NA(),GeneralTable[[#This Row],[Cons. ST]]),NA())</f>
        <v>#N/A</v>
      </c>
      <c r="F42" s="30" t="e">
        <f>IFERROR(IF(OR(GeneralTable[[#This Row],[Exclude From Chart]]="X",PerfPowerST[[#This Row],[ExcludeHere]]="X"),NA(),GeneralTable[[#This Row],[Dur. ST]]),NA())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Chart]]="X",PerfPowerST[[#This Row],[ExcludeHere]]="X"),NA(),GeneralTable[[#This Row],[Cons. ST]]),NA())</f>
        <v>27864</v>
      </c>
      <c r="F43" s="30">
        <f>IFERROR(IF(OR(GeneralTable[[#This Row],[Exclude From Chart]]="X",PerfPowerST[[#This Row],[ExcludeHere]]="X"),NA(),GeneralTable[[#This Row],[Dur. ST]]),NA())</f>
        <v>616.08000000000004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Chart]]="X",PerfPowerST[[#This Row],[ExcludeHere]]="X"),NA(),GeneralTable[[#This Row],[Cons. ST]]),NA())</f>
        <v>20650</v>
      </c>
      <c r="F44" s="30">
        <f>IFERROR(IF(OR(GeneralTable[[#This Row],[Exclude From Chart]]="X",PerfPowerST[[#This Row],[ExcludeHere]]="X"),NA(),GeneralTable[[#This Row],[Dur. ST]]),NA())</f>
        <v>884.67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Chart]]="X",PerfPowerST[[#This Row],[ExcludeHere]]="X"),NA(),GeneralTable[[#This Row],[Cons. ST]]),NA())</f>
        <v>25887</v>
      </c>
      <c r="F45" s="30">
        <f>IFERROR(IF(OR(GeneralTable[[#This Row],[Exclude From Chart]]="X",PerfPowerST[[#This Row],[ExcludeHere]]="X"),NA(),GeneralTable[[#This Row],[Dur. ST]]),NA())</f>
        <v>627.62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Chart]]="X",PerfPowerST[[#This Row],[ExcludeHere]]="X"),NA(),GeneralTable[[#This Row],[Cons. ST]]),NA())</f>
        <v>#N/A</v>
      </c>
      <c r="F46" s="30" t="e">
        <f>IFERROR(IF(OR(GeneralTable[[#This Row],[Exclude From Chart]]="X",PerfPowerST[[#This Row],[ExcludeHere]]="X"),NA(),GeneralTable[[#This Row],[Dur. ST]]),NA())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Chart]]="X",PerfPowerST[[#This Row],[ExcludeHere]]="X"),NA(),GeneralTable[[#This Row],[Cons. ST]]),NA())</f>
        <v>26935</v>
      </c>
      <c r="F47" s="30">
        <f>IFERROR(IF(OR(GeneralTable[[#This Row],[Exclude From Chart]]="X",PerfPowerST[[#This Row],[ExcludeHere]]="X"),NA(),GeneralTable[[#This Row],[Dur. ST]]),NA())</f>
        <v>498.76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Chart]]="X",PerfPowerST[[#This Row],[ExcludeHere]]="X"),NA(),GeneralTable[[#This Row],[Cons. ST]]),NA())</f>
        <v>8278</v>
      </c>
      <c r="F48" s="30">
        <f>IFERROR(IF(OR(GeneralTable[[#This Row],[Exclude From Chart]]="X",PerfPowerST[[#This Row],[ExcludeHere]]="X"),NA(),GeneralTable[[#This Row],[Dur. ST]]),NA())</f>
        <v>761.74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Chart]]="X",PerfPowerST[[#This Row],[ExcludeHere]]="X"),NA(),GeneralTable[[#This Row],[Cons. ST]]),NA())</f>
        <v>#N/A</v>
      </c>
      <c r="F49" s="30" t="e">
        <f>IFERROR(IF(OR(GeneralTable[[#This Row],[Exclude From Chart]]="X",PerfPowerST[[#This Row],[ExcludeHere]]="X"),NA(),GeneralTable[[#This Row],[Dur. ST]]),NA())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Chart]]="X",PerfPowerST[[#This Row],[ExcludeHere]]="X"),NA(),GeneralTable[[#This Row],[Cons. ST]]),NA())</f>
        <v>#N/A</v>
      </c>
      <c r="F50" s="30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Chart]]="X",PerfPowerST[[#This Row],[ExcludeHere]]="X"),NA(),GeneralTable[[#This Row],[Cons. ST]]),NA())</f>
        <v>15775</v>
      </c>
      <c r="F51" s="30">
        <f>IFERROR(IF(OR(GeneralTable[[#This Row],[Exclude From Chart]]="X",PerfPowerST[[#This Row],[ExcludeHere]]="X"),NA(),GeneralTable[[#This Row],[Dur. ST]]),NA())</f>
        <v>625.84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Chart]]="X",PerfPowerST[[#This Row],[ExcludeHere]]="X"),NA(),GeneralTable[[#This Row],[Cons. ST]]),NA())</f>
        <v>#N/A</v>
      </c>
      <c r="F52" s="30" t="e">
        <f>IFERROR(IF(OR(GeneralTable[[#This Row],[Exclude From Chart]]="X",PerfPowerST[[#This Row],[ExcludeHere]]="X"),NA(),GeneralTable[[#This Row],[Dur. ST]]),NA())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Chart]]="X",PerfPowerST[[#This Row],[ExcludeHere]]="X"),NA(),GeneralTable[[#This Row],[Cons. ST]]),NA())</f>
        <v>#N/A</v>
      </c>
      <c r="F53" s="30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Chart]]="X",PerfPowerST[[#This Row],[ExcludeHere]]="X"),NA(),GeneralTable[[#This Row],[Cons. ST]]),NA())</f>
        <v>#N/A</v>
      </c>
      <c r="F54" s="30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Chart]]="X",PerfPowerST[[#This Row],[ExcludeHere]]="X"),NA(),GeneralTable[[#This Row],[Cons. ST]]),NA())</f>
        <v>10395</v>
      </c>
      <c r="F55" s="30">
        <f>IFERROR(IF(OR(GeneralTable[[#This Row],[Exclude From Chart]]="X",PerfPowerST[[#This Row],[ExcludeHere]]="X"),NA(),GeneralTable[[#This Row],[Dur. ST]]),NA())</f>
        <v>895.74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Chart]]="X",PerfPowerST[[#This Row],[ExcludeHere]]="X"),NA(),GeneralTable[[#This Row],[Cons. ST]]),NA())</f>
        <v>24128.5</v>
      </c>
      <c r="F56" s="30">
        <f>IFERROR(IF(OR(GeneralTable[[#This Row],[Exclude From Chart]]="X",PerfPowerST[[#This Row],[ExcludeHere]]="X"),NA(),GeneralTable[[#This Row],[Dur. ST]]),NA())</f>
        <v>1012.91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Chart]]="X",PerfPowerST[[#This Row],[ExcludeHere]]="X"),NA(),GeneralTable[[#This Row],[Cons. ST]]),NA())</f>
        <v>#N/A</v>
      </c>
      <c r="F57" s="30" t="e">
        <f>IFERROR(IF(OR(GeneralTable[[#This Row],[Exclude From Chart]]="X",PerfPowerST[[#This Row],[ExcludeHere]]="X"),NA(),GeneralTable[[#This Row],[Dur. ST]]),NA())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Chart]]="X",PerfPowerST[[#This Row],[ExcludeHere]]="X"),NA(),GeneralTable[[#This Row],[Cons. ST]]),NA())</f>
        <v>#N/A</v>
      </c>
      <c r="F58" s="30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Chart]]="X",PerfPowerST[[#This Row],[ExcludeHere]]="X"),NA(),GeneralTable[[#This Row],[Cons. ST]]),NA())</f>
        <v>27072.99</v>
      </c>
      <c r="F59" s="30">
        <f>IFERROR(IF(OR(GeneralTable[[#This Row],[Exclude From Chart]]="X",PerfPowerST[[#This Row],[ExcludeHere]]="X"),NA(),GeneralTable[[#This Row],[Dur. ST]]),NA())</f>
        <v>1034.0899999999999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Chart]]="X",PerfPowerST[[#This Row],[ExcludeHere]]="X"),NA(),GeneralTable[[#This Row],[Cons. ST]]),NA())</f>
        <v>13379.46</v>
      </c>
      <c r="F60" s="30">
        <f>IFERROR(IF(OR(GeneralTable[[#This Row],[Exclude From Chart]]="X",PerfPowerST[[#This Row],[ExcludeHere]]="X"),NA(),GeneralTable[[#This Row],[Dur. ST]]),NA())</f>
        <v>1267.9000000000001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Chart]]="X",PerfPowerST[[#This Row],[ExcludeHere]]="X"),NA(),GeneralTable[[#This Row],[Cons. ST]]),NA())</f>
        <v>30535</v>
      </c>
      <c r="F61" s="30">
        <f>IFERROR(IF(OR(GeneralTable[[#This Row],[Exclude From Chart]]="X",PerfPowerST[[#This Row],[ExcludeHere]]="X"),NA(),GeneralTable[[#This Row],[Dur. ST]]),NA())</f>
        <v>784.57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Chart]]="X",PerfPowerST[[#This Row],[ExcludeHere]]="X"),NA(),GeneralTable[[#This Row],[Cons. ST]]),NA())</f>
        <v>18966</v>
      </c>
      <c r="F62" s="30">
        <f>IFERROR(IF(OR(GeneralTable[[#This Row],[Exclude From Chart]]="X",PerfPowerST[[#This Row],[ExcludeHere]]="X"),NA(),GeneralTable[[#This Row],[Dur. ST]]),NA())</f>
        <v>1410.7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Chart]]="X",PerfPowerST[[#This Row],[ExcludeHere]]="X"),NA(),GeneralTable[[#This Row],[Cons. ST]]),NA())</f>
        <v>#N/A</v>
      </c>
      <c r="F63" s="30" t="e">
        <f>IFERROR(IF(OR(GeneralTable[[#This Row],[Exclude From Chart]]="X",PerfPowerST[[#This Row],[ExcludeHere]]="X"),NA(),GeneralTable[[#This Row],[Dur. ST]]),NA())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Chart]]="X",PerfPowerST[[#This Row],[ExcludeHere]]="X"),NA(),GeneralTable[[#This Row],[Cons. ST]]),NA())</f>
        <v>30292</v>
      </c>
      <c r="F64" s="30">
        <f>IFERROR(IF(OR(GeneralTable[[#This Row],[Exclude From Chart]]="X",PerfPowerST[[#This Row],[ExcludeHere]]="X"),NA(),GeneralTable[[#This Row],[Dur. ST]]),NA())</f>
        <v>1163.82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Chart]]="X",PerfPowerST[[#This Row],[ExcludeHere]]="X"),NA(),GeneralTable[[#This Row],[Cons. ST]]),NA())</f>
        <v>6987</v>
      </c>
      <c r="F65" s="30">
        <f>IFERROR(IF(OR(GeneralTable[[#This Row],[Exclude From Chart]]="X",PerfPowerST[[#This Row],[ExcludeHere]]="X"),NA(),GeneralTable[[#This Row],[Dur. ST]]),NA())</f>
        <v>1277.45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Chart]]="X",PerfPowerST[[#This Row],[ExcludeHere]]="X"),NA(),GeneralTable[[#This Row],[Cons. ST]]),NA())</f>
        <v>#N/A</v>
      </c>
      <c r="F66" s="30" t="e">
        <f>IFERROR(IF(OR(GeneralTable[[#This Row],[Exclude From Chart]]="X",PerfPowerST[[#This Row],[ExcludeHere]]="X"),NA(),GeneralTable[[#This Row],[Dur. ST]]),NA())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Chart]]="X",PerfPowerST[[#This Row],[ExcludeHere]]="X"),NA(),GeneralTable[[#This Row],[Cons. ST]]),NA())</f>
        <v>#N/A</v>
      </c>
      <c r="F67" s="30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Chart]]="X",PerfPowerST[[#This Row],[ExcludeHere]]="X"),NA(),GeneralTable[[#This Row],[Cons. ST]]),NA())</f>
        <v>24558</v>
      </c>
      <c r="F68" s="30">
        <f>IFERROR(IF(OR(GeneralTable[[#This Row],[Exclude From Chart]]="X",PerfPowerST[[#This Row],[ExcludeHere]]="X"),NA(),GeneralTable[[#This Row],[Dur. ST]]),NA())</f>
        <v>527.33000000000004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Chart]]="X",PerfPowerST[[#This Row],[ExcludeHere]]="X"),NA(),GeneralTable[[#This Row],[Cons. ST]]),NA())</f>
        <v>#N/A</v>
      </c>
      <c r="F69" s="30" t="e">
        <f>IFERROR(IF(OR(GeneralTable[[#This Row],[Exclude From Chart]]="X",PerfPowerST[[#This Row],[ExcludeHere]]="X"),NA(),GeneralTable[[#This Row],[Dur. ST]]),NA())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Chart]]="X",PerfPowerST[[#This Row],[ExcludeHere]]="X"),NA(),GeneralTable[[#This Row],[Cons. ST]]),NA())</f>
        <v>12519</v>
      </c>
      <c r="F70" s="30">
        <f>IFERROR(IF(OR(GeneralTable[[#This Row],[Exclude From Chart]]="X",PerfPowerST[[#This Row],[ExcludeHere]]="X"),NA(),GeneralTable[[#This Row],[Dur. ST]]),NA())</f>
        <v>541.62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Chart]]="X",PerfPowerST[[#This Row],[ExcludeHere]]="X"),NA(),GeneralTable[[#This Row],[Cons. ST]]),NA())</f>
        <v>#N/A</v>
      </c>
      <c r="F71" s="30" t="e">
        <f>IFERROR(IF(OR(GeneralTable[[#This Row],[Exclude From Chart]]="X",PerfPowerST[[#This Row],[ExcludeHere]]="X"),NA(),GeneralTable[[#This Row],[Dur. ST]]),NA())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Chart]]="X",PerfPowerST[[#This Row],[ExcludeHere]]="X"),NA(),GeneralTable[[#This Row],[Cons. ST]]),NA())</f>
        <v>#N/A</v>
      </c>
      <c r="F72" s="30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Chart]]="X",PerfPowerST[[#This Row],[ExcludeHere]]="X"),NA(),GeneralTable[[#This Row],[Cons. ST]]),NA())</f>
        <v>13062.5</v>
      </c>
      <c r="F73" s="30">
        <f>IFERROR(IF(OR(GeneralTable[[#This Row],[Exclude From Chart]]="X",PerfPowerST[[#This Row],[ExcludeHere]]="X"),NA(),GeneralTable[[#This Row],[Dur. ST]]),NA())</f>
        <v>689.24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Chart]]="X",PerfPowerST[[#This Row],[ExcludeHere]]="X"),NA(),GeneralTable[[#This Row],[Cons. ST]]),NA())</f>
        <v>25952</v>
      </c>
      <c r="F74" s="30">
        <f>IFERROR(IF(OR(GeneralTable[[#This Row],[Exclude From Chart]]="X",PerfPowerST[[#This Row],[ExcludeHere]]="X"),NA(),GeneralTable[[#This Row],[Dur. ST]]),NA())</f>
        <v>767.28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Chart]]="X",PerfPowerST[[#This Row],[ExcludeHere]]="X"),NA(),GeneralTable[[#This Row],[Cons. ST]]),NA())</f>
        <v>13745</v>
      </c>
      <c r="F75" s="30">
        <f>IFERROR(IF(OR(GeneralTable[[#This Row],[Exclude From Chart]]="X",PerfPowerST[[#This Row],[ExcludeHere]]="X"),NA(),GeneralTable[[#This Row],[Dur. ST]]),NA())</f>
        <v>931.73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Chart]]="X",PerfPowerST[[#This Row],[ExcludeHere]]="X"),NA(),GeneralTable[[#This Row],[Cons. ST]]),NA())</f>
        <v>7302.14</v>
      </c>
      <c r="F76" s="30">
        <f>IFERROR(IF(OR(GeneralTable[[#This Row],[Exclude From Chart]]="X",PerfPowerST[[#This Row],[ExcludeHere]]="X"),NA(),GeneralTable[[#This Row],[Dur. ST]]),NA())</f>
        <v>720.78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Chart]]="X",PerfPowerST[[#This Row],[ExcludeHere]]="X"),NA(),GeneralTable[[#This Row],[Cons. ST]]),NA())</f>
        <v>7799</v>
      </c>
      <c r="F77" s="30">
        <f>IFERROR(IF(OR(GeneralTable[[#This Row],[Exclude From Chart]]="X",PerfPowerST[[#This Row],[ExcludeHere]]="X"),NA(),GeneralTable[[#This Row],[Dur. ST]]),NA())</f>
        <v>1013.61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Chart]]="X",PerfPowerST[[#This Row],[ExcludeHere]]="X"),NA(),GeneralTable[[#This Row],[Cons. ST]]),NA())</f>
        <v>20057.62</v>
      </c>
      <c r="F78" s="30">
        <f>IFERROR(IF(OR(GeneralTable[[#This Row],[Exclude From Chart]]="X",PerfPowerST[[#This Row],[ExcludeHere]]="X"),NA(),GeneralTable[[#This Row],[Dur. ST]]),NA())</f>
        <v>525.22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Chart]]="X",PerfPowerST[[#This Row],[ExcludeHere]]="X"),NA(),GeneralTable[[#This Row],[Cons. ST]]),NA())</f>
        <v>8085</v>
      </c>
      <c r="F79" s="30">
        <f>IFERROR(IF(OR(GeneralTable[[#This Row],[Exclude From Chart]]="X",PerfPowerST[[#This Row],[ExcludeHere]]="X"),NA(),GeneralTable[[#This Row],[Dur. ST]]),NA())</f>
        <v>587.17999999999995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Chart]]="X",PerfPowerST[[#This Row],[ExcludeHere]]="X"),NA(),GeneralTable[[#This Row],[Cons. ST]]),NA())</f>
        <v>#N/A</v>
      </c>
      <c r="F80" s="30" t="e">
        <f>IFERROR(IF(OR(GeneralTable[[#This Row],[Exclude From Chart]]="X",PerfPowerST[[#This Row],[ExcludeHere]]="X"),NA(),GeneralTable[[#This Row],[Dur. ST]]),NA())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Chart]]="X",PerfPowerST[[#This Row],[ExcludeHere]]="X"),NA(),GeneralTable[[#This Row],[Cons. ST]]),NA())</f>
        <v>8577.2000000000007</v>
      </c>
      <c r="F81" s="30">
        <f>IFERROR(IF(OR(GeneralTable[[#This Row],[Exclude From Chart]]="X",PerfPowerST[[#This Row],[ExcludeHere]]="X"),NA(),GeneralTable[[#This Row],[Dur. ST]]),NA())</f>
        <v>1227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Chart]]="X",PerfPowerST[[#This Row],[ExcludeHere]]="X"),NA(),GeneralTable[[#This Row],[Cons. ST]]),NA())</f>
        <v>9505</v>
      </c>
      <c r="F82" s="30">
        <f>IFERROR(IF(OR(GeneralTable[[#This Row],[Exclude From Chart]]="X",PerfPowerST[[#This Row],[ExcludeHere]]="X"),NA(),GeneralTable[[#This Row],[Dur. ST]]),NA())</f>
        <v>1597.64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Chart]]="X",PerfPowerST[[#This Row],[ExcludeHere]]="X"),NA(),GeneralTable[[#This Row],[Cons. ST]]),NA())</f>
        <v>6349.88</v>
      </c>
      <c r="F83" s="30">
        <f>IFERROR(IF(OR(GeneralTable[[#This Row],[Exclude From Chart]]="X",PerfPowerST[[#This Row],[ExcludeHere]]="X"),NA(),GeneralTable[[#This Row],[Dur. ST]]),NA())</f>
        <v>835.72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Chart]]="X",PerfPowerST[[#This Row],[ExcludeHere]]="X"),NA(),GeneralTable[[#This Row],[Cons. ST]]),NA())</f>
        <v>11590</v>
      </c>
      <c r="F84" s="30">
        <f>IFERROR(IF(OR(GeneralTable[[#This Row],[Exclude From Chart]]="X",PerfPowerST[[#This Row],[ExcludeHere]]="X"),NA(),GeneralTable[[#This Row],[Dur. ST]]),NA())</f>
        <v>553.66999999999996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Chart]]="X",PerfPowerST[[#This Row],[ExcludeHere]]="X"),NA(),GeneralTable[[#This Row],[Cons. ST]]),NA())</f>
        <v>20987</v>
      </c>
      <c r="F85" s="30">
        <f>IFERROR(IF(OR(GeneralTable[[#This Row],[Exclude From Chart]]="X",PerfPowerST[[#This Row],[ExcludeHere]]="X"),NA(),GeneralTable[[#This Row],[Dur. ST]]),NA())</f>
        <v>570.83000000000004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Chart]]="X",PerfPowerST[[#This Row],[ExcludeHere]]="X"),NA(),GeneralTable[[#This Row],[Cons. ST]]),NA())</f>
        <v>23458.63</v>
      </c>
      <c r="F86" s="30">
        <f>IFERROR(IF(OR(GeneralTable[[#This Row],[Exclude From Chart]]="X",PerfPowerST[[#This Row],[ExcludeHere]]="X"),NA(),GeneralTable[[#This Row],[Dur. ST]]),NA())</f>
        <v>507.64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Chart]]="X",PerfPowerST[[#This Row],[ExcludeHere]]="X"),NA(),GeneralTable[[#This Row],[Cons. ST]]),NA())</f>
        <v>16480.22</v>
      </c>
      <c r="F87" s="30">
        <f>IFERROR(IF(OR(GeneralTable[[#This Row],[Exclude From Chart]]="X",PerfPowerST[[#This Row],[ExcludeHere]]="X"),NA(),GeneralTable[[#This Row],[Dur. ST]]),NA())</f>
        <v>568.99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Chart]]="X",PerfPowerST[[#This Row],[ExcludeHere]]="X"),NA(),GeneralTable[[#This Row],[Cons. ST]]),NA())</f>
        <v>#N/A</v>
      </c>
      <c r="F88" s="34" t="e">
        <f>IFERROR(IF(OR(GeneralTable[[#This Row],[Exclude From Chart]]="X",PerfPowerST[[#This Row],[ExcludeHere]]="X"),NA(),GeneralTable[[#This Row],[Dur. ST]]),NA())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Chart]]="X",PerfPowerST[[#This Row],[ExcludeHere]]="X"),NA(),GeneralTable[[#This Row],[Cons. ST]]),NA())</f>
        <v>48597</v>
      </c>
      <c r="F89" s="34">
        <f>IFERROR(IF(OR(GeneralTable[[#This Row],[Exclude From Chart]]="X",PerfPowerST[[#This Row],[ExcludeHere]]="X"),NA(),GeneralTable[[#This Row],[Dur. ST]]),NA())</f>
        <v>772.61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Chart]]="X",PerfPowerST[[#This Row],[ExcludeHere]]="X"),NA(),GeneralTable[[#This Row],[Cons. ST]]),NA())</f>
        <v>#N/A</v>
      </c>
      <c r="F90" s="34" t="e">
        <f>IFERROR(IF(OR(GeneralTable[[#This Row],[Exclude From Chart]]="X",PerfPowerST[[#This Row],[ExcludeHere]]="X"),NA(),GeneralTable[[#This Row],[Dur. ST]]),NA())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Chart]]="X",PerfPowerST[[#This Row],[ExcludeHere]]="X"),NA(),GeneralTable[[#This Row],[Cons. ST]]),NA())</f>
        <v>#N/A</v>
      </c>
      <c r="F91" s="34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Chart]]="X",PerfPowerST[[#This Row],[ExcludeHere]]="X"),NA(),GeneralTable[[#This Row],[Cons. ST]]),NA())</f>
        <v>#N/A</v>
      </c>
      <c r="F92" s="34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Chart]]="X",PerfPowerST[[#This Row],[ExcludeHere]]="X"),NA(),GeneralTable[[#This Row],[Cons. ST]]),NA())</f>
        <v>#N/A</v>
      </c>
      <c r="F93" s="36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4:F93"/>
  <sheetViews>
    <sheetView topLeftCell="D1" workbookViewId="0">
      <selection activeCell="H8" sqref="H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34</v>
      </c>
      <c r="F4" s="31" t="s">
        <v>35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Chart]]="X",PerfPowerST4[[#This Row],[ExcludeHere]]="X"),NA(),GeneralTable[[#This Row],[Cons. MT]]),NA())</f>
        <v>2410</v>
      </c>
      <c r="F5" s="30">
        <f>IFERROR(IF(OR(GeneralTable[[#This Row],[Exclude From Chart]]="X",PerfPowerST4[[#This Row],[ExcludeHere]]="X"),NA(),GeneralTable[[#This Row],[Dur. MT]]),NA())</f>
        <v>156.22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Chart]]="X",PerfPowerST4[[#This Row],[ExcludeHere]]="X"),NA(),GeneralTable[[#This Row],[Cons. MT]]),NA())</f>
        <v>7223</v>
      </c>
      <c r="F6" s="30">
        <f>IFERROR(IF(OR(GeneralTable[[#This Row],[Exclude From Chart]]="X",PerfPowerST4[[#This Row],[ExcludeHere]]="X"),NA(),GeneralTable[[#This Row],[Dur. MT]]),NA())</f>
        <v>99.861243102293088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Chart]]="X",PerfPowerST4[[#This Row],[ExcludeHere]]="X"),NA(),GeneralTable[[#This Row],[Cons. MT]]),NA())</f>
        <v>3912</v>
      </c>
      <c r="F7" s="30">
        <f>IFERROR(IF(OR(GeneralTable[[#This Row],[Exclude From Chart]]="X",PerfPowerST4[[#This Row],[ExcludeHere]]="X"),NA(),GeneralTable[[#This Row],[Dur. MT]]),NA())</f>
        <v>288.76857942815411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Chart]]="X",PerfPowerST4[[#This Row],[ExcludeHere]]="X"),NA(),GeneralTable[[#This Row],[Cons. MT]]),NA())</f>
        <v>#N/A</v>
      </c>
      <c r="F8" s="30" t="e">
        <f>IFERROR(IF(OR(GeneralTable[[#This Row],[Exclude From Chart]]="X",PerfPowerST4[[#This Row],[ExcludeHere]]="X"),NA(),GeneralTable[[#This Row],[Dur. MT]]),NA())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Chart]]="X",PerfPowerST4[[#This Row],[ExcludeHere]]="X"),NA(),GeneralTable[[#This Row],[Cons. MT]]),NA())</f>
        <v>5262</v>
      </c>
      <c r="F9" s="30">
        <f>IFERROR(IF(OR(GeneralTable[[#This Row],[Exclude From Chart]]="X",PerfPowerST4[[#This Row],[ExcludeHere]]="X"),NA(),GeneralTable[[#This Row],[Dur. MT]]),NA())</f>
        <v>72.052127420048677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Chart]]="X",PerfPowerST4[[#This Row],[ExcludeHere]]="X"),NA(),GeneralTable[[#This Row],[Cons. MT]]),NA())</f>
        <v>#N/A</v>
      </c>
      <c r="F10" s="30" t="e">
        <f>IFERROR(IF(OR(GeneralTable[[#This Row],[Exclude From Chart]]="X",PerfPowerST4[[#This Row],[ExcludeHere]]="X"),NA(),GeneralTable[[#This Row],[Dur. MT]]),NA())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Chart]]="X",PerfPowerST4[[#This Row],[ExcludeHere]]="X"),NA(),GeneralTable[[#This Row],[Cons. MT]]),NA())</f>
        <v>2029</v>
      </c>
      <c r="F11" s="30">
        <f>IFERROR(IF(OR(GeneralTable[[#This Row],[Exclude From Chart]]="X",PerfPowerST4[[#This Row],[ExcludeHere]]="X"),NA(),GeneralTable[[#This Row],[Dur. MT]]),NA())</f>
        <v>136.91785613358184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Chart]]="X",PerfPowerST4[[#This Row],[ExcludeHere]]="X"),NA(),GeneralTable[[#This Row],[Cons. MT]]),NA())</f>
        <v>#N/A</v>
      </c>
      <c r="F12" s="30" t="e">
        <f>IFERROR(IF(OR(GeneralTable[[#This Row],[Exclude From Chart]]="X",PerfPowerST4[[#This Row],[ExcludeHere]]="X"),NA(),GeneralTable[[#This Row],[Dur. MT]]),NA())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Chart]]="X",PerfPowerST4[[#This Row],[ExcludeHere]]="X"),NA(),GeneralTable[[#This Row],[Cons. MT]]),NA())</f>
        <v>#N/A</v>
      </c>
      <c r="F13" s="30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Chart]]="X",PerfPowerST4[[#This Row],[ExcludeHere]]="X"),NA(),GeneralTable[[#This Row],[Cons. MT]]),NA())</f>
        <v>#N/A</v>
      </c>
      <c r="F14" s="30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Chart]]="X",PerfPowerST4[[#This Row],[ExcludeHere]]="X"),NA(),GeneralTable[[#This Row],[Cons. MT]]),NA())</f>
        <v>4575</v>
      </c>
      <c r="F15" s="30">
        <f>IFERROR(IF(OR(GeneralTable[[#This Row],[Exclude From Chart]]="X",PerfPowerST4[[#This Row],[ExcludeHere]]="X"),NA(),GeneralTable[[#This Row],[Dur. MT]]),NA())</f>
        <v>332.85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Chart]]="X",PerfPowerST4[[#This Row],[ExcludeHere]]="X"),NA(),GeneralTable[[#This Row],[Cons. MT]]),NA())</f>
        <v>5785</v>
      </c>
      <c r="F16" s="30">
        <f>IFERROR(IF(OR(GeneralTable[[#This Row],[Exclude From Chart]]="X",PerfPowerST4[[#This Row],[ExcludeHere]]="X"),NA(),GeneralTable[[#This Row],[Dur. MT]]),NA())</f>
        <v>95.05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Chart]]="X",PerfPowerST4[[#This Row],[ExcludeHere]]="X"),NA(),GeneralTable[[#This Row],[Cons. MT]]),NA())</f>
        <v>#N/A</v>
      </c>
      <c r="F17" s="30" t="e">
        <f>IFERROR(IF(OR(GeneralTable[[#This Row],[Exclude From Chart]]="X",PerfPowerST4[[#This Row],[ExcludeHere]]="X"),NA(),GeneralTable[[#This Row],[Dur. MT]]),NA())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Chart]]="X",PerfPowerST4[[#This Row],[ExcludeHere]]="X"),NA(),GeneralTable[[#This Row],[Cons. MT]]),NA())</f>
        <v>#N/A</v>
      </c>
      <c r="F18" s="30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Chart]]="X",PerfPowerST4[[#This Row],[ExcludeHere]]="X"),NA(),GeneralTable[[#This Row],[Cons. MT]]),NA())</f>
        <v>#N/A</v>
      </c>
      <c r="F19" s="30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Chart]]="X",PerfPowerST4[[#This Row],[ExcludeHere]]="X"),NA(),GeneralTable[[#This Row],[Cons. MT]]),NA())</f>
        <v>#N/A</v>
      </c>
      <c r="F20" s="30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Chart]]="X",PerfPowerST4[[#This Row],[ExcludeHere]]="X"),NA(),GeneralTable[[#This Row],[Cons. MT]]),NA())</f>
        <v>13138</v>
      </c>
      <c r="F21" s="30">
        <f>IFERROR(IF(OR(GeneralTable[[#This Row],[Exclude From Chart]]="X",PerfPowerST4[[#This Row],[ExcludeHere]]="X"),NA(),GeneralTable[[#This Row],[Dur. MT]]),NA())</f>
        <v>289.86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Chart]]="X",PerfPowerST4[[#This Row],[ExcludeHere]]="X"),NA(),GeneralTable[[#This Row],[Cons. MT]]),NA())</f>
        <v>#N/A</v>
      </c>
      <c r="F22" s="30" t="e">
        <f>IFERROR(IF(OR(GeneralTable[[#This Row],[Exclude From Chart]]="X",PerfPowerST4[[#This Row],[ExcludeHere]]="X"),NA(),GeneralTable[[#This Row],[Dur. MT]]),NA())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Chart]]="X",PerfPowerST4[[#This Row],[ExcludeHere]]="X"),NA(),GeneralTable[[#This Row],[Cons. MT]]),NA())</f>
        <v>#N/A</v>
      </c>
      <c r="F23" s="30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Chart]]="X",PerfPowerST4[[#This Row],[ExcludeHere]]="X"),NA(),GeneralTable[[#This Row],[Cons. MT]]),NA())</f>
        <v>#N/A</v>
      </c>
      <c r="F24" s="30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Chart]]="X",PerfPowerST4[[#This Row],[ExcludeHere]]="X"),NA(),GeneralTable[[#This Row],[Cons. MT]]),NA())</f>
        <v>#N/A</v>
      </c>
      <c r="F25" s="30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Chart]]="X",PerfPowerST4[[#This Row],[ExcludeHere]]="X"),NA(),GeneralTable[[#This Row],[Cons. MT]]),NA())</f>
        <v>#N/A</v>
      </c>
      <c r="F26" s="30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Chart]]="X",PerfPowerST4[[#This Row],[ExcludeHere]]="X"),NA(),GeneralTable[[#This Row],[Cons. MT]]),NA())</f>
        <v>20531</v>
      </c>
      <c r="F27" s="30">
        <f>IFERROR(IF(OR(GeneralTable[[#This Row],[Exclude From Chart]]="X",PerfPowerST4[[#This Row],[ExcludeHere]]="X"),NA(),GeneralTable[[#This Row],[Dur. MT]]),NA())</f>
        <v>205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Chart]]="X",PerfPowerST4[[#This Row],[ExcludeHere]]="X"),NA(),GeneralTable[[#This Row],[Cons. MT]]),NA())</f>
        <v>#N/A</v>
      </c>
      <c r="F28" s="30" t="e">
        <f>IFERROR(IF(OR(GeneralTable[[#This Row],[Exclude From Chart]]="X",PerfPowerST4[[#This Row],[ExcludeHere]]="X"),NA(),GeneralTable[[#This Row],[Dur. MT]]),NA())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Chart]]="X",PerfPowerST4[[#This Row],[ExcludeHere]]="X"),NA(),GeneralTable[[#This Row],[Cons. MT]]),NA())</f>
        <v>#N/A</v>
      </c>
      <c r="F29" s="30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Chart]]="X",PerfPowerST4[[#This Row],[ExcludeHere]]="X"),NA(),GeneralTable[[#This Row],[Cons. MT]]),NA())</f>
        <v>#N/A</v>
      </c>
      <c r="F30" s="30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Chart]]="X",PerfPowerST4[[#This Row],[ExcludeHere]]="X"),NA(),GeneralTable[[#This Row],[Cons. MT]]),NA())</f>
        <v>#N/A</v>
      </c>
      <c r="F31" s="30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Chart]]="X",PerfPowerST4[[#This Row],[ExcludeHere]]="X"),NA(),GeneralTable[[#This Row],[Cons. MT]]),NA())</f>
        <v>9308</v>
      </c>
      <c r="F32" s="30">
        <f>IFERROR(IF(OR(GeneralTable[[#This Row],[Exclude From Chart]]="X",PerfPowerST4[[#This Row],[ExcludeHere]]="X"),NA(),GeneralTable[[#This Row],[Dur. MT]]),NA())</f>
        <v>191.83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Chart]]="X",PerfPowerST4[[#This Row],[ExcludeHere]]="X"),NA(),GeneralTable[[#This Row],[Cons. MT]]),NA())</f>
        <v>#N/A</v>
      </c>
      <c r="F33" s="30" t="e">
        <f>IFERROR(IF(OR(GeneralTable[[#This Row],[Exclude From Chart]]="X",PerfPowerST4[[#This Row],[ExcludeHere]]="X"),NA(),GeneralTable[[#This Row],[Dur. MT]]),NA())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Chart]]="X",PerfPowerST4[[#This Row],[ExcludeHere]]="X"),NA(),GeneralTable[[#This Row],[Cons. MT]]),NA())</f>
        <v>3010</v>
      </c>
      <c r="F34" s="30">
        <f>IFERROR(IF(OR(GeneralTable[[#This Row],[Exclude From Chart]]="X",PerfPowerST4[[#This Row],[ExcludeHere]]="X"),NA(),GeneralTable[[#This Row],[Dur. MT]]),NA())</f>
        <v>84.41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Chart]]="X",PerfPowerST4[[#This Row],[ExcludeHere]]="X"),NA(),GeneralTable[[#This Row],[Cons. MT]]),NA())</f>
        <v>#N/A</v>
      </c>
      <c r="F35" s="30" t="e">
        <f>IFERROR(IF(OR(GeneralTable[[#This Row],[Exclude From Chart]]="X",PerfPowerST4[[#This Row],[ExcludeHere]]="X"),NA(),GeneralTable[[#This Row],[Dur. MT]]),NA())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Chart]]="X",PerfPowerST4[[#This Row],[ExcludeHere]]="X"),NA(),GeneralTable[[#This Row],[Cons. MT]]),NA())</f>
        <v>5187.88</v>
      </c>
      <c r="F36" s="30">
        <f>IFERROR(IF(OR(GeneralTable[[#This Row],[Exclude From Chart]]="X",PerfPowerST4[[#This Row],[ExcludeHere]]="X"),NA(),GeneralTable[[#This Row],[Dur. MT]]),NA())</f>
        <v>43.21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Chart]]="X",PerfPowerST4[[#This Row],[ExcludeHere]]="X"),NA(),GeneralTable[[#This Row],[Cons. MT]]),NA())</f>
        <v>#N/A</v>
      </c>
      <c r="F37" s="30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Chart]]="X",PerfPowerST4[[#This Row],[ExcludeHere]]="X"),NA(),GeneralTable[[#This Row],[Cons. MT]]),NA())</f>
        <v>18669</v>
      </c>
      <c r="F38" s="30">
        <f>IFERROR(IF(OR(GeneralTable[[#This Row],[Exclude From Chart]]="X",PerfPowerST4[[#This Row],[ExcludeHere]]="X"),NA(),GeneralTable[[#This Row],[Dur. MT]]),NA())</f>
        <v>198.68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Chart]]="X",PerfPowerST4[[#This Row],[ExcludeHere]]="X"),NA(),GeneralTable[[#This Row],[Cons. MT]]),NA())</f>
        <v>#N/A</v>
      </c>
      <c r="F39" s="30" t="e">
        <f>IFERROR(IF(OR(GeneralTable[[#This Row],[Exclude From Chart]]="X",PerfPowerST4[[#This Row],[ExcludeHere]]="X"),NA(),GeneralTable[[#This Row],[Dur. MT]]),NA())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Chart]]="X",PerfPowerST4[[#This Row],[ExcludeHere]]="X"),NA(),GeneralTable[[#This Row],[Cons. MT]]),NA())</f>
        <v>5226</v>
      </c>
      <c r="F40" s="30">
        <f>IFERROR(IF(OR(GeneralTable[[#This Row],[Exclude From Chart]]="X",PerfPowerST4[[#This Row],[ExcludeHere]]="X"),NA(),GeneralTable[[#This Row],[Dur. MT]]),NA())</f>
        <v>497.55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Chart]]="X",PerfPowerST4[[#This Row],[ExcludeHere]]="X"),NA(),GeneralTable[[#This Row],[Cons. MT]]),NA())</f>
        <v>12920</v>
      </c>
      <c r="F41" s="30">
        <f>IFERROR(IF(OR(GeneralTable[[#This Row],[Exclude From Chart]]="X",PerfPowerST4[[#This Row],[ExcludeHere]]="X"),NA(),GeneralTable[[#This Row],[Dur. MT]]),NA())</f>
        <v>2173.7800000000002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Chart]]="X",PerfPowerST4[[#This Row],[ExcludeHere]]="X"),NA(),GeneralTable[[#This Row],[Cons. MT]]),NA())</f>
        <v>#N/A</v>
      </c>
      <c r="F42" s="30" t="e">
        <f>IFERROR(IF(OR(GeneralTable[[#This Row],[Exclude From Chart]]="X",PerfPowerST4[[#This Row],[ExcludeHere]]="X"),NA(),GeneralTable[[#This Row],[Dur. MT]]),NA())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Chart]]="X",PerfPowerST4[[#This Row],[ExcludeHere]]="X"),NA(),GeneralTable[[#This Row],[Cons. MT]]),NA())</f>
        <v>12266</v>
      </c>
      <c r="F43" s="30">
        <f>IFERROR(IF(OR(GeneralTable[[#This Row],[Exclude From Chart]]="X",PerfPowerST4[[#This Row],[ExcludeHere]]="X"),NA(),GeneralTable[[#This Row],[Dur. MT]]),NA())</f>
        <v>110.27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Chart]]="X",PerfPowerST4[[#This Row],[ExcludeHere]]="X"),NA(),GeneralTable[[#This Row],[Cons. MT]]),NA())</f>
        <v>10055</v>
      </c>
      <c r="F44" s="30">
        <f>IFERROR(IF(OR(GeneralTable[[#This Row],[Exclude From Chart]]="X",PerfPowerST4[[#This Row],[ExcludeHere]]="X"),NA(),GeneralTable[[#This Row],[Dur. MT]]),NA())</f>
        <v>295.61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Chart]]="X",PerfPowerST4[[#This Row],[ExcludeHere]]="X"),NA(),GeneralTable[[#This Row],[Cons. MT]]),NA())</f>
        <v>12017</v>
      </c>
      <c r="F45" s="30">
        <f>IFERROR(IF(OR(GeneralTable[[#This Row],[Exclude From Chart]]="X",PerfPowerST4[[#This Row],[ExcludeHere]]="X"),NA(),GeneralTable[[#This Row],[Dur. MT]]),NA())</f>
        <v>89.91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Chart]]="X",PerfPowerST4[[#This Row],[ExcludeHere]]="X"),NA(),GeneralTable[[#This Row],[Cons. MT]]),NA())</f>
        <v>#N/A</v>
      </c>
      <c r="F46" s="30" t="e">
        <f>IFERROR(IF(OR(GeneralTable[[#This Row],[Exclude From Chart]]="X",PerfPowerST4[[#This Row],[ExcludeHere]]="X"),NA(),GeneralTable[[#This Row],[Dur. MT]]),NA())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Chart]]="X",PerfPowerST4[[#This Row],[ExcludeHere]]="X"),NA(),GeneralTable[[#This Row],[Cons. MT]]),NA())</f>
        <v>4149</v>
      </c>
      <c r="F47" s="30">
        <f>IFERROR(IF(OR(GeneralTable[[#This Row],[Exclude From Chart]]="X",PerfPowerST4[[#This Row],[ExcludeHere]]="X"),NA(),GeneralTable[[#This Row],[Dur. MT]]),NA())</f>
        <v>36.14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Chart]]="X",PerfPowerST4[[#This Row],[ExcludeHere]]="X"),NA(),GeneralTable[[#This Row],[Cons. MT]]),NA())</f>
        <v>3886</v>
      </c>
      <c r="F48" s="30">
        <f>IFERROR(IF(OR(GeneralTable[[#This Row],[Exclude From Chart]]="X",PerfPowerST4[[#This Row],[ExcludeHere]]="X"),NA(),GeneralTable[[#This Row],[Dur. MT]]),NA())</f>
        <v>136.99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Chart]]="X",PerfPowerST4[[#This Row],[ExcludeHere]]="X"),NA(),GeneralTable[[#This Row],[Cons. MT]]),NA())</f>
        <v>#N/A</v>
      </c>
      <c r="F49" s="30" t="e">
        <f>IFERROR(IF(OR(GeneralTable[[#This Row],[Exclude From Chart]]="X",PerfPowerST4[[#This Row],[ExcludeHere]]="X"),NA(),GeneralTable[[#This Row],[Dur. MT]]),NA())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Chart]]="X",PerfPowerST4[[#This Row],[ExcludeHere]]="X"),NA(),GeneralTable[[#This Row],[Cons. MT]]),NA())</f>
        <v>#N/A</v>
      </c>
      <c r="F50" s="30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Chart]]="X",PerfPowerST4[[#This Row],[ExcludeHere]]="X"),NA(),GeneralTable[[#This Row],[Cons. MT]]),NA())</f>
        <v>5444</v>
      </c>
      <c r="F51" s="30">
        <f>IFERROR(IF(OR(GeneralTable[[#This Row],[Exclude From Chart]]="X",PerfPowerST4[[#This Row],[ExcludeHere]]="X"),NA(),GeneralTable[[#This Row],[Dur. MT]]),NA())</f>
        <v>71.48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Chart]]="X",PerfPowerST4[[#This Row],[ExcludeHere]]="X"),NA(),GeneralTable[[#This Row],[Cons. MT]]),NA())</f>
        <v>#N/A</v>
      </c>
      <c r="F52" s="30" t="e">
        <f>IFERROR(IF(OR(GeneralTable[[#This Row],[Exclude From Chart]]="X",PerfPowerST4[[#This Row],[ExcludeHere]]="X"),NA(),GeneralTable[[#This Row],[Dur. MT]]),NA())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Chart]]="X",PerfPowerST4[[#This Row],[ExcludeHere]]="X"),NA(),GeneralTable[[#This Row],[Cons. MT]]),NA())</f>
        <v>#N/A</v>
      </c>
      <c r="F53" s="30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Chart]]="X",PerfPowerST4[[#This Row],[ExcludeHere]]="X"),NA(),GeneralTable[[#This Row],[Cons. MT]]),NA())</f>
        <v>#N/A</v>
      </c>
      <c r="F54" s="30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Chart]]="X",PerfPowerST4[[#This Row],[ExcludeHere]]="X"),NA(),GeneralTable[[#This Row],[Cons. MT]]),NA())</f>
        <v>5030</v>
      </c>
      <c r="F55" s="30">
        <f>IFERROR(IF(OR(GeneralTable[[#This Row],[Exclude From Chart]]="X",PerfPowerST4[[#This Row],[ExcludeHere]]="X"),NA(),GeneralTable[[#This Row],[Dur. MT]]),NA())</f>
        <v>237.2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Chart]]="X",PerfPowerST4[[#This Row],[ExcludeHere]]="X"),NA(),GeneralTable[[#This Row],[Cons. MT]]),NA())</f>
        <v>8980.59</v>
      </c>
      <c r="F56" s="30">
        <f>IFERROR(IF(OR(GeneralTable[[#This Row],[Exclude From Chart]]="X",PerfPowerST4[[#This Row],[ExcludeHere]]="X"),NA(),GeneralTable[[#This Row],[Dur. MT]]),NA())</f>
        <v>246.44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Chart]]="X",PerfPowerST4[[#This Row],[ExcludeHere]]="X"),NA(),GeneralTable[[#This Row],[Cons. MT]]),NA())</f>
        <v>#N/A</v>
      </c>
      <c r="F57" s="30" t="e">
        <f>IFERROR(IF(OR(GeneralTable[[#This Row],[Exclude From Chart]]="X",PerfPowerST4[[#This Row],[ExcludeHere]]="X"),NA(),GeneralTable[[#This Row],[Dur. MT]]),NA())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Chart]]="X",PerfPowerST4[[#This Row],[ExcludeHere]]="X"),NA(),GeneralTable[[#This Row],[Cons. MT]]),NA())</f>
        <v>#N/A</v>
      </c>
      <c r="F58" s="30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Chart]]="X",PerfPowerST4[[#This Row],[ExcludeHere]]="X"),NA(),GeneralTable[[#This Row],[Cons. MT]]),NA())</f>
        <v>11189.89</v>
      </c>
      <c r="F59" s="30">
        <f>IFERROR(IF(OR(GeneralTable[[#This Row],[Exclude From Chart]]="X",PerfPowerST4[[#This Row],[ExcludeHere]]="X"),NA(),GeneralTable[[#This Row],[Dur. MT]]),NA())</f>
        <v>199.83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Chart]]="X",PerfPowerST4[[#This Row],[ExcludeHere]]="X"),NA(),GeneralTable[[#This Row],[Cons. MT]]),NA())</f>
        <v>9015.32</v>
      </c>
      <c r="F60" s="30">
        <f>IFERROR(IF(OR(GeneralTable[[#This Row],[Exclude From Chart]]="X",PerfPowerST4[[#This Row],[ExcludeHere]]="X"),NA(),GeneralTable[[#This Row],[Dur. MT]]),NA())</f>
        <v>600.22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Chart]]="X",PerfPowerST4[[#This Row],[ExcludeHere]]="X"),NA(),GeneralTable[[#This Row],[Cons. MT]]),NA())</f>
        <v>11691</v>
      </c>
      <c r="F61" s="30">
        <f>IFERROR(IF(OR(GeneralTable[[#This Row],[Exclude From Chart]]="X",PerfPowerST4[[#This Row],[ExcludeHere]]="X"),NA(),GeneralTable[[#This Row],[Dur. MT]]),NA())</f>
        <v>111.26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Chart]]="X",PerfPowerST4[[#This Row],[ExcludeHere]]="X"),NA(),GeneralTable[[#This Row],[Cons. MT]]),NA())</f>
        <v>10172</v>
      </c>
      <c r="F62" s="30">
        <f>IFERROR(IF(OR(GeneralTable[[#This Row],[Exclude From Chart]]="X",PerfPowerST4[[#This Row],[ExcludeHere]]="X"),NA(),GeneralTable[[#This Row],[Dur. MT]]),NA())</f>
        <v>554.55999999999995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Chart]]="X",PerfPowerST4[[#This Row],[ExcludeHere]]="X"),NA(),GeneralTable[[#This Row],[Cons. MT]]),NA())</f>
        <v>#N/A</v>
      </c>
      <c r="F63" s="30" t="e">
        <f>IFERROR(IF(OR(GeneralTable[[#This Row],[Exclude From Chart]]="X",PerfPowerST4[[#This Row],[ExcludeHere]]="X"),NA(),GeneralTable[[#This Row],[Dur. MT]]),NA())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Chart]]="X",PerfPowerST4[[#This Row],[ExcludeHere]]="X"),NA(),GeneralTable[[#This Row],[Cons. MT]]),NA())</f>
        <v>17714</v>
      </c>
      <c r="F64" s="30">
        <f>IFERROR(IF(OR(GeneralTable[[#This Row],[Exclude From Chart]]="X",PerfPowerST4[[#This Row],[ExcludeHere]]="X"),NA(),GeneralTable[[#This Row],[Dur. MT]]),NA())</f>
        <v>249.31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Chart]]="X",PerfPowerST4[[#This Row],[ExcludeHere]]="X"),NA(),GeneralTable[[#This Row],[Cons. MT]]),NA())</f>
        <v>4965</v>
      </c>
      <c r="F65" s="30">
        <f>IFERROR(IF(OR(GeneralTable[[#This Row],[Exclude From Chart]]="X",PerfPowerST4[[#This Row],[ExcludeHere]]="X"),NA(),GeneralTable[[#This Row],[Dur. MT]]),NA())</f>
        <v>519.01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Chart]]="X",PerfPowerST4[[#This Row],[ExcludeHere]]="X"),NA(),GeneralTable[[#This Row],[Cons. MT]]),NA())</f>
        <v>#N/A</v>
      </c>
      <c r="F66" s="30" t="e">
        <f>IFERROR(IF(OR(GeneralTable[[#This Row],[Exclude From Chart]]="X",PerfPowerST4[[#This Row],[ExcludeHere]]="X"),NA(),GeneralTable[[#This Row],[Dur. MT]]),NA())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Chart]]="X",PerfPowerST4[[#This Row],[ExcludeHere]]="X"),NA(),GeneralTable[[#This Row],[Cons. MT]]),NA())</f>
        <v>#N/A</v>
      </c>
      <c r="F67" s="30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Chart]]="X",PerfPowerST4[[#This Row],[ExcludeHere]]="X"),NA(),GeneralTable[[#This Row],[Cons. MT]]),NA())</f>
        <v>6777</v>
      </c>
      <c r="F68" s="30">
        <f>IFERROR(IF(OR(GeneralTable[[#This Row],[Exclude From Chart]]="X",PerfPowerST4[[#This Row],[ExcludeHere]]="X"),NA(),GeneralTable[[#This Row],[Dur. MT]]),NA())</f>
        <v>63.01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Chart]]="X",PerfPowerST4[[#This Row],[ExcludeHere]]="X"),NA(),GeneralTable[[#This Row],[Cons. MT]]),NA())</f>
        <v>#N/A</v>
      </c>
      <c r="F69" s="30" t="e">
        <f>IFERROR(IF(OR(GeneralTable[[#This Row],[Exclude From Chart]]="X",PerfPowerST4[[#This Row],[ExcludeHere]]="X"),NA(),GeneralTable[[#This Row],[Dur. MT]]),NA())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Chart]]="X",PerfPowerST4[[#This Row],[ExcludeHere]]="X"),NA(),GeneralTable[[#This Row],[Cons. MT]]),NA())</f>
        <v>3825</v>
      </c>
      <c r="F70" s="30">
        <f>IFERROR(IF(OR(GeneralTable[[#This Row],[Exclude From Chart]]="X",PerfPowerST4[[#This Row],[ExcludeHere]]="X"),NA(),GeneralTable[[#This Row],[Dur. MT]]),NA())</f>
        <v>101.94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Chart]]="X",PerfPowerST4[[#This Row],[ExcludeHere]]="X"),NA(),GeneralTable[[#This Row],[Cons. MT]]),NA())</f>
        <v>#N/A</v>
      </c>
      <c r="F71" s="30" t="e">
        <f>IFERROR(IF(OR(GeneralTable[[#This Row],[Exclude From Chart]]="X",PerfPowerST4[[#This Row],[ExcludeHere]]="X"),NA(),GeneralTable[[#This Row],[Dur. MT]]),NA())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Chart]]="X",PerfPowerST4[[#This Row],[ExcludeHere]]="X"),NA(),GeneralTable[[#This Row],[Cons. MT]]),NA())</f>
        <v>#N/A</v>
      </c>
      <c r="F72" s="30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Chart]]="X",PerfPowerST4[[#This Row],[ExcludeHere]]="X"),NA(),GeneralTable[[#This Row],[Cons. MT]]),NA())</f>
        <v>5428.6440000000002</v>
      </c>
      <c r="F73" s="30">
        <f>IFERROR(IF(OR(GeneralTable[[#This Row],[Exclude From Chart]]="X",PerfPowerST4[[#This Row],[ExcludeHere]]="X"),NA(),GeneralTable[[#This Row],[Dur. MT]]),NA())</f>
        <v>120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Chart]]="X",PerfPowerST4[[#This Row],[ExcludeHere]]="X"),NA(),GeneralTable[[#This Row],[Cons. MT]]),NA())</f>
        <v>7620</v>
      </c>
      <c r="F74" s="30">
        <f>IFERROR(IF(OR(GeneralTable[[#This Row],[Exclude From Chart]]="X",PerfPowerST4[[#This Row],[ExcludeHere]]="X"),NA(),GeneralTable[[#This Row],[Dur. MT]]),NA())</f>
        <v>87.32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Chart]]="X",PerfPowerST4[[#This Row],[ExcludeHere]]="X"),NA(),GeneralTable[[#This Row],[Cons. MT]]),NA())</f>
        <v>5238</v>
      </c>
      <c r="F75" s="30">
        <f>IFERROR(IF(OR(GeneralTable[[#This Row],[Exclude From Chart]]="X",PerfPowerST4[[#This Row],[ExcludeHere]]="X"),NA(),GeneralTable[[#This Row],[Dur. MT]]),NA())</f>
        <v>323.11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Chart]]="X",PerfPowerST4[[#This Row],[ExcludeHere]]="X"),NA(),GeneralTable[[#This Row],[Cons. MT]]),NA())</f>
        <v>2723.7275</v>
      </c>
      <c r="F76" s="30">
        <f>IFERROR(IF(OR(GeneralTable[[#This Row],[Exclude From Chart]]="X",PerfPowerST4[[#This Row],[ExcludeHere]]="X"),NA(),GeneralTable[[#This Row],[Dur. MT]]),NA())</f>
        <v>178.0625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Chart]]="X",PerfPowerST4[[#This Row],[ExcludeHere]]="X"),NA(),GeneralTable[[#This Row],[Cons. MT]]),NA())</f>
        <v>2588</v>
      </c>
      <c r="F77" s="30">
        <f>IFERROR(IF(OR(GeneralTable[[#This Row],[Exclude From Chart]]="X",PerfPowerST4[[#This Row],[ExcludeHere]]="X"),NA(),GeneralTable[[#This Row],[Dur. MT]]),NA())</f>
        <v>317.62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Chart]]="X",PerfPowerST4[[#This Row],[ExcludeHere]]="X"),NA(),GeneralTable[[#This Row],[Cons. MT]]),NA())</f>
        <v>5870.3512499999997</v>
      </c>
      <c r="F78" s="30">
        <f>IFERROR(IF(OR(GeneralTable[[#This Row],[Exclude From Chart]]="X",PerfPowerST4[[#This Row],[ExcludeHere]]="X"),NA(),GeneralTable[[#This Row],[Dur. MT]]),NA())</f>
        <v>81.157499999999999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Chart]]="X",PerfPowerST4[[#This Row],[ExcludeHere]]="X"),NA(),GeneralTable[[#This Row],[Cons. MT]]),NA())</f>
        <v>3775</v>
      </c>
      <c r="F79" s="30">
        <f>IFERROR(IF(OR(GeneralTable[[#This Row],[Exclude From Chart]]="X",PerfPowerST4[[#This Row],[ExcludeHere]]="X"),NA(),GeneralTable[[#This Row],[Dur. MT]]),NA())</f>
        <v>75.84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Chart]]="X",PerfPowerST4[[#This Row],[ExcludeHere]]="X"),NA(),GeneralTable[[#This Row],[Cons. MT]]),NA())</f>
        <v>#N/A</v>
      </c>
      <c r="F80" s="30" t="e">
        <f>IFERROR(IF(OR(GeneralTable[[#This Row],[Exclude From Chart]]="X",PerfPowerST4[[#This Row],[ExcludeHere]]="X"),NA(),GeneralTable[[#This Row],[Dur. MT]]),NA())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Chart]]="X",PerfPowerST4[[#This Row],[ExcludeHere]]="X"),NA(),GeneralTable[[#This Row],[Cons. MT]]),NA())</f>
        <v>3703.3049999999998</v>
      </c>
      <c r="F81" s="30">
        <f>IFERROR(IF(OR(GeneralTable[[#This Row],[Exclude From Chart]]="X",PerfPowerST4[[#This Row],[ExcludeHere]]="X"),NA(),GeneralTable[[#This Row],[Dur. MT]]),NA())</f>
        <v>527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Chart]]="X",PerfPowerST4[[#This Row],[ExcludeHere]]="X"),NA(),GeneralTable[[#This Row],[Cons. MT]]),NA())</f>
        <v>4550</v>
      </c>
      <c r="F82" s="30">
        <f>IFERROR(IF(OR(GeneralTable[[#This Row],[Exclude From Chart]]="X",PerfPowerST4[[#This Row],[ExcludeHere]]="X"),NA(),GeneralTable[[#This Row],[Dur. MT]]),NA())</f>
        <v>765.23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Chart]]="X",PerfPowerST4[[#This Row],[ExcludeHere]]="X"),NA(),GeneralTable[[#This Row],[Cons. MT]]),NA())</f>
        <v>4075.1950000000002</v>
      </c>
      <c r="F83" s="30">
        <f>IFERROR(IF(OR(GeneralTable[[#This Row],[Exclude From Chart]]="X",PerfPowerST4[[#This Row],[ExcludeHere]]="X"),NA(),GeneralTable[[#This Row],[Dur. MT]]),NA())</f>
        <v>162.1275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Chart]]="X",PerfPowerST4[[#This Row],[ExcludeHere]]="X"),NA(),GeneralTable[[#This Row],[Cons. MT]]),NA())</f>
        <v>5208</v>
      </c>
      <c r="F84" s="30">
        <f>IFERROR(IF(OR(GeneralTable[[#This Row],[Exclude From Chart]]="X",PerfPowerST4[[#This Row],[ExcludeHere]]="X"),NA(),GeneralTable[[#This Row],[Dur. MT]]),NA())</f>
        <v>168.99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Chart]]="X",PerfPowerST4[[#This Row],[ExcludeHere]]="X"),NA(),GeneralTable[[#This Row],[Cons. MT]]),NA())</f>
        <v>6750</v>
      </c>
      <c r="F85" s="30">
        <f>IFERROR(IF(OR(GeneralTable[[#This Row],[Exclude From Chart]]="X",PerfPowerST4[[#This Row],[ExcludeHere]]="X"),NA(),GeneralTable[[#This Row],[Dur. MT]]),NA())</f>
        <v>100.09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Chart]]="X",PerfPowerST4[[#This Row],[ExcludeHere]]="X"),NA(),GeneralTable[[#This Row],[Cons. MT]]),NA())</f>
        <v>8241.4330000000009</v>
      </c>
      <c r="F86" s="30">
        <f>IFERROR(IF(OR(GeneralTable[[#This Row],[Exclude From Chart]]="X",PerfPowerST4[[#This Row],[ExcludeHere]]="X"),NA(),GeneralTable[[#This Row],[Dur. MT]]),NA())</f>
        <v>64.282000000000011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Chart]]="X",PerfPowerST4[[#This Row],[ExcludeHere]]="X"),NA(),GeneralTable[[#This Row],[Cons. MT]]),NA())</f>
        <v>7981.25</v>
      </c>
      <c r="F87" s="30">
        <f>IFERROR(IF(OR(GeneralTable[[#This Row],[Exclude From Chart]]="X",PerfPowerST4[[#This Row],[ExcludeHere]]="X"),NA(),GeneralTable[[#This Row],[Dur. MT]]),NA())</f>
        <v>84.342500000000001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Chart]]="X",PerfPowerST4[[#This Row],[ExcludeHere]]="X"),NA(),GeneralTable[[#This Row],[Cons. MT]]),NA())</f>
        <v>#N/A</v>
      </c>
      <c r="F88" s="34" t="e">
        <f>IFERROR(IF(OR(GeneralTable[[#This Row],[Exclude From Chart]]="X",PerfPowerST4[[#This Row],[ExcludeHere]]="X"),NA(),GeneralTable[[#This Row],[Dur. MT]]),NA())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Chart]]="X",PerfPowerST4[[#This Row],[ExcludeHere]]="X"),NA(),GeneralTable[[#This Row],[Cons. MT]]),NA())</f>
        <v>14692.8</v>
      </c>
      <c r="F89" s="34">
        <f>IFERROR(IF(OR(GeneralTable[[#This Row],[Exclude From Chart]]="X",PerfPowerST4[[#This Row],[ExcludeHere]]="X"),NA(),GeneralTable[[#This Row],[Dur. MT]]),NA())</f>
        <v>88.2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Chart]]="X",PerfPowerST4[[#This Row],[ExcludeHere]]="X"),NA(),GeneralTable[[#This Row],[Cons. MT]]),NA())</f>
        <v>#N/A</v>
      </c>
      <c r="F90" s="34" t="e">
        <f>IFERROR(IF(OR(GeneralTable[[#This Row],[Exclude From Chart]]="X",PerfPowerST4[[#This Row],[ExcludeHere]]="X"),NA(),GeneralTable[[#This Row],[Dur. MT]]),NA())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Chart]]="X",PerfPowerST4[[#This Row],[ExcludeHere]]="X"),NA(),GeneralTable[[#This Row],[Cons. MT]]),NA())</f>
        <v>#N/A</v>
      </c>
      <c r="F91" s="34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Chart]]="X",PerfPowerST4[[#This Row],[ExcludeHere]]="X"),NA(),GeneralTable[[#This Row],[Cons. MT]]),NA())</f>
        <v>#N/A</v>
      </c>
      <c r="F92" s="34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Chart]]="X",PerfPowerST4[[#This Row],[ExcludeHere]]="X"),NA(),GeneralTable[[#This Row],[Cons. MT]]),NA())</f>
        <v>#N/A</v>
      </c>
      <c r="F93" s="36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2021-10-09T07:40:29Z</dcterms:modified>
</cp:coreProperties>
</file>