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hidePivotFieldList="1"/>
  <mc:AlternateContent xmlns:mc="http://schemas.openxmlformats.org/markup-compatibility/2006">
    <mc:Choice Requires="x15">
      <x15ac:absPath xmlns:x15ac="http://schemas.microsoft.com/office/spreadsheetml/2010/11/ac" url="D:\GitHub\BrsVgl\PerformanceEfficiencySuite.PS\Ranking\"/>
    </mc:Choice>
  </mc:AlternateContent>
  <xr:revisionPtr revIDLastSave="0" documentId="13_ncr:1_{FBF3EB31-027B-4F85-9173-07804AE942C4}" xr6:coauthVersionLast="47" xr6:coauthVersionMax="47" xr10:uidLastSave="{00000000-0000-0000-0000-000000000000}"/>
  <bookViews>
    <workbookView xWindow="-108" yWindow="-108" windowWidth="23256" windowHeight="12456" tabRatio="693" xr2:uid="{00000000-000D-0000-FFFF-FFFF00000000}"/>
  </bookViews>
  <sheets>
    <sheet name="ResultsEntry" sheetId="1" r:id="rId1"/>
    <sheet name="PES ST" sheetId="2" r:id="rId2"/>
    <sheet name="Consumption ST" sheetId="5" r:id="rId3"/>
    <sheet name="PES MT" sheetId="4" r:id="rId4"/>
    <sheet name="Consumption MT" sheetId="6" r:id="rId5"/>
    <sheet name="Perf-Power-ST" sheetId="8" r:id="rId6"/>
    <sheet name="Perf-Power-MT" sheetId="9" r:id="rId7"/>
  </sheet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6" i="1" l="1"/>
  <c r="W7" i="1"/>
  <c r="W8" i="1"/>
  <c r="W9" i="1"/>
  <c r="W10" i="1"/>
  <c r="W11" i="1"/>
  <c r="W12" i="1"/>
  <c r="W13" i="1"/>
  <c r="W14" i="1"/>
  <c r="W15" i="1"/>
  <c r="W16" i="1"/>
  <c r="W17" i="1"/>
  <c r="W18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S94" i="1"/>
  <c r="S93" i="1" l="1"/>
  <c r="S92" i="1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P82" i="1"/>
  <c r="Q88" i="1"/>
  <c r="P88" i="1"/>
  <c r="Q87" i="1"/>
  <c r="F88" i="9" s="1"/>
  <c r="P84" i="1"/>
  <c r="Q84" i="1"/>
  <c r="P74" i="1"/>
  <c r="C48" i="9"/>
  <c r="Q82" i="1"/>
  <c r="F83" i="9" s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9" i="9"/>
  <c r="E81" i="9"/>
  <c r="E82" i="9"/>
  <c r="E84" i="9"/>
  <c r="E85" i="9"/>
  <c r="E86" i="9"/>
  <c r="E87" i="9"/>
  <c r="E90" i="9"/>
  <c r="E91" i="9"/>
  <c r="E92" i="9"/>
  <c r="E93" i="9"/>
  <c r="E94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9" i="9"/>
  <c r="F81" i="9"/>
  <c r="F82" i="9"/>
  <c r="F84" i="9"/>
  <c r="F85" i="9"/>
  <c r="F86" i="9"/>
  <c r="F87" i="9"/>
  <c r="F89" i="9"/>
  <c r="F90" i="9"/>
  <c r="F91" i="9"/>
  <c r="F92" i="9"/>
  <c r="F93" i="9"/>
  <c r="F94" i="9"/>
  <c r="C94" i="9"/>
  <c r="B94" i="9"/>
  <c r="C93" i="9"/>
  <c r="B93" i="9"/>
  <c r="C92" i="9"/>
  <c r="B92" i="9"/>
  <c r="C91" i="9"/>
  <c r="B91" i="9"/>
  <c r="C90" i="9"/>
  <c r="B90" i="9"/>
  <c r="C89" i="9"/>
  <c r="B89" i="9"/>
  <c r="C88" i="9"/>
  <c r="B88" i="9"/>
  <c r="C87" i="9"/>
  <c r="B87" i="9"/>
  <c r="C86" i="9"/>
  <c r="B86" i="9"/>
  <c r="C85" i="9"/>
  <c r="B85" i="9"/>
  <c r="C84" i="9"/>
  <c r="B84" i="9"/>
  <c r="C83" i="9"/>
  <c r="B83" i="9"/>
  <c r="C82" i="9"/>
  <c r="B82" i="9"/>
  <c r="C81" i="9"/>
  <c r="B81" i="9"/>
  <c r="C80" i="9"/>
  <c r="B80" i="9"/>
  <c r="C79" i="9"/>
  <c r="B79" i="9"/>
  <c r="C78" i="9"/>
  <c r="B78" i="9"/>
  <c r="C77" i="9"/>
  <c r="B77" i="9"/>
  <c r="C76" i="9"/>
  <c r="B76" i="9"/>
  <c r="C75" i="9"/>
  <c r="B75" i="9"/>
  <c r="C74" i="9"/>
  <c r="B74" i="9"/>
  <c r="C73" i="9"/>
  <c r="B73" i="9"/>
  <c r="C72" i="9"/>
  <c r="B72" i="9"/>
  <c r="C71" i="9"/>
  <c r="B71" i="9"/>
  <c r="C70" i="9"/>
  <c r="B70" i="9"/>
  <c r="C69" i="9"/>
  <c r="B69" i="9"/>
  <c r="C68" i="9"/>
  <c r="B68" i="9"/>
  <c r="C67" i="9"/>
  <c r="B67" i="9"/>
  <c r="C66" i="9"/>
  <c r="B66" i="9"/>
  <c r="C65" i="9"/>
  <c r="B65" i="9"/>
  <c r="C64" i="9"/>
  <c r="B64" i="9"/>
  <c r="C63" i="9"/>
  <c r="B63" i="9"/>
  <c r="C62" i="9"/>
  <c r="B62" i="9"/>
  <c r="C61" i="9"/>
  <c r="B61" i="9"/>
  <c r="C60" i="9"/>
  <c r="B60" i="9"/>
  <c r="C59" i="9"/>
  <c r="B59" i="9"/>
  <c r="C58" i="9"/>
  <c r="B58" i="9"/>
  <c r="C57" i="9"/>
  <c r="B57" i="9"/>
  <c r="C56" i="9"/>
  <c r="B56" i="9"/>
  <c r="C55" i="9"/>
  <c r="B55" i="9"/>
  <c r="C54" i="9"/>
  <c r="B54" i="9"/>
  <c r="C53" i="9"/>
  <c r="B53" i="9"/>
  <c r="C52" i="9"/>
  <c r="B52" i="9"/>
  <c r="C51" i="9"/>
  <c r="B51" i="9"/>
  <c r="C50" i="9"/>
  <c r="B50" i="9"/>
  <c r="C49" i="9"/>
  <c r="B49" i="9"/>
  <c r="B48" i="9"/>
  <c r="C47" i="9"/>
  <c r="B47" i="9"/>
  <c r="C46" i="9"/>
  <c r="B46" i="9"/>
  <c r="C45" i="9"/>
  <c r="B45" i="9"/>
  <c r="C44" i="9"/>
  <c r="B44" i="9"/>
  <c r="C43" i="9"/>
  <c r="B43" i="9"/>
  <c r="C42" i="9"/>
  <c r="B42" i="9"/>
  <c r="C41" i="9"/>
  <c r="B41" i="9"/>
  <c r="C40" i="9"/>
  <c r="B40" i="9"/>
  <c r="C39" i="9"/>
  <c r="B39" i="9"/>
  <c r="C38" i="9"/>
  <c r="B38" i="9"/>
  <c r="C37" i="9"/>
  <c r="B37" i="9"/>
  <c r="C36" i="9"/>
  <c r="B36" i="9"/>
  <c r="C35" i="9"/>
  <c r="B35" i="9"/>
  <c r="C34" i="9"/>
  <c r="B34" i="9"/>
  <c r="C33" i="9"/>
  <c r="B33" i="9"/>
  <c r="C32" i="9"/>
  <c r="B32" i="9"/>
  <c r="C31" i="9"/>
  <c r="B31" i="9"/>
  <c r="C30" i="9"/>
  <c r="B30" i="9"/>
  <c r="C29" i="9"/>
  <c r="B29" i="9"/>
  <c r="C28" i="9"/>
  <c r="B28" i="9"/>
  <c r="C27" i="9"/>
  <c r="B27" i="9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S6" i="1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F6" i="8"/>
  <c r="F7" i="8"/>
  <c r="F8" i="8"/>
  <c r="F9" i="8"/>
  <c r="F10" i="8"/>
  <c r="F11" i="8"/>
  <c r="F12" i="8"/>
  <c r="F13" i="8"/>
  <c r="F14" i="8"/>
  <c r="F15" i="8"/>
  <c r="F16" i="8"/>
  <c r="F17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M17" i="1"/>
  <c r="F18" i="8" s="1"/>
  <c r="Q91" i="1"/>
  <c r="P91" i="1"/>
  <c r="S91" i="1"/>
  <c r="S90" i="1"/>
  <c r="S89" i="1"/>
  <c r="S88" i="1"/>
  <c r="P87" i="1"/>
  <c r="S87" i="1"/>
  <c r="S86" i="1"/>
  <c r="S85" i="1"/>
  <c r="S84" i="1"/>
  <c r="S83" i="1"/>
  <c r="S82" i="1"/>
  <c r="S81" i="1"/>
  <c r="S80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Q79" i="1"/>
  <c r="F80" i="9" s="1"/>
  <c r="P79" i="1"/>
  <c r="E83" i="9" l="1"/>
  <c r="E88" i="9"/>
  <c r="E80" i="9"/>
  <c r="E89" i="9"/>
  <c r="Q77" i="1"/>
  <c r="F78" i="9" s="1"/>
  <c r="P77" i="1"/>
  <c r="R19" i="1"/>
  <c r="W19" i="1" l="1"/>
  <c r="U19" i="1"/>
  <c r="E78" i="9"/>
</calcChain>
</file>

<file path=xl/sharedStrings.xml><?xml version="1.0" encoding="utf-8"?>
<sst xmlns="http://schemas.openxmlformats.org/spreadsheetml/2006/main" count="698" uniqueCount="233">
  <si>
    <t>CPU</t>
  </si>
  <si>
    <t>User</t>
  </si>
  <si>
    <t>PES ST</t>
  </si>
  <si>
    <t>PES MT</t>
  </si>
  <si>
    <t>CrazyIvan</t>
  </si>
  <si>
    <t>Lyka</t>
  </si>
  <si>
    <t>Naitsabes</t>
  </si>
  <si>
    <t>GraphLabel</t>
  </si>
  <si>
    <t>Zeilenbeschriftungen</t>
  </si>
  <si>
    <t>Gesamtergebnis</t>
  </si>
  <si>
    <t>Summe von PES ST</t>
  </si>
  <si>
    <t>Poekel</t>
  </si>
  <si>
    <t>Summe von PES MT</t>
  </si>
  <si>
    <t>Tigershark</t>
  </si>
  <si>
    <t>dosenfisch24</t>
  </si>
  <si>
    <t>Sweepi</t>
  </si>
  <si>
    <t>Monkey</t>
  </si>
  <si>
    <t>MD_Enigma</t>
  </si>
  <si>
    <t>25W</t>
  </si>
  <si>
    <t>v0.5.0</t>
  </si>
  <si>
    <t>v0.3.1</t>
  </si>
  <si>
    <t>Win: Best Perf.</t>
  </si>
  <si>
    <t>Win: Energy Saving</t>
  </si>
  <si>
    <t>Batt. / Win: Better Eff. / HP: Recmd.</t>
  </si>
  <si>
    <t>BlackArchon</t>
  </si>
  <si>
    <t>PBO on</t>
  </si>
  <si>
    <t>PBO off</t>
  </si>
  <si>
    <t>Krischi</t>
  </si>
  <si>
    <t>LeiwandEr</t>
  </si>
  <si>
    <t>manual Curve Optimization</t>
  </si>
  <si>
    <t>Remark</t>
  </si>
  <si>
    <t>Cons. ST</t>
  </si>
  <si>
    <t>Dur. ST</t>
  </si>
  <si>
    <t>Avg. Pwr. ST</t>
  </si>
  <si>
    <t>Cons. MT</t>
  </si>
  <si>
    <t>Dur. MT</t>
  </si>
  <si>
    <t>Avg. Pwr. MT</t>
  </si>
  <si>
    <t>Summe von Cons. ST</t>
  </si>
  <si>
    <t>Summe von Cons. MT</t>
  </si>
  <si>
    <t>Exclude From Chart</t>
  </si>
  <si>
    <t>x</t>
  </si>
  <si>
    <t>(Leer)</t>
  </si>
  <si>
    <t>R7 4700U (Renoir)</t>
  </si>
  <si>
    <t>R5 3600 (Matisse)</t>
  </si>
  <si>
    <t>R9 5950X (Vermeer)</t>
  </si>
  <si>
    <t>R7 4750G (Renoir)</t>
  </si>
  <si>
    <t>R7 3700X (Matisse)</t>
  </si>
  <si>
    <t>R7 4750U (Renoir)</t>
  </si>
  <si>
    <t>R9 5900HS (Cezanne)</t>
  </si>
  <si>
    <t>R5 PRO 4650G (Renoir)</t>
  </si>
  <si>
    <t>R3 1200 (Summit Ridge)</t>
  </si>
  <si>
    <t>R9 5900X (Vermeer)</t>
  </si>
  <si>
    <t>i7 1065G (IceLake)</t>
  </si>
  <si>
    <t>i5 8365U (WhiskeyLake)</t>
  </si>
  <si>
    <t>Lowkey</t>
  </si>
  <si>
    <t>misterh</t>
  </si>
  <si>
    <t>Platos</t>
  </si>
  <si>
    <t>i7 1165G7 (TigerLake)</t>
  </si>
  <si>
    <t>Chart-Remark</t>
  </si>
  <si>
    <t>@25W</t>
  </si>
  <si>
    <t>@ESM</t>
  </si>
  <si>
    <t>@-0,1V</t>
  </si>
  <si>
    <t>-0,1V Curve Optimization</t>
  </si>
  <si>
    <t>R3 1200 (Summit Ridge) v0.3.1 [17]</t>
  </si>
  <si>
    <t>R5 3600 (Matisse) v0.3.1 [2]</t>
  </si>
  <si>
    <t>i5 8365U (WhiskeyLake) v0.3.1 [11]</t>
  </si>
  <si>
    <t>i7 1065G (IceLake) v0.3.1 [3]</t>
  </si>
  <si>
    <t>R7 4750U (Renoir) v0.3.1 [7]</t>
  </si>
  <si>
    <t>R5 PRO 4650G (Renoir) v0.3.1 [12]</t>
  </si>
  <si>
    <t>R7 4750G (Renoir) v0.3.1 [5]</t>
  </si>
  <si>
    <t>v0.5.1</t>
  </si>
  <si>
    <t>i7 4820K (Ivy Bridge)</t>
  </si>
  <si>
    <t>@4,5Ghz</t>
  </si>
  <si>
    <t>AC / Win: Best Perf. / HP: Recmd.</t>
  </si>
  <si>
    <t>last 3DC post:</t>
  </si>
  <si>
    <t>i7 4820K (Ivy Bridge) @4,5Ghz v0.3.1 [23]</t>
  </si>
  <si>
    <t>@20W</t>
  </si>
  <si>
    <t>20W</t>
  </si>
  <si>
    <t>i7 5775C (Broadwell)</t>
  </si>
  <si>
    <t>R5 4500U (Renoir)</t>
  </si>
  <si>
    <t>Win: Better Eff.</t>
  </si>
  <si>
    <t>harzer_knaller</t>
  </si>
  <si>
    <t>Balanced Power Plan</t>
  </si>
  <si>
    <t>Darkearth27</t>
  </si>
  <si>
    <t>CTR</t>
  </si>
  <si>
    <t>Tyrann</t>
  </si>
  <si>
    <t>i7 2600K (Sandy Bridge)</t>
  </si>
  <si>
    <t>@4,4Ghz</t>
  </si>
  <si>
    <t>R9 5900HS (Cezanne) v0.5.0 [30]</t>
  </si>
  <si>
    <t>R7 5800X (Vermeer)</t>
  </si>
  <si>
    <t>hq-hq</t>
  </si>
  <si>
    <t>i7 7500U (Kaby Lake)</t>
  </si>
  <si>
    <t>Celeron N3450 (Apollo Lake)</t>
  </si>
  <si>
    <t>patrock84</t>
  </si>
  <si>
    <t>i5 8600k (Coffee Lake)</t>
  </si>
  <si>
    <t>i5 7500 (Kaby Lake)</t>
  </si>
  <si>
    <t>2C/4T</t>
  </si>
  <si>
    <t>4C/4T</t>
  </si>
  <si>
    <t>Bernman</t>
  </si>
  <si>
    <t>@5Ghz</t>
  </si>
  <si>
    <t>i7 8700k (Coffee Lake)</t>
  </si>
  <si>
    <t>R7 5800H (Cezanne)</t>
  </si>
  <si>
    <t>last CB post:</t>
  </si>
  <si>
    <t>v0.6.0</t>
  </si>
  <si>
    <t>GaryX</t>
  </si>
  <si>
    <t>3DC</t>
  </si>
  <si>
    <t>Groschi</t>
  </si>
  <si>
    <t>R5 4600H (Renoir)</t>
  </si>
  <si>
    <t>Win 11</t>
  </si>
  <si>
    <t>Win11</t>
  </si>
  <si>
    <t>CB</t>
  </si>
  <si>
    <t>Asghan</t>
  </si>
  <si>
    <t>@95W</t>
  </si>
  <si>
    <t>mesohorny</t>
  </si>
  <si>
    <t>Puffer0815</t>
  </si>
  <si>
    <t>R5 5600X (Vermeer)</t>
  </si>
  <si>
    <t>Tenferenzu</t>
  </si>
  <si>
    <t>Hardy72</t>
  </si>
  <si>
    <t>Jon Dohnson</t>
  </si>
  <si>
    <t>@PBO</t>
  </si>
  <si>
    <t>i5 8250U (WhiskeyLake)</t>
  </si>
  <si>
    <t>Rabrogo</t>
  </si>
  <si>
    <t>i7 4800MQ (Haswell)</t>
  </si>
  <si>
    <t>DrAgOnBaLlOnE</t>
  </si>
  <si>
    <t>R5 3500U (Picasso)</t>
  </si>
  <si>
    <t>Blende Up</t>
  </si>
  <si>
    <t>@55W;-140mV</t>
  </si>
  <si>
    <t>i7 3770K (Ivy Bridge)</t>
  </si>
  <si>
    <t>i7 9750H (Coffee Lake)</t>
  </si>
  <si>
    <t>Celeron N3450 (Apollo Lake) v0.5.1 [37]</t>
  </si>
  <si>
    <t>i7 2600K (Sandy Bridge) @4,4Ghz v0.5.1 [34]</t>
  </si>
  <si>
    <t>i5 7500 (Kaby Lake) 4C/4T v0.5.1 [40]</t>
  </si>
  <si>
    <t>i7 5775C (Broadwell) v0.5.1 [28]</t>
  </si>
  <si>
    <t>i5 8600k (Coffee Lake) v0.5.1 [39]</t>
  </si>
  <si>
    <t>i7 8700k (Coffee Lake) @5Ghz v0.5.1 [41]</t>
  </si>
  <si>
    <t>R9 5950X (Vermeer) v0.5.1 [43]</t>
  </si>
  <si>
    <t>i7 7500U (Kaby Lake) 2C/4T v0.5.1 [36]</t>
  </si>
  <si>
    <t>i5 4300U (Haswell)</t>
  </si>
  <si>
    <t>R5 2600X (Pinnacle Ridge)</t>
  </si>
  <si>
    <t>HasseLadebalken</t>
  </si>
  <si>
    <t>R5 2600X (Pinnacle Ridge) v0.5.1 [59]</t>
  </si>
  <si>
    <t>v0.7.0</t>
  </si>
  <si>
    <t>i5 3320M (Ivy Bridge)</t>
  </si>
  <si>
    <t>noplan724</t>
  </si>
  <si>
    <t>andi_sco</t>
  </si>
  <si>
    <t>raser0248</t>
  </si>
  <si>
    <t>i7 2600 (Sandy Bridge)</t>
  </si>
  <si>
    <t>i3 6157U (Skylake)</t>
  </si>
  <si>
    <t>Outlier?</t>
  </si>
  <si>
    <t>Fabiano</t>
  </si>
  <si>
    <t>PBO off?</t>
  </si>
  <si>
    <t>i7 2600 (Sandy Bridge) v0.6.0 [62]</t>
  </si>
  <si>
    <t>i7 3770K (Ivy Bridge) v0.6.0 [57]</t>
  </si>
  <si>
    <t>i5 3320M (Ivy Bridge) v0.6.0 [60]</t>
  </si>
  <si>
    <t>i7 4800MQ (Haswell) v0.6.0 [52]</t>
  </si>
  <si>
    <t>i5 4300U (Haswell) v0.6.0 [58]</t>
  </si>
  <si>
    <t>R7 3700X (Matisse) v0.6.0 [47]</t>
  </si>
  <si>
    <t>i5 8250U (WhiskeyLake) v0.6.0 [51]</t>
  </si>
  <si>
    <t>i3 6157U (Skylake) v0.6.0 [63]</t>
  </si>
  <si>
    <t>R7 4700U (Renoir) [1]</t>
  </si>
  <si>
    <t>R5 4600H (Renoir) Win11 v0.6.0 [44]</t>
  </si>
  <si>
    <t>Ver</t>
  </si>
  <si>
    <t>Ref.</t>
  </si>
  <si>
    <t>Frm</t>
  </si>
  <si>
    <t>Post</t>
  </si>
  <si>
    <t>ThinkPad E495 default</t>
  </si>
  <si>
    <t>JeanLegi</t>
  </si>
  <si>
    <t>ES! See Post</t>
  </si>
  <si>
    <t>or 11900H (Eng. Sample)</t>
  </si>
  <si>
    <t>i9 11980HK (TigerLake-8C)</t>
  </si>
  <si>
    <t>ThinkPad E495 cool and quiet</t>
  </si>
  <si>
    <t>ThinkPad E495</t>
  </si>
  <si>
    <t>Golden Sample?</t>
  </si>
  <si>
    <t>R7 2700X (Pinnacle Ridge)</t>
  </si>
  <si>
    <t>Tanzmusikus</t>
  </si>
  <si>
    <t>Win = Balanced</t>
  </si>
  <si>
    <t>R7 2700X (Pinnacle Ridge) [72]</t>
  </si>
  <si>
    <t>R7 5800X (Vermeer) [66]</t>
  </si>
  <si>
    <t>R5 3500U (Picasso) [73]</t>
  </si>
  <si>
    <t>i9 11980HK (TigerLake-8C) ES! See Post v0.6.0 [68]</t>
  </si>
  <si>
    <t>R5 2500U (Raven Ridge)</t>
  </si>
  <si>
    <t>Tiberius</t>
  </si>
  <si>
    <t>Freiheraus</t>
  </si>
  <si>
    <t>R5 5600X (Vermeer) [76]</t>
  </si>
  <si>
    <t>R5 2500U (Raven Ridge) [75]</t>
  </si>
  <si>
    <t>R5 4500U (Renoir) [74]</t>
  </si>
  <si>
    <t>v0.7.*</t>
  </si>
  <si>
    <t>Fondness</t>
  </si>
  <si>
    <t>Scoty</t>
  </si>
  <si>
    <t>v0.7.2</t>
  </si>
  <si>
    <t>P Silver N6000 (JasperLake)</t>
  </si>
  <si>
    <t>Tralalak</t>
  </si>
  <si>
    <t>y33H@</t>
  </si>
  <si>
    <t>Celeron N5100 (JasperLake)</t>
  </si>
  <si>
    <t>R3 4300G (Renoir)</t>
  </si>
  <si>
    <t>Lord Maiki</t>
  </si>
  <si>
    <t>mkl1</t>
  </si>
  <si>
    <t>Celeron N5100 (JasperLake) [80]</t>
  </si>
  <si>
    <t>P Silver N6000 (JasperLake) [79]</t>
  </si>
  <si>
    <t>i7 1165G7 (TigerLake) [82]</t>
  </si>
  <si>
    <t>R3 4300G (Renoir) [81]</t>
  </si>
  <si>
    <t>R7 5800H (Cezanne) [77]</t>
  </si>
  <si>
    <t>i5 11500 (Rocket Lake)</t>
  </si>
  <si>
    <t>i5 11500 (Rocket Lake) [83]</t>
  </si>
  <si>
    <t>i7 9750H (Coffee Lake) [71]</t>
  </si>
  <si>
    <t>i7 11700K (Rocket Lake)</t>
  </si>
  <si>
    <t>Triskaine</t>
  </si>
  <si>
    <t>i5 11400F (Rocket Lake)</t>
  </si>
  <si>
    <t>zymotic</t>
  </si>
  <si>
    <t>@-95mV</t>
  </si>
  <si>
    <t>-95mV offset</t>
  </si>
  <si>
    <t>i7 11700K (Rocket Lake) [84]</t>
  </si>
  <si>
    <t>i5 11400F (Rocket Lake) @-95mV [85]</t>
  </si>
  <si>
    <t>Current Vrsn</t>
  </si>
  <si>
    <t>Holgi</t>
  </si>
  <si>
    <t>TR 1900X (Whitehaven)</t>
  </si>
  <si>
    <t>Verangry</t>
  </si>
  <si>
    <t>TR 1900X (Whitehaven) [87]</t>
  </si>
  <si>
    <t>ExcludeHere</t>
  </si>
  <si>
    <t>3DC BB-Code Single-Thread</t>
  </si>
  <si>
    <t>3DC BB-Code Multi-Thread</t>
  </si>
  <si>
    <t>AT BB-Code Single-Thread</t>
  </si>
  <si>
    <t>AT BB-Code Multi-Thread</t>
  </si>
  <si>
    <t>last AT post:</t>
  </si>
  <si>
    <t>last updated:</t>
  </si>
  <si>
    <t>AT</t>
  </si>
  <si>
    <t>JoeRambo</t>
  </si>
  <si>
    <t>@4,4Ghz noSMT</t>
  </si>
  <si>
    <t>@Stock</t>
  </si>
  <si>
    <t>R9 5900X (Vermeer) [90]</t>
  </si>
  <si>
    <t>i5 4690k (Haswell)</t>
  </si>
  <si>
    <t>zebrax2</t>
  </si>
  <si>
    <t>i5 4690k (Haswell) [91]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</si>
</sst>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/>
        <bgColor theme="4"/>
      </patternFill>
    </fill>
    <fill>
      <patternFill patternType="solid">
        <fgColor rgb="FFFFCC99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rgb="FF7F7F7F"/>
      </left>
      <right/>
      <top style="thin">
        <color theme="4"/>
      </top>
      <bottom/>
      <diagonal/>
    </border>
    <border>
      <left style="thin">
        <color rgb="FF7F7F7F"/>
      </left>
      <right/>
      <top style="thin">
        <color theme="4"/>
      </top>
      <bottom style="thin">
        <color theme="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43" fontId="2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NumberFormat="1"/>
    <xf numFmtId="0" fontId="0" fillId="0" borderId="0" xfId="0" pivotButton="1"/>
    <xf numFmtId="4" fontId="0" fillId="0" borderId="0" xfId="0" applyNumberFormat="1"/>
    <xf numFmtId="0" fontId="1" fillId="2" borderId="1" xfId="1"/>
    <xf numFmtId="0" fontId="1" fillId="2" borderId="1" xfId="1" applyAlignment="1">
      <alignment wrapText="1"/>
    </xf>
    <xf numFmtId="0" fontId="0" fillId="0" borderId="0" xfId="0" applyFill="1" applyBorder="1"/>
    <xf numFmtId="0" fontId="0" fillId="0" borderId="0" xfId="0" applyNumberForma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1" fillId="2" borderId="1" xfId="1" applyNumberFormat="1"/>
    <xf numFmtId="165" fontId="1" fillId="2" borderId="1" xfId="2" applyNumberFormat="1" applyFont="1" applyFill="1" applyBorder="1"/>
    <xf numFmtId="166" fontId="1" fillId="2" borderId="1" xfId="2" applyNumberFormat="1" applyFont="1" applyFill="1" applyBorder="1"/>
    <xf numFmtId="0" fontId="0" fillId="0" borderId="3" xfId="0" applyNumberFormat="1" applyFill="1" applyBorder="1"/>
    <xf numFmtId="0" fontId="0" fillId="0" borderId="0" xfId="0" applyAlignment="1">
      <alignment horizontal="right"/>
    </xf>
    <xf numFmtId="0" fontId="0" fillId="0" borderId="4" xfId="0" applyFont="1" applyBorder="1"/>
    <xf numFmtId="0" fontId="0" fillId="0" borderId="4" xfId="0" applyNumberFormat="1" applyFont="1" applyBorder="1"/>
    <xf numFmtId="0" fontId="0" fillId="0" borderId="5" xfId="0" applyNumberFormat="1" applyFont="1" applyBorder="1"/>
    <xf numFmtId="0" fontId="0" fillId="0" borderId="6" xfId="0" applyNumberFormat="1" applyFont="1" applyBorder="1"/>
    <xf numFmtId="164" fontId="1" fillId="2" borderId="1" xfId="1" applyNumberFormat="1" applyFont="1" applyFill="1" applyBorder="1"/>
    <xf numFmtId="0" fontId="3" fillId="3" borderId="0" xfId="0" applyFont="1" applyFill="1" applyBorder="1"/>
    <xf numFmtId="0" fontId="0" fillId="0" borderId="3" xfId="0" applyNumberFormat="1" applyFont="1" applyBorder="1"/>
    <xf numFmtId="166" fontId="1" fillId="4" borderId="1" xfId="2" applyNumberFormat="1" applyFont="1" applyFill="1" applyBorder="1"/>
    <xf numFmtId="164" fontId="1" fillId="4" borderId="1" xfId="1" applyNumberFormat="1" applyFont="1" applyFill="1" applyBorder="1"/>
    <xf numFmtId="166" fontId="1" fillId="4" borderId="2" xfId="2" applyNumberFormat="1" applyFont="1" applyFill="1" applyBorder="1"/>
    <xf numFmtId="164" fontId="1" fillId="4" borderId="2" xfId="1" applyNumberFormat="1" applyFont="1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" fillId="3" borderId="0" xfId="0" applyFont="1" applyFill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NumberFormat="1" applyBorder="1"/>
    <xf numFmtId="0" fontId="0" fillId="0" borderId="0" xfId="0" applyAlignment="1">
      <alignment horizontal="right"/>
    </xf>
  </cellXfs>
  <cellStyles count="3">
    <cellStyle name="Eingabe" xfId="1" builtinId="20"/>
    <cellStyle name="Komma" xfId="2" builtinId="3"/>
    <cellStyle name="Standard" xfId="0" builtinId="0"/>
  </cellStyles>
  <dxfs count="3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4" formatCode="0.0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6" formatCode="_-* #,##0_-;\-* #,##0_-;_-* &quot;-&quot;??_-;_-@_-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 style="thin">
          <color theme="4"/>
        </top>
        <bottom/>
        <vertical/>
        <horizontal/>
      </border>
    </dxf>
    <dxf>
      <numFmt numFmtId="0" formatCode="General"/>
    </dxf>
    <dxf>
      <border outline="0">
        <top style="thin">
          <color rgb="FF5B9BD5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4" formatCode="0.0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6" formatCode="_-* #,##0_-;\-* #,##0_-;_-* &quot;-&quot;??_-;_-@_-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 style="thin">
          <color theme="4"/>
        </top>
        <bottom/>
        <vertical/>
        <horizontal/>
      </border>
    </dxf>
    <dxf>
      <numFmt numFmtId="0" formatCode="General"/>
    </dxf>
    <dxf>
      <border outline="0"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  <border>
        <left style="thin">
          <color rgb="FF7F7F7F"/>
        </left>
      </border>
    </dxf>
    <dxf>
      <numFmt numFmtId="164" formatCode="0.0"/>
      <border outline="0">
        <left style="thin">
          <color rgb="FF7F7F7F"/>
        </left>
      </border>
    </dxf>
    <dxf>
      <numFmt numFmtId="164" formatCode="0.0"/>
      <border outline="0">
        <left style="thin">
          <color rgb="FF7F7F7F"/>
        </left>
        <right style="thin">
          <color rgb="FF7F7F7F"/>
        </right>
      </border>
    </dxf>
    <dxf>
      <numFmt numFmtId="166" formatCode="_-* #,##0_-;\-* #,##0_-;_-* &quot;-&quot;??_-;_-@_-"/>
      <border outline="0">
        <left style="thin">
          <color rgb="FF7F7F7F"/>
        </left>
        <right style="thin">
          <color rgb="FF7F7F7F"/>
        </right>
      </border>
    </dxf>
    <dxf>
      <numFmt numFmtId="165" formatCode="_-* #,##0.0_-;\-* #,##0.0_-;_-* &quot;-&quot;??_-;_-@_-"/>
      <border outline="0">
        <left style="thin">
          <color rgb="FF7F7F7F"/>
        </left>
        <right style="thin">
          <color rgb="FF7F7F7F"/>
        </right>
      </border>
    </dxf>
    <dxf>
      <numFmt numFmtId="164" formatCode="0.0"/>
      <border outline="0">
        <left style="thin">
          <color rgb="FF7F7F7F"/>
        </left>
        <right style="thin">
          <color rgb="FF7F7F7F"/>
        </right>
      </border>
    </dxf>
    <dxf>
      <numFmt numFmtId="164" formatCode="0.0"/>
      <border outline="0">
        <left style="thin">
          <color rgb="FF7F7F7F"/>
        </left>
        <right style="thin">
          <color rgb="FF7F7F7F"/>
        </right>
      </border>
    </dxf>
    <dxf>
      <numFmt numFmtId="166" formatCode="_-* #,##0_-;\-* #,##0_-;_-* &quot;-&quot;??_-;_-@_-"/>
      <border outline="0">
        <left style="thin">
          <color rgb="FF7F7F7F"/>
        </left>
        <right style="thin">
          <color rgb="FF7F7F7F"/>
        </right>
      </border>
    </dxf>
    <dxf>
      <numFmt numFmtId="164" formatCode="0.0"/>
      <border outline="0">
        <right style="thin">
          <color rgb="FF7F7F7F"/>
        </right>
      </border>
    </dxf>
    <dxf>
      <alignment horizontal="general" vertical="bottom" textRotation="0" wrapText="1" indent="0" justifyLastLine="0" shrinkToFit="0" readingOrder="0"/>
      <border outline="0">
        <right style="thin">
          <color rgb="FF7F7F7F"/>
        </right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/>
        <vertical/>
        <horizontal/>
      </border>
    </dxf>
    <dxf>
      <alignment horizontal="general" vertical="bottom" textRotation="0" wrapText="1" indent="0" justifyLastLine="0" shrinkToFit="0" readingOrder="0"/>
    </dxf>
    <dxf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[Rankings.xlsx]PES ST!PivotTable1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Single-Thread | Performance Efficiency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 ST'!$C$3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'PES ST'!$B$4:$B$51</c:f>
              <c:strCache>
                <c:ptCount val="47"/>
                <c:pt idx="0">
                  <c:v>Celeron N3450 (Apollo Lake) v0.5.1 [37]</c:v>
                </c:pt>
                <c:pt idx="1">
                  <c:v>i7 4820K (Ivy Bridge) @4,5Ghz v0.3.1 [23]</c:v>
                </c:pt>
                <c:pt idx="2">
                  <c:v>i7 2600K (Sandy Bridge) @4,4Ghz v0.5.1 [34]</c:v>
                </c:pt>
                <c:pt idx="3">
                  <c:v>TR 1900X (Whitehaven) [87]</c:v>
                </c:pt>
                <c:pt idx="4">
                  <c:v>i7 2600 (Sandy Bridge) v0.6.0 [62]</c:v>
                </c:pt>
                <c:pt idx="5">
                  <c:v>R3 1200 (Summit Ridge) v0.3.1 [17]</c:v>
                </c:pt>
                <c:pt idx="6">
                  <c:v>i7 3770K (Ivy Bridge) v0.6.0 [57]</c:v>
                </c:pt>
                <c:pt idx="7">
                  <c:v>i5 3320M (Ivy Bridge) v0.6.0 [60]</c:v>
                </c:pt>
                <c:pt idx="8">
                  <c:v>i7 4800MQ (Haswell) v0.6.0 [52]</c:v>
                </c:pt>
                <c:pt idx="9">
                  <c:v>i5 4690k (Haswell) [91]</c:v>
                </c:pt>
                <c:pt idx="10">
                  <c:v>R5 2600X (Pinnacle Ridge) v0.5.1 [59]</c:v>
                </c:pt>
                <c:pt idx="11">
                  <c:v>R5 3600 (Matisse) v0.3.1 [2]</c:v>
                </c:pt>
                <c:pt idx="12">
                  <c:v>R7 2700X (Pinnacle Ridge) [72]</c:v>
                </c:pt>
                <c:pt idx="13">
                  <c:v>i5 7500 (Kaby Lake) 4C/4T v0.5.1 [40]</c:v>
                </c:pt>
                <c:pt idx="14">
                  <c:v>i7 5775C (Broadwell) v0.5.1 [28]</c:v>
                </c:pt>
                <c:pt idx="15">
                  <c:v>i5 8600k (Coffee Lake) v0.5.1 [39]</c:v>
                </c:pt>
                <c:pt idx="16">
                  <c:v>i5 4300U (Haswell) v0.6.0 [58]</c:v>
                </c:pt>
                <c:pt idx="17">
                  <c:v>i7 8700k (Coffee Lake) @5Ghz v0.5.1 [41]</c:v>
                </c:pt>
                <c:pt idx="18">
                  <c:v>Celeron N5100 (JasperLake) [80]</c:v>
                </c:pt>
                <c:pt idx="19">
                  <c:v>R9 5900X (Vermeer) [90]</c:v>
                </c:pt>
                <c:pt idx="20">
                  <c:v>R9 5950X (Vermeer) v0.5.1 [43]</c:v>
                </c:pt>
                <c:pt idx="21">
                  <c:v>R7 5800X (Vermeer) [66]</c:v>
                </c:pt>
                <c:pt idx="22">
                  <c:v>R5 3500U (Picasso) [73]</c:v>
                </c:pt>
                <c:pt idx="23">
                  <c:v>i5 11500 (Rocket Lake) [83]</c:v>
                </c:pt>
                <c:pt idx="24">
                  <c:v>i7 7500U (Kaby Lake) 2C/4T v0.5.1 [36]</c:v>
                </c:pt>
                <c:pt idx="25">
                  <c:v>i7 11700K (Rocket Lake) [84]</c:v>
                </c:pt>
                <c:pt idx="26">
                  <c:v>i5 8365U (WhiskeyLake) v0.3.1 [11]</c:v>
                </c:pt>
                <c:pt idx="27">
                  <c:v>R5 5600X (Vermeer) [76]</c:v>
                </c:pt>
                <c:pt idx="28">
                  <c:v>P Silver N6000 (JasperLake) [79]</c:v>
                </c:pt>
                <c:pt idx="29">
                  <c:v>R7 3700X (Matisse) v0.6.0 [47]</c:v>
                </c:pt>
                <c:pt idx="30">
                  <c:v>i5 11400F (Rocket Lake) @-95mV [85]</c:v>
                </c:pt>
                <c:pt idx="31">
                  <c:v>i5 8250U (WhiskeyLake) v0.6.0 [51]</c:v>
                </c:pt>
                <c:pt idx="32">
                  <c:v>i7 9750H (Coffee Lake) [71]</c:v>
                </c:pt>
                <c:pt idx="33">
                  <c:v>i3 6157U (Skylake) v0.6.0 [63]</c:v>
                </c:pt>
                <c:pt idx="34">
                  <c:v>R5 2500U (Raven Ridge) [75]</c:v>
                </c:pt>
                <c:pt idx="35">
                  <c:v>i7 1065G (IceLake) v0.3.1 [3]</c:v>
                </c:pt>
                <c:pt idx="36">
                  <c:v>R7 4750U (Renoir) v0.3.1 [7]</c:v>
                </c:pt>
                <c:pt idx="37">
                  <c:v>R7 4700U (Renoir) [1]</c:v>
                </c:pt>
                <c:pt idx="38">
                  <c:v>R5 PRO 4650G (Renoir) v0.3.1 [12]</c:v>
                </c:pt>
                <c:pt idx="39">
                  <c:v>i9 11980HK (TigerLake-8C) ES! See Post v0.6.0 [68]</c:v>
                </c:pt>
                <c:pt idx="40">
                  <c:v>R7 4750G (Renoir) v0.3.1 [5]</c:v>
                </c:pt>
                <c:pt idx="41">
                  <c:v>i7 1165G7 (TigerLake) [82]</c:v>
                </c:pt>
                <c:pt idx="42">
                  <c:v>R5 4600H (Renoir) Win11 v0.6.0 [44]</c:v>
                </c:pt>
                <c:pt idx="43">
                  <c:v>R3 4300G (Renoir) [81]</c:v>
                </c:pt>
                <c:pt idx="44">
                  <c:v>R5 4500U (Renoir) [74]</c:v>
                </c:pt>
                <c:pt idx="45">
                  <c:v>R7 5800H (Cezanne) [77]</c:v>
                </c:pt>
                <c:pt idx="46">
                  <c:v>R9 5900HS (Cezanne) v0.5.0 [30]</c:v>
                </c:pt>
              </c:strCache>
            </c:strRef>
          </c:cat>
          <c:val>
            <c:numRef>
              <c:f>'PES ST'!$C$4:$C$51</c:f>
              <c:numCache>
                <c:formatCode>#,##0.00</c:formatCode>
                <c:ptCount val="47"/>
                <c:pt idx="0">
                  <c:v>16.690000000000001</c:v>
                </c:pt>
                <c:pt idx="1">
                  <c:v>17.45</c:v>
                </c:pt>
                <c:pt idx="2">
                  <c:v>26.38</c:v>
                </c:pt>
                <c:pt idx="3">
                  <c:v>26.63</c:v>
                </c:pt>
                <c:pt idx="4">
                  <c:v>28.37</c:v>
                </c:pt>
                <c:pt idx="5">
                  <c:v>31.1</c:v>
                </c:pt>
                <c:pt idx="6">
                  <c:v>35.72</c:v>
                </c:pt>
                <c:pt idx="7">
                  <c:v>37.380000000000003</c:v>
                </c:pt>
                <c:pt idx="8">
                  <c:v>40.92</c:v>
                </c:pt>
                <c:pt idx="9">
                  <c:v>40.93</c:v>
                </c:pt>
                <c:pt idx="10">
                  <c:v>41.74</c:v>
                </c:pt>
                <c:pt idx="11">
                  <c:v>45.76</c:v>
                </c:pt>
                <c:pt idx="12">
                  <c:v>50.22</c:v>
                </c:pt>
                <c:pt idx="13">
                  <c:v>54.74</c:v>
                </c:pt>
                <c:pt idx="14">
                  <c:v>55.06</c:v>
                </c:pt>
                <c:pt idx="15">
                  <c:v>58.25</c:v>
                </c:pt>
                <c:pt idx="16">
                  <c:v>58.95</c:v>
                </c:pt>
                <c:pt idx="17">
                  <c:v>61.55</c:v>
                </c:pt>
                <c:pt idx="18">
                  <c:v>65.849999999999994</c:v>
                </c:pt>
                <c:pt idx="19">
                  <c:v>71.430000000000007</c:v>
                </c:pt>
                <c:pt idx="20">
                  <c:v>74.44</c:v>
                </c:pt>
                <c:pt idx="21">
                  <c:v>77.22</c:v>
                </c:pt>
                <c:pt idx="22">
                  <c:v>78.09</c:v>
                </c:pt>
                <c:pt idx="23">
                  <c:v>83.47</c:v>
                </c:pt>
                <c:pt idx="24">
                  <c:v>83.49</c:v>
                </c:pt>
                <c:pt idx="25">
                  <c:v>83.97</c:v>
                </c:pt>
                <c:pt idx="26">
                  <c:v>88.24</c:v>
                </c:pt>
                <c:pt idx="27">
                  <c:v>94.92</c:v>
                </c:pt>
                <c:pt idx="28">
                  <c:v>95.02</c:v>
                </c:pt>
                <c:pt idx="29">
                  <c:v>101.29</c:v>
                </c:pt>
                <c:pt idx="30">
                  <c:v>106.64</c:v>
                </c:pt>
                <c:pt idx="31">
                  <c:v>107.39</c:v>
                </c:pt>
                <c:pt idx="32">
                  <c:v>111.07</c:v>
                </c:pt>
                <c:pt idx="33">
                  <c:v>112.03</c:v>
                </c:pt>
                <c:pt idx="34">
                  <c:v>126.49</c:v>
                </c:pt>
                <c:pt idx="35">
                  <c:v>127.76</c:v>
                </c:pt>
                <c:pt idx="36">
                  <c:v>137.88</c:v>
                </c:pt>
                <c:pt idx="37">
                  <c:v>143.16999999999999</c:v>
                </c:pt>
                <c:pt idx="38">
                  <c:v>146.74</c:v>
                </c:pt>
                <c:pt idx="39">
                  <c:v>147.47999999999999</c:v>
                </c:pt>
                <c:pt idx="40">
                  <c:v>153.88</c:v>
                </c:pt>
                <c:pt idx="41">
                  <c:v>155.84</c:v>
                </c:pt>
                <c:pt idx="42">
                  <c:v>158.59</c:v>
                </c:pt>
                <c:pt idx="43">
                  <c:v>188.44</c:v>
                </c:pt>
                <c:pt idx="44">
                  <c:v>190</c:v>
                </c:pt>
                <c:pt idx="45">
                  <c:v>210.66</c:v>
                </c:pt>
                <c:pt idx="46">
                  <c:v>216.08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F-4591-B015-8A9AEA868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[Rankings.xlsx]Consumption ST!PivotTable1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Single-Thread | Consumption [J</a:t>
            </a:r>
            <a:r>
              <a:rPr lang="en-US" baseline="0"/>
              <a:t> or </a:t>
            </a:r>
            <a:r>
              <a:rPr lang="en-US"/>
              <a:t>Ws]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'Consumption ST'!$C$3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'Consumption ST'!$B$4:$B$51</c:f>
              <c:strCache>
                <c:ptCount val="47"/>
                <c:pt idx="0">
                  <c:v>i7 4820K (Ivy Bridge) @4,5Ghz v0.3.1 [23]</c:v>
                </c:pt>
                <c:pt idx="1">
                  <c:v>TR 1900X (Whitehaven) [87]</c:v>
                </c:pt>
                <c:pt idx="2">
                  <c:v>i7 2600K (Sandy Bridge) @4,4Ghz v0.5.1 [34]</c:v>
                </c:pt>
                <c:pt idx="3">
                  <c:v>R3 1200 (Summit Ridge) v0.3.1 [17]</c:v>
                </c:pt>
                <c:pt idx="4">
                  <c:v>R5 3600 (Matisse) v0.3.1 [2]</c:v>
                </c:pt>
                <c:pt idx="5">
                  <c:v>R5 2600X (Pinnacle Ridge) v0.5.1 [59]</c:v>
                </c:pt>
                <c:pt idx="6">
                  <c:v>i7 2600 (Sandy Bridge) v0.6.0 [62]</c:v>
                </c:pt>
                <c:pt idx="7">
                  <c:v>i5 4690k (Haswell) [91]</c:v>
                </c:pt>
                <c:pt idx="8">
                  <c:v>i5 8600k (Coffee Lake) v0.5.1 [39]</c:v>
                </c:pt>
                <c:pt idx="9">
                  <c:v>i7 3770K (Ivy Bridge) v0.6.0 [57]</c:v>
                </c:pt>
                <c:pt idx="10">
                  <c:v>R9 5950X (Vermeer) v0.5.1 [43]</c:v>
                </c:pt>
                <c:pt idx="11">
                  <c:v>R9 5900X (Vermeer) [90]</c:v>
                </c:pt>
                <c:pt idx="12">
                  <c:v>R7 2700X (Pinnacle Ridge) [72]</c:v>
                </c:pt>
                <c:pt idx="13">
                  <c:v>i7 8700k (Coffee Lake) @5Ghz v0.5.1 [41]</c:v>
                </c:pt>
                <c:pt idx="14">
                  <c:v>R7 5800X (Vermeer) [66]</c:v>
                </c:pt>
                <c:pt idx="15">
                  <c:v>i7 4800MQ (Haswell) v0.6.0 [52]</c:v>
                </c:pt>
                <c:pt idx="16">
                  <c:v>i7 11700K (Rocket Lake) [84]</c:v>
                </c:pt>
                <c:pt idx="17">
                  <c:v>i5 11500 (Rocket Lake) [83]</c:v>
                </c:pt>
                <c:pt idx="18">
                  <c:v>i5 7500 (Kaby Lake) 4C/4T v0.5.1 [40]</c:v>
                </c:pt>
                <c:pt idx="19">
                  <c:v>i7 5775C (Broadwell) v0.5.1 [28]</c:v>
                </c:pt>
                <c:pt idx="20">
                  <c:v>R5 5600X (Vermeer) [76]</c:v>
                </c:pt>
                <c:pt idx="21">
                  <c:v>i5 3320M (Ivy Bridge) v0.6.0 [60]</c:v>
                </c:pt>
                <c:pt idx="22">
                  <c:v>Celeron N3450 (Apollo Lake) v0.5.1 [37]</c:v>
                </c:pt>
                <c:pt idx="23">
                  <c:v>i5 11400F (Rocket Lake) @-95mV [85]</c:v>
                </c:pt>
                <c:pt idx="24">
                  <c:v>R7 3700X (Matisse) v0.6.0 [47]</c:v>
                </c:pt>
                <c:pt idx="25">
                  <c:v>R5 3500U (Picasso) [73]</c:v>
                </c:pt>
                <c:pt idx="26">
                  <c:v>i5 4300U (Haswell) v0.6.0 [58]</c:v>
                </c:pt>
                <c:pt idx="27">
                  <c:v>i7 9750H (Coffee Lake) [71]</c:v>
                </c:pt>
                <c:pt idx="28">
                  <c:v>i9 11980HK (TigerLake-8C) ES! See Post v0.6.0 [68]</c:v>
                </c:pt>
                <c:pt idx="29">
                  <c:v>i5 8365U (WhiskeyLake) v0.3.1 [11]</c:v>
                </c:pt>
                <c:pt idx="30">
                  <c:v>i7 1165G7 (TigerLake) [82]</c:v>
                </c:pt>
                <c:pt idx="31">
                  <c:v>i7 7500U (Kaby Lake) 2C/4T v0.5.1 [36]</c:v>
                </c:pt>
                <c:pt idx="32">
                  <c:v>R5 PRO 4650G (Renoir) v0.3.1 [12]</c:v>
                </c:pt>
                <c:pt idx="33">
                  <c:v>R7 4700U (Renoir) [1]</c:v>
                </c:pt>
                <c:pt idx="34">
                  <c:v>R7 4750U (Renoir) v0.3.1 [7]</c:v>
                </c:pt>
                <c:pt idx="35">
                  <c:v>i5 8250U (WhiskeyLake) v0.6.0 [51]</c:v>
                </c:pt>
                <c:pt idx="36">
                  <c:v>R7 4750G (Renoir) v0.3.1 [5]</c:v>
                </c:pt>
                <c:pt idx="37">
                  <c:v>i7 1065G (IceLake) v0.3.1 [3]</c:v>
                </c:pt>
                <c:pt idx="38">
                  <c:v>Celeron N5100 (JasperLake) [80]</c:v>
                </c:pt>
                <c:pt idx="39">
                  <c:v>P Silver N6000 (JasperLake) [79]</c:v>
                </c:pt>
                <c:pt idx="40">
                  <c:v>R5 4600H (Renoir) Win11 v0.6.0 [44]</c:v>
                </c:pt>
                <c:pt idx="41">
                  <c:v>R7 5800H (Cezanne) [77]</c:v>
                </c:pt>
                <c:pt idx="42">
                  <c:v>R5 2500U (Raven Ridge) [75]</c:v>
                </c:pt>
                <c:pt idx="43">
                  <c:v>R9 5900HS (Cezanne) v0.5.0 [30]</c:v>
                </c:pt>
                <c:pt idx="44">
                  <c:v>R5 4500U (Renoir) [74]</c:v>
                </c:pt>
                <c:pt idx="45">
                  <c:v>i3 6157U (Skylake) v0.6.0 [63]</c:v>
                </c:pt>
                <c:pt idx="46">
                  <c:v>R3 4300G (Renoir) [81]</c:v>
                </c:pt>
              </c:strCache>
            </c:strRef>
          </c:cat>
          <c:val>
            <c:numRef>
              <c:f>'Consumption ST'!$C$4:$C$51</c:f>
              <c:numCache>
                <c:formatCode>General</c:formatCode>
                <c:ptCount val="47"/>
                <c:pt idx="0">
                  <c:v>55373</c:v>
                </c:pt>
                <c:pt idx="1">
                  <c:v>48597</c:v>
                </c:pt>
                <c:pt idx="2">
                  <c:v>38525</c:v>
                </c:pt>
                <c:pt idx="3">
                  <c:v>32204</c:v>
                </c:pt>
                <c:pt idx="4">
                  <c:v>32112</c:v>
                </c:pt>
                <c:pt idx="5">
                  <c:v>30535</c:v>
                </c:pt>
                <c:pt idx="6">
                  <c:v>30292</c:v>
                </c:pt>
                <c:pt idx="7">
                  <c:v>28989</c:v>
                </c:pt>
                <c:pt idx="8">
                  <c:v>27864</c:v>
                </c:pt>
                <c:pt idx="9">
                  <c:v>27072.99</c:v>
                </c:pt>
                <c:pt idx="10">
                  <c:v>26935</c:v>
                </c:pt>
                <c:pt idx="11">
                  <c:v>26897</c:v>
                </c:pt>
                <c:pt idx="12">
                  <c:v>25952</c:v>
                </c:pt>
                <c:pt idx="13">
                  <c:v>25887</c:v>
                </c:pt>
                <c:pt idx="14">
                  <c:v>24558</c:v>
                </c:pt>
                <c:pt idx="15">
                  <c:v>24128.5</c:v>
                </c:pt>
                <c:pt idx="16">
                  <c:v>23458.63</c:v>
                </c:pt>
                <c:pt idx="17">
                  <c:v>20987</c:v>
                </c:pt>
                <c:pt idx="18">
                  <c:v>20650</c:v>
                </c:pt>
                <c:pt idx="19">
                  <c:v>20078</c:v>
                </c:pt>
                <c:pt idx="20">
                  <c:v>20057.62</c:v>
                </c:pt>
                <c:pt idx="21">
                  <c:v>18966</c:v>
                </c:pt>
                <c:pt idx="22">
                  <c:v>18192</c:v>
                </c:pt>
                <c:pt idx="23">
                  <c:v>16480.22</c:v>
                </c:pt>
                <c:pt idx="24">
                  <c:v>15775</c:v>
                </c:pt>
                <c:pt idx="25">
                  <c:v>13745</c:v>
                </c:pt>
                <c:pt idx="26">
                  <c:v>13379.46</c:v>
                </c:pt>
                <c:pt idx="27">
                  <c:v>13062.5</c:v>
                </c:pt>
                <c:pt idx="28">
                  <c:v>12519</c:v>
                </c:pt>
                <c:pt idx="29">
                  <c:v>11657</c:v>
                </c:pt>
                <c:pt idx="30">
                  <c:v>11590</c:v>
                </c:pt>
                <c:pt idx="31">
                  <c:v>11096</c:v>
                </c:pt>
                <c:pt idx="32">
                  <c:v>10450</c:v>
                </c:pt>
                <c:pt idx="33">
                  <c:v>10432</c:v>
                </c:pt>
                <c:pt idx="34">
                  <c:v>10396</c:v>
                </c:pt>
                <c:pt idx="35">
                  <c:v>10395</c:v>
                </c:pt>
                <c:pt idx="36">
                  <c:v>10352</c:v>
                </c:pt>
                <c:pt idx="37">
                  <c:v>9839</c:v>
                </c:pt>
                <c:pt idx="38">
                  <c:v>9505</c:v>
                </c:pt>
                <c:pt idx="39">
                  <c:v>8577.2000000000007</c:v>
                </c:pt>
                <c:pt idx="40">
                  <c:v>8278</c:v>
                </c:pt>
                <c:pt idx="41">
                  <c:v>8085</c:v>
                </c:pt>
                <c:pt idx="42">
                  <c:v>7799</c:v>
                </c:pt>
                <c:pt idx="43">
                  <c:v>7445</c:v>
                </c:pt>
                <c:pt idx="44">
                  <c:v>7302.14</c:v>
                </c:pt>
                <c:pt idx="45">
                  <c:v>6987</c:v>
                </c:pt>
                <c:pt idx="46">
                  <c:v>6349.88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76-495A-B116-162B1B701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[Rankings.xlsx]PES MT!PivotTable1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Multi-Thread | Performance Efficiency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 MT'!$C$3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'PES MT'!$B$4:$B$51</c:f>
              <c:strCache>
                <c:ptCount val="47"/>
                <c:pt idx="0">
                  <c:v>Celeron N3450 (Apollo Lake) v0.5.1 [37]</c:v>
                </c:pt>
                <c:pt idx="1">
                  <c:v>i5 3320M (Ivy Bridge) v0.6.0 [60]</c:v>
                </c:pt>
                <c:pt idx="2">
                  <c:v>i5 4300U (Haswell) v0.6.0 [58]</c:v>
                </c:pt>
                <c:pt idx="3">
                  <c:v>i7 2600 (Sandy Bridge) v0.6.0 [62]</c:v>
                </c:pt>
                <c:pt idx="4">
                  <c:v>i7 4820K (Ivy Bridge) @4,5Ghz v0.3.1 [23]</c:v>
                </c:pt>
                <c:pt idx="5">
                  <c:v>i5 4690k (Haswell) [91]</c:v>
                </c:pt>
                <c:pt idx="6">
                  <c:v>R3 1200 (Summit Ridge) v0.3.1 [17]</c:v>
                </c:pt>
                <c:pt idx="7">
                  <c:v>i7 2600K (Sandy Bridge) @4,4Ghz v0.5.1 [34]</c:v>
                </c:pt>
                <c:pt idx="8">
                  <c:v>Celeron N5100 (JasperLake) [80]</c:v>
                </c:pt>
                <c:pt idx="9">
                  <c:v>i5 7500 (Kaby Lake) 4C/4T v0.5.1 [40]</c:v>
                </c:pt>
                <c:pt idx="10">
                  <c:v>i7 7500U (Kaby Lake) 2C/4T v0.5.1 [36]</c:v>
                </c:pt>
                <c:pt idx="11">
                  <c:v>i3 6157U (Skylake) v0.6.0 [63]</c:v>
                </c:pt>
                <c:pt idx="12">
                  <c:v>i7 3770K (Ivy Bridge) v0.6.0 [57]</c:v>
                </c:pt>
                <c:pt idx="13">
                  <c:v>i7 4800MQ (Haswell) v0.6.0 [52]</c:v>
                </c:pt>
                <c:pt idx="14">
                  <c:v>P Silver N6000 (JasperLake) [79]</c:v>
                </c:pt>
                <c:pt idx="15">
                  <c:v>i7 5775C (Broadwell) v0.5.1 [28]</c:v>
                </c:pt>
                <c:pt idx="16">
                  <c:v>R5 3500U (Picasso) [73]</c:v>
                </c:pt>
                <c:pt idx="17">
                  <c:v>i5 8365U (WhiskeyLake) v0.3.1 [11]</c:v>
                </c:pt>
                <c:pt idx="18">
                  <c:v>i5 8600k (Coffee Lake) v0.5.1 [39]</c:v>
                </c:pt>
                <c:pt idx="19">
                  <c:v>R5 2600X (Pinnacle Ridge) v0.5.1 [59]</c:v>
                </c:pt>
                <c:pt idx="20">
                  <c:v>TR 1900X (Whitehaven) [87]</c:v>
                </c:pt>
                <c:pt idx="21">
                  <c:v>i5 8250U (WhiskeyLake) v0.6.0 [51]</c:v>
                </c:pt>
                <c:pt idx="22">
                  <c:v>i7 1065G (IceLake) v0.3.1 [3]</c:v>
                </c:pt>
                <c:pt idx="23">
                  <c:v>i7 8700k (Coffee Lake) @5Ghz v0.5.1 [41]</c:v>
                </c:pt>
                <c:pt idx="24">
                  <c:v>i7 1165G7 (TigerLake) [82]</c:v>
                </c:pt>
                <c:pt idx="25">
                  <c:v>R5 2500U (Raven Ridge) [75]</c:v>
                </c:pt>
                <c:pt idx="26">
                  <c:v>R5 3600 (Matisse) v0.3.1 [2]</c:v>
                </c:pt>
                <c:pt idx="27">
                  <c:v>i5 11500 (Rocket Lake) [83]</c:v>
                </c:pt>
                <c:pt idx="28">
                  <c:v>i5 11400F (Rocket Lake) @-95mV [85]</c:v>
                </c:pt>
                <c:pt idx="29">
                  <c:v>R7 2700X (Pinnacle Ridge) [72]</c:v>
                </c:pt>
                <c:pt idx="30">
                  <c:v>R3 4300G (Renoir) [81]</c:v>
                </c:pt>
                <c:pt idx="31">
                  <c:v>i7 9750H (Coffee Lake) [71]</c:v>
                </c:pt>
                <c:pt idx="32">
                  <c:v>R5 PRO 4650G (Renoir) v0.3.1 [12]</c:v>
                </c:pt>
                <c:pt idx="33">
                  <c:v>R5 4600H (Renoir) Win11 v0.6.0 [44]</c:v>
                </c:pt>
                <c:pt idx="34">
                  <c:v>i7 11700K (Rocket Lake) [84]</c:v>
                </c:pt>
                <c:pt idx="35">
                  <c:v>R5 4500U (Renoir) [74]</c:v>
                </c:pt>
                <c:pt idx="36">
                  <c:v>R5 5600X (Vermeer) [76]</c:v>
                </c:pt>
                <c:pt idx="37">
                  <c:v>R7 5800X (Vermeer) [66]</c:v>
                </c:pt>
                <c:pt idx="38">
                  <c:v>i9 11980HK (TigerLake-8C) ES! See Post v0.6.0 [68]</c:v>
                </c:pt>
                <c:pt idx="39">
                  <c:v>R7 3700X (Matisse) v0.6.0 [47]</c:v>
                </c:pt>
                <c:pt idx="40">
                  <c:v>R7 4750G (Renoir) v0.3.1 [5]</c:v>
                </c:pt>
                <c:pt idx="41">
                  <c:v>R7 4700U (Renoir) [1]</c:v>
                </c:pt>
                <c:pt idx="42">
                  <c:v>R7 5800H (Cezanne) [77]</c:v>
                </c:pt>
                <c:pt idx="43">
                  <c:v>R7 4750U (Renoir) v0.3.1 [7]</c:v>
                </c:pt>
                <c:pt idx="44">
                  <c:v>R9 5900HS (Cezanne) v0.5.0 [30]</c:v>
                </c:pt>
                <c:pt idx="45">
                  <c:v>R9 5900X (Vermeer) [90]</c:v>
                </c:pt>
                <c:pt idx="46">
                  <c:v>R9 5950X (Vermeer) v0.5.1 [43]</c:v>
                </c:pt>
              </c:strCache>
            </c:strRef>
          </c:cat>
          <c:val>
            <c:numRef>
              <c:f>'PES MT'!$C$4:$C$51</c:f>
              <c:numCache>
                <c:formatCode>#,##0.00</c:formatCode>
                <c:ptCount val="47"/>
                <c:pt idx="0">
                  <c:v>35.61</c:v>
                </c:pt>
                <c:pt idx="1">
                  <c:v>177.27</c:v>
                </c:pt>
                <c:pt idx="2">
                  <c:v>184.8</c:v>
                </c:pt>
                <c:pt idx="3">
                  <c:v>226.44</c:v>
                </c:pt>
                <c:pt idx="4">
                  <c:v>237.59</c:v>
                </c:pt>
                <c:pt idx="5">
                  <c:v>260.36</c:v>
                </c:pt>
                <c:pt idx="6">
                  <c:v>262.60000000000002</c:v>
                </c:pt>
                <c:pt idx="7">
                  <c:v>269.61</c:v>
                </c:pt>
                <c:pt idx="8">
                  <c:v>287.18</c:v>
                </c:pt>
                <c:pt idx="9">
                  <c:v>336.42</c:v>
                </c:pt>
                <c:pt idx="10">
                  <c:v>384.59</c:v>
                </c:pt>
                <c:pt idx="11">
                  <c:v>388.05</c:v>
                </c:pt>
                <c:pt idx="12">
                  <c:v>447.21</c:v>
                </c:pt>
                <c:pt idx="13">
                  <c:v>451.85</c:v>
                </c:pt>
                <c:pt idx="14">
                  <c:v>512.39</c:v>
                </c:pt>
                <c:pt idx="15">
                  <c:v>560.07000000000005</c:v>
                </c:pt>
                <c:pt idx="16">
                  <c:v>590.89</c:v>
                </c:pt>
                <c:pt idx="17">
                  <c:v>656.66</c:v>
                </c:pt>
                <c:pt idx="18">
                  <c:v>739.31</c:v>
                </c:pt>
                <c:pt idx="19">
                  <c:v>768.82</c:v>
                </c:pt>
                <c:pt idx="20">
                  <c:v>771.77</c:v>
                </c:pt>
                <c:pt idx="21">
                  <c:v>838.17</c:v>
                </c:pt>
                <c:pt idx="22">
                  <c:v>885.22</c:v>
                </c:pt>
                <c:pt idx="23">
                  <c:v>925.56</c:v>
                </c:pt>
                <c:pt idx="24">
                  <c:v>1136.33</c:v>
                </c:pt>
                <c:pt idx="25">
                  <c:v>1216.69</c:v>
                </c:pt>
                <c:pt idx="26">
                  <c:v>1386.39</c:v>
                </c:pt>
                <c:pt idx="27">
                  <c:v>1480.21</c:v>
                </c:pt>
                <c:pt idx="28">
                  <c:v>1485.51</c:v>
                </c:pt>
                <c:pt idx="29">
                  <c:v>1502.87</c:v>
                </c:pt>
                <c:pt idx="30">
                  <c:v>1513.55</c:v>
                </c:pt>
                <c:pt idx="31">
                  <c:v>1535</c:v>
                </c:pt>
                <c:pt idx="32">
                  <c:v>1818.77</c:v>
                </c:pt>
                <c:pt idx="33">
                  <c:v>1878.68</c:v>
                </c:pt>
                <c:pt idx="34">
                  <c:v>1887.59</c:v>
                </c:pt>
                <c:pt idx="35">
                  <c:v>2061.89</c:v>
                </c:pt>
                <c:pt idx="36">
                  <c:v>2098.9899999999998</c:v>
                </c:pt>
                <c:pt idx="37">
                  <c:v>2341.54</c:v>
                </c:pt>
                <c:pt idx="38">
                  <c:v>2564.7600000000002</c:v>
                </c:pt>
                <c:pt idx="39">
                  <c:v>2569.91</c:v>
                </c:pt>
                <c:pt idx="40">
                  <c:v>2637.56</c:v>
                </c:pt>
                <c:pt idx="41">
                  <c:v>2656.06</c:v>
                </c:pt>
                <c:pt idx="42">
                  <c:v>3492.77</c:v>
                </c:pt>
                <c:pt idx="43">
                  <c:v>3599.63</c:v>
                </c:pt>
                <c:pt idx="44">
                  <c:v>3936.18</c:v>
                </c:pt>
                <c:pt idx="45">
                  <c:v>4236.1000000000004</c:v>
                </c:pt>
                <c:pt idx="46">
                  <c:v>6668.05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46-4AF9-9AD7-93C83188B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[Rankings.xlsx]Consumption MT!PivotTable1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Multi-Thread | </a:t>
            </a:r>
            <a:r>
              <a:rPr lang="en-US" sz="1400" b="0" i="0" u="none" strike="noStrike" baseline="0">
                <a:effectLst/>
              </a:rPr>
              <a:t>Consumption [J or Ws]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'Consumption MT'!$C$3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'Consumption MT'!$B$4:$B$51</c:f>
              <c:strCache>
                <c:ptCount val="47"/>
                <c:pt idx="0">
                  <c:v>i7 4820K (Ivy Bridge) @4,5Ghz v0.3.1 [23]</c:v>
                </c:pt>
                <c:pt idx="1">
                  <c:v>i7 2600K (Sandy Bridge) @4,4Ghz v0.5.1 [34]</c:v>
                </c:pt>
                <c:pt idx="2">
                  <c:v>i7 2600 (Sandy Bridge) v0.6.0 [62]</c:v>
                </c:pt>
                <c:pt idx="3">
                  <c:v>i5 4690k (Haswell) [91]</c:v>
                </c:pt>
                <c:pt idx="4">
                  <c:v>TR 1900X (Whitehaven) [87]</c:v>
                </c:pt>
                <c:pt idx="5">
                  <c:v>R3 1200 (Summit Ridge) v0.3.1 [17]</c:v>
                </c:pt>
                <c:pt idx="6">
                  <c:v>Celeron N3450 (Apollo Lake) v0.5.1 [37]</c:v>
                </c:pt>
                <c:pt idx="7">
                  <c:v>i5 8600k (Coffee Lake) v0.5.1 [39]</c:v>
                </c:pt>
                <c:pt idx="8">
                  <c:v>i7 8700k (Coffee Lake) @5Ghz v0.5.1 [41]</c:v>
                </c:pt>
                <c:pt idx="9">
                  <c:v>R5 2600X (Pinnacle Ridge) v0.5.1 [59]</c:v>
                </c:pt>
                <c:pt idx="10">
                  <c:v>i7 3770K (Ivy Bridge) v0.6.0 [57]</c:v>
                </c:pt>
                <c:pt idx="11">
                  <c:v>i5 3320M (Ivy Bridge) v0.6.0 [60]</c:v>
                </c:pt>
                <c:pt idx="12">
                  <c:v>i5 7500 (Kaby Lake) 4C/4T v0.5.1 [40]</c:v>
                </c:pt>
                <c:pt idx="13">
                  <c:v>i7 5775C (Broadwell) v0.5.1 [28]</c:v>
                </c:pt>
                <c:pt idx="14">
                  <c:v>i5 4300U (Haswell) v0.6.0 [58]</c:v>
                </c:pt>
                <c:pt idx="15">
                  <c:v>i7 4800MQ (Haswell) v0.6.0 [52]</c:v>
                </c:pt>
                <c:pt idx="16">
                  <c:v>i7 11700K (Rocket Lake) [84]</c:v>
                </c:pt>
                <c:pt idx="17">
                  <c:v>i5 11400F (Rocket Lake) @-95mV [85]</c:v>
                </c:pt>
                <c:pt idx="18">
                  <c:v>R7 2700X (Pinnacle Ridge) [72]</c:v>
                </c:pt>
                <c:pt idx="19">
                  <c:v>R5 3600 (Matisse) v0.3.1 [2]</c:v>
                </c:pt>
                <c:pt idx="20">
                  <c:v>R7 5800X (Vermeer) [66]</c:v>
                </c:pt>
                <c:pt idx="21">
                  <c:v>i5 11500 (Rocket Lake) [83]</c:v>
                </c:pt>
                <c:pt idx="22">
                  <c:v>R5 5600X (Vermeer) [76]</c:v>
                </c:pt>
                <c:pt idx="23">
                  <c:v>R5 PRO 4650G (Renoir) v0.3.1 [12]</c:v>
                </c:pt>
                <c:pt idx="24">
                  <c:v>R7 3700X (Matisse) v0.6.0 [47]</c:v>
                </c:pt>
                <c:pt idx="25">
                  <c:v>i7 9750H (Coffee Lake) [71]</c:v>
                </c:pt>
                <c:pt idx="26">
                  <c:v>R9 5900X (Vermeer) [90]</c:v>
                </c:pt>
                <c:pt idx="27">
                  <c:v>R7 4750G (Renoir) v0.3.1 [5]</c:v>
                </c:pt>
                <c:pt idx="28">
                  <c:v>R5 3500U (Picasso) [73]</c:v>
                </c:pt>
                <c:pt idx="29">
                  <c:v>i7 7500U (Kaby Lake) 2C/4T v0.5.1 [36]</c:v>
                </c:pt>
                <c:pt idx="30">
                  <c:v>i7 1165G7 (TigerLake) [82]</c:v>
                </c:pt>
                <c:pt idx="31">
                  <c:v>i5 8250U (WhiskeyLake) v0.6.0 [51]</c:v>
                </c:pt>
                <c:pt idx="32">
                  <c:v>i3 6157U (Skylake) v0.6.0 [63]</c:v>
                </c:pt>
                <c:pt idx="33">
                  <c:v>i5 8365U (WhiskeyLake) v0.3.1 [11]</c:v>
                </c:pt>
                <c:pt idx="34">
                  <c:v>Celeron N5100 (JasperLake) [80]</c:v>
                </c:pt>
                <c:pt idx="35">
                  <c:v>R9 5950X (Vermeer) v0.5.1 [43]</c:v>
                </c:pt>
                <c:pt idx="36">
                  <c:v>R3 4300G (Renoir) [81]</c:v>
                </c:pt>
                <c:pt idx="37">
                  <c:v>i7 1065G (IceLake) v0.3.1 [3]</c:v>
                </c:pt>
                <c:pt idx="38">
                  <c:v>R5 4600H (Renoir) Win11 v0.6.0 [44]</c:v>
                </c:pt>
                <c:pt idx="39">
                  <c:v>i9 11980HK (TigerLake-8C) ES! See Post v0.6.0 [68]</c:v>
                </c:pt>
                <c:pt idx="40">
                  <c:v>R7 5800H (Cezanne) [77]</c:v>
                </c:pt>
                <c:pt idx="41">
                  <c:v>P Silver N6000 (JasperLake) [79]</c:v>
                </c:pt>
                <c:pt idx="42">
                  <c:v>R9 5900HS (Cezanne) v0.5.0 [30]</c:v>
                </c:pt>
                <c:pt idx="43">
                  <c:v>R5 4500U (Renoir) [74]</c:v>
                </c:pt>
                <c:pt idx="44">
                  <c:v>R5 2500U (Raven Ridge) [75]</c:v>
                </c:pt>
                <c:pt idx="45">
                  <c:v>R7 4700U (Renoir) [1]</c:v>
                </c:pt>
                <c:pt idx="46">
                  <c:v>R7 4750U (Renoir) v0.3.1 [7]</c:v>
                </c:pt>
              </c:strCache>
            </c:strRef>
          </c:cat>
          <c:val>
            <c:numRef>
              <c:f>'Consumption MT'!$C$4:$C$51</c:f>
              <c:numCache>
                <c:formatCode>General</c:formatCode>
                <c:ptCount val="47"/>
                <c:pt idx="0">
                  <c:v>20531</c:v>
                </c:pt>
                <c:pt idx="1">
                  <c:v>18669</c:v>
                </c:pt>
                <c:pt idx="2">
                  <c:v>17714</c:v>
                </c:pt>
                <c:pt idx="3">
                  <c:v>16486</c:v>
                </c:pt>
                <c:pt idx="4">
                  <c:v>14692.8</c:v>
                </c:pt>
                <c:pt idx="5">
                  <c:v>13138</c:v>
                </c:pt>
                <c:pt idx="6">
                  <c:v>12920</c:v>
                </c:pt>
                <c:pt idx="7">
                  <c:v>12266</c:v>
                </c:pt>
                <c:pt idx="8">
                  <c:v>12017</c:v>
                </c:pt>
                <c:pt idx="9">
                  <c:v>11691</c:v>
                </c:pt>
                <c:pt idx="10">
                  <c:v>11189.89</c:v>
                </c:pt>
                <c:pt idx="11">
                  <c:v>10172</c:v>
                </c:pt>
                <c:pt idx="12">
                  <c:v>10055</c:v>
                </c:pt>
                <c:pt idx="13">
                  <c:v>9308</c:v>
                </c:pt>
                <c:pt idx="14">
                  <c:v>9015.32</c:v>
                </c:pt>
                <c:pt idx="15">
                  <c:v>8980.59</c:v>
                </c:pt>
                <c:pt idx="16">
                  <c:v>8241.4330000000009</c:v>
                </c:pt>
                <c:pt idx="17">
                  <c:v>7981.25</c:v>
                </c:pt>
                <c:pt idx="18">
                  <c:v>7620</c:v>
                </c:pt>
                <c:pt idx="19">
                  <c:v>7223</c:v>
                </c:pt>
                <c:pt idx="20">
                  <c:v>6777</c:v>
                </c:pt>
                <c:pt idx="21">
                  <c:v>6750</c:v>
                </c:pt>
                <c:pt idx="22">
                  <c:v>5870.3512499999997</c:v>
                </c:pt>
                <c:pt idx="23">
                  <c:v>5785</c:v>
                </c:pt>
                <c:pt idx="24">
                  <c:v>5444</c:v>
                </c:pt>
                <c:pt idx="25">
                  <c:v>5428.6440000000002</c:v>
                </c:pt>
                <c:pt idx="26">
                  <c:v>5274</c:v>
                </c:pt>
                <c:pt idx="27">
                  <c:v>5262</c:v>
                </c:pt>
                <c:pt idx="28">
                  <c:v>5238</c:v>
                </c:pt>
                <c:pt idx="29">
                  <c:v>5226</c:v>
                </c:pt>
                <c:pt idx="30">
                  <c:v>5208</c:v>
                </c:pt>
                <c:pt idx="31">
                  <c:v>5030</c:v>
                </c:pt>
                <c:pt idx="32">
                  <c:v>4965</c:v>
                </c:pt>
                <c:pt idx="33">
                  <c:v>4575</c:v>
                </c:pt>
                <c:pt idx="34">
                  <c:v>4550</c:v>
                </c:pt>
                <c:pt idx="35">
                  <c:v>4149</c:v>
                </c:pt>
                <c:pt idx="36">
                  <c:v>4075.1950000000002</c:v>
                </c:pt>
                <c:pt idx="37">
                  <c:v>3912</c:v>
                </c:pt>
                <c:pt idx="38">
                  <c:v>3886</c:v>
                </c:pt>
                <c:pt idx="39">
                  <c:v>3825</c:v>
                </c:pt>
                <c:pt idx="40">
                  <c:v>3775</c:v>
                </c:pt>
                <c:pt idx="41">
                  <c:v>3703.3049999999998</c:v>
                </c:pt>
                <c:pt idx="42">
                  <c:v>3010</c:v>
                </c:pt>
                <c:pt idx="43">
                  <c:v>2723.7275</c:v>
                </c:pt>
                <c:pt idx="44">
                  <c:v>2588</c:v>
                </c:pt>
                <c:pt idx="45">
                  <c:v>2410</c:v>
                </c:pt>
                <c:pt idx="46">
                  <c:v>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9C-4351-9B29-00ACE5E45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CB23 | Single-Thread | Performance-Consumption-Matrix</a:t>
            </a:r>
            <a:endParaRPr lang="de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1259413580246928E-2"/>
          <c:y val="3.9197530864197534E-2"/>
          <c:w val="0.88842592592592595"/>
          <c:h val="0.89769783950617288"/>
        </c:manualLayout>
      </c:layout>
      <c:scatterChart>
        <c:scatterStyle val="lineMarker"/>
        <c:varyColors val="1"/>
        <c:ser>
          <c:idx val="0"/>
          <c:order val="0"/>
          <c:tx>
            <c:strRef>
              <c:f>'Perf-Power-ST'!$F$5</c:f>
              <c:strCache>
                <c:ptCount val="1"/>
                <c:pt idx="0">
                  <c:v>Dur. ST</c:v>
                </c:pt>
              </c:strCache>
            </c:strRef>
          </c:tx>
          <c:spPr>
            <a:ln w="25400">
              <a:noFill/>
            </a:ln>
          </c:spPr>
          <c:marker>
            <c:symbol val="circle"/>
            <c:size val="5"/>
            <c:spPr>
              <a:ln>
                <a:noFill/>
              </a:ln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CE3-44D9-9653-6BC7CFB5A1E8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CE3-44D9-9653-6BC7CFB5A1E8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3CE3-44D9-9653-6BC7CFB5A1E8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3CE3-44D9-9653-6BC7CFB5A1E8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3CE3-44D9-9653-6BC7CFB5A1E8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3CE3-44D9-9653-6BC7CFB5A1E8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3CE3-44D9-9653-6BC7CFB5A1E8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3CE3-44D9-9653-6BC7CFB5A1E8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3CE3-44D9-9653-6BC7CFB5A1E8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3CE3-44D9-9653-6BC7CFB5A1E8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3CE3-44D9-9653-6BC7CFB5A1E8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3CE3-44D9-9653-6BC7CFB5A1E8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3CE3-44D9-9653-6BC7CFB5A1E8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3CE3-44D9-9653-6BC7CFB5A1E8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3CE3-44D9-9653-6BC7CFB5A1E8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3CE3-44D9-9653-6BC7CFB5A1E8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3CE3-44D9-9653-6BC7CFB5A1E8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3CE3-44D9-9653-6BC7CFB5A1E8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3CE3-44D9-9653-6BC7CFB5A1E8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3CE3-44D9-9653-6BC7CFB5A1E8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3CE3-44D9-9653-6BC7CFB5A1E8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3CE3-44D9-9653-6BC7CFB5A1E8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3CE3-44D9-9653-6BC7CFB5A1E8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3CE3-44D9-9653-6BC7CFB5A1E8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3CE3-44D9-9653-6BC7CFB5A1E8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3CE3-44D9-9653-6BC7CFB5A1E8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3CE3-44D9-9653-6BC7CFB5A1E8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3CE3-44D9-9653-6BC7CFB5A1E8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E-3CE3-44D9-9653-6BC7CFB5A1E8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3CE3-44D9-9653-6BC7CFB5A1E8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0-3CE3-44D9-9653-6BC7CFB5A1E8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3CE3-44D9-9653-6BC7CFB5A1E8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2-3CE3-44D9-9653-6BC7CFB5A1E8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3CE3-44D9-9653-6BC7CFB5A1E8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4-3CE3-44D9-9653-6BC7CFB5A1E8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3CE3-44D9-9653-6BC7CFB5A1E8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6-3CE3-44D9-9653-6BC7CFB5A1E8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3CE3-44D9-9653-6BC7CFB5A1E8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8-3CE3-44D9-9653-6BC7CFB5A1E8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3CE3-44D9-9653-6BC7CFB5A1E8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A-3CE3-44D9-9653-6BC7CFB5A1E8}"/>
              </c:ext>
            </c:extLst>
          </c:dPt>
          <c:dPt>
            <c:idx val="41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3CE3-44D9-9653-6BC7CFB5A1E8}"/>
              </c:ext>
            </c:extLst>
          </c:dPt>
          <c:dPt>
            <c:idx val="42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C-3CE3-44D9-9653-6BC7CFB5A1E8}"/>
              </c:ext>
            </c:extLst>
          </c:dPt>
          <c:dPt>
            <c:idx val="43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3CE3-44D9-9653-6BC7CFB5A1E8}"/>
              </c:ext>
            </c:extLst>
          </c:dPt>
          <c:dPt>
            <c:idx val="44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E-3CE3-44D9-9653-6BC7CFB5A1E8}"/>
              </c:ext>
            </c:extLst>
          </c:dPt>
          <c:dPt>
            <c:idx val="45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3CE3-44D9-9653-6BC7CFB5A1E8}"/>
              </c:ext>
            </c:extLst>
          </c:dPt>
          <c:dPt>
            <c:idx val="46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0-3CE3-44D9-9653-6BC7CFB5A1E8}"/>
              </c:ext>
            </c:extLst>
          </c:dPt>
          <c:dPt>
            <c:idx val="47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3CE3-44D9-9653-6BC7CFB5A1E8}"/>
              </c:ext>
            </c:extLst>
          </c:dPt>
          <c:dPt>
            <c:idx val="48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2-3CE3-44D9-9653-6BC7CFB5A1E8}"/>
              </c:ext>
            </c:extLst>
          </c:dPt>
          <c:dPt>
            <c:idx val="49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3CE3-44D9-9653-6BC7CFB5A1E8}"/>
              </c:ext>
            </c:extLst>
          </c:dPt>
          <c:dPt>
            <c:idx val="50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4-3CE3-44D9-9653-6BC7CFB5A1E8}"/>
              </c:ext>
            </c:extLst>
          </c:dPt>
          <c:dPt>
            <c:idx val="51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3CE3-44D9-9653-6BC7CFB5A1E8}"/>
              </c:ext>
            </c:extLst>
          </c:dPt>
          <c:dPt>
            <c:idx val="52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6-3CE3-44D9-9653-6BC7CFB5A1E8}"/>
              </c:ext>
            </c:extLst>
          </c:dPt>
          <c:dPt>
            <c:idx val="53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7-3CE3-44D9-9653-6BC7CFB5A1E8}"/>
              </c:ext>
            </c:extLst>
          </c:dPt>
          <c:dPt>
            <c:idx val="5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8-3CE3-44D9-9653-6BC7CFB5A1E8}"/>
              </c:ext>
            </c:extLst>
          </c:dPt>
          <c:dPt>
            <c:idx val="5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3CE3-44D9-9653-6BC7CFB5A1E8}"/>
              </c:ext>
            </c:extLst>
          </c:dPt>
          <c:dPt>
            <c:idx val="56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A-3CE3-44D9-9653-6BC7CFB5A1E8}"/>
              </c:ext>
            </c:extLst>
          </c:dPt>
          <c:dPt>
            <c:idx val="57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3CE3-44D9-9653-6BC7CFB5A1E8}"/>
              </c:ext>
            </c:extLst>
          </c:dPt>
          <c:dPt>
            <c:idx val="58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C-3CE3-44D9-9653-6BC7CFB5A1E8}"/>
              </c:ext>
            </c:extLst>
          </c:dPt>
          <c:dPt>
            <c:idx val="59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D-3CE3-44D9-9653-6BC7CFB5A1E8}"/>
              </c:ext>
            </c:extLst>
          </c:dPt>
          <c:dPt>
            <c:idx val="60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E-3CE3-44D9-9653-6BC7CFB5A1E8}"/>
              </c:ext>
            </c:extLst>
          </c:dPt>
          <c:dPt>
            <c:idx val="61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F-3CE3-44D9-9653-6BC7CFB5A1E8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0-3CE3-44D9-9653-6BC7CFB5A1E8}"/>
              </c:ext>
            </c:extLst>
          </c:dPt>
          <c:dPt>
            <c:idx val="63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1-3CE3-44D9-9653-6BC7CFB5A1E8}"/>
              </c:ext>
            </c:extLst>
          </c:dPt>
          <c:dPt>
            <c:idx val="64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2-3CE3-44D9-9653-6BC7CFB5A1E8}"/>
              </c:ext>
            </c:extLst>
          </c:dPt>
          <c:dPt>
            <c:idx val="65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3-3CE3-44D9-9653-6BC7CFB5A1E8}"/>
              </c:ext>
            </c:extLst>
          </c:dPt>
          <c:dPt>
            <c:idx val="66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4-3CE3-44D9-9653-6BC7CFB5A1E8}"/>
              </c:ext>
            </c:extLst>
          </c:dPt>
          <c:dPt>
            <c:idx val="67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5-3CE3-44D9-9653-6BC7CFB5A1E8}"/>
              </c:ext>
            </c:extLst>
          </c:dPt>
          <c:dPt>
            <c:idx val="68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6-3CE3-44D9-9653-6BC7CFB5A1E8}"/>
              </c:ext>
            </c:extLst>
          </c:dPt>
          <c:dPt>
            <c:idx val="69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7-3CE3-44D9-9653-6BC7CFB5A1E8}"/>
              </c:ext>
            </c:extLst>
          </c:dPt>
          <c:dPt>
            <c:idx val="70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8-3CE3-44D9-9653-6BC7CFB5A1E8}"/>
              </c:ext>
            </c:extLst>
          </c:dPt>
          <c:dPt>
            <c:idx val="71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9-3CE3-44D9-9653-6BC7CFB5A1E8}"/>
              </c:ext>
            </c:extLst>
          </c:dPt>
          <c:dPt>
            <c:idx val="72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A-3CE3-44D9-9653-6BC7CFB5A1E8}"/>
              </c:ext>
            </c:extLst>
          </c:dPt>
          <c:dPt>
            <c:idx val="73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B-3CE3-44D9-9653-6BC7CFB5A1E8}"/>
              </c:ext>
            </c:extLst>
          </c:dPt>
          <c:dPt>
            <c:idx val="74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C-3CE3-44D9-9653-6BC7CFB5A1E8}"/>
              </c:ext>
            </c:extLst>
          </c:dPt>
          <c:dPt>
            <c:idx val="75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D-3CE3-44D9-9653-6BC7CFB5A1E8}"/>
              </c:ext>
            </c:extLst>
          </c:dPt>
          <c:dPt>
            <c:idx val="76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E-3CE3-44D9-9653-6BC7CFB5A1E8}"/>
              </c:ext>
            </c:extLst>
          </c:dPt>
          <c:dPt>
            <c:idx val="77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F-3CE3-44D9-9653-6BC7CFB5A1E8}"/>
              </c:ext>
            </c:extLst>
          </c:dPt>
          <c:dPt>
            <c:idx val="78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0-3CE3-44D9-9653-6BC7CFB5A1E8}"/>
              </c:ext>
            </c:extLst>
          </c:dPt>
          <c:dPt>
            <c:idx val="79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1-3CE3-44D9-9653-6BC7CFB5A1E8}"/>
              </c:ext>
            </c:extLst>
          </c:dPt>
          <c:dPt>
            <c:idx val="80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2-3CE3-44D9-9653-6BC7CFB5A1E8}"/>
              </c:ext>
            </c:extLst>
          </c:dPt>
          <c:dPt>
            <c:idx val="81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3-3CE3-44D9-9653-6BC7CFB5A1E8}"/>
              </c:ext>
            </c:extLst>
          </c:dPt>
          <c:dPt>
            <c:idx val="82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4-3CE3-44D9-9653-6BC7CFB5A1E8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5-3CE3-44D9-9653-6BC7CFB5A1E8}"/>
              </c:ext>
            </c:extLst>
          </c:dPt>
          <c:dPt>
            <c:idx val="84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6-3CE3-44D9-9653-6BC7CFB5A1E8}"/>
              </c:ext>
            </c:extLst>
          </c:dPt>
          <c:dPt>
            <c:idx val="85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7-3CE3-44D9-9653-6BC7CFB5A1E8}"/>
              </c:ext>
            </c:extLst>
          </c:dPt>
          <c:dPt>
            <c:idx val="86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8-3CE3-44D9-9653-6BC7CFB5A1E8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9-3CE3-44D9-9653-6BC7CFB5A1E8}"/>
              </c:ext>
            </c:extLst>
          </c:dPt>
          <c:dPt>
            <c:idx val="88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A-3CE3-44D9-9653-6BC7CFB5A1E8}"/>
              </c:ext>
            </c:extLst>
          </c:dPt>
          <c:dPt>
            <c:idx val="89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3-C3C8-4D09-A8E9-27A9B3ED8AB7}"/>
              </c:ext>
            </c:extLst>
          </c:dPt>
          <c:dPt>
            <c:idx val="90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4-C3C8-4D09-A8E9-27A9B3ED8AB7}"/>
              </c:ext>
            </c:extLst>
          </c:dPt>
          <c:dPt>
            <c:idx val="91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5-C3C8-4D09-A8E9-27A9B3ED8AB7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6-C3C8-4D09-A8E9-27A9B3ED8AB7}"/>
              </c:ext>
            </c:extLst>
          </c:dPt>
          <c:dPt>
            <c:idx val="93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7-C3C8-4D09-A8E9-27A9B3ED8AB7}"/>
              </c:ext>
            </c:extLst>
          </c:dPt>
          <c:dPt>
            <c:idx val="94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8-C3C8-4D09-A8E9-27A9B3ED8AB7}"/>
              </c:ext>
            </c:extLst>
          </c:dPt>
          <c:dPt>
            <c:idx val="95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9-C3C8-4D09-A8E9-27A9B3ED8AB7}"/>
              </c:ext>
            </c:extLst>
          </c:dPt>
          <c:dPt>
            <c:idx val="96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A-C3C8-4D09-A8E9-27A9B3ED8AB7}"/>
              </c:ext>
            </c:extLst>
          </c:dPt>
          <c:dPt>
            <c:idx val="97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B-C3C8-4D09-A8E9-27A9B3ED8AB7}"/>
              </c:ext>
            </c:extLst>
          </c:dPt>
          <c:dPt>
            <c:idx val="98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C-C3C8-4D09-A8E9-27A9B3ED8AB7}"/>
              </c:ext>
            </c:extLst>
          </c:dPt>
          <c:dPt>
            <c:idx val="99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D-C3C8-4D09-A8E9-27A9B3ED8AB7}"/>
              </c:ext>
            </c:extLst>
          </c:dPt>
          <c:dPt>
            <c:idx val="100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E-C3C8-4D09-A8E9-27A9B3ED8AB7}"/>
              </c:ext>
            </c:extLst>
          </c:dPt>
          <c:dPt>
            <c:idx val="101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F-C3C8-4D09-A8E9-27A9B3ED8AB7}"/>
              </c:ext>
            </c:extLst>
          </c:dPt>
          <c:dPt>
            <c:idx val="102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0-C3C8-4D09-A8E9-27A9B3ED8AB7}"/>
              </c:ext>
            </c:extLst>
          </c:dPt>
          <c:dPt>
            <c:idx val="103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1-C3C8-4D09-A8E9-27A9B3ED8AB7}"/>
              </c:ext>
            </c:extLst>
          </c:dPt>
          <c:dPt>
            <c:idx val="104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2-C3C8-4D09-A8E9-27A9B3ED8AB7}"/>
              </c:ext>
            </c:extLst>
          </c:dPt>
          <c:dPt>
            <c:idx val="105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3-C3C8-4D09-A8E9-27A9B3ED8AB7}"/>
              </c:ext>
            </c:extLst>
          </c:dPt>
          <c:dPt>
            <c:idx val="106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4-C3C8-4D09-A8E9-27A9B3ED8AB7}"/>
              </c:ext>
            </c:extLst>
          </c:dPt>
          <c:dPt>
            <c:idx val="107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5-C3C8-4D09-A8E9-27A9B3ED8AB7}"/>
              </c:ext>
            </c:extLst>
          </c:dPt>
          <c:dPt>
            <c:idx val="10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6-C3C8-4D09-A8E9-27A9B3ED8AB7}"/>
              </c:ext>
            </c:extLst>
          </c:dPt>
          <c:dPt>
            <c:idx val="10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7-C3C8-4D09-A8E9-27A9B3ED8AB7}"/>
              </c:ext>
            </c:extLst>
          </c:dPt>
          <c:dPt>
            <c:idx val="11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8-C3C8-4D09-A8E9-27A9B3ED8AB7}"/>
              </c:ext>
            </c:extLst>
          </c:dPt>
          <c:dPt>
            <c:idx val="11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9-C3C8-4D09-A8E9-27A9B3ED8AB7}"/>
              </c:ext>
            </c:extLst>
          </c:dPt>
          <c:dPt>
            <c:idx val="112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A-C3C8-4D09-A8E9-27A9B3ED8AB7}"/>
              </c:ext>
            </c:extLst>
          </c:dPt>
          <c:dPt>
            <c:idx val="11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B-C3C8-4D09-A8E9-27A9B3ED8AB7}"/>
              </c:ext>
            </c:extLst>
          </c:dPt>
          <c:dPt>
            <c:idx val="114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C-C3C8-4D09-A8E9-27A9B3ED8AB7}"/>
              </c:ext>
            </c:extLst>
          </c:dPt>
          <c:dPt>
            <c:idx val="115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D-C3C8-4D09-A8E9-27A9B3ED8AB7}"/>
              </c:ext>
            </c:extLst>
          </c:dPt>
          <c:dPt>
            <c:idx val="116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E-C3C8-4D09-A8E9-27A9B3ED8AB7}"/>
              </c:ext>
            </c:extLst>
          </c:dPt>
          <c:dPt>
            <c:idx val="117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F-C3C8-4D09-A8E9-27A9B3ED8AB7}"/>
              </c:ext>
            </c:extLst>
          </c:dPt>
          <c:dPt>
            <c:idx val="118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0-C3C8-4D09-A8E9-27A9B3ED8AB7}"/>
              </c:ext>
            </c:extLst>
          </c:dPt>
          <c:dPt>
            <c:idx val="119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1-C3C8-4D09-A8E9-27A9B3ED8AB7}"/>
              </c:ext>
            </c:extLst>
          </c:dPt>
          <c:dPt>
            <c:idx val="120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2-C3C8-4D09-A8E9-27A9B3ED8AB7}"/>
              </c:ext>
            </c:extLst>
          </c:dPt>
          <c:dPt>
            <c:idx val="121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3-C3C8-4D09-A8E9-27A9B3ED8AB7}"/>
              </c:ext>
            </c:extLst>
          </c:dPt>
          <c:dPt>
            <c:idx val="122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4-C3C8-4D09-A8E9-27A9B3ED8AB7}"/>
              </c:ext>
            </c:extLst>
          </c:dPt>
          <c:dPt>
            <c:idx val="123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5-C3C8-4D09-A8E9-27A9B3ED8AB7}"/>
              </c:ext>
            </c:extLst>
          </c:dPt>
          <c:dPt>
            <c:idx val="124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6-C3C8-4D09-A8E9-27A9B3ED8AB7}"/>
              </c:ext>
            </c:extLst>
          </c:dPt>
          <c:dPt>
            <c:idx val="125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7-C3C8-4D09-A8E9-27A9B3ED8AB7}"/>
              </c:ext>
            </c:extLst>
          </c:dPt>
          <c:dPt>
            <c:idx val="126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8-C3C8-4D09-A8E9-27A9B3ED8AB7}"/>
              </c:ext>
            </c:extLst>
          </c:dPt>
          <c:dPt>
            <c:idx val="127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9-C3C8-4D09-A8E9-27A9B3ED8AB7}"/>
              </c:ext>
            </c:extLst>
          </c:dPt>
          <c:dPt>
            <c:idx val="128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A-C3C8-4D09-A8E9-27A9B3ED8AB7}"/>
              </c:ext>
            </c:extLst>
          </c:dPt>
          <c:dPt>
            <c:idx val="129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B-C3C8-4D09-A8E9-27A9B3ED8AB7}"/>
              </c:ext>
            </c:extLst>
          </c:dPt>
          <c:dPt>
            <c:idx val="130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C-C3C8-4D09-A8E9-27A9B3ED8AB7}"/>
              </c:ext>
            </c:extLst>
          </c:dPt>
          <c:dPt>
            <c:idx val="131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D-C3C8-4D09-A8E9-27A9B3ED8AB7}"/>
              </c:ext>
            </c:extLst>
          </c:dPt>
          <c:dPt>
            <c:idx val="132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E-C3C8-4D09-A8E9-27A9B3ED8AB7}"/>
              </c:ext>
            </c:extLst>
          </c:dPt>
          <c:dPt>
            <c:idx val="133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F-C3C8-4D09-A8E9-27A9B3ED8AB7}"/>
              </c:ext>
            </c:extLst>
          </c:dPt>
          <c:dPt>
            <c:idx val="134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0-C3C8-4D09-A8E9-27A9B3ED8AB7}"/>
              </c:ext>
            </c:extLst>
          </c:dPt>
          <c:dPt>
            <c:idx val="135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1-C3C8-4D09-A8E9-27A9B3ED8AB7}"/>
              </c:ext>
            </c:extLst>
          </c:dPt>
          <c:dPt>
            <c:idx val="136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2-C3C8-4D09-A8E9-27A9B3ED8AB7}"/>
              </c:ext>
            </c:extLst>
          </c:dPt>
          <c:dPt>
            <c:idx val="137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3-C3C8-4D09-A8E9-27A9B3ED8AB7}"/>
              </c:ext>
            </c:extLst>
          </c:dPt>
          <c:dPt>
            <c:idx val="138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4-C3C8-4D09-A8E9-27A9B3ED8AB7}"/>
              </c:ext>
            </c:extLst>
          </c:dPt>
          <c:dPt>
            <c:idx val="139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5-C3C8-4D09-A8E9-27A9B3ED8AB7}"/>
              </c:ext>
            </c:extLst>
          </c:dPt>
          <c:dPt>
            <c:idx val="140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6-C3C8-4D09-A8E9-27A9B3ED8AB7}"/>
              </c:ext>
            </c:extLst>
          </c:dPt>
          <c:dPt>
            <c:idx val="141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7-C3C8-4D09-A8E9-27A9B3ED8AB7}"/>
              </c:ext>
            </c:extLst>
          </c:dPt>
          <c:dPt>
            <c:idx val="142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8-C3C8-4D09-A8E9-27A9B3ED8AB7}"/>
              </c:ext>
            </c:extLst>
          </c:dPt>
          <c:dPt>
            <c:idx val="143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9-C3C8-4D09-A8E9-27A9B3ED8AB7}"/>
              </c:ext>
            </c:extLst>
          </c:dPt>
          <c:dPt>
            <c:idx val="144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A-C3C8-4D09-A8E9-27A9B3ED8AB7}"/>
              </c:ext>
            </c:extLst>
          </c:dPt>
          <c:dPt>
            <c:idx val="145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B-C3C8-4D09-A8E9-27A9B3ED8AB7}"/>
              </c:ext>
            </c:extLst>
          </c:dPt>
          <c:dPt>
            <c:idx val="146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C-C3C8-4D09-A8E9-27A9B3ED8AB7}"/>
              </c:ext>
            </c:extLst>
          </c:dPt>
          <c:dPt>
            <c:idx val="147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D-C3C8-4D09-A8E9-27A9B3ED8AB7}"/>
              </c:ext>
            </c:extLst>
          </c:dPt>
          <c:dPt>
            <c:idx val="148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E-C3C8-4D09-A8E9-27A9B3ED8AB7}"/>
              </c:ext>
            </c:extLst>
          </c:dPt>
          <c:dPt>
            <c:idx val="149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F-C3C8-4D09-A8E9-27A9B3ED8AB7}"/>
              </c:ext>
            </c:extLst>
          </c:dPt>
          <c:dPt>
            <c:idx val="150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0-C3C8-4D09-A8E9-27A9B3ED8AB7}"/>
              </c:ext>
            </c:extLst>
          </c:dPt>
          <c:dPt>
            <c:idx val="151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1-C3C8-4D09-A8E9-27A9B3ED8AB7}"/>
              </c:ext>
            </c:extLst>
          </c:dPt>
          <c:dPt>
            <c:idx val="152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2-C3C8-4D09-A8E9-27A9B3ED8AB7}"/>
              </c:ext>
            </c:extLst>
          </c:dPt>
          <c:dPt>
            <c:idx val="153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3-C3C8-4D09-A8E9-27A9B3ED8AB7}"/>
              </c:ext>
            </c:extLst>
          </c:dPt>
          <c:dPt>
            <c:idx val="154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4-C3C8-4D09-A8E9-27A9B3ED8AB7}"/>
              </c:ext>
            </c:extLst>
          </c:dPt>
          <c:dPt>
            <c:idx val="155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5-C3C8-4D09-A8E9-27A9B3ED8AB7}"/>
              </c:ext>
            </c:extLst>
          </c:dPt>
          <c:dPt>
            <c:idx val="156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6-C3C8-4D09-A8E9-27A9B3ED8AB7}"/>
              </c:ext>
            </c:extLst>
          </c:dPt>
          <c:dPt>
            <c:idx val="157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7-C3C8-4D09-A8E9-27A9B3ED8AB7}"/>
              </c:ext>
            </c:extLst>
          </c:dPt>
          <c:dPt>
            <c:idx val="158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8-C3C8-4D09-A8E9-27A9B3ED8AB7}"/>
              </c:ext>
            </c:extLst>
          </c:dPt>
          <c:dPt>
            <c:idx val="159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9-C3C8-4D09-A8E9-27A9B3ED8AB7}"/>
              </c:ext>
            </c:extLst>
          </c:dPt>
          <c:dPt>
            <c:idx val="160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A-C3C8-4D09-A8E9-27A9B3ED8AB7}"/>
              </c:ext>
            </c:extLst>
          </c:dPt>
          <c:dPt>
            <c:idx val="161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B-C3C8-4D09-A8E9-27A9B3ED8AB7}"/>
              </c:ext>
            </c:extLst>
          </c:dPt>
          <c:dPt>
            <c:idx val="16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C-C3C8-4D09-A8E9-27A9B3ED8AB7}"/>
              </c:ext>
            </c:extLst>
          </c:dPt>
          <c:dPt>
            <c:idx val="16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D-C3C8-4D09-A8E9-27A9B3ED8AB7}"/>
              </c:ext>
            </c:extLst>
          </c:dPt>
          <c:dPt>
            <c:idx val="16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E-C3C8-4D09-A8E9-27A9B3ED8AB7}"/>
              </c:ext>
            </c:extLst>
          </c:dPt>
          <c:dPt>
            <c:idx val="165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F-C3C8-4D09-A8E9-27A9B3ED8AB7}"/>
              </c:ext>
            </c:extLst>
          </c:dPt>
          <c:dPt>
            <c:idx val="166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0-C3C8-4D09-A8E9-27A9B3ED8AB7}"/>
              </c:ext>
            </c:extLst>
          </c:dPt>
          <c:dPt>
            <c:idx val="167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1-C3C8-4D09-A8E9-27A9B3ED8AB7}"/>
              </c:ext>
            </c:extLst>
          </c:dPt>
          <c:dPt>
            <c:idx val="168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2-C3C8-4D09-A8E9-27A9B3ED8AB7}"/>
              </c:ext>
            </c:extLst>
          </c:dPt>
          <c:dPt>
            <c:idx val="169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3-C3C8-4D09-A8E9-27A9B3ED8AB7}"/>
              </c:ext>
            </c:extLst>
          </c:dPt>
          <c:dPt>
            <c:idx val="170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4-C3C8-4D09-A8E9-27A9B3ED8AB7}"/>
              </c:ext>
            </c:extLst>
          </c:dPt>
          <c:dPt>
            <c:idx val="171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5-C3C8-4D09-A8E9-27A9B3ED8AB7}"/>
              </c:ext>
            </c:extLst>
          </c:dPt>
          <c:dPt>
            <c:idx val="172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6-C3C8-4D09-A8E9-27A9B3ED8AB7}"/>
              </c:ext>
            </c:extLst>
          </c:dPt>
          <c:dPt>
            <c:idx val="173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7-C3C8-4D09-A8E9-27A9B3ED8AB7}"/>
              </c:ext>
            </c:extLst>
          </c:dPt>
          <c:dPt>
            <c:idx val="174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8-C3C8-4D09-A8E9-27A9B3ED8AB7}"/>
              </c:ext>
            </c:extLst>
          </c:dPt>
          <c:dPt>
            <c:idx val="175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9-C3C8-4D09-A8E9-27A9B3ED8AB7}"/>
              </c:ext>
            </c:extLst>
          </c:dPt>
          <c:dPt>
            <c:idx val="176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A-C3C8-4D09-A8E9-27A9B3ED8AB7}"/>
              </c:ext>
            </c:extLst>
          </c:dPt>
          <c:dPt>
            <c:idx val="177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B-C3C8-4D09-A8E9-27A9B3ED8AB7}"/>
              </c:ext>
            </c:extLst>
          </c:dPt>
          <c:dPt>
            <c:idx val="178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C-C3C8-4D09-A8E9-27A9B3ED8AB7}"/>
              </c:ext>
            </c:extLst>
          </c:dPt>
          <c:dPt>
            <c:idx val="179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D-C3C8-4D09-A8E9-27A9B3ED8AB7}"/>
              </c:ext>
            </c:extLst>
          </c:dPt>
          <c:dPt>
            <c:idx val="180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E-C3C8-4D09-A8E9-27A9B3ED8AB7}"/>
              </c:ext>
            </c:extLst>
          </c:dPt>
          <c:dPt>
            <c:idx val="181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F-C3C8-4D09-A8E9-27A9B3ED8AB7}"/>
              </c:ext>
            </c:extLst>
          </c:dPt>
          <c:dPt>
            <c:idx val="182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0-C3C8-4D09-A8E9-27A9B3ED8AB7}"/>
              </c:ext>
            </c:extLst>
          </c:dPt>
          <c:dPt>
            <c:idx val="183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1-C3C8-4D09-A8E9-27A9B3ED8AB7}"/>
              </c:ext>
            </c:extLst>
          </c:dPt>
          <c:dPt>
            <c:idx val="184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2-C3C8-4D09-A8E9-27A9B3ED8AB7}"/>
              </c:ext>
            </c:extLst>
          </c:dPt>
          <c:dPt>
            <c:idx val="185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3-C3C8-4D09-A8E9-27A9B3ED8AB7}"/>
              </c:ext>
            </c:extLst>
          </c:dPt>
          <c:dPt>
            <c:idx val="186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4-C3C8-4D09-A8E9-27A9B3ED8AB7}"/>
              </c:ext>
            </c:extLst>
          </c:dPt>
          <c:dPt>
            <c:idx val="187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5-C3C8-4D09-A8E9-27A9B3ED8AB7}"/>
              </c:ext>
            </c:extLst>
          </c:dPt>
          <c:dPt>
            <c:idx val="188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6-C3C8-4D09-A8E9-27A9B3ED8AB7}"/>
              </c:ext>
            </c:extLst>
          </c:dPt>
          <c:dPt>
            <c:idx val="189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7-C3C8-4D09-A8E9-27A9B3ED8AB7}"/>
              </c:ext>
            </c:extLst>
          </c:dPt>
          <c:dPt>
            <c:idx val="190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8-C3C8-4D09-A8E9-27A9B3ED8AB7}"/>
              </c:ext>
            </c:extLst>
          </c:dPt>
          <c:dPt>
            <c:idx val="191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9-C3C8-4D09-A8E9-27A9B3ED8AB7}"/>
              </c:ext>
            </c:extLst>
          </c:dPt>
          <c:dPt>
            <c:idx val="192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A-C3C8-4D09-A8E9-27A9B3ED8AB7}"/>
              </c:ext>
            </c:extLst>
          </c:dPt>
          <c:dPt>
            <c:idx val="193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B-C3C8-4D09-A8E9-27A9B3ED8AB7}"/>
              </c:ext>
            </c:extLst>
          </c:dPt>
          <c:dPt>
            <c:idx val="194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C-C3C8-4D09-A8E9-27A9B3ED8AB7}"/>
              </c:ext>
            </c:extLst>
          </c:dPt>
          <c:dLbls>
            <c:dLbl>
              <c:idx val="0"/>
              <c:layout>
                <c:manualLayout>
                  <c:x val="1.2729283008378386E-2"/>
                  <c:y val="4.3075125279649143E-3"/>
                </c:manualLayout>
              </c:layout>
              <c:tx>
                <c:rich>
                  <a:bodyPr/>
                  <a:lstStyle/>
                  <a:p>
                    <a:fld id="{EF274F01-40DE-49F9-BF80-7535B238BE0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CE3-44D9-9653-6BC7CFB5A1E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E1A6D71-198A-4857-BF8F-B20030D2327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CE3-44D9-9653-6BC7CFB5A1E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3CACDA8-64B2-40E7-8D44-B9F382A77EC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CE3-44D9-9653-6BC7CFB5A1E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CE3-44D9-9653-6BC7CFB5A1E8}"/>
                </c:ext>
              </c:extLst>
            </c:dLbl>
            <c:dLbl>
              <c:idx val="4"/>
              <c:layout>
                <c:manualLayout>
                  <c:x val="-8.0618792386396437E-2"/>
                  <c:y val="3.0152587695754397E-2"/>
                </c:manualLayout>
              </c:layout>
              <c:tx>
                <c:rich>
                  <a:bodyPr/>
                  <a:lstStyle/>
                  <a:p>
                    <a:fld id="{874DC21C-E099-4558-BFA3-39F3B5BAD43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3CE3-44D9-9653-6BC7CFB5A1E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CE3-44D9-9653-6BC7CFB5A1E8}"/>
                </c:ext>
              </c:extLst>
            </c:dLbl>
            <c:dLbl>
              <c:idx val="6"/>
              <c:layout>
                <c:manualLayout>
                  <c:x val="4.2430943361261284E-2"/>
                  <c:y val="-3.0152587695754397E-2"/>
                </c:manualLayout>
              </c:layout>
              <c:tx>
                <c:rich>
                  <a:bodyPr/>
                  <a:lstStyle/>
                  <a:p>
                    <a:fld id="{B2DA7851-BF71-4C57-BE8B-334CD9C7633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3CE3-44D9-9653-6BC7CFB5A1E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CE3-44D9-9653-6BC7CFB5A1E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CE3-44D9-9653-6BC7CFB5A1E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CE3-44D9-9653-6BC7CFB5A1E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38F26FA-6DBC-49D3-A93F-F4516B6E164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CE3-44D9-9653-6BC7CFB5A1E8}"/>
                </c:ext>
              </c:extLst>
            </c:dLbl>
            <c:dLbl>
              <c:idx val="11"/>
              <c:layout>
                <c:manualLayout>
                  <c:x val="1.2729283008378386E-2"/>
                  <c:y val="1.8665887621181293E-2"/>
                </c:manualLayout>
              </c:layout>
              <c:tx>
                <c:rich>
                  <a:bodyPr/>
                  <a:lstStyle/>
                  <a:p>
                    <a:fld id="{4C3C0512-AFDE-4D8F-A458-412C1329600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3CE3-44D9-9653-6BC7CFB5A1E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CE3-44D9-9653-6BC7CFB5A1E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CE3-44D9-9653-6BC7CFB5A1E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CE3-44D9-9653-6BC7CFB5A1E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CE3-44D9-9653-6BC7CFB5A1E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D7361E4D-AB6F-47EE-85F9-D362B6B0D2F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3CE3-44D9-9653-6BC7CFB5A1E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3CE3-44D9-9653-6BC7CFB5A1E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3CE3-44D9-9653-6BC7CFB5A1E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3CE3-44D9-9653-6BC7CFB5A1E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3CE3-44D9-9653-6BC7CFB5A1E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3CE3-44D9-9653-6BC7CFB5A1E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267E8B9C-C755-44C0-B39A-696FDCC01FD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3CE3-44D9-9653-6BC7CFB5A1E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3CE3-44D9-9653-6BC7CFB5A1E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3CE3-44D9-9653-6BC7CFB5A1E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3CE3-44D9-9653-6BC7CFB5A1E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3CE3-44D9-9653-6BC7CFB5A1E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7A2050C9-8300-4048-AC7C-FCE4C79EA44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3CE3-44D9-9653-6BC7CFB5A1E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3CE3-44D9-9653-6BC7CFB5A1E8}"/>
                </c:ext>
              </c:extLst>
            </c:dLbl>
            <c:dLbl>
              <c:idx val="29"/>
              <c:layout>
                <c:manualLayout>
                  <c:x val="-2.6811111111111112E-2"/>
                  <c:y val="-2.6811111111111112E-2"/>
                </c:manualLayout>
              </c:layout>
              <c:tx>
                <c:rich>
                  <a:bodyPr/>
                  <a:lstStyle/>
                  <a:p>
                    <a:fld id="{D76BC7D4-8ACC-4B70-9026-5C2D76E940C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3CE3-44D9-9653-6BC7CFB5A1E8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3CE3-44D9-9653-6BC7CFB5A1E8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3CE3-44D9-9653-6BC7CFB5A1E8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3CE3-44D9-9653-6BC7CFB5A1E8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5967965C-7BCF-41FC-88EF-EAF1BF91959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3CE3-44D9-9653-6BC7CFB5A1E8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3CE3-44D9-9653-6BC7CFB5A1E8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3A4678B9-AE8F-406F-8D95-F813537B8F6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3CE3-44D9-9653-6BC7CFB5A1E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75D6747E-9C94-430E-9EFD-B06832713B7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3CE3-44D9-9653-6BC7CFB5A1E8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3CE3-44D9-9653-6BC7CFB5A1E8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E492DA04-2B77-41A6-A610-862A683480F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3CE3-44D9-9653-6BC7CFB5A1E8}"/>
                </c:ext>
              </c:extLst>
            </c:dLbl>
            <c:dLbl>
              <c:idx val="39"/>
              <c:layout>
                <c:manualLayout>
                  <c:x val="4.2333333333333337E-3"/>
                  <c:y val="2.1166666666666667E-2"/>
                </c:manualLayout>
              </c:layout>
              <c:tx>
                <c:rich>
                  <a:bodyPr/>
                  <a:lstStyle/>
                  <a:p>
                    <a:fld id="{02E08F22-23D9-4466-B2C4-14ED4D344BD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3CE3-44D9-9653-6BC7CFB5A1E8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A389A69B-3FBE-467E-A050-E7FBD689177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3CE3-44D9-9653-6BC7CFB5A1E8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3CE3-44D9-9653-6BC7CFB5A1E8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6DF2122F-C5C9-4603-BA06-277F0AD08DF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3CE3-44D9-9653-6BC7CFB5A1E8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459AE93D-E8CC-4133-832C-CF8B5495AC0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3CE3-44D9-9653-6BC7CFB5A1E8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3CE3-44D9-9653-6BC7CFB5A1E8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3CE3-44D9-9653-6BC7CFB5A1E8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D8279911-7CA4-4475-85A7-AFED5588A60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3CE3-44D9-9653-6BC7CFB5A1E8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3CE3-44D9-9653-6BC7CFB5A1E8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3CE3-44D9-9653-6BC7CFB5A1E8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3CE3-44D9-9653-6BC7CFB5A1E8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CBD3F7C8-8344-49F1-8250-B66FD141F8D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3CE3-44D9-9653-6BC7CFB5A1E8}"/>
                </c:ext>
              </c:extLst>
            </c:dLbl>
            <c:dLbl>
              <c:idx val="51"/>
              <c:layout>
                <c:manualLayout>
                  <c:x val="-4.9388888888888892E-2"/>
                  <c:y val="2.6811111111111112E-2"/>
                </c:manualLayout>
              </c:layout>
              <c:tx>
                <c:rich>
                  <a:bodyPr/>
                  <a:lstStyle/>
                  <a:p>
                    <a:fld id="{AF8A1F59-A46A-404F-826D-DFA55ECDC1C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3CE3-44D9-9653-6BC7CFB5A1E8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3CE3-44D9-9653-6BC7CFB5A1E8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3CE3-44D9-9653-6BC7CFB5A1E8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68387DFA-EB4C-4957-AC6A-C81F19130D4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3CE3-44D9-9653-6BC7CFB5A1E8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77694B83-2854-4DE4-B3E4-8E0A5DD6A1E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3CE3-44D9-9653-6BC7CFB5A1E8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B9010BF3-0E92-4A25-985E-4AA42099B59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3CE3-44D9-9653-6BC7CFB5A1E8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E366A42E-80BE-4E63-A2F6-5B06ACFE326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3CE3-44D9-9653-6BC7CFB5A1E8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3CE3-44D9-9653-6BC7CFB5A1E8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F52CB560-9BF8-4EC1-8423-28F531248ED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3CE3-44D9-9653-6BC7CFB5A1E8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BD734B61-00F8-4541-B1BD-149AC6ACBEA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3CE3-44D9-9653-6BC7CFB5A1E8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3CE3-44D9-9653-6BC7CFB5A1E8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3CE3-44D9-9653-6BC7CFB5A1E8}"/>
                </c:ext>
              </c:extLst>
            </c:dLbl>
            <c:dLbl>
              <c:idx val="63"/>
              <c:layout>
                <c:manualLayout>
                  <c:x val="-4.5155555555555657E-2"/>
                  <c:y val="-2.2577777777777881E-2"/>
                </c:manualLayout>
              </c:layout>
              <c:tx>
                <c:rich>
                  <a:bodyPr/>
                  <a:lstStyle/>
                  <a:p>
                    <a:fld id="{1F9241BF-0E1B-43E1-A18A-407E8906294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3CE3-44D9-9653-6BC7CFB5A1E8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3CE3-44D9-9653-6BC7CFB5A1E8}"/>
                </c:ext>
              </c:extLst>
            </c:dLbl>
            <c:dLbl>
              <c:idx val="65"/>
              <c:layout>
                <c:manualLayout>
                  <c:x val="5.174014303419325E-17"/>
                  <c:y val="2.5399999999999999E-2"/>
                </c:manualLayout>
              </c:layout>
              <c:tx>
                <c:rich>
                  <a:bodyPr/>
                  <a:lstStyle/>
                  <a:p>
                    <a:fld id="{860CF8AF-308F-48A4-9D57-D66F3289008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3CE3-44D9-9653-6BC7CFB5A1E8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3CE3-44D9-9653-6BC7CFB5A1E8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3CE3-44D9-9653-6BC7CFB5A1E8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BD385D9F-F06D-425F-997A-016384144F2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3CE3-44D9-9653-6BC7CFB5A1E8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11664E62-FF97-43DB-AD8F-0CED7E49AF1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3CE3-44D9-9653-6BC7CFB5A1E8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16FBEECF-5889-48C7-81C4-52B03F9CF3F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3CE3-44D9-9653-6BC7CFB5A1E8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4F74E075-E0EA-48EA-9A31-1C567B4958F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3CE3-44D9-9653-6BC7CFB5A1E8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3FE160AD-DA71-4C65-955D-F9B982CEA0B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3CE3-44D9-9653-6BC7CFB5A1E8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9C815467-11E6-42C7-B4ED-DB8071FE838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3CE3-44D9-9653-6BC7CFB5A1E8}"/>
                </c:ext>
              </c:extLst>
            </c:dLbl>
            <c:dLbl>
              <c:idx val="74"/>
              <c:layout>
                <c:manualLayout>
                  <c:x val="-7.2132603714144206E-2"/>
                  <c:y val="3.7331775242362586E-2"/>
                </c:manualLayout>
              </c:layout>
              <c:tx>
                <c:rich>
                  <a:bodyPr/>
                  <a:lstStyle/>
                  <a:p>
                    <a:fld id="{B8637EA4-1DF1-4AAE-A9F1-2A52DF36938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3CE3-44D9-9653-6BC7CFB5A1E8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3CE3-44D9-9653-6BC7CFB5A1E8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3C35C40C-BAA2-49F7-99AE-37764946806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3CE3-44D9-9653-6BC7CFB5A1E8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B58B3347-C559-4850-B762-0140BB9167D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3CE3-44D9-9653-6BC7CFB5A1E8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586D8576-E949-4103-BDF5-12CAA7DCCF9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3CE3-44D9-9653-6BC7CFB5A1E8}"/>
                </c:ext>
              </c:extLst>
            </c:dLbl>
            <c:dLbl>
              <c:idx val="79"/>
              <c:layout>
                <c:manualLayout>
                  <c:x val="2.1166666666666615E-2"/>
                  <c:y val="-1.4111111111111111E-2"/>
                </c:manualLayout>
              </c:layout>
              <c:tx>
                <c:rich>
                  <a:bodyPr/>
                  <a:lstStyle/>
                  <a:p>
                    <a:fld id="{6FD5C50A-6781-4166-A292-25984B7120A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3CE3-44D9-9653-6BC7CFB5A1E8}"/>
                </c:ext>
              </c:extLst>
            </c:dLbl>
            <c:dLbl>
              <c:idx val="80"/>
              <c:layout>
                <c:manualLayout>
                  <c:x val="-8.4666666666667698E-3"/>
                  <c:y val="-3.3866666666666767E-2"/>
                </c:manualLayout>
              </c:layout>
              <c:tx>
                <c:rich>
                  <a:bodyPr/>
                  <a:lstStyle/>
                  <a:p>
                    <a:fld id="{B743CB6B-C1D8-41FE-A151-52B8C20A9DC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3CE3-44D9-9653-6BC7CFB5A1E8}"/>
                </c:ext>
              </c:extLst>
            </c:dLbl>
            <c:dLbl>
              <c:idx val="81"/>
              <c:layout>
                <c:manualLayout>
                  <c:x val="-4.9388888888888892E-2"/>
                  <c:y val="2.5399999999999999E-2"/>
                </c:manualLayout>
              </c:layout>
              <c:tx>
                <c:rich>
                  <a:bodyPr/>
                  <a:lstStyle/>
                  <a:p>
                    <a:fld id="{6E4C70FD-B9AE-47A8-8679-6F888C15AD0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3CE3-44D9-9653-6BC7CFB5A1E8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765E935A-8818-4FD6-9E4D-61E96AE7B2E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3CE3-44D9-9653-6BC7CFB5A1E8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3CE3-44D9-9653-6BC7CFB5A1E8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0847E809-D5EF-4780-BBDB-208A8A4832A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3CE3-44D9-9653-6BC7CFB5A1E8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3FC4DBAE-97AB-4030-88C7-E13598FF6F3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3CE3-44D9-9653-6BC7CFB5A1E8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3CE3-44D9-9653-6BC7CFB5A1E8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58B6BE8A-24F2-405C-8F45-72FC6CCFCC9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3CE3-44D9-9653-6BC7CFB5A1E8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9FFCF347-8504-4B58-9794-48ED6EEBD9B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3CE3-44D9-9653-6BC7CFB5A1E8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C3C8-4D09-A8E9-27A9B3ED8AB7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C3C8-4D09-A8E9-27A9B3ED8AB7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C3C8-4D09-A8E9-27A9B3ED8AB7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C3C8-4D09-A8E9-27A9B3ED8AB7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C3C8-4D09-A8E9-27A9B3ED8AB7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C3C8-4D09-A8E9-27A9B3ED8AB7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C3C8-4D09-A8E9-27A9B3ED8AB7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C3C8-4D09-A8E9-27A9B3ED8AB7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C3C8-4D09-A8E9-27A9B3ED8AB7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C3C8-4D09-A8E9-27A9B3ED8AB7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C3C8-4D09-A8E9-27A9B3ED8AB7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C3C8-4D09-A8E9-27A9B3ED8AB7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C3C8-4D09-A8E9-27A9B3ED8AB7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C3C8-4D09-A8E9-27A9B3ED8AB7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C3C8-4D09-A8E9-27A9B3ED8AB7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C3C8-4D09-A8E9-27A9B3ED8AB7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C3C8-4D09-A8E9-27A9B3ED8AB7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C3C8-4D09-A8E9-27A9B3ED8AB7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C3C8-4D09-A8E9-27A9B3ED8AB7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C3C8-4D09-A8E9-27A9B3ED8AB7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C3C8-4D09-A8E9-27A9B3ED8AB7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C3C8-4D09-A8E9-27A9B3ED8AB7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C3C8-4D09-A8E9-27A9B3ED8AB7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C3C8-4D09-A8E9-27A9B3ED8AB7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C3C8-4D09-A8E9-27A9B3ED8AB7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C3C8-4D09-A8E9-27A9B3ED8AB7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C3C8-4D09-A8E9-27A9B3ED8AB7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C3C8-4D09-A8E9-27A9B3ED8AB7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C3C8-4D09-A8E9-27A9B3ED8AB7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C3C8-4D09-A8E9-27A9B3ED8AB7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C3C8-4D09-A8E9-27A9B3ED8AB7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C3C8-4D09-A8E9-27A9B3ED8AB7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C3C8-4D09-A8E9-27A9B3ED8AB7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C3C8-4D09-A8E9-27A9B3ED8AB7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C3C8-4D09-A8E9-27A9B3ED8AB7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C3C8-4D09-A8E9-27A9B3ED8AB7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C3C8-4D09-A8E9-27A9B3ED8AB7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C3C8-4D09-A8E9-27A9B3ED8AB7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C3C8-4D09-A8E9-27A9B3ED8AB7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C3C8-4D09-A8E9-27A9B3ED8AB7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C3C8-4D09-A8E9-27A9B3ED8AB7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C3C8-4D09-A8E9-27A9B3ED8AB7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C3C8-4D09-A8E9-27A9B3ED8AB7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C3C8-4D09-A8E9-27A9B3ED8AB7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C3C8-4D09-A8E9-27A9B3ED8AB7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C3C8-4D09-A8E9-27A9B3ED8AB7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C3C8-4D09-A8E9-27A9B3ED8AB7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C3C8-4D09-A8E9-27A9B3ED8AB7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C3C8-4D09-A8E9-27A9B3ED8AB7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C3C8-4D09-A8E9-27A9B3ED8AB7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C3C8-4D09-A8E9-27A9B3ED8AB7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C3C8-4D09-A8E9-27A9B3ED8AB7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C3C8-4D09-A8E9-27A9B3ED8AB7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C3C8-4D09-A8E9-27A9B3ED8AB7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C3C8-4D09-A8E9-27A9B3ED8AB7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C3C8-4D09-A8E9-27A9B3ED8AB7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C3C8-4D09-A8E9-27A9B3ED8AB7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C3C8-4D09-A8E9-27A9B3ED8AB7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C3C8-4D09-A8E9-27A9B3ED8AB7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C3C8-4D09-A8E9-27A9B3ED8AB7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C3C8-4D09-A8E9-27A9B3ED8AB7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C3C8-4D09-A8E9-27A9B3ED8AB7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C3C8-4D09-A8E9-27A9B3ED8AB7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C3C8-4D09-A8E9-27A9B3ED8AB7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C3C8-4D09-A8E9-27A9B3ED8AB7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C3C8-4D09-A8E9-27A9B3ED8AB7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C3C8-4D09-A8E9-27A9B3ED8AB7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C3C8-4D09-A8E9-27A9B3ED8AB7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C3C8-4D09-A8E9-27A9B3ED8AB7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C3C8-4D09-A8E9-27A9B3ED8AB7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C3C8-4D09-A8E9-27A9B3ED8AB7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C3C8-4D09-A8E9-27A9B3ED8AB7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C3C8-4D09-A8E9-27A9B3ED8AB7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C3C8-4D09-A8E9-27A9B3ED8AB7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C3C8-4D09-A8E9-27A9B3ED8AB7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C3C8-4D09-A8E9-27A9B3ED8AB7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C3C8-4D09-A8E9-27A9B3ED8AB7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C3C8-4D09-A8E9-27A9B3ED8AB7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C3C8-4D09-A8E9-27A9B3ED8AB7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C3C8-4D09-A8E9-27A9B3ED8AB7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C3C8-4D09-A8E9-27A9B3ED8AB7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C3C8-4D09-A8E9-27A9B3ED8AB7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C3C8-4D09-A8E9-27A9B3ED8AB7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C3C8-4D09-A8E9-27A9B3ED8AB7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C3C8-4D09-A8E9-27A9B3ED8AB7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C3C8-4D09-A8E9-27A9B3ED8AB7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C3C8-4D09-A8E9-27A9B3ED8AB7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C3C8-4D09-A8E9-27A9B3ED8AB7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C3C8-4D09-A8E9-27A9B3ED8AB7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C3C8-4D09-A8E9-27A9B3ED8AB7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C3C8-4D09-A8E9-27A9B3ED8AB7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C3C8-4D09-A8E9-27A9B3ED8AB7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C3C8-4D09-A8E9-27A9B3ED8AB7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C3C8-4D09-A8E9-27A9B3ED8AB7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C3C8-4D09-A8E9-27A9B3ED8AB7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C3C8-4D09-A8E9-27A9B3ED8AB7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C3C8-4D09-A8E9-27A9B3ED8AB7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C3C8-4D09-A8E9-27A9B3ED8AB7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C3C8-4D09-A8E9-27A9B3ED8AB7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C3C8-4D09-A8E9-27A9B3ED8AB7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C3C8-4D09-A8E9-27A9B3ED8AB7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C3C8-4D09-A8E9-27A9B3ED8AB7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C3C8-4D09-A8E9-27A9B3ED8AB7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C3C8-4D09-A8E9-27A9B3ED8AB7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C3C8-4D09-A8E9-27A9B3ED8AB7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C3C8-4D09-A8E9-27A9B3ED8A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25000"/>
                          <a:lumOff val="7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55373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38525</c:v>
                </c:pt>
                <c:pt idx="34">
                  <c:v>#N/A</c:v>
                </c:pt>
                <c:pt idx="35">
                  <c:v>11096</c:v>
                </c:pt>
                <c:pt idx="36">
                  <c:v>18192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12519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16480.22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'Perf-Power-ST'!$F$6:$F$200</c:f>
              <c:numCache>
                <c:formatCode>0.0</c:formatCode>
                <c:ptCount val="195"/>
                <c:pt idx="0">
                  <c:v>669.57</c:v>
                </c:pt>
                <c:pt idx="1">
                  <c:v>680.5</c:v>
                </c:pt>
                <c:pt idx="2">
                  <c:v>795.5</c:v>
                </c:pt>
                <c:pt idx="3">
                  <c:v>#N/A</c:v>
                </c:pt>
                <c:pt idx="4">
                  <c:v>627.79999999999995</c:v>
                </c:pt>
                <c:pt idx="5">
                  <c:v>#N/A</c:v>
                </c:pt>
                <c:pt idx="6">
                  <c:v>697.6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972.15</c:v>
                </c:pt>
                <c:pt idx="11">
                  <c:v>653.125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998.38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1034.6400000000001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904.59</c:v>
                </c:pt>
                <c:pt idx="28">
                  <c:v>#N/A</c:v>
                </c:pt>
                <c:pt idx="29">
                  <c:v>621.65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983.86</c:v>
                </c:pt>
                <c:pt idx="34">
                  <c:v>#N/A</c:v>
                </c:pt>
                <c:pt idx="35">
                  <c:v>1079.3699999999999</c:v>
                </c:pt>
                <c:pt idx="36">
                  <c:v>3293.49</c:v>
                </c:pt>
                <c:pt idx="37">
                  <c:v>#N/A</c:v>
                </c:pt>
                <c:pt idx="38">
                  <c:v>616.08000000000004</c:v>
                </c:pt>
                <c:pt idx="39">
                  <c:v>884.67</c:v>
                </c:pt>
                <c:pt idx="40">
                  <c:v>627.62</c:v>
                </c:pt>
                <c:pt idx="41">
                  <c:v>#N/A</c:v>
                </c:pt>
                <c:pt idx="42">
                  <c:v>498.76</c:v>
                </c:pt>
                <c:pt idx="43">
                  <c:v>761.74</c:v>
                </c:pt>
                <c:pt idx="44">
                  <c:v>#N/A</c:v>
                </c:pt>
                <c:pt idx="45">
                  <c:v>#N/A</c:v>
                </c:pt>
                <c:pt idx="46">
                  <c:v>625.84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895.74</c:v>
                </c:pt>
                <c:pt idx="51">
                  <c:v>1012.91</c:v>
                </c:pt>
                <c:pt idx="52">
                  <c:v>#N/A</c:v>
                </c:pt>
                <c:pt idx="53">
                  <c:v>#N/A</c:v>
                </c:pt>
                <c:pt idx="54">
                  <c:v>1034.0899999999999</c:v>
                </c:pt>
                <c:pt idx="55">
                  <c:v>1267.9000000000001</c:v>
                </c:pt>
                <c:pt idx="56">
                  <c:v>784.57</c:v>
                </c:pt>
                <c:pt idx="57">
                  <c:v>1410.7</c:v>
                </c:pt>
                <c:pt idx="58">
                  <c:v>#N/A</c:v>
                </c:pt>
                <c:pt idx="59">
                  <c:v>1163.82</c:v>
                </c:pt>
                <c:pt idx="60">
                  <c:v>1277.45</c:v>
                </c:pt>
                <c:pt idx="61">
                  <c:v>#N/A</c:v>
                </c:pt>
                <c:pt idx="62">
                  <c:v>#N/A</c:v>
                </c:pt>
                <c:pt idx="63">
                  <c:v>527.33000000000004</c:v>
                </c:pt>
                <c:pt idx="64">
                  <c:v>#N/A</c:v>
                </c:pt>
                <c:pt idx="65">
                  <c:v>541.62</c:v>
                </c:pt>
                <c:pt idx="66">
                  <c:v>#N/A</c:v>
                </c:pt>
                <c:pt idx="67">
                  <c:v>#N/A</c:v>
                </c:pt>
                <c:pt idx="68">
                  <c:v>689.24</c:v>
                </c:pt>
                <c:pt idx="69">
                  <c:v>767.28</c:v>
                </c:pt>
                <c:pt idx="70">
                  <c:v>931.73</c:v>
                </c:pt>
                <c:pt idx="71">
                  <c:v>720.78</c:v>
                </c:pt>
                <c:pt idx="72">
                  <c:v>1013.61</c:v>
                </c:pt>
                <c:pt idx="73">
                  <c:v>525.22</c:v>
                </c:pt>
                <c:pt idx="74">
                  <c:v>587.17999999999995</c:v>
                </c:pt>
                <c:pt idx="75">
                  <c:v>#N/A</c:v>
                </c:pt>
                <c:pt idx="76">
                  <c:v>1227</c:v>
                </c:pt>
                <c:pt idx="77">
                  <c:v>1597.64</c:v>
                </c:pt>
                <c:pt idx="78">
                  <c:v>835.72</c:v>
                </c:pt>
                <c:pt idx="79">
                  <c:v>553.66999999999996</c:v>
                </c:pt>
                <c:pt idx="80">
                  <c:v>570.83000000000004</c:v>
                </c:pt>
                <c:pt idx="81">
                  <c:v>507.64</c:v>
                </c:pt>
                <c:pt idx="82">
                  <c:v>568.99</c:v>
                </c:pt>
                <c:pt idx="83">
                  <c:v>#N/A</c:v>
                </c:pt>
                <c:pt idx="84">
                  <c:v>772.61</c:v>
                </c:pt>
                <c:pt idx="85">
                  <c:v>#N/A</c:v>
                </c:pt>
                <c:pt idx="86">
                  <c:v>#N/A</c:v>
                </c:pt>
                <c:pt idx="87">
                  <c:v>520.49</c:v>
                </c:pt>
                <c:pt idx="88">
                  <c:v>842.74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'Perf-Power-ST'!$C$6:$C$200</c15:f>
                <c15:dlblRangeCache>
                  <c:ptCount val="195"/>
                  <c:pt idx="0">
                    <c:v>R7 4700U (Renoir) [1]</c:v>
                  </c:pt>
                  <c:pt idx="1">
                    <c:v>R5 3600 (Matisse) [2]</c:v>
                  </c:pt>
                  <c:pt idx="2">
                    <c:v>i7 1065G (IceLake) [3]</c:v>
                  </c:pt>
                  <c:pt idx="3">
                    <c:v>#NV</c:v>
                  </c:pt>
                  <c:pt idx="4">
                    <c:v>R7 4750G (Renoir) [5]</c:v>
                  </c:pt>
                  <c:pt idx="5">
                    <c:v>#NV</c:v>
                  </c:pt>
                  <c:pt idx="6">
                    <c:v>R7 4750U (Renoir) [7]</c:v>
                  </c:pt>
                  <c:pt idx="7">
                    <c:v>#NV</c:v>
                  </c:pt>
                  <c:pt idx="8">
                    <c:v>#NV</c:v>
                  </c:pt>
                  <c:pt idx="9">
                    <c:v>#NV</c:v>
                  </c:pt>
                  <c:pt idx="10">
                    <c:v>i5 8365U (WhiskeyLake) [11]</c:v>
                  </c:pt>
                  <c:pt idx="11">
                    <c:v>R5 PRO 4650G (Renoir) [12]</c:v>
                  </c:pt>
                  <c:pt idx="12">
                    <c:v>#NV</c:v>
                  </c:pt>
                  <c:pt idx="13">
                    <c:v>#NV</c:v>
                  </c:pt>
                  <c:pt idx="14">
                    <c:v>#NV</c:v>
                  </c:pt>
                  <c:pt idx="15">
                    <c:v>#NV</c:v>
                  </c:pt>
                  <c:pt idx="16">
                    <c:v>R3 1200 (Summit Ridge) [17]</c:v>
                  </c:pt>
                  <c:pt idx="17">
                    <c:v>#NV</c:v>
                  </c:pt>
                  <c:pt idx="18">
                    <c:v>#NV</c:v>
                  </c:pt>
                  <c:pt idx="19">
                    <c:v>#NV</c:v>
                  </c:pt>
                  <c:pt idx="20">
                    <c:v>#NV</c:v>
                  </c:pt>
                  <c:pt idx="21">
                    <c:v>#NV</c:v>
                  </c:pt>
                  <c:pt idx="22">
                    <c:v>i7 4820K (Ivy Bridge) [23]</c:v>
                  </c:pt>
                  <c:pt idx="23">
                    <c:v>#NV</c:v>
                  </c:pt>
                  <c:pt idx="24">
                    <c:v>#NV</c:v>
                  </c:pt>
                  <c:pt idx="25">
                    <c:v>#NV</c:v>
                  </c:pt>
                  <c:pt idx="26">
                    <c:v>#NV</c:v>
                  </c:pt>
                  <c:pt idx="27">
                    <c:v>i7 5775C (Broadwell) [28]</c:v>
                  </c:pt>
                  <c:pt idx="28">
                    <c:v>#NV</c:v>
                  </c:pt>
                  <c:pt idx="29">
                    <c:v>R9 5900HS (Cezanne) [30]</c:v>
                  </c:pt>
                  <c:pt idx="30">
                    <c:v>#NV</c:v>
                  </c:pt>
                  <c:pt idx="31">
                    <c:v>#NV</c:v>
                  </c:pt>
                  <c:pt idx="32">
                    <c:v>#NV</c:v>
                  </c:pt>
                  <c:pt idx="33">
                    <c:v>i7 2600K (Sandy Bridge) [34]</c:v>
                  </c:pt>
                  <c:pt idx="34">
                    <c:v>#NV</c:v>
                  </c:pt>
                  <c:pt idx="35">
                    <c:v>i7 7500U (Kaby Lake) [36]</c:v>
                  </c:pt>
                  <c:pt idx="36">
                    <c:v>Celeron N3450 (Apollo Lake) [37]</c:v>
                  </c:pt>
                  <c:pt idx="37">
                    <c:v>#NV</c:v>
                  </c:pt>
                  <c:pt idx="38">
                    <c:v>i5 8600k (Coffee Lake) [39]</c:v>
                  </c:pt>
                  <c:pt idx="39">
                    <c:v>i5 7500 (Kaby Lake) [40]</c:v>
                  </c:pt>
                  <c:pt idx="40">
                    <c:v>i7 8700k (Coffee Lake) [41]</c:v>
                  </c:pt>
                  <c:pt idx="41">
                    <c:v>#NV</c:v>
                  </c:pt>
                  <c:pt idx="42">
                    <c:v>R9 5950X (Vermeer) [43]</c:v>
                  </c:pt>
                  <c:pt idx="43">
                    <c:v>R5 4600H (Renoir) [44]</c:v>
                  </c:pt>
                  <c:pt idx="44">
                    <c:v>#NV</c:v>
                  </c:pt>
                  <c:pt idx="45">
                    <c:v>#NV</c:v>
                  </c:pt>
                  <c:pt idx="46">
                    <c:v>R7 3700X (Matisse) [47]</c:v>
                  </c:pt>
                  <c:pt idx="47">
                    <c:v>#NV</c:v>
                  </c:pt>
                  <c:pt idx="48">
                    <c:v>#NV</c:v>
                  </c:pt>
                  <c:pt idx="49">
                    <c:v>#NV</c:v>
                  </c:pt>
                  <c:pt idx="50">
                    <c:v>i5 8250U (WhiskeyLake) [51]</c:v>
                  </c:pt>
                  <c:pt idx="51">
                    <c:v>i7 4800MQ (Haswell) [52]</c:v>
                  </c:pt>
                  <c:pt idx="52">
                    <c:v>#NV</c:v>
                  </c:pt>
                  <c:pt idx="53">
                    <c:v>#NV</c:v>
                  </c:pt>
                  <c:pt idx="54">
                    <c:v>i7 3770K (Ivy Bridge) [57]</c:v>
                  </c:pt>
                  <c:pt idx="55">
                    <c:v>i5 4300U (Haswell) [58]</c:v>
                  </c:pt>
                  <c:pt idx="56">
                    <c:v>R5 2600X (Pinnacle Ridge) [59]</c:v>
                  </c:pt>
                  <c:pt idx="57">
                    <c:v>i5 3320M (Ivy Bridge) [60]</c:v>
                  </c:pt>
                  <c:pt idx="58">
                    <c:v>#NV</c:v>
                  </c:pt>
                  <c:pt idx="59">
                    <c:v>i7 2600 (Sandy Bridge) [62]</c:v>
                  </c:pt>
                  <c:pt idx="60">
                    <c:v>i3 6157U (Skylake) [63]</c:v>
                  </c:pt>
                  <c:pt idx="61">
                    <c:v>#NV</c:v>
                  </c:pt>
                  <c:pt idx="62">
                    <c:v>#NV</c:v>
                  </c:pt>
                  <c:pt idx="63">
                    <c:v>R7 5800X (Vermeer) [66]</c:v>
                  </c:pt>
                  <c:pt idx="64">
                    <c:v>#NV</c:v>
                  </c:pt>
                  <c:pt idx="65">
                    <c:v>i9 11980HK (TigerLake-8C) [68]</c:v>
                  </c:pt>
                  <c:pt idx="66">
                    <c:v>#NV</c:v>
                  </c:pt>
                  <c:pt idx="67">
                    <c:v>#NV</c:v>
                  </c:pt>
                  <c:pt idx="68">
                    <c:v>i7 9750H (Coffee Lake) [71]</c:v>
                  </c:pt>
                  <c:pt idx="69">
                    <c:v>R7 2700X (Pinnacle Ridge) [72]</c:v>
                  </c:pt>
                  <c:pt idx="70">
                    <c:v>R5 3500U (Picasso) [73]</c:v>
                  </c:pt>
                  <c:pt idx="71">
                    <c:v>R5 4500U (Renoir) [74]</c:v>
                  </c:pt>
                  <c:pt idx="72">
                    <c:v>R5 2500U (Raven Ridge) [75]</c:v>
                  </c:pt>
                  <c:pt idx="73">
                    <c:v>R5 5600X (Vermeer) [76]</c:v>
                  </c:pt>
                  <c:pt idx="74">
                    <c:v>R7 5800H (Cezanne) [77]</c:v>
                  </c:pt>
                  <c:pt idx="75">
                    <c:v>#NV</c:v>
                  </c:pt>
                  <c:pt idx="76">
                    <c:v>P Silver N6000 (JasperLake) [79]</c:v>
                  </c:pt>
                  <c:pt idx="77">
                    <c:v>Celeron N5100 (JasperLake) [80]</c:v>
                  </c:pt>
                  <c:pt idx="78">
                    <c:v>R3 4300G (Renoir) [81]</c:v>
                  </c:pt>
                  <c:pt idx="79">
                    <c:v>i7 1165G7 (TigerLake) [82]</c:v>
                  </c:pt>
                  <c:pt idx="80">
                    <c:v>i5 11500 (Rocket Lake) [83]</c:v>
                  </c:pt>
                  <c:pt idx="81">
                    <c:v>i7 11700K (Rocket Lake) [84]</c:v>
                  </c:pt>
                  <c:pt idx="82">
                    <c:v>i5 11400F (Rocket Lake) [85]</c:v>
                  </c:pt>
                  <c:pt idx="83">
                    <c:v>#NV</c:v>
                  </c:pt>
                  <c:pt idx="84">
                    <c:v>TR 1900X (Whitehaven) [87]</c:v>
                  </c:pt>
                  <c:pt idx="85">
                    <c:v>#NV</c:v>
                  </c:pt>
                  <c:pt idx="86">
                    <c:v>#NV</c:v>
                  </c:pt>
                  <c:pt idx="87">
                    <c:v>R9 5900X (Vermeer) [90]</c:v>
                  </c:pt>
                  <c:pt idx="88">
                    <c:v>i5 4690k (Haswell) [91]</c:v>
                  </c:pt>
                  <c:pt idx="89">
                    <c:v>#NV</c:v>
                  </c:pt>
                  <c:pt idx="90">
                    <c:v>#NV</c:v>
                  </c:pt>
                  <c:pt idx="91">
                    <c:v>#NV</c:v>
                  </c:pt>
                  <c:pt idx="92">
                    <c:v>#NV</c:v>
                  </c:pt>
                  <c:pt idx="93">
                    <c:v>#NV</c:v>
                  </c:pt>
                  <c:pt idx="94">
                    <c:v>#NV</c:v>
                  </c:pt>
                  <c:pt idx="95">
                    <c:v>#NV</c:v>
                  </c:pt>
                  <c:pt idx="96">
                    <c:v>#NV</c:v>
                  </c:pt>
                  <c:pt idx="97">
                    <c:v>#NV</c:v>
                  </c:pt>
                  <c:pt idx="98">
                    <c:v>#NV</c:v>
                  </c:pt>
                  <c:pt idx="99">
                    <c:v>#NV</c:v>
                  </c:pt>
                  <c:pt idx="100">
                    <c:v>#NV</c:v>
                  </c:pt>
                  <c:pt idx="101">
                    <c:v>#NV</c:v>
                  </c:pt>
                  <c:pt idx="102">
                    <c:v>#NV</c:v>
                  </c:pt>
                  <c:pt idx="103">
                    <c:v>#NV</c:v>
                  </c:pt>
                  <c:pt idx="104">
                    <c:v>#NV</c:v>
                  </c:pt>
                  <c:pt idx="105">
                    <c:v>#NV</c:v>
                  </c:pt>
                  <c:pt idx="106">
                    <c:v>#NV</c:v>
                  </c:pt>
                  <c:pt idx="107">
                    <c:v>#NV</c:v>
                  </c:pt>
                  <c:pt idx="108">
                    <c:v>#NV</c:v>
                  </c:pt>
                  <c:pt idx="109">
                    <c:v>#NV</c:v>
                  </c:pt>
                  <c:pt idx="110">
                    <c:v>#NV</c:v>
                  </c:pt>
                  <c:pt idx="111">
                    <c:v>#NV</c:v>
                  </c:pt>
                  <c:pt idx="112">
                    <c:v>#NV</c:v>
                  </c:pt>
                  <c:pt idx="113">
                    <c:v>#NV</c:v>
                  </c:pt>
                  <c:pt idx="114">
                    <c:v>#NV</c:v>
                  </c:pt>
                  <c:pt idx="115">
                    <c:v>#NV</c:v>
                  </c:pt>
                  <c:pt idx="116">
                    <c:v>#NV</c:v>
                  </c:pt>
                  <c:pt idx="117">
                    <c:v>#NV</c:v>
                  </c:pt>
                  <c:pt idx="118">
                    <c:v>#NV</c:v>
                  </c:pt>
                  <c:pt idx="119">
                    <c:v>#NV</c:v>
                  </c:pt>
                  <c:pt idx="120">
                    <c:v>#NV</c:v>
                  </c:pt>
                  <c:pt idx="121">
                    <c:v>#NV</c:v>
                  </c:pt>
                  <c:pt idx="122">
                    <c:v>#NV</c:v>
                  </c:pt>
                  <c:pt idx="123">
                    <c:v>#NV</c:v>
                  </c:pt>
                  <c:pt idx="124">
                    <c:v>#NV</c:v>
                  </c:pt>
                  <c:pt idx="125">
                    <c:v>#NV</c:v>
                  </c:pt>
                  <c:pt idx="126">
                    <c:v>#NV</c:v>
                  </c:pt>
                  <c:pt idx="127">
                    <c:v>#NV</c:v>
                  </c:pt>
                  <c:pt idx="128">
                    <c:v>#NV</c:v>
                  </c:pt>
                  <c:pt idx="129">
                    <c:v>#NV</c:v>
                  </c:pt>
                  <c:pt idx="130">
                    <c:v>#NV</c:v>
                  </c:pt>
                  <c:pt idx="131">
                    <c:v>#NV</c:v>
                  </c:pt>
                  <c:pt idx="132">
                    <c:v>#NV</c:v>
                  </c:pt>
                  <c:pt idx="133">
                    <c:v>#NV</c:v>
                  </c:pt>
                  <c:pt idx="134">
                    <c:v>#NV</c:v>
                  </c:pt>
                  <c:pt idx="135">
                    <c:v>#NV</c:v>
                  </c:pt>
                  <c:pt idx="136">
                    <c:v>#NV</c:v>
                  </c:pt>
                  <c:pt idx="137">
                    <c:v>#NV</c:v>
                  </c:pt>
                  <c:pt idx="138">
                    <c:v>#NV</c:v>
                  </c:pt>
                  <c:pt idx="139">
                    <c:v>#NV</c:v>
                  </c:pt>
                  <c:pt idx="140">
                    <c:v>#NV</c:v>
                  </c:pt>
                  <c:pt idx="141">
                    <c:v>#NV</c:v>
                  </c:pt>
                  <c:pt idx="142">
                    <c:v>#NV</c:v>
                  </c:pt>
                  <c:pt idx="143">
                    <c:v>#NV</c:v>
                  </c:pt>
                  <c:pt idx="144">
                    <c:v>#NV</c:v>
                  </c:pt>
                  <c:pt idx="145">
                    <c:v>#NV</c:v>
                  </c:pt>
                  <c:pt idx="146">
                    <c:v>#NV</c:v>
                  </c:pt>
                  <c:pt idx="147">
                    <c:v>#NV</c:v>
                  </c:pt>
                  <c:pt idx="148">
                    <c:v>#NV</c:v>
                  </c:pt>
                  <c:pt idx="149">
                    <c:v>#NV</c:v>
                  </c:pt>
                  <c:pt idx="150">
                    <c:v>#NV</c:v>
                  </c:pt>
                  <c:pt idx="151">
                    <c:v>#NV</c:v>
                  </c:pt>
                  <c:pt idx="152">
                    <c:v>#NV</c:v>
                  </c:pt>
                  <c:pt idx="153">
                    <c:v>#NV</c:v>
                  </c:pt>
                  <c:pt idx="154">
                    <c:v>#NV</c:v>
                  </c:pt>
                  <c:pt idx="155">
                    <c:v>#NV</c:v>
                  </c:pt>
                  <c:pt idx="156">
                    <c:v>#NV</c:v>
                  </c:pt>
                  <c:pt idx="157">
                    <c:v>#NV</c:v>
                  </c:pt>
                  <c:pt idx="158">
                    <c:v>#NV</c:v>
                  </c:pt>
                  <c:pt idx="159">
                    <c:v>#NV</c:v>
                  </c:pt>
                  <c:pt idx="160">
                    <c:v>#NV</c:v>
                  </c:pt>
                  <c:pt idx="161">
                    <c:v>#NV</c:v>
                  </c:pt>
                  <c:pt idx="162">
                    <c:v>#NV</c:v>
                  </c:pt>
                  <c:pt idx="163">
                    <c:v>#NV</c:v>
                  </c:pt>
                  <c:pt idx="164">
                    <c:v>#NV</c:v>
                  </c:pt>
                  <c:pt idx="165">
                    <c:v>#NV</c:v>
                  </c:pt>
                  <c:pt idx="166">
                    <c:v>#NV</c:v>
                  </c:pt>
                  <c:pt idx="167">
                    <c:v>#NV</c:v>
                  </c:pt>
                  <c:pt idx="168">
                    <c:v>#NV</c:v>
                  </c:pt>
                  <c:pt idx="169">
                    <c:v>#NV</c:v>
                  </c:pt>
                  <c:pt idx="170">
                    <c:v>#NV</c:v>
                  </c:pt>
                  <c:pt idx="171">
                    <c:v>#NV</c:v>
                  </c:pt>
                  <c:pt idx="172">
                    <c:v>#NV</c:v>
                  </c:pt>
                  <c:pt idx="173">
                    <c:v>#NV</c:v>
                  </c:pt>
                  <c:pt idx="174">
                    <c:v>#NV</c:v>
                  </c:pt>
                  <c:pt idx="175">
                    <c:v>#NV</c:v>
                  </c:pt>
                  <c:pt idx="176">
                    <c:v>#NV</c:v>
                  </c:pt>
                  <c:pt idx="177">
                    <c:v>#NV</c:v>
                  </c:pt>
                  <c:pt idx="178">
                    <c:v>#NV</c:v>
                  </c:pt>
                  <c:pt idx="179">
                    <c:v>#NV</c:v>
                  </c:pt>
                  <c:pt idx="180">
                    <c:v>#NV</c:v>
                  </c:pt>
                  <c:pt idx="181">
                    <c:v>#NV</c:v>
                  </c:pt>
                  <c:pt idx="182">
                    <c:v>#NV</c:v>
                  </c:pt>
                  <c:pt idx="183">
                    <c:v>#NV</c:v>
                  </c:pt>
                  <c:pt idx="184">
                    <c:v>#NV</c:v>
                  </c:pt>
                  <c:pt idx="185">
                    <c:v>#NV</c:v>
                  </c:pt>
                  <c:pt idx="186">
                    <c:v>#NV</c:v>
                  </c:pt>
                  <c:pt idx="187">
                    <c:v>#NV</c:v>
                  </c:pt>
                  <c:pt idx="188">
                    <c:v>#NV</c:v>
                  </c:pt>
                  <c:pt idx="189">
                    <c:v>#NV</c:v>
                  </c:pt>
                  <c:pt idx="190">
                    <c:v>#NV</c:v>
                  </c:pt>
                  <c:pt idx="191">
                    <c:v>#NV</c:v>
                  </c:pt>
                  <c:pt idx="192">
                    <c:v>#NV</c:v>
                  </c:pt>
                  <c:pt idx="193">
                    <c:v>#NV</c:v>
                  </c:pt>
                  <c:pt idx="194">
                    <c:v>#NV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CE3-44D9-9653-6BC7CFB5A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056815"/>
        <c:axId val="2100051407"/>
      </c:scatterChart>
      <c:valAx>
        <c:axId val="2100056815"/>
        <c:scaling>
          <c:orientation val="minMax"/>
          <c:max val="25000"/>
          <c:min val="5000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Consumption [Joule</a:t>
                </a:r>
                <a:r>
                  <a:rPr lang="de-DE" baseline="0"/>
                  <a:t> or </a:t>
                </a:r>
                <a:r>
                  <a:rPr lang="de-DE"/>
                  <a:t>Ws]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1407"/>
        <c:crosses val="autoZero"/>
        <c:crossBetween val="midCat"/>
      </c:valAx>
      <c:valAx>
        <c:axId val="2100051407"/>
        <c:scaling>
          <c:orientation val="minMax"/>
          <c:max val="20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Duration [s]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6815"/>
        <c:crosses val="autoZero"/>
        <c:crossBetween val="midCat"/>
      </c:valAx>
      <c:spPr>
        <a:pattFill prst="wdDnDiag">
          <a:fgClr>
            <a:schemeClr val="bg2"/>
          </a:fgClr>
          <a:bgClr>
            <a:schemeClr val="bg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CB23 | Multi-Thread </a:t>
            </a:r>
            <a:r>
              <a:rPr lang="de-DE" sz="1400" b="0" i="0" u="none" strike="noStrike" baseline="0">
                <a:effectLst/>
              </a:rPr>
              <a:t>| Performance-Consumption-Matrix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1259413580246928E-2"/>
          <c:y val="3.9197530864197534E-2"/>
          <c:w val="0.88842592592592595"/>
          <c:h val="0.89769783950617288"/>
        </c:manualLayout>
      </c:layout>
      <c:scatterChart>
        <c:scatterStyle val="lineMarker"/>
        <c:varyColors val="1"/>
        <c:ser>
          <c:idx val="0"/>
          <c:order val="0"/>
          <c:tx>
            <c:strRef>
              <c:f>'Perf-Power-MT'!$F$5</c:f>
              <c:strCache>
                <c:ptCount val="1"/>
                <c:pt idx="0">
                  <c:v>Dur. MT</c:v>
                </c:pt>
              </c:strCache>
            </c:strRef>
          </c:tx>
          <c:spPr>
            <a:ln w="25400">
              <a:noFill/>
            </a:ln>
          </c:spPr>
          <c:marker>
            <c:symbol val="circle"/>
            <c:size val="5"/>
            <c:spPr>
              <a:ln>
                <a:noFill/>
              </a:ln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728-4B4F-A98D-87F058C6B8E4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728-4B4F-A98D-87F058C6B8E4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728-4B4F-A98D-87F058C6B8E4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2728-4B4F-A98D-87F058C6B8E4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2728-4B4F-A98D-87F058C6B8E4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2728-4B4F-A98D-87F058C6B8E4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2728-4B4F-A98D-87F058C6B8E4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2728-4B4F-A98D-87F058C6B8E4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2728-4B4F-A98D-87F058C6B8E4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2728-4B4F-A98D-87F058C6B8E4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2728-4B4F-A98D-87F058C6B8E4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2728-4B4F-A98D-87F058C6B8E4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2728-4B4F-A98D-87F058C6B8E4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2728-4B4F-A98D-87F058C6B8E4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2728-4B4F-A98D-87F058C6B8E4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2728-4B4F-A98D-87F058C6B8E4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2728-4B4F-A98D-87F058C6B8E4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2728-4B4F-A98D-87F058C6B8E4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2728-4B4F-A98D-87F058C6B8E4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2728-4B4F-A98D-87F058C6B8E4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2728-4B4F-A98D-87F058C6B8E4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2728-4B4F-A98D-87F058C6B8E4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2728-4B4F-A98D-87F058C6B8E4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2728-4B4F-A98D-87F058C6B8E4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2728-4B4F-A98D-87F058C6B8E4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2728-4B4F-A98D-87F058C6B8E4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2728-4B4F-A98D-87F058C6B8E4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7-2728-4B4F-A98D-87F058C6B8E4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2728-4B4F-A98D-87F058C6B8E4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2728-4B4F-A98D-87F058C6B8E4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D-2728-4B4F-A98D-87F058C6B8E4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F-2728-4B4F-A98D-87F058C6B8E4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1-2728-4B4F-A98D-87F058C6B8E4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3-2728-4B4F-A98D-87F058C6B8E4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5-2728-4B4F-A98D-87F058C6B8E4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7-2728-4B4F-A98D-87F058C6B8E4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9-2728-4B4F-A98D-87F058C6B8E4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B-2728-4B4F-A98D-87F058C6B8E4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D-2728-4B4F-A98D-87F058C6B8E4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F-2728-4B4F-A98D-87F058C6B8E4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1-2728-4B4F-A98D-87F058C6B8E4}"/>
              </c:ext>
            </c:extLst>
          </c:dPt>
          <c:dPt>
            <c:idx val="41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3-2728-4B4F-A98D-87F058C6B8E4}"/>
              </c:ext>
            </c:extLst>
          </c:dPt>
          <c:dPt>
            <c:idx val="42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5-2728-4B4F-A98D-87F058C6B8E4}"/>
              </c:ext>
            </c:extLst>
          </c:dPt>
          <c:dPt>
            <c:idx val="43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7-2728-4B4F-A98D-87F058C6B8E4}"/>
              </c:ext>
            </c:extLst>
          </c:dPt>
          <c:dPt>
            <c:idx val="44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9-2728-4B4F-A98D-87F058C6B8E4}"/>
              </c:ext>
            </c:extLst>
          </c:dPt>
          <c:dPt>
            <c:idx val="45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B-2728-4B4F-A98D-87F058C6B8E4}"/>
              </c:ext>
            </c:extLst>
          </c:dPt>
          <c:dPt>
            <c:idx val="46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D-2728-4B4F-A98D-87F058C6B8E4}"/>
              </c:ext>
            </c:extLst>
          </c:dPt>
          <c:dPt>
            <c:idx val="47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F-2728-4B4F-A98D-87F058C6B8E4}"/>
              </c:ext>
            </c:extLst>
          </c:dPt>
          <c:dPt>
            <c:idx val="48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1-2728-4B4F-A98D-87F058C6B8E4}"/>
              </c:ext>
            </c:extLst>
          </c:dPt>
          <c:dPt>
            <c:idx val="49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3-2728-4B4F-A98D-87F058C6B8E4}"/>
              </c:ext>
            </c:extLst>
          </c:dPt>
          <c:dPt>
            <c:idx val="50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5-2728-4B4F-A98D-87F058C6B8E4}"/>
              </c:ext>
            </c:extLst>
          </c:dPt>
          <c:dPt>
            <c:idx val="51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7-2728-4B4F-A98D-87F058C6B8E4}"/>
              </c:ext>
            </c:extLst>
          </c:dPt>
          <c:dPt>
            <c:idx val="52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9-2728-4B4F-A98D-87F058C6B8E4}"/>
              </c:ext>
            </c:extLst>
          </c:dPt>
          <c:dPt>
            <c:idx val="53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B-2728-4B4F-A98D-87F058C6B8E4}"/>
              </c:ext>
            </c:extLst>
          </c:dPt>
          <c:dPt>
            <c:idx val="5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D-2728-4B4F-A98D-87F058C6B8E4}"/>
              </c:ext>
            </c:extLst>
          </c:dPt>
          <c:dPt>
            <c:idx val="5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F-2728-4B4F-A98D-87F058C6B8E4}"/>
              </c:ext>
            </c:extLst>
          </c:dPt>
          <c:dPt>
            <c:idx val="56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1-2728-4B4F-A98D-87F058C6B8E4}"/>
              </c:ext>
            </c:extLst>
          </c:dPt>
          <c:dPt>
            <c:idx val="57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3-2728-4B4F-A98D-87F058C6B8E4}"/>
              </c:ext>
            </c:extLst>
          </c:dPt>
          <c:dPt>
            <c:idx val="58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5-2728-4B4F-A98D-87F058C6B8E4}"/>
              </c:ext>
            </c:extLst>
          </c:dPt>
          <c:dPt>
            <c:idx val="59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7-2728-4B4F-A98D-87F058C6B8E4}"/>
              </c:ext>
            </c:extLst>
          </c:dPt>
          <c:dPt>
            <c:idx val="60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9-2728-4B4F-A98D-87F058C6B8E4}"/>
              </c:ext>
            </c:extLst>
          </c:dPt>
          <c:dPt>
            <c:idx val="61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B-2728-4B4F-A98D-87F058C6B8E4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D-2728-4B4F-A98D-87F058C6B8E4}"/>
              </c:ext>
            </c:extLst>
          </c:dPt>
          <c:dPt>
            <c:idx val="63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F-2728-4B4F-A98D-87F058C6B8E4}"/>
              </c:ext>
            </c:extLst>
          </c:dPt>
          <c:dPt>
            <c:idx val="64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1-2728-4B4F-A98D-87F058C6B8E4}"/>
              </c:ext>
            </c:extLst>
          </c:dPt>
          <c:dPt>
            <c:idx val="65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3-2728-4B4F-A98D-87F058C6B8E4}"/>
              </c:ext>
            </c:extLst>
          </c:dPt>
          <c:dPt>
            <c:idx val="66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5-2728-4B4F-A98D-87F058C6B8E4}"/>
              </c:ext>
            </c:extLst>
          </c:dPt>
          <c:dPt>
            <c:idx val="67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7-2728-4B4F-A98D-87F058C6B8E4}"/>
              </c:ext>
            </c:extLst>
          </c:dPt>
          <c:dPt>
            <c:idx val="68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9-2728-4B4F-A98D-87F058C6B8E4}"/>
              </c:ext>
            </c:extLst>
          </c:dPt>
          <c:dPt>
            <c:idx val="69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B-2728-4B4F-A98D-87F058C6B8E4}"/>
              </c:ext>
            </c:extLst>
          </c:dPt>
          <c:dPt>
            <c:idx val="70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D-2728-4B4F-A98D-87F058C6B8E4}"/>
              </c:ext>
            </c:extLst>
          </c:dPt>
          <c:dPt>
            <c:idx val="71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F-2728-4B4F-A98D-87F058C6B8E4}"/>
              </c:ext>
            </c:extLst>
          </c:dPt>
          <c:dPt>
            <c:idx val="72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1-2728-4B4F-A98D-87F058C6B8E4}"/>
              </c:ext>
            </c:extLst>
          </c:dPt>
          <c:dPt>
            <c:idx val="73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3-2728-4B4F-A98D-87F058C6B8E4}"/>
              </c:ext>
            </c:extLst>
          </c:dPt>
          <c:dPt>
            <c:idx val="74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5-2728-4B4F-A98D-87F058C6B8E4}"/>
              </c:ext>
            </c:extLst>
          </c:dPt>
          <c:dPt>
            <c:idx val="75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7-2728-4B4F-A98D-87F058C6B8E4}"/>
              </c:ext>
            </c:extLst>
          </c:dPt>
          <c:dPt>
            <c:idx val="76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9-2728-4B4F-A98D-87F058C6B8E4}"/>
              </c:ext>
            </c:extLst>
          </c:dPt>
          <c:dPt>
            <c:idx val="77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B-2728-4B4F-A98D-87F058C6B8E4}"/>
              </c:ext>
            </c:extLst>
          </c:dPt>
          <c:dPt>
            <c:idx val="78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D-2728-4B4F-A98D-87F058C6B8E4}"/>
              </c:ext>
            </c:extLst>
          </c:dPt>
          <c:dPt>
            <c:idx val="79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F-2728-4B4F-A98D-87F058C6B8E4}"/>
              </c:ext>
            </c:extLst>
          </c:dPt>
          <c:dPt>
            <c:idx val="80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1-2728-4B4F-A98D-87F058C6B8E4}"/>
              </c:ext>
            </c:extLst>
          </c:dPt>
          <c:dPt>
            <c:idx val="81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3-2728-4B4F-A98D-87F058C6B8E4}"/>
              </c:ext>
            </c:extLst>
          </c:dPt>
          <c:dPt>
            <c:idx val="82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5-2728-4B4F-A98D-87F058C6B8E4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7-2728-4B4F-A98D-87F058C6B8E4}"/>
              </c:ext>
            </c:extLst>
          </c:dPt>
          <c:dPt>
            <c:idx val="84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9-2728-4B4F-A98D-87F058C6B8E4}"/>
              </c:ext>
            </c:extLst>
          </c:dPt>
          <c:dPt>
            <c:idx val="85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B-2728-4B4F-A98D-87F058C6B8E4}"/>
              </c:ext>
            </c:extLst>
          </c:dPt>
          <c:dPt>
            <c:idx val="86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D-2728-4B4F-A98D-87F058C6B8E4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F-2728-4B4F-A98D-87F058C6B8E4}"/>
              </c:ext>
            </c:extLst>
          </c:dPt>
          <c:dPt>
            <c:idx val="88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1-2728-4B4F-A98D-87F058C6B8E4}"/>
              </c:ext>
            </c:extLst>
          </c:dPt>
          <c:dPt>
            <c:idx val="89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3-11EF-43AC-8E2B-FF5F74CF11CD}"/>
              </c:ext>
            </c:extLst>
          </c:dPt>
          <c:dPt>
            <c:idx val="90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4-11EF-43AC-8E2B-FF5F74CF11CD}"/>
              </c:ext>
            </c:extLst>
          </c:dPt>
          <c:dPt>
            <c:idx val="91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5-11EF-43AC-8E2B-FF5F74CF11CD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6-11EF-43AC-8E2B-FF5F74CF11CD}"/>
              </c:ext>
            </c:extLst>
          </c:dPt>
          <c:dPt>
            <c:idx val="93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7-11EF-43AC-8E2B-FF5F74CF11CD}"/>
              </c:ext>
            </c:extLst>
          </c:dPt>
          <c:dPt>
            <c:idx val="94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8-11EF-43AC-8E2B-FF5F74CF11CD}"/>
              </c:ext>
            </c:extLst>
          </c:dPt>
          <c:dPt>
            <c:idx val="95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9-11EF-43AC-8E2B-FF5F74CF11CD}"/>
              </c:ext>
            </c:extLst>
          </c:dPt>
          <c:dPt>
            <c:idx val="96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A-11EF-43AC-8E2B-FF5F74CF11CD}"/>
              </c:ext>
            </c:extLst>
          </c:dPt>
          <c:dPt>
            <c:idx val="97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B-11EF-43AC-8E2B-FF5F74CF11CD}"/>
              </c:ext>
            </c:extLst>
          </c:dPt>
          <c:dPt>
            <c:idx val="98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C-11EF-43AC-8E2B-FF5F74CF11CD}"/>
              </c:ext>
            </c:extLst>
          </c:dPt>
          <c:dPt>
            <c:idx val="99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D-11EF-43AC-8E2B-FF5F74CF11CD}"/>
              </c:ext>
            </c:extLst>
          </c:dPt>
          <c:dPt>
            <c:idx val="100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E-11EF-43AC-8E2B-FF5F74CF11CD}"/>
              </c:ext>
            </c:extLst>
          </c:dPt>
          <c:dPt>
            <c:idx val="101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F-11EF-43AC-8E2B-FF5F74CF11CD}"/>
              </c:ext>
            </c:extLst>
          </c:dPt>
          <c:dPt>
            <c:idx val="102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0-11EF-43AC-8E2B-FF5F74CF11CD}"/>
              </c:ext>
            </c:extLst>
          </c:dPt>
          <c:dPt>
            <c:idx val="103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1-11EF-43AC-8E2B-FF5F74CF11CD}"/>
              </c:ext>
            </c:extLst>
          </c:dPt>
          <c:dPt>
            <c:idx val="104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2-11EF-43AC-8E2B-FF5F74CF11CD}"/>
              </c:ext>
            </c:extLst>
          </c:dPt>
          <c:dPt>
            <c:idx val="105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3-11EF-43AC-8E2B-FF5F74CF11CD}"/>
              </c:ext>
            </c:extLst>
          </c:dPt>
          <c:dPt>
            <c:idx val="106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4-11EF-43AC-8E2B-FF5F74CF11CD}"/>
              </c:ext>
            </c:extLst>
          </c:dPt>
          <c:dPt>
            <c:idx val="107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5-11EF-43AC-8E2B-FF5F74CF11CD}"/>
              </c:ext>
            </c:extLst>
          </c:dPt>
          <c:dPt>
            <c:idx val="10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6-11EF-43AC-8E2B-FF5F74CF11CD}"/>
              </c:ext>
            </c:extLst>
          </c:dPt>
          <c:dPt>
            <c:idx val="10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7-11EF-43AC-8E2B-FF5F74CF11CD}"/>
              </c:ext>
            </c:extLst>
          </c:dPt>
          <c:dPt>
            <c:idx val="11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8-11EF-43AC-8E2B-FF5F74CF11CD}"/>
              </c:ext>
            </c:extLst>
          </c:dPt>
          <c:dPt>
            <c:idx val="11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9-11EF-43AC-8E2B-FF5F74CF11CD}"/>
              </c:ext>
            </c:extLst>
          </c:dPt>
          <c:dPt>
            <c:idx val="112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A-11EF-43AC-8E2B-FF5F74CF11CD}"/>
              </c:ext>
            </c:extLst>
          </c:dPt>
          <c:dPt>
            <c:idx val="11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B-11EF-43AC-8E2B-FF5F74CF11CD}"/>
              </c:ext>
            </c:extLst>
          </c:dPt>
          <c:dPt>
            <c:idx val="114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C-11EF-43AC-8E2B-FF5F74CF11CD}"/>
              </c:ext>
            </c:extLst>
          </c:dPt>
          <c:dPt>
            <c:idx val="115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D-11EF-43AC-8E2B-FF5F74CF11CD}"/>
              </c:ext>
            </c:extLst>
          </c:dPt>
          <c:dPt>
            <c:idx val="116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E-11EF-43AC-8E2B-FF5F74CF11CD}"/>
              </c:ext>
            </c:extLst>
          </c:dPt>
          <c:dPt>
            <c:idx val="117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F-11EF-43AC-8E2B-FF5F74CF11CD}"/>
              </c:ext>
            </c:extLst>
          </c:dPt>
          <c:dPt>
            <c:idx val="118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0-11EF-43AC-8E2B-FF5F74CF11CD}"/>
              </c:ext>
            </c:extLst>
          </c:dPt>
          <c:dPt>
            <c:idx val="119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1-11EF-43AC-8E2B-FF5F74CF11CD}"/>
              </c:ext>
            </c:extLst>
          </c:dPt>
          <c:dPt>
            <c:idx val="120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2-11EF-43AC-8E2B-FF5F74CF11CD}"/>
              </c:ext>
            </c:extLst>
          </c:dPt>
          <c:dPt>
            <c:idx val="121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3-11EF-43AC-8E2B-FF5F74CF11CD}"/>
              </c:ext>
            </c:extLst>
          </c:dPt>
          <c:dPt>
            <c:idx val="122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4-11EF-43AC-8E2B-FF5F74CF11CD}"/>
              </c:ext>
            </c:extLst>
          </c:dPt>
          <c:dPt>
            <c:idx val="123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5-11EF-43AC-8E2B-FF5F74CF11CD}"/>
              </c:ext>
            </c:extLst>
          </c:dPt>
          <c:dPt>
            <c:idx val="124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6-11EF-43AC-8E2B-FF5F74CF11CD}"/>
              </c:ext>
            </c:extLst>
          </c:dPt>
          <c:dPt>
            <c:idx val="125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7-11EF-43AC-8E2B-FF5F74CF11CD}"/>
              </c:ext>
            </c:extLst>
          </c:dPt>
          <c:dPt>
            <c:idx val="126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8-11EF-43AC-8E2B-FF5F74CF11CD}"/>
              </c:ext>
            </c:extLst>
          </c:dPt>
          <c:dPt>
            <c:idx val="127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9-11EF-43AC-8E2B-FF5F74CF11CD}"/>
              </c:ext>
            </c:extLst>
          </c:dPt>
          <c:dPt>
            <c:idx val="128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A-11EF-43AC-8E2B-FF5F74CF11CD}"/>
              </c:ext>
            </c:extLst>
          </c:dPt>
          <c:dPt>
            <c:idx val="129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B-11EF-43AC-8E2B-FF5F74CF11CD}"/>
              </c:ext>
            </c:extLst>
          </c:dPt>
          <c:dPt>
            <c:idx val="130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C-11EF-43AC-8E2B-FF5F74CF11CD}"/>
              </c:ext>
            </c:extLst>
          </c:dPt>
          <c:dPt>
            <c:idx val="131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D-11EF-43AC-8E2B-FF5F74CF11CD}"/>
              </c:ext>
            </c:extLst>
          </c:dPt>
          <c:dPt>
            <c:idx val="132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E-11EF-43AC-8E2B-FF5F74CF11CD}"/>
              </c:ext>
            </c:extLst>
          </c:dPt>
          <c:dPt>
            <c:idx val="133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F-11EF-43AC-8E2B-FF5F74CF11CD}"/>
              </c:ext>
            </c:extLst>
          </c:dPt>
          <c:dPt>
            <c:idx val="134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0-11EF-43AC-8E2B-FF5F74CF11CD}"/>
              </c:ext>
            </c:extLst>
          </c:dPt>
          <c:dPt>
            <c:idx val="135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1-11EF-43AC-8E2B-FF5F74CF11CD}"/>
              </c:ext>
            </c:extLst>
          </c:dPt>
          <c:dPt>
            <c:idx val="136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2-11EF-43AC-8E2B-FF5F74CF11CD}"/>
              </c:ext>
            </c:extLst>
          </c:dPt>
          <c:dPt>
            <c:idx val="137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3-11EF-43AC-8E2B-FF5F74CF11CD}"/>
              </c:ext>
            </c:extLst>
          </c:dPt>
          <c:dPt>
            <c:idx val="138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4-11EF-43AC-8E2B-FF5F74CF11CD}"/>
              </c:ext>
            </c:extLst>
          </c:dPt>
          <c:dPt>
            <c:idx val="139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5-11EF-43AC-8E2B-FF5F74CF11CD}"/>
              </c:ext>
            </c:extLst>
          </c:dPt>
          <c:dPt>
            <c:idx val="140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6-11EF-43AC-8E2B-FF5F74CF11CD}"/>
              </c:ext>
            </c:extLst>
          </c:dPt>
          <c:dPt>
            <c:idx val="141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7-11EF-43AC-8E2B-FF5F74CF11CD}"/>
              </c:ext>
            </c:extLst>
          </c:dPt>
          <c:dPt>
            <c:idx val="142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8-11EF-43AC-8E2B-FF5F74CF11CD}"/>
              </c:ext>
            </c:extLst>
          </c:dPt>
          <c:dPt>
            <c:idx val="143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9-11EF-43AC-8E2B-FF5F74CF11CD}"/>
              </c:ext>
            </c:extLst>
          </c:dPt>
          <c:dPt>
            <c:idx val="144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A-11EF-43AC-8E2B-FF5F74CF11CD}"/>
              </c:ext>
            </c:extLst>
          </c:dPt>
          <c:dPt>
            <c:idx val="145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B-11EF-43AC-8E2B-FF5F74CF11CD}"/>
              </c:ext>
            </c:extLst>
          </c:dPt>
          <c:dPt>
            <c:idx val="146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C-11EF-43AC-8E2B-FF5F74CF11CD}"/>
              </c:ext>
            </c:extLst>
          </c:dPt>
          <c:dPt>
            <c:idx val="147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D-11EF-43AC-8E2B-FF5F74CF11CD}"/>
              </c:ext>
            </c:extLst>
          </c:dPt>
          <c:dPt>
            <c:idx val="148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E-11EF-43AC-8E2B-FF5F74CF11CD}"/>
              </c:ext>
            </c:extLst>
          </c:dPt>
          <c:dPt>
            <c:idx val="149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F-11EF-43AC-8E2B-FF5F74CF11CD}"/>
              </c:ext>
            </c:extLst>
          </c:dPt>
          <c:dPt>
            <c:idx val="150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0-11EF-43AC-8E2B-FF5F74CF11CD}"/>
              </c:ext>
            </c:extLst>
          </c:dPt>
          <c:dPt>
            <c:idx val="151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1-11EF-43AC-8E2B-FF5F74CF11CD}"/>
              </c:ext>
            </c:extLst>
          </c:dPt>
          <c:dPt>
            <c:idx val="152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2-11EF-43AC-8E2B-FF5F74CF11CD}"/>
              </c:ext>
            </c:extLst>
          </c:dPt>
          <c:dPt>
            <c:idx val="153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3-11EF-43AC-8E2B-FF5F74CF11CD}"/>
              </c:ext>
            </c:extLst>
          </c:dPt>
          <c:dPt>
            <c:idx val="154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4-11EF-43AC-8E2B-FF5F74CF11CD}"/>
              </c:ext>
            </c:extLst>
          </c:dPt>
          <c:dPt>
            <c:idx val="155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5-11EF-43AC-8E2B-FF5F74CF11CD}"/>
              </c:ext>
            </c:extLst>
          </c:dPt>
          <c:dPt>
            <c:idx val="156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6-11EF-43AC-8E2B-FF5F74CF11CD}"/>
              </c:ext>
            </c:extLst>
          </c:dPt>
          <c:dPt>
            <c:idx val="157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7-11EF-43AC-8E2B-FF5F74CF11CD}"/>
              </c:ext>
            </c:extLst>
          </c:dPt>
          <c:dPt>
            <c:idx val="158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8-11EF-43AC-8E2B-FF5F74CF11CD}"/>
              </c:ext>
            </c:extLst>
          </c:dPt>
          <c:dPt>
            <c:idx val="159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9-11EF-43AC-8E2B-FF5F74CF11CD}"/>
              </c:ext>
            </c:extLst>
          </c:dPt>
          <c:dPt>
            <c:idx val="160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A-11EF-43AC-8E2B-FF5F74CF11CD}"/>
              </c:ext>
            </c:extLst>
          </c:dPt>
          <c:dPt>
            <c:idx val="161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B-11EF-43AC-8E2B-FF5F74CF11CD}"/>
              </c:ext>
            </c:extLst>
          </c:dPt>
          <c:dPt>
            <c:idx val="16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C-11EF-43AC-8E2B-FF5F74CF11CD}"/>
              </c:ext>
            </c:extLst>
          </c:dPt>
          <c:dPt>
            <c:idx val="16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D-11EF-43AC-8E2B-FF5F74CF11CD}"/>
              </c:ext>
            </c:extLst>
          </c:dPt>
          <c:dPt>
            <c:idx val="16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E-11EF-43AC-8E2B-FF5F74CF11CD}"/>
              </c:ext>
            </c:extLst>
          </c:dPt>
          <c:dPt>
            <c:idx val="165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F-11EF-43AC-8E2B-FF5F74CF11CD}"/>
              </c:ext>
            </c:extLst>
          </c:dPt>
          <c:dPt>
            <c:idx val="166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0-11EF-43AC-8E2B-FF5F74CF11CD}"/>
              </c:ext>
            </c:extLst>
          </c:dPt>
          <c:dPt>
            <c:idx val="167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1-11EF-43AC-8E2B-FF5F74CF11CD}"/>
              </c:ext>
            </c:extLst>
          </c:dPt>
          <c:dPt>
            <c:idx val="168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2-11EF-43AC-8E2B-FF5F74CF11CD}"/>
              </c:ext>
            </c:extLst>
          </c:dPt>
          <c:dPt>
            <c:idx val="169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3-11EF-43AC-8E2B-FF5F74CF11CD}"/>
              </c:ext>
            </c:extLst>
          </c:dPt>
          <c:dPt>
            <c:idx val="170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4-11EF-43AC-8E2B-FF5F74CF11CD}"/>
              </c:ext>
            </c:extLst>
          </c:dPt>
          <c:dPt>
            <c:idx val="171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5-11EF-43AC-8E2B-FF5F74CF11CD}"/>
              </c:ext>
            </c:extLst>
          </c:dPt>
          <c:dPt>
            <c:idx val="172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6-11EF-43AC-8E2B-FF5F74CF11CD}"/>
              </c:ext>
            </c:extLst>
          </c:dPt>
          <c:dPt>
            <c:idx val="173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7-11EF-43AC-8E2B-FF5F74CF11CD}"/>
              </c:ext>
            </c:extLst>
          </c:dPt>
          <c:dPt>
            <c:idx val="174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8-11EF-43AC-8E2B-FF5F74CF11CD}"/>
              </c:ext>
            </c:extLst>
          </c:dPt>
          <c:dPt>
            <c:idx val="175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9-11EF-43AC-8E2B-FF5F74CF11CD}"/>
              </c:ext>
            </c:extLst>
          </c:dPt>
          <c:dPt>
            <c:idx val="176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A-11EF-43AC-8E2B-FF5F74CF11CD}"/>
              </c:ext>
            </c:extLst>
          </c:dPt>
          <c:dPt>
            <c:idx val="177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B-11EF-43AC-8E2B-FF5F74CF11CD}"/>
              </c:ext>
            </c:extLst>
          </c:dPt>
          <c:dPt>
            <c:idx val="178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C-11EF-43AC-8E2B-FF5F74CF11CD}"/>
              </c:ext>
            </c:extLst>
          </c:dPt>
          <c:dPt>
            <c:idx val="179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D-11EF-43AC-8E2B-FF5F74CF11CD}"/>
              </c:ext>
            </c:extLst>
          </c:dPt>
          <c:dPt>
            <c:idx val="180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E-11EF-43AC-8E2B-FF5F74CF11CD}"/>
              </c:ext>
            </c:extLst>
          </c:dPt>
          <c:dPt>
            <c:idx val="181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F-11EF-43AC-8E2B-FF5F74CF11CD}"/>
              </c:ext>
            </c:extLst>
          </c:dPt>
          <c:dPt>
            <c:idx val="182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0-11EF-43AC-8E2B-FF5F74CF11CD}"/>
              </c:ext>
            </c:extLst>
          </c:dPt>
          <c:dPt>
            <c:idx val="183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1-11EF-43AC-8E2B-FF5F74CF11CD}"/>
              </c:ext>
            </c:extLst>
          </c:dPt>
          <c:dPt>
            <c:idx val="184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2-11EF-43AC-8E2B-FF5F74CF11CD}"/>
              </c:ext>
            </c:extLst>
          </c:dPt>
          <c:dPt>
            <c:idx val="185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3-11EF-43AC-8E2B-FF5F74CF11CD}"/>
              </c:ext>
            </c:extLst>
          </c:dPt>
          <c:dPt>
            <c:idx val="186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4-11EF-43AC-8E2B-FF5F74CF11CD}"/>
              </c:ext>
            </c:extLst>
          </c:dPt>
          <c:dPt>
            <c:idx val="187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5-11EF-43AC-8E2B-FF5F74CF11CD}"/>
              </c:ext>
            </c:extLst>
          </c:dPt>
          <c:dPt>
            <c:idx val="188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6-11EF-43AC-8E2B-FF5F74CF11CD}"/>
              </c:ext>
            </c:extLst>
          </c:dPt>
          <c:dPt>
            <c:idx val="189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7-11EF-43AC-8E2B-FF5F74CF11CD}"/>
              </c:ext>
            </c:extLst>
          </c:dPt>
          <c:dPt>
            <c:idx val="190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8-11EF-43AC-8E2B-FF5F74CF11CD}"/>
              </c:ext>
            </c:extLst>
          </c:dPt>
          <c:dPt>
            <c:idx val="191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9-11EF-43AC-8E2B-FF5F74CF11CD}"/>
              </c:ext>
            </c:extLst>
          </c:dPt>
          <c:dPt>
            <c:idx val="192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A-11EF-43AC-8E2B-FF5F74CF11CD}"/>
              </c:ext>
            </c:extLst>
          </c:dPt>
          <c:dPt>
            <c:idx val="193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B-11EF-43AC-8E2B-FF5F74CF11CD}"/>
              </c:ext>
            </c:extLst>
          </c:dPt>
          <c:dPt>
            <c:idx val="194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C-11EF-43AC-8E2B-FF5F74CF11C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7DB0CF01-7FD4-4816-8253-908D31F204A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728-4B4F-A98D-87F058C6B8E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A4F390B-F248-4F7A-87BA-6E2D59A6614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728-4B4F-A98D-87F058C6B8E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BF465AF-A06B-40C6-9242-F7FA41BA1BC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728-4B4F-A98D-87F058C6B8E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728-4B4F-A98D-87F058C6B8E4}"/>
                </c:ext>
              </c:extLst>
            </c:dLbl>
            <c:dLbl>
              <c:idx val="4"/>
              <c:layout>
                <c:manualLayout>
                  <c:x val="4.6566666666666617E-2"/>
                  <c:y val="-8.4666666666666675E-3"/>
                </c:manualLayout>
              </c:layout>
              <c:tx>
                <c:rich>
                  <a:bodyPr/>
                  <a:lstStyle/>
                  <a:p>
                    <a:fld id="{B2272C1B-E94D-4F8A-9285-B9B232BDF5F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2728-4B4F-A98D-87F058C6B8E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728-4B4F-A98D-87F058C6B8E4}"/>
                </c:ext>
              </c:extLst>
            </c:dLbl>
            <c:dLbl>
              <c:idx val="6"/>
              <c:layout>
                <c:manualLayout>
                  <c:x val="0"/>
                  <c:y val="2.6811111111111112E-2"/>
                </c:manualLayout>
              </c:layout>
              <c:tx>
                <c:rich>
                  <a:bodyPr/>
                  <a:lstStyle/>
                  <a:p>
                    <a:fld id="{060A28E4-41A6-45C3-9B3A-545EBD09457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2728-4B4F-A98D-87F058C6B8E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728-4B4F-A98D-87F058C6B8E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728-4B4F-A98D-87F058C6B8E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728-4B4F-A98D-87F058C6B8E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B4E7CA8-E935-43B5-A1DC-F5ACCEBAE17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2728-4B4F-A98D-87F058C6B8E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5823A0F-8B26-4CDC-823A-C99AF237E23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728-4B4F-A98D-87F058C6B8E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728-4B4F-A98D-87F058C6B8E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2728-4B4F-A98D-87F058C6B8E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2728-4B4F-A98D-87F058C6B8E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2728-4B4F-A98D-87F058C6B8E4}"/>
                </c:ext>
              </c:extLst>
            </c:dLbl>
            <c:dLbl>
              <c:idx val="16"/>
              <c:layout>
                <c:manualLayout>
                  <c:x val="-5.2211111111111111E-2"/>
                  <c:y val="3.1044444444444444E-2"/>
                </c:manualLayout>
              </c:layout>
              <c:tx>
                <c:rich>
                  <a:bodyPr/>
                  <a:lstStyle/>
                  <a:p>
                    <a:fld id="{3981B6FE-3955-44A8-8B77-0281CFFD6B9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2728-4B4F-A98D-87F058C6B8E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2728-4B4F-A98D-87F058C6B8E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2728-4B4F-A98D-87F058C6B8E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2728-4B4F-A98D-87F058C6B8E4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2728-4B4F-A98D-87F058C6B8E4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2728-4B4F-A98D-87F058C6B8E4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D0B21F2D-6DFF-4792-8C6E-38C3F28D176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2728-4B4F-A98D-87F058C6B8E4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2728-4B4F-A98D-87F058C6B8E4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2728-4B4F-A98D-87F058C6B8E4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2728-4B4F-A98D-87F058C6B8E4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2728-4B4F-A98D-87F058C6B8E4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3B61E053-435B-4B11-BF57-DDE38B2513F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2728-4B4F-A98D-87F058C6B8E4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2728-4B4F-A98D-87F058C6B8E4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FD56D8BE-A03E-4806-AAFE-C7A23C61A6B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2728-4B4F-A98D-87F058C6B8E4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2728-4B4F-A98D-87F058C6B8E4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2728-4B4F-A98D-87F058C6B8E4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2728-4B4F-A98D-87F058C6B8E4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F7E50D33-E50D-4B70-9FD4-776F4F0CD10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2728-4B4F-A98D-87F058C6B8E4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2728-4B4F-A98D-87F058C6B8E4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265482EA-1EF4-4668-8C84-A497B9341B7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2728-4B4F-A98D-87F058C6B8E4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47E97D2E-6CBF-4A77-B2BE-721F3C1FE43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2728-4B4F-A98D-87F058C6B8E4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2728-4B4F-A98D-87F058C6B8E4}"/>
                </c:ext>
              </c:extLst>
            </c:dLbl>
            <c:dLbl>
              <c:idx val="38"/>
              <c:layout>
                <c:manualLayout>
                  <c:x val="-1.034802860683865E-16"/>
                  <c:y val="2.1166666666666667E-2"/>
                </c:manualLayout>
              </c:layout>
              <c:tx>
                <c:rich>
                  <a:bodyPr/>
                  <a:lstStyle/>
                  <a:p>
                    <a:fld id="{FBFFCC8A-713B-4816-A222-2C921215BE9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2728-4B4F-A98D-87F058C6B8E4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DECC15C9-8603-40A5-8032-98544F5E058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2728-4B4F-A98D-87F058C6B8E4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5C7FDC9F-808C-4768-8FBA-1AA2C4FB53E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2728-4B4F-A98D-87F058C6B8E4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2728-4B4F-A98D-87F058C6B8E4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D4CB6FED-DF22-46B4-A55F-25011B78E58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2728-4B4F-A98D-87F058C6B8E4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3B56ABB8-F01E-4C11-A520-C97684D9028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2728-4B4F-A98D-87F058C6B8E4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2728-4B4F-A98D-87F058C6B8E4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2728-4B4F-A98D-87F058C6B8E4}"/>
                </c:ext>
              </c:extLst>
            </c:dLbl>
            <c:dLbl>
              <c:idx val="46"/>
              <c:layout>
                <c:manualLayout>
                  <c:x val="-7.3377777777777833E-2"/>
                  <c:y val="2.6811111111111008E-2"/>
                </c:manualLayout>
              </c:layout>
              <c:tx>
                <c:rich>
                  <a:bodyPr/>
                  <a:lstStyle/>
                  <a:p>
                    <a:fld id="{22B71C13-C32E-4CD8-81BF-D4397DC5394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D-2728-4B4F-A98D-87F058C6B8E4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2728-4B4F-A98D-87F058C6B8E4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2728-4B4F-A98D-87F058C6B8E4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2728-4B4F-A98D-87F058C6B8E4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9E22AF52-CB93-4D89-B8A0-3AFB08AEE33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2728-4B4F-A98D-87F058C6B8E4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EE1F6C78-316E-4468-9595-C6661703EA6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2728-4B4F-A98D-87F058C6B8E4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2728-4B4F-A98D-87F058C6B8E4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2728-4B4F-A98D-87F058C6B8E4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23CE14F7-A6EA-44ED-9830-4CC0B4BEABE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2728-4B4F-A98D-87F058C6B8E4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F7F51A1D-C797-4E9D-A80B-A6E5E7C28C4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2728-4B4F-A98D-87F058C6B8E4}"/>
                </c:ext>
              </c:extLst>
            </c:dLbl>
            <c:dLbl>
              <c:idx val="56"/>
              <c:layout>
                <c:manualLayout>
                  <c:x val="-1.034802860683865E-16"/>
                  <c:y val="-1.6933333333333335E-2"/>
                </c:manualLayout>
              </c:layout>
              <c:tx>
                <c:rich>
                  <a:bodyPr/>
                  <a:lstStyle/>
                  <a:p>
                    <a:fld id="{623F56CE-8CDE-4F94-80D3-048D6783C96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2728-4B4F-A98D-87F058C6B8E4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EEEB253D-2F1C-49CD-8BE2-596DCC0393F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2728-4B4F-A98D-87F058C6B8E4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2728-4B4F-A98D-87F058C6B8E4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52FEAE40-2A4D-4FFA-AE70-C27475DBC16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2728-4B4F-A98D-87F058C6B8E4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52603AE8-2C37-47BD-9564-5F05091F172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2728-4B4F-A98D-87F058C6B8E4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2728-4B4F-A98D-87F058C6B8E4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2728-4B4F-A98D-87F058C6B8E4}"/>
                </c:ext>
              </c:extLst>
            </c:dLbl>
            <c:dLbl>
              <c:idx val="63"/>
              <c:layout>
                <c:manualLayout>
                  <c:x val="-5.174014303419325E-17"/>
                  <c:y val="8.4666666666666675E-3"/>
                </c:manualLayout>
              </c:layout>
              <c:tx>
                <c:rich>
                  <a:bodyPr/>
                  <a:lstStyle/>
                  <a:p>
                    <a:fld id="{E1A35981-8AA2-4738-9E97-E1D59CF1F9E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2728-4B4F-A98D-87F058C6B8E4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2728-4B4F-A98D-87F058C6B8E4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4415B89E-7D7A-4178-979B-39BB762BFC5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2728-4B4F-A98D-87F058C6B8E4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2728-4B4F-A98D-87F058C6B8E4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2728-4B4F-A98D-87F058C6B8E4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324385A0-6E62-4578-A930-9B5E1E5FACD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2728-4B4F-A98D-87F058C6B8E4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3D6AF0CB-3660-4F9C-9F5E-1AF67C51FE2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2728-4B4F-A98D-87F058C6B8E4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BCD69D89-8050-4087-9AB5-EEE693DF4A5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2728-4B4F-A98D-87F058C6B8E4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8AF527BF-060E-404B-9C1B-92A8FB82992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2728-4B4F-A98D-87F058C6B8E4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300BCD43-D745-4DDE-B18D-DB210E6D2A0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2728-4B4F-A98D-87F058C6B8E4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E9C7BAF9-08AC-43BC-AD29-22117D36530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2728-4B4F-A98D-87F058C6B8E4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8302C415-5E53-4CB6-8020-89523C2407F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2728-4B4F-A98D-87F058C6B8E4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2728-4B4F-A98D-87F058C6B8E4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5E8AF8F8-6769-45B5-BFCC-F27ABC8D965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2728-4B4F-A98D-87F058C6B8E4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EF81EDEF-4AEA-4829-8020-CD2D5B10AD8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2728-4B4F-A98D-87F058C6B8E4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0467DE9E-CF50-4047-833D-235295A3DE0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2728-4B4F-A98D-87F058C6B8E4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25A30820-6C78-442B-B715-F70B134E54B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2728-4B4F-A98D-87F058C6B8E4}"/>
                </c:ext>
              </c:extLst>
            </c:dLbl>
            <c:dLbl>
              <c:idx val="80"/>
              <c:layout>
                <c:manualLayout>
                  <c:x val="-1.2700000000000104E-2"/>
                  <c:y val="-3.1044444444444548E-2"/>
                </c:manualLayout>
              </c:layout>
              <c:tx>
                <c:rich>
                  <a:bodyPr/>
                  <a:lstStyle/>
                  <a:p>
                    <a:fld id="{63A07721-DFA1-445D-B523-88513EF868F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2728-4B4F-A98D-87F058C6B8E4}"/>
                </c:ext>
              </c:extLst>
            </c:dLbl>
            <c:dLbl>
              <c:idx val="81"/>
              <c:layout>
                <c:manualLayout>
                  <c:x val="-2.8222222222222221E-3"/>
                  <c:y val="-1.8344444444444444E-2"/>
                </c:manualLayout>
              </c:layout>
              <c:tx>
                <c:rich>
                  <a:bodyPr/>
                  <a:lstStyle/>
                  <a:p>
                    <a:fld id="{287546A0-0793-4EF5-9EAC-E62BA7A4F1F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2728-4B4F-A98D-87F058C6B8E4}"/>
                </c:ext>
              </c:extLst>
            </c:dLbl>
            <c:dLbl>
              <c:idx val="82"/>
              <c:layout>
                <c:manualLayout>
                  <c:x val="1.6933333333333335E-2"/>
                  <c:y val="1.4111111111111111E-2"/>
                </c:manualLayout>
              </c:layout>
              <c:tx>
                <c:rich>
                  <a:bodyPr/>
                  <a:lstStyle/>
                  <a:p>
                    <a:fld id="{8E00C243-D451-4447-807C-DE1B635517D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5-2728-4B4F-A98D-87F058C6B8E4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2728-4B4F-A98D-87F058C6B8E4}"/>
                </c:ext>
              </c:extLst>
            </c:dLbl>
            <c:dLbl>
              <c:idx val="84"/>
              <c:layout>
                <c:manualLayout>
                  <c:x val="-5.3622222222222224E-2"/>
                  <c:y val="3.386666666666667E-2"/>
                </c:manualLayout>
              </c:layout>
              <c:tx>
                <c:rich>
                  <a:bodyPr/>
                  <a:lstStyle/>
                  <a:p>
                    <a:fld id="{75515132-D1A7-4F7B-A942-F2C85E4B9E1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9-2728-4B4F-A98D-87F058C6B8E4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2728-4B4F-A98D-87F058C6B8E4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2728-4B4F-A98D-87F058C6B8E4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FD8AD65E-7BBD-470A-8322-A9C8F82A814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2728-4B4F-A98D-87F058C6B8E4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D8E30147-FECD-4002-9FD5-C7A8129CF66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2728-4B4F-A98D-87F058C6B8E4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11EF-43AC-8E2B-FF5F74CF11CD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11EF-43AC-8E2B-FF5F74CF11CD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11EF-43AC-8E2B-FF5F74CF11CD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11EF-43AC-8E2B-FF5F74CF11CD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11EF-43AC-8E2B-FF5F74CF11CD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11EF-43AC-8E2B-FF5F74CF11CD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11EF-43AC-8E2B-FF5F74CF11CD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11EF-43AC-8E2B-FF5F74CF11CD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11EF-43AC-8E2B-FF5F74CF11CD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11EF-43AC-8E2B-FF5F74CF11CD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11EF-43AC-8E2B-FF5F74CF11CD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11EF-43AC-8E2B-FF5F74CF11CD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11EF-43AC-8E2B-FF5F74CF11CD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11EF-43AC-8E2B-FF5F74CF11CD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11EF-43AC-8E2B-FF5F74CF11CD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11EF-43AC-8E2B-FF5F74CF11CD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11EF-43AC-8E2B-FF5F74CF11CD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11EF-43AC-8E2B-FF5F74CF11CD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11EF-43AC-8E2B-FF5F74CF11CD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11EF-43AC-8E2B-FF5F74CF11CD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11EF-43AC-8E2B-FF5F74CF11CD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11EF-43AC-8E2B-FF5F74CF11CD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11EF-43AC-8E2B-FF5F74CF11CD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11EF-43AC-8E2B-FF5F74CF11CD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11EF-43AC-8E2B-FF5F74CF11CD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11EF-43AC-8E2B-FF5F74CF11CD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11EF-43AC-8E2B-FF5F74CF11CD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11EF-43AC-8E2B-FF5F74CF11CD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11EF-43AC-8E2B-FF5F74CF11CD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11EF-43AC-8E2B-FF5F74CF11CD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11EF-43AC-8E2B-FF5F74CF11CD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11EF-43AC-8E2B-FF5F74CF11CD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11EF-43AC-8E2B-FF5F74CF11CD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11EF-43AC-8E2B-FF5F74CF11CD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11EF-43AC-8E2B-FF5F74CF11CD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11EF-43AC-8E2B-FF5F74CF11CD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11EF-43AC-8E2B-FF5F74CF11CD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11EF-43AC-8E2B-FF5F74CF11CD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11EF-43AC-8E2B-FF5F74CF11CD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11EF-43AC-8E2B-FF5F74CF11CD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11EF-43AC-8E2B-FF5F74CF11CD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11EF-43AC-8E2B-FF5F74CF11CD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11EF-43AC-8E2B-FF5F74CF11CD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11EF-43AC-8E2B-FF5F74CF11CD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11EF-43AC-8E2B-FF5F74CF11CD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11EF-43AC-8E2B-FF5F74CF11CD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11EF-43AC-8E2B-FF5F74CF11CD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11EF-43AC-8E2B-FF5F74CF11CD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11EF-43AC-8E2B-FF5F74CF11CD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11EF-43AC-8E2B-FF5F74CF11CD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11EF-43AC-8E2B-FF5F74CF11CD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11EF-43AC-8E2B-FF5F74CF11CD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11EF-43AC-8E2B-FF5F74CF11CD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11EF-43AC-8E2B-FF5F74CF11CD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11EF-43AC-8E2B-FF5F74CF11CD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11EF-43AC-8E2B-FF5F74CF11CD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11EF-43AC-8E2B-FF5F74CF11CD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11EF-43AC-8E2B-FF5F74CF11CD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11EF-43AC-8E2B-FF5F74CF11CD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11EF-43AC-8E2B-FF5F74CF11CD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11EF-43AC-8E2B-FF5F74CF11CD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11EF-43AC-8E2B-FF5F74CF11CD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11EF-43AC-8E2B-FF5F74CF11CD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11EF-43AC-8E2B-FF5F74CF11CD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11EF-43AC-8E2B-FF5F74CF11CD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11EF-43AC-8E2B-FF5F74CF11CD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11EF-43AC-8E2B-FF5F74CF11CD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11EF-43AC-8E2B-FF5F74CF11CD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11EF-43AC-8E2B-FF5F74CF11CD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11EF-43AC-8E2B-FF5F74CF11CD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11EF-43AC-8E2B-FF5F74CF11CD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11EF-43AC-8E2B-FF5F74CF11CD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11EF-43AC-8E2B-FF5F74CF11CD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11EF-43AC-8E2B-FF5F74CF11CD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11EF-43AC-8E2B-FF5F74CF11CD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11EF-43AC-8E2B-FF5F74CF11CD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11EF-43AC-8E2B-FF5F74CF11CD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11EF-43AC-8E2B-FF5F74CF11CD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11EF-43AC-8E2B-FF5F74CF11CD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11EF-43AC-8E2B-FF5F74CF11CD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11EF-43AC-8E2B-FF5F74CF11CD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11EF-43AC-8E2B-FF5F74CF11CD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11EF-43AC-8E2B-FF5F74CF11CD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11EF-43AC-8E2B-FF5F74CF11CD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11EF-43AC-8E2B-FF5F74CF11CD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11EF-43AC-8E2B-FF5F74CF11CD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11EF-43AC-8E2B-FF5F74CF11CD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11EF-43AC-8E2B-FF5F74CF11CD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11EF-43AC-8E2B-FF5F74CF11CD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11EF-43AC-8E2B-FF5F74CF11CD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11EF-43AC-8E2B-FF5F74CF11CD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11EF-43AC-8E2B-FF5F74CF11CD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11EF-43AC-8E2B-FF5F74CF11CD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11EF-43AC-8E2B-FF5F74CF11CD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11EF-43AC-8E2B-FF5F74CF11CD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11EF-43AC-8E2B-FF5F74CF11CD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11EF-43AC-8E2B-FF5F74CF11CD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11EF-43AC-8E2B-FF5F74CF11CD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11EF-43AC-8E2B-FF5F74CF11CD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11EF-43AC-8E2B-FF5F74CF11CD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11EF-43AC-8E2B-FF5F74CF11CD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11EF-43AC-8E2B-FF5F74CF11CD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11EF-43AC-8E2B-FF5F74CF11CD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11EF-43AC-8E2B-FF5F74CF11CD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11EF-43AC-8E2B-FF5F74CF11CD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11EF-43AC-8E2B-FF5F74CF11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20531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18669</c:v>
                </c:pt>
                <c:pt idx="34">
                  <c:v>#N/A</c:v>
                </c:pt>
                <c:pt idx="35">
                  <c:v>5226</c:v>
                </c:pt>
                <c:pt idx="36">
                  <c:v>12920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3825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7981.25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'Perf-Power-MT'!$F$6:$F$200</c:f>
              <c:numCache>
                <c:formatCode>0.0</c:formatCode>
                <c:ptCount val="195"/>
                <c:pt idx="0">
                  <c:v>156.22</c:v>
                </c:pt>
                <c:pt idx="1">
                  <c:v>99.861243102293088</c:v>
                </c:pt>
                <c:pt idx="2">
                  <c:v>288.76857942815411</c:v>
                </c:pt>
                <c:pt idx="3">
                  <c:v>#N/A</c:v>
                </c:pt>
                <c:pt idx="4">
                  <c:v>72.052127420048677</c:v>
                </c:pt>
                <c:pt idx="5">
                  <c:v>#N/A</c:v>
                </c:pt>
                <c:pt idx="6">
                  <c:v>136.91785613358184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332.85</c:v>
                </c:pt>
                <c:pt idx="11">
                  <c:v>95.05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289.86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205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191.83</c:v>
                </c:pt>
                <c:pt idx="28">
                  <c:v>#N/A</c:v>
                </c:pt>
                <c:pt idx="29">
                  <c:v>84.41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198.68</c:v>
                </c:pt>
                <c:pt idx="34">
                  <c:v>#N/A</c:v>
                </c:pt>
                <c:pt idx="35">
                  <c:v>497.55</c:v>
                </c:pt>
                <c:pt idx="36">
                  <c:v>2173.7800000000002</c:v>
                </c:pt>
                <c:pt idx="37">
                  <c:v>#N/A</c:v>
                </c:pt>
                <c:pt idx="38">
                  <c:v>110.27</c:v>
                </c:pt>
                <c:pt idx="39">
                  <c:v>295.61</c:v>
                </c:pt>
                <c:pt idx="40">
                  <c:v>89.91</c:v>
                </c:pt>
                <c:pt idx="41">
                  <c:v>#N/A</c:v>
                </c:pt>
                <c:pt idx="42">
                  <c:v>36.14</c:v>
                </c:pt>
                <c:pt idx="43">
                  <c:v>136.99</c:v>
                </c:pt>
                <c:pt idx="44">
                  <c:v>#N/A</c:v>
                </c:pt>
                <c:pt idx="45">
                  <c:v>#N/A</c:v>
                </c:pt>
                <c:pt idx="46">
                  <c:v>71.48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237.2</c:v>
                </c:pt>
                <c:pt idx="51">
                  <c:v>246.44</c:v>
                </c:pt>
                <c:pt idx="52">
                  <c:v>#N/A</c:v>
                </c:pt>
                <c:pt idx="53">
                  <c:v>#N/A</c:v>
                </c:pt>
                <c:pt idx="54">
                  <c:v>199.83</c:v>
                </c:pt>
                <c:pt idx="55">
                  <c:v>600.22</c:v>
                </c:pt>
                <c:pt idx="56">
                  <c:v>111.26</c:v>
                </c:pt>
                <c:pt idx="57">
                  <c:v>554.55999999999995</c:v>
                </c:pt>
                <c:pt idx="58">
                  <c:v>#N/A</c:v>
                </c:pt>
                <c:pt idx="59">
                  <c:v>249.31</c:v>
                </c:pt>
                <c:pt idx="60">
                  <c:v>519.01</c:v>
                </c:pt>
                <c:pt idx="61">
                  <c:v>#N/A</c:v>
                </c:pt>
                <c:pt idx="62">
                  <c:v>#N/A</c:v>
                </c:pt>
                <c:pt idx="63">
                  <c:v>63.01</c:v>
                </c:pt>
                <c:pt idx="64">
                  <c:v>#N/A</c:v>
                </c:pt>
                <c:pt idx="65">
                  <c:v>101.94</c:v>
                </c:pt>
                <c:pt idx="66">
                  <c:v>#N/A</c:v>
                </c:pt>
                <c:pt idx="67">
                  <c:v>#N/A</c:v>
                </c:pt>
                <c:pt idx="68">
                  <c:v>120</c:v>
                </c:pt>
                <c:pt idx="69">
                  <c:v>87.32</c:v>
                </c:pt>
                <c:pt idx="70">
                  <c:v>323.11</c:v>
                </c:pt>
                <c:pt idx="71">
                  <c:v>178.0625</c:v>
                </c:pt>
                <c:pt idx="72">
                  <c:v>317.62</c:v>
                </c:pt>
                <c:pt idx="73">
                  <c:v>81.157499999999999</c:v>
                </c:pt>
                <c:pt idx="74">
                  <c:v>75.84</c:v>
                </c:pt>
                <c:pt idx="75">
                  <c:v>#N/A</c:v>
                </c:pt>
                <c:pt idx="76">
                  <c:v>527</c:v>
                </c:pt>
                <c:pt idx="77">
                  <c:v>765.23</c:v>
                </c:pt>
                <c:pt idx="78">
                  <c:v>162.1275</c:v>
                </c:pt>
                <c:pt idx="79">
                  <c:v>168.99</c:v>
                </c:pt>
                <c:pt idx="80">
                  <c:v>100.09</c:v>
                </c:pt>
                <c:pt idx="81">
                  <c:v>64.282000000000011</c:v>
                </c:pt>
                <c:pt idx="82">
                  <c:v>84.342500000000001</c:v>
                </c:pt>
                <c:pt idx="83">
                  <c:v>#N/A</c:v>
                </c:pt>
                <c:pt idx="84">
                  <c:v>88.2</c:v>
                </c:pt>
                <c:pt idx="85">
                  <c:v>#N/A</c:v>
                </c:pt>
                <c:pt idx="86">
                  <c:v>#N/A</c:v>
                </c:pt>
                <c:pt idx="87">
                  <c:v>44.76</c:v>
                </c:pt>
                <c:pt idx="88">
                  <c:v>232.98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'Perf-Power-MT'!$C$6:$C$200</c15:f>
                <c15:dlblRangeCache>
                  <c:ptCount val="195"/>
                  <c:pt idx="0">
                    <c:v>R7 4700U (Renoir) [1]</c:v>
                  </c:pt>
                  <c:pt idx="1">
                    <c:v>R5 3600 (Matisse) [2]</c:v>
                  </c:pt>
                  <c:pt idx="2">
                    <c:v>i7 1065G (IceLake) [3]</c:v>
                  </c:pt>
                  <c:pt idx="3">
                    <c:v>#NV</c:v>
                  </c:pt>
                  <c:pt idx="4">
                    <c:v>R7 4750G (Renoir) [5]</c:v>
                  </c:pt>
                  <c:pt idx="5">
                    <c:v>#NV</c:v>
                  </c:pt>
                  <c:pt idx="6">
                    <c:v>R7 4750U (Renoir) [7]</c:v>
                  </c:pt>
                  <c:pt idx="7">
                    <c:v>#NV</c:v>
                  </c:pt>
                  <c:pt idx="8">
                    <c:v>#NV</c:v>
                  </c:pt>
                  <c:pt idx="9">
                    <c:v>#NV</c:v>
                  </c:pt>
                  <c:pt idx="10">
                    <c:v>i5 8365U (WhiskeyLake) [11]</c:v>
                  </c:pt>
                  <c:pt idx="11">
                    <c:v>R5 PRO 4650G (Renoir) [12]</c:v>
                  </c:pt>
                  <c:pt idx="12">
                    <c:v>#NV</c:v>
                  </c:pt>
                  <c:pt idx="13">
                    <c:v>#NV</c:v>
                  </c:pt>
                  <c:pt idx="14">
                    <c:v>#NV</c:v>
                  </c:pt>
                  <c:pt idx="15">
                    <c:v>#NV</c:v>
                  </c:pt>
                  <c:pt idx="16">
                    <c:v>R3 1200 (Summit Ridge) [17]</c:v>
                  </c:pt>
                  <c:pt idx="17">
                    <c:v>#NV</c:v>
                  </c:pt>
                  <c:pt idx="18">
                    <c:v>#NV</c:v>
                  </c:pt>
                  <c:pt idx="19">
                    <c:v>#NV</c:v>
                  </c:pt>
                  <c:pt idx="20">
                    <c:v>#NV</c:v>
                  </c:pt>
                  <c:pt idx="21">
                    <c:v>#NV</c:v>
                  </c:pt>
                  <c:pt idx="22">
                    <c:v>i7 4820K (Ivy Bridge) [23]</c:v>
                  </c:pt>
                  <c:pt idx="23">
                    <c:v>#NV</c:v>
                  </c:pt>
                  <c:pt idx="24">
                    <c:v>#NV</c:v>
                  </c:pt>
                  <c:pt idx="25">
                    <c:v>#NV</c:v>
                  </c:pt>
                  <c:pt idx="26">
                    <c:v>#NV</c:v>
                  </c:pt>
                  <c:pt idx="27">
                    <c:v>i7 5775C (Broadwell) [28]</c:v>
                  </c:pt>
                  <c:pt idx="28">
                    <c:v>#NV</c:v>
                  </c:pt>
                  <c:pt idx="29">
                    <c:v>R9 5900HS (Cezanne) [30]</c:v>
                  </c:pt>
                  <c:pt idx="30">
                    <c:v>#NV</c:v>
                  </c:pt>
                  <c:pt idx="31">
                    <c:v>#NV</c:v>
                  </c:pt>
                  <c:pt idx="32">
                    <c:v>#NV</c:v>
                  </c:pt>
                  <c:pt idx="33">
                    <c:v>i7 2600K (Sandy Bridge) [34]</c:v>
                  </c:pt>
                  <c:pt idx="34">
                    <c:v>#NV</c:v>
                  </c:pt>
                  <c:pt idx="35">
                    <c:v>i7 7500U (Kaby Lake) [36]</c:v>
                  </c:pt>
                  <c:pt idx="36">
                    <c:v>Celeron N3450 (Apollo Lake) [37]</c:v>
                  </c:pt>
                  <c:pt idx="37">
                    <c:v>#NV</c:v>
                  </c:pt>
                  <c:pt idx="38">
                    <c:v>i5 8600k (Coffee Lake) [39]</c:v>
                  </c:pt>
                  <c:pt idx="39">
                    <c:v>i5 7500 (Kaby Lake) [40]</c:v>
                  </c:pt>
                  <c:pt idx="40">
                    <c:v>i7 8700k (Coffee Lake) [41]</c:v>
                  </c:pt>
                  <c:pt idx="41">
                    <c:v>#NV</c:v>
                  </c:pt>
                  <c:pt idx="42">
                    <c:v>R9 5950X (Vermeer) [43]</c:v>
                  </c:pt>
                  <c:pt idx="43">
                    <c:v>R5 4600H (Renoir) [44]</c:v>
                  </c:pt>
                  <c:pt idx="44">
                    <c:v>#NV</c:v>
                  </c:pt>
                  <c:pt idx="45">
                    <c:v>#NV</c:v>
                  </c:pt>
                  <c:pt idx="46">
                    <c:v>R7 3700X (Matisse) [47]</c:v>
                  </c:pt>
                  <c:pt idx="47">
                    <c:v>#NV</c:v>
                  </c:pt>
                  <c:pt idx="48">
                    <c:v>#NV</c:v>
                  </c:pt>
                  <c:pt idx="49">
                    <c:v>#NV</c:v>
                  </c:pt>
                  <c:pt idx="50">
                    <c:v>i5 8250U (WhiskeyLake) [51]</c:v>
                  </c:pt>
                  <c:pt idx="51">
                    <c:v>i7 4800MQ (Haswell) [52]</c:v>
                  </c:pt>
                  <c:pt idx="52">
                    <c:v>#NV</c:v>
                  </c:pt>
                  <c:pt idx="53">
                    <c:v>#NV</c:v>
                  </c:pt>
                  <c:pt idx="54">
                    <c:v>i7 3770K (Ivy Bridge) [57]</c:v>
                  </c:pt>
                  <c:pt idx="55">
                    <c:v>i5 4300U (Haswell) [58]</c:v>
                  </c:pt>
                  <c:pt idx="56">
                    <c:v>R5 2600X (Pinnacle Ridge) [59]</c:v>
                  </c:pt>
                  <c:pt idx="57">
                    <c:v>i5 3320M (Ivy Bridge) [60]</c:v>
                  </c:pt>
                  <c:pt idx="58">
                    <c:v>#NV</c:v>
                  </c:pt>
                  <c:pt idx="59">
                    <c:v>i7 2600 (Sandy Bridge) [62]</c:v>
                  </c:pt>
                  <c:pt idx="60">
                    <c:v>i3 6157U (Skylake) [63]</c:v>
                  </c:pt>
                  <c:pt idx="61">
                    <c:v>#NV</c:v>
                  </c:pt>
                  <c:pt idx="62">
                    <c:v>#NV</c:v>
                  </c:pt>
                  <c:pt idx="63">
                    <c:v>R7 5800X (Vermeer) [66]</c:v>
                  </c:pt>
                  <c:pt idx="64">
                    <c:v>#NV</c:v>
                  </c:pt>
                  <c:pt idx="65">
                    <c:v>i9 11980HK (TigerLake-8C) [68]</c:v>
                  </c:pt>
                  <c:pt idx="66">
                    <c:v>#NV</c:v>
                  </c:pt>
                  <c:pt idx="67">
                    <c:v>#NV</c:v>
                  </c:pt>
                  <c:pt idx="68">
                    <c:v>i7 9750H (Coffee Lake) [71]</c:v>
                  </c:pt>
                  <c:pt idx="69">
                    <c:v>R7 2700X (Pinnacle Ridge) [72]</c:v>
                  </c:pt>
                  <c:pt idx="70">
                    <c:v>R5 3500U (Picasso) [73]</c:v>
                  </c:pt>
                  <c:pt idx="71">
                    <c:v>R5 4500U (Renoir) [74]</c:v>
                  </c:pt>
                  <c:pt idx="72">
                    <c:v>R5 2500U (Raven Ridge) [75]</c:v>
                  </c:pt>
                  <c:pt idx="73">
                    <c:v>R5 5600X (Vermeer) [76]</c:v>
                  </c:pt>
                  <c:pt idx="74">
                    <c:v>R7 5800H (Cezanne) [77]</c:v>
                  </c:pt>
                  <c:pt idx="75">
                    <c:v>#NV</c:v>
                  </c:pt>
                  <c:pt idx="76">
                    <c:v>P Silver N6000 (JasperLake) [79]</c:v>
                  </c:pt>
                  <c:pt idx="77">
                    <c:v>Celeron N5100 (JasperLake) [80]</c:v>
                  </c:pt>
                  <c:pt idx="78">
                    <c:v>R3 4300G (Renoir) [81]</c:v>
                  </c:pt>
                  <c:pt idx="79">
                    <c:v>i7 1165G7 (TigerLake) [82]</c:v>
                  </c:pt>
                  <c:pt idx="80">
                    <c:v>i5 11500 (Rocket Lake) [83]</c:v>
                  </c:pt>
                  <c:pt idx="81">
                    <c:v>i7 11700K (Rocket Lake) [84]</c:v>
                  </c:pt>
                  <c:pt idx="82">
                    <c:v>i5 11400F (Rocket Lake) [85]</c:v>
                  </c:pt>
                  <c:pt idx="83">
                    <c:v>#NV</c:v>
                  </c:pt>
                  <c:pt idx="84">
                    <c:v>TR 1900X (Whitehaven) [87]</c:v>
                  </c:pt>
                  <c:pt idx="85">
                    <c:v>#NV</c:v>
                  </c:pt>
                  <c:pt idx="86">
                    <c:v>#NV</c:v>
                  </c:pt>
                  <c:pt idx="87">
                    <c:v>R9 5900X (Vermeer) [90]</c:v>
                  </c:pt>
                  <c:pt idx="88">
                    <c:v>i5 4690k (Haswell) [91]</c:v>
                  </c:pt>
                  <c:pt idx="89">
                    <c:v>#NV</c:v>
                  </c:pt>
                  <c:pt idx="90">
                    <c:v>#NV</c:v>
                  </c:pt>
                  <c:pt idx="91">
                    <c:v>#NV</c:v>
                  </c:pt>
                  <c:pt idx="92">
                    <c:v>#NV</c:v>
                  </c:pt>
                  <c:pt idx="93">
                    <c:v>#NV</c:v>
                  </c:pt>
                  <c:pt idx="94">
                    <c:v>#NV</c:v>
                  </c:pt>
                  <c:pt idx="95">
                    <c:v>#NV</c:v>
                  </c:pt>
                  <c:pt idx="96">
                    <c:v>#NV</c:v>
                  </c:pt>
                  <c:pt idx="97">
                    <c:v>#NV</c:v>
                  </c:pt>
                  <c:pt idx="98">
                    <c:v>#NV</c:v>
                  </c:pt>
                  <c:pt idx="99">
                    <c:v>#NV</c:v>
                  </c:pt>
                  <c:pt idx="100">
                    <c:v>#NV</c:v>
                  </c:pt>
                  <c:pt idx="101">
                    <c:v>#NV</c:v>
                  </c:pt>
                  <c:pt idx="102">
                    <c:v>#NV</c:v>
                  </c:pt>
                  <c:pt idx="103">
                    <c:v>#NV</c:v>
                  </c:pt>
                  <c:pt idx="104">
                    <c:v>#NV</c:v>
                  </c:pt>
                  <c:pt idx="105">
                    <c:v>#NV</c:v>
                  </c:pt>
                  <c:pt idx="106">
                    <c:v>#NV</c:v>
                  </c:pt>
                  <c:pt idx="107">
                    <c:v>#NV</c:v>
                  </c:pt>
                  <c:pt idx="108">
                    <c:v>#NV</c:v>
                  </c:pt>
                  <c:pt idx="109">
                    <c:v>#NV</c:v>
                  </c:pt>
                  <c:pt idx="110">
                    <c:v>#NV</c:v>
                  </c:pt>
                  <c:pt idx="111">
                    <c:v>#NV</c:v>
                  </c:pt>
                  <c:pt idx="112">
                    <c:v>#NV</c:v>
                  </c:pt>
                  <c:pt idx="113">
                    <c:v>#NV</c:v>
                  </c:pt>
                  <c:pt idx="114">
                    <c:v>#NV</c:v>
                  </c:pt>
                  <c:pt idx="115">
                    <c:v>#NV</c:v>
                  </c:pt>
                  <c:pt idx="116">
                    <c:v>#NV</c:v>
                  </c:pt>
                  <c:pt idx="117">
                    <c:v>#NV</c:v>
                  </c:pt>
                  <c:pt idx="118">
                    <c:v>#NV</c:v>
                  </c:pt>
                  <c:pt idx="119">
                    <c:v>#NV</c:v>
                  </c:pt>
                  <c:pt idx="120">
                    <c:v>#NV</c:v>
                  </c:pt>
                  <c:pt idx="121">
                    <c:v>#NV</c:v>
                  </c:pt>
                  <c:pt idx="122">
                    <c:v>#NV</c:v>
                  </c:pt>
                  <c:pt idx="123">
                    <c:v>#NV</c:v>
                  </c:pt>
                  <c:pt idx="124">
                    <c:v>#NV</c:v>
                  </c:pt>
                  <c:pt idx="125">
                    <c:v>#NV</c:v>
                  </c:pt>
                  <c:pt idx="126">
                    <c:v>#NV</c:v>
                  </c:pt>
                  <c:pt idx="127">
                    <c:v>#NV</c:v>
                  </c:pt>
                  <c:pt idx="128">
                    <c:v>#NV</c:v>
                  </c:pt>
                  <c:pt idx="129">
                    <c:v>#NV</c:v>
                  </c:pt>
                  <c:pt idx="130">
                    <c:v>#NV</c:v>
                  </c:pt>
                  <c:pt idx="131">
                    <c:v>#NV</c:v>
                  </c:pt>
                  <c:pt idx="132">
                    <c:v>#NV</c:v>
                  </c:pt>
                  <c:pt idx="133">
                    <c:v>#NV</c:v>
                  </c:pt>
                  <c:pt idx="134">
                    <c:v>#NV</c:v>
                  </c:pt>
                  <c:pt idx="135">
                    <c:v>#NV</c:v>
                  </c:pt>
                  <c:pt idx="136">
                    <c:v>#NV</c:v>
                  </c:pt>
                  <c:pt idx="137">
                    <c:v>#NV</c:v>
                  </c:pt>
                  <c:pt idx="138">
                    <c:v>#NV</c:v>
                  </c:pt>
                  <c:pt idx="139">
                    <c:v>#NV</c:v>
                  </c:pt>
                  <c:pt idx="140">
                    <c:v>#NV</c:v>
                  </c:pt>
                  <c:pt idx="141">
                    <c:v>#NV</c:v>
                  </c:pt>
                  <c:pt idx="142">
                    <c:v>#NV</c:v>
                  </c:pt>
                  <c:pt idx="143">
                    <c:v>#NV</c:v>
                  </c:pt>
                  <c:pt idx="144">
                    <c:v>#NV</c:v>
                  </c:pt>
                  <c:pt idx="145">
                    <c:v>#NV</c:v>
                  </c:pt>
                  <c:pt idx="146">
                    <c:v>#NV</c:v>
                  </c:pt>
                  <c:pt idx="147">
                    <c:v>#NV</c:v>
                  </c:pt>
                  <c:pt idx="148">
                    <c:v>#NV</c:v>
                  </c:pt>
                  <c:pt idx="149">
                    <c:v>#NV</c:v>
                  </c:pt>
                  <c:pt idx="150">
                    <c:v>#NV</c:v>
                  </c:pt>
                  <c:pt idx="151">
                    <c:v>#NV</c:v>
                  </c:pt>
                  <c:pt idx="152">
                    <c:v>#NV</c:v>
                  </c:pt>
                  <c:pt idx="153">
                    <c:v>#NV</c:v>
                  </c:pt>
                  <c:pt idx="154">
                    <c:v>#NV</c:v>
                  </c:pt>
                  <c:pt idx="155">
                    <c:v>#NV</c:v>
                  </c:pt>
                  <c:pt idx="156">
                    <c:v>#NV</c:v>
                  </c:pt>
                  <c:pt idx="157">
                    <c:v>#NV</c:v>
                  </c:pt>
                  <c:pt idx="158">
                    <c:v>#NV</c:v>
                  </c:pt>
                  <c:pt idx="159">
                    <c:v>#NV</c:v>
                  </c:pt>
                  <c:pt idx="160">
                    <c:v>#NV</c:v>
                  </c:pt>
                  <c:pt idx="161">
                    <c:v>#NV</c:v>
                  </c:pt>
                  <c:pt idx="162">
                    <c:v>#NV</c:v>
                  </c:pt>
                  <c:pt idx="163">
                    <c:v>#NV</c:v>
                  </c:pt>
                  <c:pt idx="164">
                    <c:v>#NV</c:v>
                  </c:pt>
                  <c:pt idx="165">
                    <c:v>#NV</c:v>
                  </c:pt>
                  <c:pt idx="166">
                    <c:v>#NV</c:v>
                  </c:pt>
                  <c:pt idx="167">
                    <c:v>#NV</c:v>
                  </c:pt>
                  <c:pt idx="168">
                    <c:v>#NV</c:v>
                  </c:pt>
                  <c:pt idx="169">
                    <c:v>#NV</c:v>
                  </c:pt>
                  <c:pt idx="170">
                    <c:v>#NV</c:v>
                  </c:pt>
                  <c:pt idx="171">
                    <c:v>#NV</c:v>
                  </c:pt>
                  <c:pt idx="172">
                    <c:v>#NV</c:v>
                  </c:pt>
                  <c:pt idx="173">
                    <c:v>#NV</c:v>
                  </c:pt>
                  <c:pt idx="174">
                    <c:v>#NV</c:v>
                  </c:pt>
                  <c:pt idx="175">
                    <c:v>#NV</c:v>
                  </c:pt>
                  <c:pt idx="176">
                    <c:v>#NV</c:v>
                  </c:pt>
                  <c:pt idx="177">
                    <c:v>#NV</c:v>
                  </c:pt>
                  <c:pt idx="178">
                    <c:v>#NV</c:v>
                  </c:pt>
                  <c:pt idx="179">
                    <c:v>#NV</c:v>
                  </c:pt>
                  <c:pt idx="180">
                    <c:v>#NV</c:v>
                  </c:pt>
                  <c:pt idx="181">
                    <c:v>#NV</c:v>
                  </c:pt>
                  <c:pt idx="182">
                    <c:v>#NV</c:v>
                  </c:pt>
                  <c:pt idx="183">
                    <c:v>#NV</c:v>
                  </c:pt>
                  <c:pt idx="184">
                    <c:v>#NV</c:v>
                  </c:pt>
                  <c:pt idx="185">
                    <c:v>#NV</c:v>
                  </c:pt>
                  <c:pt idx="186">
                    <c:v>#NV</c:v>
                  </c:pt>
                  <c:pt idx="187">
                    <c:v>#NV</c:v>
                  </c:pt>
                  <c:pt idx="188">
                    <c:v>#NV</c:v>
                  </c:pt>
                  <c:pt idx="189">
                    <c:v>#NV</c:v>
                  </c:pt>
                  <c:pt idx="190">
                    <c:v>#NV</c:v>
                  </c:pt>
                  <c:pt idx="191">
                    <c:v>#NV</c:v>
                  </c:pt>
                  <c:pt idx="192">
                    <c:v>#NV</c:v>
                  </c:pt>
                  <c:pt idx="193">
                    <c:v>#NV</c:v>
                  </c:pt>
                  <c:pt idx="194">
                    <c:v>#NV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B2-2728-4B4F-A98D-87F058C6B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056815"/>
        <c:axId val="2100051407"/>
      </c:scatterChart>
      <c:valAx>
        <c:axId val="2100056815"/>
        <c:scaling>
          <c:orientation val="minMax"/>
          <c:max val="1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Consumption [Joule or Ws]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1407"/>
        <c:crosses val="autoZero"/>
        <c:crossBetween val="midCat"/>
      </c:valAx>
      <c:valAx>
        <c:axId val="2100051407"/>
        <c:scaling>
          <c:orientation val="minMax"/>
          <c:max val="300"/>
          <c:min val="20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Duration [s]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6815"/>
        <c:crosses val="autoZero"/>
        <c:crossBetween val="midCat"/>
        <c:majorUnit val="40"/>
      </c:valAx>
      <c:spPr>
        <a:pattFill prst="wdDnDiag">
          <a:fgClr>
            <a:schemeClr val="bg2"/>
          </a:fgClr>
          <a:bgClr>
            <a:schemeClr val="bg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12</xdr:col>
      <xdr:colOff>147780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A9FBB6D-37A0-4C7C-BC41-F932E6876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12</xdr:col>
      <xdr:colOff>147780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0047E71-FE2C-4216-A262-C73794415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12</xdr:col>
      <xdr:colOff>147780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519B37D-F117-4E1A-9834-FE678ABF4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12</xdr:col>
      <xdr:colOff>147780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D266676-9EDF-45A6-817E-7B4185749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716280</xdr:colOff>
      <xdr:row>2</xdr:row>
      <xdr:rowOff>180473</xdr:rowOff>
    </xdr:from>
    <xdr:to>
      <xdr:col>18</xdr:col>
      <xdr:colOff>206520</xdr:colOff>
      <xdr:row>52</xdr:row>
      <xdr:rowOff>36473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DD2FCC4-6DE6-44A0-8E1B-2D3706197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106680</xdr:colOff>
      <xdr:row>3</xdr:row>
      <xdr:rowOff>0</xdr:rowOff>
    </xdr:from>
    <xdr:to>
      <xdr:col>19</xdr:col>
      <xdr:colOff>389400</xdr:colOff>
      <xdr:row>52</xdr:row>
      <xdr:rowOff>38880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2F0F869-EC32-4EA9-BC7B-8A62AFD62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ris Vogel" refreshedDate="44479.366795833332" createdVersion="7" refreshedVersion="7" minRefreshableVersion="3" recordCount="89" xr:uid="{C24FFD77-3521-4F02-80D3-24DB3F3B062D}">
  <cacheSource type="worksheet">
    <worksheetSource name="GeneralTable"/>
  </cacheSource>
  <cacheFields count="22">
    <cacheField name="Ref." numFmtId="0">
      <sharedItems containsSemiMixedTypes="0" containsString="0" containsNumber="1" containsInteger="1" minValue="1" maxValue="91"/>
    </cacheField>
    <cacheField name="Ver" numFmtId="0">
      <sharedItems/>
    </cacheField>
    <cacheField name="Frm" numFmtId="0">
      <sharedItems/>
    </cacheField>
    <cacheField name="Post" numFmtId="0">
      <sharedItems containsSemiMixedTypes="0" containsString="0" containsNumber="1" containsInteger="1" minValue="3" maxValue="279"/>
    </cacheField>
    <cacheField name="CPU" numFmtId="0">
      <sharedItems/>
    </cacheField>
    <cacheField name="User" numFmtId="0">
      <sharedItems/>
    </cacheField>
    <cacheField name="Remark" numFmtId="0">
      <sharedItems containsBlank="1"/>
    </cacheField>
    <cacheField name="Chart-Remark" numFmtId="0">
      <sharedItems containsBlank="1"/>
    </cacheField>
    <cacheField name="Exclude From Chart" numFmtId="0">
      <sharedItems containsBlank="1" count="2">
        <m/>
        <s v="x"/>
      </sharedItems>
    </cacheField>
    <cacheField name="PES ST" numFmtId="164">
      <sharedItems containsSemiMixedTypes="0" containsString="0" containsNumber="1" minValue="16.690000000000001" maxValue="256"/>
    </cacheField>
    <cacheField name="Cons. ST" numFmtId="166">
      <sharedItems containsSemiMixedTypes="0" containsString="0" containsNumber="1" minValue="5293" maxValue="55373"/>
    </cacheField>
    <cacheField name="Dur. ST" numFmtId="164">
      <sharedItems containsSemiMixedTypes="0" containsString="0" containsNumber="1" minValue="470.17" maxValue="3293.49"/>
    </cacheField>
    <cacheField name="Avg. Pwr. ST" numFmtId="164">
      <sharedItems containsSemiMixedTypes="0" containsString="0" containsNumber="1" minValue="4.3499999999999996" maxValue="87.69"/>
    </cacheField>
    <cacheField name="PES MT" numFmtId="165">
      <sharedItems containsSemiMixedTypes="0" containsString="0" containsNumber="1" minValue="35.61" maxValue="6668.05"/>
    </cacheField>
    <cacheField name="Cons. MT" numFmtId="166">
      <sharedItems containsSemiMixedTypes="0" containsString="0" containsNumber="1" minValue="1738" maxValue="20531"/>
    </cacheField>
    <cacheField name="Dur. MT" numFmtId="164">
      <sharedItems containsSemiMixedTypes="0" containsString="0" containsNumber="1" minValue="33.520000000000003" maxValue="2173.7800000000002"/>
    </cacheField>
    <cacheField name="Avg. Pwr. MT" numFmtId="164">
      <sharedItems containsSemiMixedTypes="0" containsString="0" containsNumber="1" minValue="5.94" maxValue="186.22"/>
    </cacheField>
    <cacheField name="GraphLabel" numFmtId="0">
      <sharedItems count="150">
        <s v="R7 4700U (Renoir) [1]"/>
        <s v="R5 3600 (Matisse) v0.3.1 [2]"/>
        <s v="i7 1065G (IceLake) v0.3.1 [3]"/>
        <s v="R9 5950X (Vermeer) v0.3.1 [4]"/>
        <s v="R7 4750G (Renoir) v0.3.1 [5]"/>
        <s v="R7 3700X (Matisse) v0.3.1 [6]"/>
        <s v="R7 4750U (Renoir) v0.3.1 [7]"/>
        <s v="R9 5950X (Vermeer) v0.3.1 [8]"/>
        <s v="R9 5900HS (Cezanne) @ESM v0.3.1 [9]"/>
        <s v="R9 5900HS (Cezanne) v0.3.1 [10]"/>
        <s v="i5 8365U (WhiskeyLake) v0.3.1 [11]"/>
        <s v="R5 PRO 4650G (Renoir) v0.3.1 [12]"/>
        <s v="R7 4750G (Renoir) @25W v0.3.1 [13]"/>
        <s v="R7 4700U (Renoir) v0.3.1 [14]"/>
        <s v="R9 5950X (Vermeer) v0.3.1 [15]"/>
        <s v="R9 5900HS (Cezanne) v0.3.1 [16]"/>
        <s v="R3 1200 (Summit Ridge) v0.3.1 [17]"/>
        <s v="R7 3700X (Matisse) v0.3.1 [18]"/>
        <s v="R9 5900X (Vermeer) v0.3.1 [19]"/>
        <s v="R9 5950X (Vermeer) v0.3.1 [20]"/>
        <s v="R9 5950X (Vermeer) v0.5.0 [21]"/>
        <s v="R9 5950X (Vermeer) v0.5.0 [22]"/>
        <s v="i7 4820K (Ivy Bridge) @4,5Ghz v0.3.1 [23]"/>
        <s v="i7 1165G7 (TigerLake) v0.5.0 [24]"/>
        <s v="R9 5950X (Vermeer) @-0,1V v0.5.0 [25]"/>
        <s v="R9 5950X (Vermeer) v0.3.1 [26]"/>
        <s v="R7 4750G (Renoir) @20W v0.5.1 [27]"/>
        <s v="i7 5775C (Broadwell) v0.5.1 [28]"/>
        <s v="R5 4500U (Renoir) v0.5.1 [29]"/>
        <s v="R9 5900HS (Cezanne) v0.5.0 [30]"/>
        <s v="R9 5900X (Vermeer) v0.5.1 [31]"/>
        <s v="R9 5900X (Vermeer) v0.5.1 [32]"/>
        <s v="R9 5900X (Vermeer) v0.5.1 [33]"/>
        <s v="i7 2600K (Sandy Bridge) @4,4Ghz v0.5.1 [34]"/>
        <s v="R7 5800X (Vermeer) v0.5.1 [35]"/>
        <s v="i7 7500U (Kaby Lake) 2C/4T v0.5.1 [36]"/>
        <s v="Celeron N3450 (Apollo Lake) v0.5.1 [37]"/>
        <s v="R7 5800X (Vermeer) v0.5.1 [38]"/>
        <s v="i5 8600k (Coffee Lake) v0.5.1 [39]"/>
        <s v="i5 7500 (Kaby Lake) 4C/4T v0.5.1 [40]"/>
        <s v="i7 8700k (Coffee Lake) @5Ghz v0.5.1 [41]"/>
        <s v="R7 5800H (Cezanne) v0.5.1 [42]"/>
        <s v="R9 5950X (Vermeer) v0.5.1 [43]"/>
        <s v="R5 4600H (Renoir) Win11 v0.6.0 [44]"/>
        <s v="R9 5900X (Vermeer) @95W v0.6.0 [45]"/>
        <s v="R5 5600X (Vermeer) v0.6.0 [46]"/>
        <s v="R7 3700X (Matisse) v0.6.0 [47]"/>
        <s v="R5 3500U (Picasso) v0.6.0 [48]"/>
        <s v="R7 3700X (Matisse) @95W v0.6.0 [49]"/>
        <s v="R7 3700X (Matisse) @PBO v0.6.0 [50]"/>
        <s v="i5 8250U (WhiskeyLake) v0.6.0 [51]"/>
        <s v="i7 4800MQ (Haswell) v0.6.0 [52]"/>
        <s v="R5 3500U (Picasso) v0.6.0 [53]"/>
        <s v="i7 9750H (Coffee Lake) @55W;-140mV v0.6.0 [56]"/>
        <s v="i7 3770K (Ivy Bridge) v0.6.0 [57]"/>
        <s v="i5 4300U (Haswell) v0.6.0 [58]"/>
        <s v="R5 2600X (Pinnacle Ridge) v0.5.1 [59]"/>
        <s v="i5 3320M (Ivy Bridge) v0.6.0 [60]"/>
        <s v="R5 3500U (Picasso) v0.6.0 [61]"/>
        <s v="i7 2600 (Sandy Bridge) v0.6.0 [62]"/>
        <s v="i3 6157U (Skylake) v0.6.0 [63]"/>
        <s v="R7 3700X (Matisse) v0.6.0 [64]"/>
        <s v="R9 5900HS (Cezanne) @ESM v0.6.0 [65]"/>
        <s v="R7 5800X (Vermeer) [66]"/>
        <s v="R5 3500U (Picasso) Golden Sample? [67]"/>
        <s v="i9 11980HK (TigerLake-8C) ES! See Post v0.6.0 [68]"/>
        <s v="R5 3500U (Picasso) [69]"/>
        <s v="R5 3500U (Picasso) [70]"/>
        <s v="i7 9750H (Coffee Lake) [71]"/>
        <s v="R7 2700X (Pinnacle Ridge) [72]"/>
        <s v="R5 3500U (Picasso) [73]"/>
        <s v="R5 4500U (Renoir) [74]"/>
        <s v="R5 2500U (Raven Ridge) [75]"/>
        <s v="R5 5600X (Vermeer) [76]"/>
        <s v="R7 5800H (Cezanne) [77]"/>
        <s v="R5 5600X (Vermeer) [78]"/>
        <s v="P Silver N6000 (JasperLake) [79]"/>
        <s v="Celeron N5100 (JasperLake) [80]"/>
        <s v="R3 4300G (Renoir) [81]"/>
        <s v="i7 1165G7 (TigerLake) [82]"/>
        <s v="i5 11500 (Rocket Lake) [83]"/>
        <s v="i7 11700K (Rocket Lake) [84]"/>
        <s v="i5 11400F (Rocket Lake) @-95mV [85]"/>
        <s v="R5 5600X (Vermeer) [86]"/>
        <s v="TR 1900X (Whitehaven) [87]"/>
        <s v="R9 5900X (Vermeer) [88]"/>
        <s v="R9 5950X (Vermeer) @4,4Ghz noSMT [89]"/>
        <s v="R9 5900X (Vermeer) [90]"/>
        <s v="i5 4690k (Haswell) [91]"/>
        <s v="R7 3700X (Matisse) @95W [49]" u="1"/>
        <s v="AMD Ryzen 7 3700X (Matisse) v0.3.1 [6]" u="1"/>
        <s v="i7 7500U (Kaby Lake) [36]" u="1"/>
        <s v="AMD Ryzen 9 5950X (Vermeer) v0.3.1 [8]" u="1"/>
        <s v="AMD Ryzen 7 4750G (Renoir) v0.3.1 [13]" u="1"/>
        <s v="R9 5900X (Vermeer) [31]" u="1"/>
        <s v="AMD Ryzen 7 4700U (Renoir) v0.3.1 [14]" u="1"/>
        <s v="i5 8600k (Coffee Lake) [39]" u="1"/>
        <s v="R7 4700U (Renoir) v0.5.1 [1]" u="1"/>
        <s v="R9 5900X (Vermeer) [32]" u="1"/>
        <s v="R5 3500U (Picasso) [53]" u="1"/>
        <s v="R9 5900X (Vermeer) [33]" u="1"/>
        <s v="R7 3700X (Matisse) [47]" u="1"/>
        <s v="R7 5800X (Vermeer) [35]" u="1"/>
        <s v="Celeron N3450 (Apollo Lake) [37]" u="1"/>
        <s v="AMD Ryzen 7 3700X (Matisse) v0.3.1 [18]" u="1"/>
        <s v="AMD Ryzen 9 5900HS (Cezanne) v0.3.1 [10]" u="1"/>
        <s v="i7 5775C (Broadwell) [28]" u="1"/>
        <s v="R5 4600H (Renoir) Win11 [44]" u="1"/>
        <s v="R7 5800X (Vermeer) [38]" u="1"/>
        <s v="i7 2600K (Sandy Bridge) @4,4Ghz [34]" u="1"/>
        <s v="i7 8700k (Coffee Lake) @5Ghz [41]" u="1"/>
        <s v="R9 5900HS (Cezanne)@ESM v0.3.1 [9]" u="1"/>
        <s v="R7 5900X (Vermeer) @95W v0.6.0 [45]" u="1"/>
        <s v="AMD Ryzen 7 4750U (Renoir) v0.3.1 [7]" u="1"/>
        <s v="i7 9750H (Coffee Lake) @45W [71]" u="1"/>
        <s v="i5 7500 (Kaby Lake) 4C/4T [40]" u="1"/>
        <s v="AMD Ryzen 9 5900HS (Cezanne) v0.3.1 [9]" u="1"/>
        <s v="AMD Ryzen 5 PRO 4650G (Renoir) v0.3.1 [12]" u="1"/>
        <s v="i5 4300U (Haswell) [58]" u="1"/>
        <s v="i7 3770K (Ivy Bridge) [57]" u="1"/>
        <s v="i5 4300U [58]" u="1"/>
        <s v="R7 4750G (Renoir) @20W [27]" u="1"/>
        <s v="AMD Ryzen 5 3600 (Matisse) v0.3.1 [2]" u="1"/>
        <s v="R9 5950X (Vermeer) [21]" u="1"/>
        <s v="R5 4500U (Renoir) [29]" u="1"/>
        <s v="AMD Ryzen 9 5950X (Vermeer) v0.3.1 [20]" u="1"/>
        <s v="R9 5950X (Vermeer) [22]" u="1"/>
        <s v="R7 5900X (Vermeer) @95W [45]" u="1"/>
        <s v="R9 5950X (Vermeer)@-0,1V [25]" u="1"/>
        <s v="AMD Ryzen 9 5900X (Vermeer) v0.3.1 [19]" u="1"/>
        <s v="R7 5800H (Cezanne) [42]" u="1"/>
        <s v="i7 4800MQ (Haswell) [52]" u="1"/>
        <s v="R5 5600X (Vermeer) [46]" u="1"/>
        <s v="i7 7500U (Kaby Lake) 2C/4T [36]" u="1"/>
        <s v="Intel i7 1065G (IceLake) v0.3.1 [3]" u="1"/>
        <s v="AMD Ryzen 3 1200 (Summit Ridge) v0.3.1 [17]" u="1"/>
        <s v="R9 5950X (Vermeer) [26]" u="1"/>
        <s v="??? v0.3.1 [23]" u="1"/>
        <s v="i5 8250U (WhiskeyLake) [51]" u="1"/>
        <s v="AMD Ryzen 9 5900HS (Cezanne) v0.3.1 [16]" u="1"/>
        <s v="R5 3500U (Picasso) [48]" u="1"/>
        <s v="AMD Ryzen 7 4700U (Renoir) [1]" u="1"/>
        <s v="i7 1165G7 (TigerLake) [24]" u="1"/>
        <s v="AMD Ryzen 9 5950X (Vermeer) v0.3.1 [15]" u="1"/>
        <s v="AMD Ryzen 7 4750G (Renoir) v0.3.1 [5]" u="1"/>
        <s v="i7 9750H (Coffee Lake) @55W;-140mV [56]" u="1"/>
        <s v="R7 4750G (Renoir)@25W v0.3.1 [13]" u="1"/>
        <s v="Intel Core i5-8365U (WhiskeyLake) v0.3.1 [11]" u="1"/>
        <s v="R7 3700X (Matisse) @PBO [50]" u="1"/>
        <s v="AMD Ryzen 9 5950X (Vermeer) v0.3.1 [4]" u="1"/>
      </sharedItems>
    </cacheField>
    <cacheField name="3DC BB-Code Single-Thread" numFmtId="0">
      <sharedItems/>
    </cacheField>
    <cacheField name="3DC BB-Code Multi-Thread" numFmtId="0">
      <sharedItems/>
    </cacheField>
    <cacheField name="AT BB-Code Single-Thread" numFmtId="0">
      <sharedItems/>
    </cacheField>
    <cacheField name="AT BB-Code Multi-Threa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">
  <r>
    <n v="1"/>
    <s v="v0.7.0"/>
    <s v="3DC"/>
    <n v="3"/>
    <s v="R7 4700U (Renoir)"/>
    <s v="CrazyIvan"/>
    <s v="AC / Win: Best Perf. / HP: Recmd."/>
    <m/>
    <x v="0"/>
    <n v="143.16999999999999"/>
    <n v="10432"/>
    <n v="669.57"/>
    <n v="15.58"/>
    <n v="2656.06"/>
    <n v="2410"/>
    <n v="156.22"/>
    <n v="15.43"/>
    <x v="0"/>
    <s v="1|3DC #3|R7 4700U (Renoir)|CrazyIvan|AC / Win: Best Perf. / HP: Recmd.|v0.7.0|143,17|10432|669,57|15,58"/>
    <s v="1|3DC #3|R7 4700U (Renoir)|CrazyIvan|AC / Win: Best Perf. / HP: Recmd.|v0.7.0|2656,06|2410|156,22|15,43"/>
    <s v="[TR][TD]1[/TD][TD]3DC #3[/TD][TD]R7 4700U (Renoir)[/TD][TD]CrazyIvan[/TD][TD]AC / Win: Best Perf. / HP: Recmd.[/TD][TD]v0.7.0[/TD][TD]143,17[/TD][TD]10432[/TD][TD]669,57[/TD][TD]15,58[/TD][/TR]"/>
    <s v="[TR][TD]1[/TD][TD]3DC #3[/TD][TD]R7 4700U (Renoir)[/TD][TD]CrazyIvan[/TD][TD]AC / Win: Best Perf. / HP: Recmd.[/TD][TD]v0.7.0[/TD][TD]2656,06[/TD][TD]2410[/TD][TD]156,22[/TD][TD]15,43[/TD][/TR]"/>
  </r>
  <r>
    <n v="2"/>
    <s v="v0.3.1"/>
    <s v="3DC"/>
    <n v="6"/>
    <s v="R5 3600 (Matisse)"/>
    <s v="Lyka"/>
    <m/>
    <m/>
    <x v="0"/>
    <n v="45.76"/>
    <n v="32112"/>
    <n v="680.5"/>
    <n v="47.188831741366641"/>
    <n v="1386.39"/>
    <n v="7223"/>
    <n v="99.861243102293088"/>
    <n v="72.330363368310003"/>
    <x v="1"/>
    <s v="2|3DC #6|R5 3600 (Matisse)|Lyka||v0.3.1|45,76|32112|680,5|47,1888317413666"/>
    <s v="2|3DC #6|R5 3600 (Matisse)|Lyka||v0.3.1|1386,39|7223|99,8612431022931|72,33036336831"/>
    <s v="[TR][TD]2[/TD][TD]3DC #6[/TD][TD]R5 3600 (Matisse)[/TD][TD]Lyka[/TD][TD][/TD][TD]v0.3.1[/TD][TD]45,76[/TD][TD]32112[/TD][TD]680,5[/TD][TD]47,1888317413666[/TD][/TR]"/>
    <s v="[TR][TD]2[/TD][TD]3DC #6[/TD][TD]R5 3600 (Matisse)[/TD][TD]Lyka[/TD][TD][/TD][TD]v0.3.1[/TD][TD]1386,39[/TD][TD]7223[/TD][TD]99,8612431022931[/TD][TD]72,33036336831[/TD][/TR]"/>
  </r>
  <r>
    <n v="3"/>
    <s v="v0.3.1"/>
    <s v="3DC"/>
    <n v="7"/>
    <s v="i7 1065G (IceLake)"/>
    <s v="Naitsabes"/>
    <m/>
    <m/>
    <x v="0"/>
    <n v="127.76"/>
    <n v="9839"/>
    <n v="795.5"/>
    <n v="12.368321810182275"/>
    <n v="885.22"/>
    <n v="3912"/>
    <n v="288.76857942815411"/>
    <n v="13.547180263680001"/>
    <x v="2"/>
    <s v="3|3DC #7|i7 1065G (IceLake)|Naitsabes||v0.3.1|127,76|9839|795,5|12,3683218101823"/>
    <s v="3|3DC #7|i7 1065G (IceLake)|Naitsabes||v0.3.1|885,22|3912|288,768579428154|13,54718026368"/>
    <s v="[TR][TD]3[/TD][TD]3DC #7[/TD][TD]i7 1065G (IceLake)[/TD][TD]Naitsabes[/TD][TD][/TD][TD]v0.3.1[/TD][TD]127,76[/TD][TD]9839[/TD][TD]795,5[/TD][TD]12,3683218101823[/TD][/TR]"/>
    <s v="[TR][TD]3[/TD][TD]3DC #7[/TD][TD]i7 1065G (IceLake)[/TD][TD]Naitsabes[/TD][TD][/TD][TD]v0.3.1[/TD][TD]885,22[/TD][TD]3912[/TD][TD]288,768579428154[/TD][TD]13,54718026368[/TD][/TR]"/>
  </r>
  <r>
    <n v="4"/>
    <s v="v0.3.1"/>
    <s v="3DC"/>
    <n v="14"/>
    <s v="R9 5950X (Vermeer)"/>
    <s v="dosenfisch24"/>
    <m/>
    <m/>
    <x v="1"/>
    <n v="55.41"/>
    <n v="35920"/>
    <n v="502.43"/>
    <n v="71.489999999999995"/>
    <n v="4779.3"/>
    <n v="6242"/>
    <n v="33.520000000000003"/>
    <n v="186.22"/>
    <x v="3"/>
    <s v="4|3DC #14|R9 5950X (Vermeer)|dosenfisch24||v0.3.1|55,41|35920|502,43|71,49"/>
    <s v="4|3DC #14|R9 5950X (Vermeer)|dosenfisch24||v0.3.1|4779,3|6242|33,52|186,22"/>
    <s v="[TR][TD]4[/TD][TD]3DC #14[/TD][TD]R9 5950X (Vermeer)[/TD][TD]dosenfisch24[/TD][TD][/TD][TD]v0.3.1[/TD][TD]55,41[/TD][TD]35920[/TD][TD]502,43[/TD][TD]71,49[/TD][/TR]"/>
    <s v="[TR][TD]4[/TD][TD]3DC #14[/TD][TD]R9 5950X (Vermeer)[/TD][TD]dosenfisch24[/TD][TD][/TD][TD]v0.3.1[/TD][TD]4779,3[/TD][TD]6242[/TD][TD]33,52[/TD][TD]186,22[/TD][/TR]"/>
  </r>
  <r>
    <n v="5"/>
    <s v="v0.3.1"/>
    <s v="3DC"/>
    <n v="18"/>
    <s v="R7 4750G (Renoir)"/>
    <s v="Poekel"/>
    <m/>
    <m/>
    <x v="0"/>
    <n v="153.88"/>
    <n v="10352"/>
    <n v="627.79999999999995"/>
    <n v="16.489327811404909"/>
    <n v="2637.56"/>
    <n v="5262"/>
    <n v="72.052127420048677"/>
    <n v="73.030459868639994"/>
    <x v="4"/>
    <s v="5|3DC #18|R7 4750G (Renoir)|Poekel||v0.3.1|153,88|10352|627,8|16,4893278114049"/>
    <s v="5|3DC #18|R7 4750G (Renoir)|Poekel||v0.3.1|2637,56|5262|72,0521274200487|73,03045986864"/>
    <s v="[TR][TD]5[/TD][TD]3DC #18[/TD][TD]R7 4750G (Renoir)[/TD][TD]Poekel[/TD][TD][/TD][TD]v0.3.1[/TD][TD]153,88[/TD][TD]10352[/TD][TD]627,8[/TD][TD]16,4893278114049[/TD][/TR]"/>
    <s v="[TR][TD]5[/TD][TD]3DC #18[/TD][TD]R7 4750G (Renoir)[/TD][TD]Poekel[/TD][TD][/TD][TD]v0.3.1[/TD][TD]2637,56[/TD][TD]5262[/TD][TD]72,0521274200487[/TD][TD]73,03045986864[/TD][/TR]"/>
  </r>
  <r>
    <n v="6"/>
    <s v="v0.3.1"/>
    <s v="3DC"/>
    <n v="27"/>
    <s v="R7 3700X (Matisse)"/>
    <s v="Tigershark"/>
    <s v="PBO on"/>
    <m/>
    <x v="1"/>
    <n v="51.8"/>
    <n v="30057"/>
    <n v="642.29999999999995"/>
    <n v="46.795889771134988"/>
    <n v="2058.48"/>
    <n v="6377"/>
    <n v="76.179291851563704"/>
    <n v="83.710413223920014"/>
    <x v="5"/>
    <s v="6|3DC #27|R7 3700X (Matisse)|Tigershark|PBO on|v0.3.1|51,8|30057|642,3|46,795889771135"/>
    <s v="6|3DC #27|R7 3700X (Matisse)|Tigershark|PBO on|v0.3.1|2058,48|6377|76,1792918515637|83,71041322392"/>
    <s v="[TR][TD]6[/TD][TD]3DC #27[/TD][TD]R7 3700X (Matisse)[/TD][TD]Tigershark[/TD][TD]PBO on[/TD][TD]v0.3.1[/TD][TD]51,8[/TD][TD]30057[/TD][TD]642,3[/TD][TD]46,795889771135[/TD][/TR]"/>
    <s v="[TR][TD]6[/TD][TD]3DC #27[/TD][TD]R7 3700X (Matisse)[/TD][TD]Tigershark[/TD][TD]PBO on[/TD][TD]v0.3.1[/TD][TD]2058,48[/TD][TD]6377[/TD][TD]76,1792918515637[/TD][TD]83,71041322392[/TD][/TR]"/>
  </r>
  <r>
    <n v="7"/>
    <s v="v0.3.1"/>
    <s v="3DC"/>
    <n v="29"/>
    <s v="R7 4750U (Renoir)"/>
    <s v="dosenfisch24"/>
    <m/>
    <m/>
    <x v="0"/>
    <n v="137.88"/>
    <n v="10396"/>
    <n v="697.6"/>
    <n v="14.902522935779816"/>
    <n v="3599.63"/>
    <n v="2029"/>
    <n v="136.91785613358184"/>
    <n v="14.819104368830001"/>
    <x v="6"/>
    <s v="7|3DC #29|R7 4750U (Renoir)|dosenfisch24||v0.3.1|137,88|10396|697,6|14,9025229357798"/>
    <s v="7|3DC #29|R7 4750U (Renoir)|dosenfisch24||v0.3.1|3599,63|2029|136,917856133582|14,81910436883"/>
    <s v="[TR][TD]7[/TD][TD]3DC #29[/TD][TD]R7 4750U (Renoir)[/TD][TD]dosenfisch24[/TD][TD][/TD][TD]v0.3.1[/TD][TD]137,88[/TD][TD]10396[/TD][TD]697,6[/TD][TD]14,9025229357798[/TD][/TR]"/>
    <s v="[TR][TD]7[/TD][TD]3DC #29[/TD][TD]R7 4750U (Renoir)[/TD][TD]dosenfisch24[/TD][TD][/TD][TD]v0.3.1[/TD][TD]3599,63[/TD][TD]2029[/TD][TD]136,917856133582[/TD][TD]14,81910436883[/TD][/TR]"/>
  </r>
  <r>
    <n v="8"/>
    <s v="v0.3.1"/>
    <s v="3DC"/>
    <n v="32"/>
    <s v="R9 5950X (Vermeer)"/>
    <s v="Sweepi"/>
    <m/>
    <m/>
    <x v="1"/>
    <n v="52.94"/>
    <n v="37274"/>
    <n v="506.76902536093161"/>
    <n v="73.552245963439987"/>
    <n v="5760.71"/>
    <n v="4507"/>
    <n v="38.515578825808959"/>
    <n v="117.01758450478999"/>
    <x v="7"/>
    <s v="8|3DC #32|R9 5950X (Vermeer)|Sweepi||v0.3.1|52,94|37274|506,769025360932|73,55224596344"/>
    <s v="8|3DC #32|R9 5950X (Vermeer)|Sweepi||v0.3.1|5760,71|4507|38,515578825809|117,01758450479"/>
    <s v="[TR][TD]8[/TD][TD]3DC #32[/TD][TD]R9 5950X (Vermeer)[/TD][TD]Sweepi[/TD][TD][/TD][TD]v0.3.1[/TD][TD]52,94[/TD][TD]37274[/TD][TD]506,769025360932[/TD][TD]73,55224596344[/TD][/TR]"/>
    <s v="[TR][TD]8[/TD][TD]3DC #32[/TD][TD]R9 5950X (Vermeer)[/TD][TD]Sweepi[/TD][TD][/TD][TD]v0.3.1[/TD][TD]5760,71[/TD][TD]4507[/TD][TD]38,515578825809[/TD][TD]117,01758450479[/TD][/TR]"/>
  </r>
  <r>
    <n v="9"/>
    <s v="v0.3.1"/>
    <s v="3DC"/>
    <n v="42"/>
    <s v="R9 5900HS (Cezanne)"/>
    <s v="Monkey"/>
    <s v="Win: Energy Saving"/>
    <s v="@ESM"/>
    <x v="1"/>
    <n v="111.79"/>
    <n v="6239"/>
    <n v="1433.91"/>
    <n v="4.3499999999999996"/>
    <n v="3815.05"/>
    <n v="1738"/>
    <n v="150.85"/>
    <n v="11.52"/>
    <x v="8"/>
    <s v="9|3DC #42|R9 5900HS (Cezanne)|Monkey|Win: Energy Saving|v0.3.1|111,79|6239|1433,91|4,35"/>
    <s v="9|3DC #42|R9 5900HS (Cezanne)|Monkey|Win: Energy Saving|v0.3.1|3815,05|1738|150,85|11,52"/>
    <s v="[TR][TD]9[/TD][TD]3DC #42[/TD][TD]R9 5900HS (Cezanne)[/TD][TD]Monkey[/TD][TD]Win: Energy Saving[/TD][TD]v0.3.1[/TD][TD]111,79[/TD][TD]6239[/TD][TD]1433,91[/TD][TD]4,35[/TD][/TR]"/>
    <s v="[TR][TD]9[/TD][TD]3DC #42[/TD][TD]R9 5900HS (Cezanne)[/TD][TD]Monkey[/TD][TD]Win: Energy Saving[/TD][TD]v0.3.1[/TD][TD]3815,05[/TD][TD]1738[/TD][TD]150,85[/TD][TD]11,52[/TD][/TR]"/>
  </r>
  <r>
    <n v="10"/>
    <s v="v0.3.1"/>
    <s v="3DC"/>
    <n v="44"/>
    <s v="R9 5900HS (Cezanne)"/>
    <s v="Monkey"/>
    <m/>
    <m/>
    <x v="1"/>
    <n v="165.09"/>
    <n v="10936"/>
    <n v="553.86"/>
    <n v="19.75"/>
    <n v="3481.64"/>
    <n v="4085"/>
    <n v="70.3"/>
    <n v="58.11"/>
    <x v="9"/>
    <s v="10|3DC #44|R9 5900HS (Cezanne)|Monkey||v0.3.1|165,09|10936|553,86|19,75"/>
    <s v="10|3DC #44|R9 5900HS (Cezanne)|Monkey||v0.3.1|3481,64|4085|70,3|58,11"/>
    <s v="[TR][TD]10[/TD][TD]3DC #44[/TD][TD]R9 5900HS (Cezanne)[/TD][TD]Monkey[/TD][TD][/TD][TD]v0.3.1[/TD][TD]165,09[/TD][TD]10936[/TD][TD]553,86[/TD][TD]19,75[/TD][/TR]"/>
    <s v="[TR][TD]10[/TD][TD]3DC #44[/TD][TD]R9 5900HS (Cezanne)[/TD][TD]Monkey[/TD][TD][/TD][TD]v0.3.1[/TD][TD]3481,64[/TD][TD]4085[/TD][TD]70,3[/TD][TD]58,11[/TD][/TR]"/>
  </r>
  <r>
    <n v="11"/>
    <s v="v0.3.1"/>
    <s v="3DC"/>
    <n v="54"/>
    <s v="i5 8365U (WhiskeyLake)"/>
    <s v="MD_Enigma"/>
    <m/>
    <m/>
    <x v="0"/>
    <n v="88.24"/>
    <n v="11657"/>
    <n v="972.15"/>
    <n v="11.99"/>
    <n v="656.66"/>
    <n v="4575"/>
    <n v="332.85"/>
    <n v="13.75"/>
    <x v="10"/>
    <s v="11|3DC #54|i5 8365U (WhiskeyLake)|MD_Enigma||v0.3.1|88,24|11657|972,15|11,99"/>
    <s v="11|3DC #54|i5 8365U (WhiskeyLake)|MD_Enigma||v0.3.1|656,66|4575|332,85|13,75"/>
    <s v="[TR][TD]11[/TD][TD]3DC #54[/TD][TD]i5 8365U (WhiskeyLake)[/TD][TD]MD_Enigma[/TD][TD][/TD][TD]v0.3.1[/TD][TD]88,24[/TD][TD]11657[/TD][TD]972,15[/TD][TD]11,99[/TD][/TR]"/>
    <s v="[TR][TD]11[/TD][TD]3DC #54[/TD][TD]i5 8365U (WhiskeyLake)[/TD][TD]MD_Enigma[/TD][TD][/TD][TD]v0.3.1[/TD][TD]656,66[/TD][TD]4575[/TD][TD]332,85[/TD][TD]13,75[/TD][/TR]"/>
  </r>
  <r>
    <n v="12"/>
    <s v="v0.3.1"/>
    <s v="3DC"/>
    <n v="69"/>
    <s v="R5 PRO 4650G (Renoir)"/>
    <s v="Tigershark"/>
    <m/>
    <m/>
    <x v="0"/>
    <n v="146.74"/>
    <n v="10450"/>
    <n v="653.125"/>
    <n v="16.03"/>
    <n v="1818.77"/>
    <n v="5785"/>
    <n v="95.05"/>
    <n v="60.86"/>
    <x v="11"/>
    <s v="12|3DC #69|R5 PRO 4650G (Renoir)|Tigershark||v0.3.1|146,74|10450|653,125|16,03"/>
    <s v="12|3DC #69|R5 PRO 4650G (Renoir)|Tigershark||v0.3.1|1818,77|5785|95,05|60,86"/>
    <s v="[TR][TD]12[/TD][TD]3DC #69[/TD][TD]R5 PRO 4650G (Renoir)[/TD][TD]Tigershark[/TD][TD][/TD][TD]v0.3.1[/TD][TD]146,74[/TD][TD]10450[/TD][TD]653,125[/TD][TD]16,03[/TD][/TR]"/>
    <s v="[TR][TD]12[/TD][TD]3DC #69[/TD][TD]R5 PRO 4650G (Renoir)[/TD][TD]Tigershark[/TD][TD][/TD][TD]v0.3.1[/TD][TD]1818,77[/TD][TD]5785[/TD][TD]95,05[/TD][TD]60,86[/TD][/TR]"/>
  </r>
  <r>
    <n v="13"/>
    <s v="v0.3.1"/>
    <s v="3DC"/>
    <n v="47"/>
    <s v="R7 4750G (Renoir)"/>
    <s v="Poekel"/>
    <s v="25W"/>
    <s v="@25W"/>
    <x v="1"/>
    <n v="173.7"/>
    <n v="9122"/>
    <n v="631.12"/>
    <n v="14.45"/>
    <n v="4670.05"/>
    <n v="2227"/>
    <n v="96.17"/>
    <n v="23.15"/>
    <x v="12"/>
    <s v="13|3DC #47|R7 4750G (Renoir)|Poekel|25W|v0.3.1|173,7|9122|631,12|14,45"/>
    <s v="13|3DC #47|R7 4750G (Renoir)|Poekel|25W|v0.3.1|4670,05|2227|96,17|23,15"/>
    <s v="[TR][TD]13[/TD][TD]3DC #47[/TD][TD]R7 4750G (Renoir)[/TD][TD]Poekel[/TD][TD]25W[/TD][TD]v0.3.1[/TD][TD]173,7[/TD][TD]9122[/TD][TD]631,12[/TD][TD]14,45[/TD][/TR]"/>
    <s v="[TR][TD]13[/TD][TD]3DC #47[/TD][TD]R7 4750G (Renoir)[/TD][TD]Poekel[/TD][TD]25W[/TD][TD]v0.3.1[/TD][TD]4670,05[/TD][TD]2227[/TD][TD]96,17[/TD][TD]23,15[/TD][/TR]"/>
  </r>
  <r>
    <n v="14"/>
    <s v="v0.3.1"/>
    <s v="3DC"/>
    <n v="3"/>
    <s v="R7 4700U (Renoir)"/>
    <s v="CrazyIvan"/>
    <s v="Batt. / Win: Better Eff. / HP: Recmd."/>
    <m/>
    <x v="1"/>
    <n v="133.62"/>
    <n v="10168"/>
    <n v="736"/>
    <n v="13.8"/>
    <n v="2586.7600000000002"/>
    <n v="2649"/>
    <n v="145.93582077670885"/>
    <n v="18.151814858759998"/>
    <x v="13"/>
    <s v="14|3DC #3|R7 4700U (Renoir)|CrazyIvan|Batt. / Win: Better Eff. / HP: Recmd.|v0.3.1|133,62|10168|736|13,8"/>
    <s v="14|3DC #3|R7 4700U (Renoir)|CrazyIvan|Batt. / Win: Better Eff. / HP: Recmd.|v0.3.1|2586,76|2649|145,935820776709|18,15181485876"/>
    <s v="[TR][TD]14[/TD][TD]3DC #3[/TD][TD]R7 4700U (Renoir)[/TD][TD]CrazyIvan[/TD][TD]Batt. / Win: Better Eff. / HP: Recmd.[/TD][TD]v0.3.1[/TD][TD]133,62[/TD][TD]10168[/TD][TD]736[/TD][TD]13,8[/TD][/TR]"/>
    <s v="[TR][TD]14[/TD][TD]3DC #3[/TD][TD]R7 4700U (Renoir)[/TD][TD]CrazyIvan[/TD][TD]Batt. / Win: Better Eff. / HP: Recmd.[/TD][TD]v0.3.1[/TD][TD]2586,76[/TD][TD]2649[/TD][TD]145,935820776709[/TD][TD]18,15181485876[/TD][/TR]"/>
  </r>
  <r>
    <n v="15"/>
    <s v="v0.3.1"/>
    <s v="3DC"/>
    <n v="38"/>
    <s v="R9 5950X (Vermeer)"/>
    <s v="Sweepi"/>
    <m/>
    <m/>
    <x v="1"/>
    <n v="59"/>
    <n v="33870"/>
    <n v="500.42"/>
    <n v="67.680000000000007"/>
    <n v="5578.81"/>
    <n v="4561"/>
    <n v="39.299999999999997"/>
    <n v="116.04"/>
    <x v="14"/>
    <s v="15|3DC #38|R9 5950X (Vermeer)|Sweepi||v0.3.1|59|33870|500,42|67,68"/>
    <s v="15|3DC #38|R9 5950X (Vermeer)|Sweepi||v0.3.1|5578,81|4561|39,3|116,04"/>
    <s v="[TR][TD]15[/TD][TD]3DC #38[/TD][TD]R9 5950X (Vermeer)[/TD][TD]Sweepi[/TD][TD][/TD][TD]v0.3.1[/TD][TD]59[/TD][TD]33870[/TD][TD]500,42[/TD][TD]67,68[/TD][/TR]"/>
    <s v="[TR][TD]15[/TD][TD]3DC #38[/TD][TD]R9 5950X (Vermeer)[/TD][TD]Sweepi[/TD][TD][/TD][TD]v0.3.1[/TD][TD]5578,81[/TD][TD]4561[/TD][TD]39,3[/TD][TD]116,04[/TD][/TR]"/>
  </r>
  <r>
    <n v="16"/>
    <s v="v0.3.1"/>
    <s v="3DC"/>
    <n v="65"/>
    <s v="R9 5900HS (Cezanne)"/>
    <s v="Monkey"/>
    <s v="Win: Best Perf."/>
    <m/>
    <x v="1"/>
    <n v="169.55"/>
    <n v="10364"/>
    <n v="569.12"/>
    <n v="18.21"/>
    <n v="3498.15"/>
    <n v="3831"/>
    <n v="74.63"/>
    <n v="51.33"/>
    <x v="15"/>
    <s v="16|3DC #65|R9 5900HS (Cezanne)|Monkey|Win: Best Perf.|v0.3.1|169,55|10364|569,12|18,21"/>
    <s v="16|3DC #65|R9 5900HS (Cezanne)|Monkey|Win: Best Perf.|v0.3.1|3498,15|3831|74,63|51,33"/>
    <s v="[TR][TD]16[/TD][TD]3DC #65[/TD][TD]R9 5900HS (Cezanne)[/TD][TD]Monkey[/TD][TD]Win: Best Perf.[/TD][TD]v0.3.1[/TD][TD]169,55[/TD][TD]10364[/TD][TD]569,12[/TD][TD]18,21[/TD][/TR]"/>
    <s v="[TR][TD]16[/TD][TD]3DC #65[/TD][TD]R9 5900HS (Cezanne)[/TD][TD]Monkey[/TD][TD]Win: Best Perf.[/TD][TD]v0.3.1[/TD][TD]3498,15[/TD][TD]3831[/TD][TD]74,63[/TD][TD]51,33[/TD][/TR]"/>
  </r>
  <r>
    <n v="17"/>
    <s v="v0.3.1"/>
    <s v="3DC"/>
    <n v="64"/>
    <s v="R3 1200 (Summit Ridge)"/>
    <s v="BlackArchon"/>
    <m/>
    <m/>
    <x v="0"/>
    <n v="31.1"/>
    <n v="32204"/>
    <n v="998.38"/>
    <n v="32.26"/>
    <n v="262.60000000000002"/>
    <n v="13138"/>
    <n v="289.86"/>
    <n v="45.32"/>
    <x v="16"/>
    <s v="17|3DC #64|R3 1200 (Summit Ridge)|BlackArchon||v0.3.1|31,1|32204|998,38|32,26"/>
    <s v="17|3DC #64|R3 1200 (Summit Ridge)|BlackArchon||v0.3.1|262,6|13138|289,86|45,32"/>
    <s v="[TR][TD]17[/TD][TD]3DC #64[/TD][TD]R3 1200 (Summit Ridge)[/TD][TD]BlackArchon[/TD][TD][/TD][TD]v0.3.1[/TD][TD]31,1[/TD][TD]32204[/TD][TD]998,38[/TD][TD]32,26[/TD][/TR]"/>
    <s v="[TR][TD]17[/TD][TD]3DC #64[/TD][TD]R3 1200 (Summit Ridge)[/TD][TD]BlackArchon[/TD][TD][/TD][TD]v0.3.1[/TD][TD]262,6[/TD][TD]13138[/TD][TD]289,86[/TD][TD]45,32[/TD][/TR]"/>
  </r>
  <r>
    <n v="18"/>
    <s v="v0.3.1"/>
    <s v="3DC"/>
    <n v="67"/>
    <s v="R7 3700X (Matisse)"/>
    <s v="Tigershark"/>
    <s v="PBO off"/>
    <m/>
    <x v="1"/>
    <n v="55.08"/>
    <n v="23918"/>
    <n v="759.07"/>
    <n v="31.51"/>
    <n v="2787.1"/>
    <n v="4404"/>
    <n v="81.48"/>
    <n v="54.05"/>
    <x v="17"/>
    <s v="18|3DC #67|R7 3700X (Matisse)|Tigershark|PBO off|v0.3.1|55,08|23918|759,07|31,51"/>
    <s v="18|3DC #67|R7 3700X (Matisse)|Tigershark|PBO off|v0.3.1|2787,1|4404|81,48|54,05"/>
    <s v="[TR][TD]18[/TD][TD]3DC #67[/TD][TD]R7 3700X (Matisse)[/TD][TD]Tigershark[/TD][TD]PBO off[/TD][TD]v0.3.1[/TD][TD]55,08[/TD][TD]23918[/TD][TD]759,07[/TD][TD]31,51[/TD][/TR]"/>
    <s v="[TR][TD]18[/TD][TD]3DC #67[/TD][TD]R7 3700X (Matisse)[/TD][TD]Tigershark[/TD][TD]PBO off[/TD][TD]v0.3.1[/TD][TD]2787,1[/TD][TD]4404[/TD][TD]81,48[/TD][TD]54,05[/TD][/TR]"/>
  </r>
  <r>
    <n v="19"/>
    <s v="v0.3.1"/>
    <s v="3DC"/>
    <n v="68"/>
    <s v="R9 5900X (Vermeer)"/>
    <s v="Krischi"/>
    <m/>
    <m/>
    <x v="1"/>
    <n v="41.55"/>
    <n v="45942"/>
    <n v="523.91"/>
    <n v="87.69"/>
    <n v="3983"/>
    <n v="5607"/>
    <n v="44.78"/>
    <n v="125.22"/>
    <x v="18"/>
    <s v="19|3DC #68|R9 5900X (Vermeer)|Krischi||v0.3.1|41,55|45942|523,91|87,69"/>
    <s v="19|3DC #68|R9 5900X (Vermeer)|Krischi||v0.3.1|3983|5607|44,78|125,22"/>
    <s v="[TR][TD]19[/TD][TD]3DC #68[/TD][TD]R9 5900X (Vermeer)[/TD][TD]Krischi[/TD][TD][/TD][TD]v0.3.1[/TD][TD]41,55[/TD][TD]45942[/TD][TD]523,91[/TD][TD]87,69[/TD][/TR]"/>
    <s v="[TR][TD]19[/TD][TD]3DC #68[/TD][TD]R9 5900X (Vermeer)[/TD][TD]Krischi[/TD][TD][/TD][TD]v0.3.1[/TD][TD]3983[/TD][TD]5607[/TD][TD]44,78[/TD][TD]125,22[/TD][/TR]"/>
  </r>
  <r>
    <n v="20"/>
    <s v="v0.3.1"/>
    <s v="3DC"/>
    <n v="70"/>
    <s v="R9 5950X (Vermeer)"/>
    <s v="LeiwandEr"/>
    <s v="manual Curve Optimization"/>
    <m/>
    <x v="1"/>
    <n v="60.29"/>
    <n v="33002"/>
    <n v="502.56"/>
    <n v="65.67"/>
    <n v="5295.16"/>
    <n v="5633"/>
    <n v="33.520000000000003"/>
    <n v="168.04"/>
    <x v="19"/>
    <s v="20|3DC #70|R9 5950X (Vermeer)|LeiwandEr|manual Curve Optimization|v0.3.1|60,29|33002|502,56|65,67"/>
    <s v="20|3DC #70|R9 5950X (Vermeer)|LeiwandEr|manual Curve Optimization|v0.3.1|5295,16|5633|33,52|168,04"/>
    <s v="[TR][TD]20[/TD][TD]3DC #70[/TD][TD]R9 5950X (Vermeer)[/TD][TD]LeiwandEr[/TD][TD]manual Curve Optimization[/TD][TD]v0.3.1[/TD][TD]60,29[/TD][TD]33002[/TD][TD]502,56[/TD][TD]65,67[/TD][/TR]"/>
    <s v="[TR][TD]20[/TD][TD]3DC #70[/TD][TD]R9 5950X (Vermeer)[/TD][TD]LeiwandEr[/TD][TD]manual Curve Optimization[/TD][TD]v0.3.1[/TD][TD]5295,16[/TD][TD]5633[/TD][TD]33,52[/TD][TD]168,04[/TD][/TR]"/>
  </r>
  <r>
    <n v="21"/>
    <s v="v0.5.0"/>
    <s v="3DC"/>
    <n v="88"/>
    <s v="R9 5950X (Vermeer)"/>
    <s v="Lowkey"/>
    <m/>
    <m/>
    <x v="1"/>
    <n v="62.61"/>
    <n v="32182"/>
    <n v="496.32"/>
    <n v="64.84"/>
    <n v="5945.36"/>
    <n v="4356"/>
    <n v="38.61"/>
    <n v="112.84"/>
    <x v="20"/>
    <s v="21|3DC #88|R9 5950X (Vermeer)|Lowkey||v0.5.0|62,61|32182|496,32|64,84"/>
    <s v="21|3DC #88|R9 5950X (Vermeer)|Lowkey||v0.5.0|5945,36|4356|38,61|112,84"/>
    <s v="[TR][TD]21[/TD][TD]3DC #88[/TD][TD]R9 5950X (Vermeer)[/TD][TD]Lowkey[/TD][TD][/TD][TD]v0.5.0[/TD][TD]62,61[/TD][TD]32182[/TD][TD]496,32[/TD][TD]64,84[/TD][/TR]"/>
    <s v="[TR][TD]21[/TD][TD]3DC #88[/TD][TD]R9 5950X (Vermeer)[/TD][TD]Lowkey[/TD][TD][/TD][TD]v0.5.0[/TD][TD]5945,36[/TD][TD]4356[/TD][TD]38,61[/TD][TD]112,84[/TD][/TR]"/>
  </r>
  <r>
    <n v="22"/>
    <s v="v0.5.0"/>
    <s v="3DC"/>
    <n v="90"/>
    <s v="R9 5950X (Vermeer)"/>
    <s v="misterh"/>
    <m/>
    <m/>
    <x v="1"/>
    <n v="63.92"/>
    <n v="30783"/>
    <n v="508.2"/>
    <n v="60.57"/>
    <n v="4834.1899999999996"/>
    <n v="5902"/>
    <n v="35.049999999999997"/>
    <n v="168.38"/>
    <x v="21"/>
    <s v="22|3DC #90|R9 5950X (Vermeer)|misterh||v0.5.0|63,92|30783|508,2|60,57"/>
    <s v="22|3DC #90|R9 5950X (Vermeer)|misterh||v0.5.0|4834,19|5902|35,05|168,38"/>
    <s v="[TR][TD]22[/TD][TD]3DC #90[/TD][TD]R9 5950X (Vermeer)[/TD][TD]misterh[/TD][TD][/TD][TD]v0.5.0[/TD][TD]63,92[/TD][TD]30783[/TD][TD]508,2[/TD][TD]60,57[/TD][/TR]"/>
    <s v="[TR][TD]22[/TD][TD]3DC #90[/TD][TD]R9 5950X (Vermeer)[/TD][TD]misterh[/TD][TD][/TD][TD]v0.5.0[/TD][TD]4834,19[/TD][TD]5902[/TD][TD]35,05[/TD][TD]168,38[/TD][/TR]"/>
  </r>
  <r>
    <n v="23"/>
    <s v="v0.3.1"/>
    <s v="3DC"/>
    <n v="108"/>
    <s v="i7 4820K (Ivy Bridge)"/>
    <s v="Platos"/>
    <s v="@4,5Ghz"/>
    <s v="@4,5Ghz"/>
    <x v="0"/>
    <n v="17.45"/>
    <n v="55373"/>
    <n v="1034.6400000000001"/>
    <n v="53.52"/>
    <n v="237.59"/>
    <n v="20531"/>
    <n v="205"/>
    <n v="100.15"/>
    <x v="22"/>
    <s v="23|3DC #108|i7 4820K (Ivy Bridge)|Platos|@4,5Ghz|v0.3.1|17,45|55373|1034,64|53,52"/>
    <s v="23|3DC #108|i7 4820K (Ivy Bridge)|Platos|@4,5Ghz|v0.3.1|237,59|20531|205|100,15"/>
    <s v="[TR][TD]23[/TD][TD]3DC #108[/TD][TD]i7 4820K (Ivy Bridge)[/TD][TD]Platos[/TD][TD]@4,5Ghz[/TD][TD]v0.3.1[/TD][TD]17,45[/TD][TD]55373[/TD][TD]1034,64[/TD][TD]53,52[/TD][/TR]"/>
    <s v="[TR][TD]23[/TD][TD]3DC #108[/TD][TD]i7 4820K (Ivy Bridge)[/TD][TD]Platos[/TD][TD]@4,5Ghz[/TD][TD]v0.3.1[/TD][TD]237,59[/TD][TD]20531[/TD][TD]205[/TD][TD]100,15[/TD][/TR]"/>
  </r>
  <r>
    <n v="24"/>
    <s v="v0.5.0"/>
    <s v="3DC"/>
    <n v="102"/>
    <s v="i7 1165G7 (TigerLake)"/>
    <s v="misterh"/>
    <s v="Win: Best Perf."/>
    <m/>
    <x v="1"/>
    <n v="172.46"/>
    <n v="10777"/>
    <n v="538.05999999999995"/>
    <n v="20.03"/>
    <n v="1438.78"/>
    <n v="3774"/>
    <n v="184.18"/>
    <n v="20.49"/>
    <x v="23"/>
    <s v="24|3DC #102|i7 1165G7 (TigerLake)|misterh|Win: Best Perf.|v0.5.0|172,46|10777|538,06|20,03"/>
    <s v="24|3DC #102|i7 1165G7 (TigerLake)|misterh|Win: Best Perf.|v0.5.0|1438,78|3774|184,18|20,49"/>
    <s v="[TR][TD]24[/TD][TD]3DC #102[/TD][TD]i7 1165G7 (TigerLake)[/TD][TD]misterh[/TD][TD]Win: Best Perf.[/TD][TD]v0.5.0[/TD][TD]172,46[/TD][TD]10777[/TD][TD]538,06[/TD][TD]20,03[/TD][/TR]"/>
    <s v="[TR][TD]24[/TD][TD]3DC #102[/TD][TD]i7 1165G7 (TigerLake)[/TD][TD]misterh[/TD][TD]Win: Best Perf.[/TD][TD]v0.5.0[/TD][TD]1438,78[/TD][TD]3774[/TD][TD]184,18[/TD][TD]20,49[/TD][/TR]"/>
  </r>
  <r>
    <n v="25"/>
    <s v="v0.5.0"/>
    <s v="3DC"/>
    <n v="94"/>
    <s v="R9 5950X (Vermeer)"/>
    <s v="misterh"/>
    <s v="-0,1V Curve Optimization"/>
    <s v="@-0,1V"/>
    <x v="1"/>
    <n v="63.04"/>
    <n v="28707"/>
    <n v="552.55999999999995"/>
    <n v="51.95"/>
    <n v="5167.0600000000004"/>
    <n v="5332"/>
    <n v="36.299999999999997"/>
    <n v="146.87"/>
    <x v="24"/>
    <s v="25|3DC #94|R9 5950X (Vermeer)|misterh|-0,1V Curve Optimization|v0.5.0|63,04|28707|552,56|51,95"/>
    <s v="25|3DC #94|R9 5950X (Vermeer)|misterh|-0,1V Curve Optimization|v0.5.0|5167,06|5332|36,3|146,87"/>
    <s v="[TR][TD]25[/TD][TD]3DC #94[/TD][TD]R9 5950X (Vermeer)[/TD][TD]misterh[/TD][TD]-0,1V Curve Optimization[/TD][TD]v0.5.0[/TD][TD]63,04[/TD][TD]28707[/TD][TD]552,56[/TD][TD]51,95[/TD][/TR]"/>
    <s v="[TR][TD]25[/TD][TD]3DC #94[/TD][TD]R9 5950X (Vermeer)[/TD][TD]misterh[/TD][TD]-0,1V Curve Optimization[/TD][TD]v0.5.0[/TD][TD]5167,06[/TD][TD]5332[/TD][TD]36,3[/TD][TD]146,87[/TD][/TR]"/>
  </r>
  <r>
    <n v="26"/>
    <s v="v0.3.1"/>
    <s v="3DC"/>
    <n v="96"/>
    <s v="R9 5950X (Vermeer)"/>
    <s v="Sweepi"/>
    <m/>
    <m/>
    <x v="1"/>
    <n v="59.97"/>
    <n v="33184.629999999997"/>
    <n v="502.51"/>
    <n v="66.040000000000006"/>
    <n v="6103.75"/>
    <n v="4353.5600000000004"/>
    <n v="37.630000000000003"/>
    <n v="115.69"/>
    <x v="25"/>
    <s v="26|3DC #96|R9 5950X (Vermeer)|Sweepi||v0.3.1|59,97|33184,63|502,51|66,04"/>
    <s v="26|3DC #96|R9 5950X (Vermeer)|Sweepi||v0.3.1|6103,75|4353,56|37,63|115,69"/>
    <s v="[TR][TD]26[/TD][TD]3DC #96[/TD][TD]R9 5950X (Vermeer)[/TD][TD]Sweepi[/TD][TD][/TD][TD]v0.3.1[/TD][TD]59,97[/TD][TD]33184,63[/TD][TD]502,51[/TD][TD]66,04[/TD][/TR]"/>
    <s v="[TR][TD]26[/TD][TD]3DC #96[/TD][TD]R9 5950X (Vermeer)[/TD][TD]Sweepi[/TD][TD][/TD][TD]v0.3.1[/TD][TD]6103,75[/TD][TD]4353,56[/TD][TD]37,63[/TD][TD]115,69[/TD][/TR]"/>
  </r>
  <r>
    <n v="27"/>
    <s v="v0.5.1"/>
    <s v="3DC"/>
    <n v="118"/>
    <s v="R7 4750G (Renoir)"/>
    <s v="Poekel"/>
    <s v="20W"/>
    <s v="@20W"/>
    <x v="1"/>
    <n v="164.2"/>
    <n v="9800.31"/>
    <n v="621.42999999999995"/>
    <n v="15.77"/>
    <n v="4760.57"/>
    <n v="2004.54"/>
    <n v="104.79"/>
    <n v="19.13"/>
    <x v="26"/>
    <s v="27|3DC #118|R7 4750G (Renoir)|Poekel|20W|v0.5.1|164,2|9800,31|621,43|15,77"/>
    <s v="27|3DC #118|R7 4750G (Renoir)|Poekel|20W|v0.5.1|4760,57|2004,54|104,79|19,13"/>
    <s v="[TR][TD]27[/TD][TD]3DC #118[/TD][TD]R7 4750G (Renoir)[/TD][TD]Poekel[/TD][TD]20W[/TD][TD]v0.5.1[/TD][TD]164,2[/TD][TD]9800,31[/TD][TD]621,43[/TD][TD]15,77[/TD][/TR]"/>
    <s v="[TR][TD]27[/TD][TD]3DC #118[/TD][TD]R7 4750G (Renoir)[/TD][TD]Poekel[/TD][TD]20W[/TD][TD]v0.5.1[/TD][TD]4760,57[/TD][TD]2004,54[/TD][TD]104,79[/TD][TD]19,13[/TD][/TR]"/>
  </r>
  <r>
    <n v="28"/>
    <s v="v0.5.1"/>
    <s v="3DC"/>
    <n v="129"/>
    <s v="i7 5775C (Broadwell)"/>
    <s v="MD_Enigma"/>
    <m/>
    <m/>
    <x v="0"/>
    <n v="55.06"/>
    <n v="20078"/>
    <n v="904.59"/>
    <n v="22.2"/>
    <n v="560.07000000000005"/>
    <n v="9308"/>
    <n v="191.83"/>
    <n v="48.52"/>
    <x v="27"/>
    <s v="28|3DC #129|i7 5775C (Broadwell)|MD_Enigma||v0.5.1|55,06|20078|904,59|22,2"/>
    <s v="28|3DC #129|i7 5775C (Broadwell)|MD_Enigma||v0.5.1|560,07|9308|191,83|48,52"/>
    <s v="[TR][TD]28[/TD][TD]3DC #129[/TD][TD]i7 5775C (Broadwell)[/TD][TD]MD_Enigma[/TD][TD][/TD][TD]v0.5.1[/TD][TD]55,06[/TD][TD]20078[/TD][TD]904,59[/TD][TD]22,2[/TD][/TR]"/>
    <s v="[TR][TD]28[/TD][TD]3DC #129[/TD][TD]i7 5775C (Broadwell)[/TD][TD]MD_Enigma[/TD][TD][/TD][TD]v0.5.1[/TD][TD]560,07[/TD][TD]9308[/TD][TD]191,83[/TD][TD]48,52[/TD][/TR]"/>
  </r>
  <r>
    <n v="29"/>
    <s v="v0.5.1"/>
    <s v="3DC"/>
    <n v="133"/>
    <s v="R5 4500U (Renoir)"/>
    <s v="Poekel"/>
    <m/>
    <m/>
    <x v="1"/>
    <n v="186.38"/>
    <n v="7581.59"/>
    <n v="707.68"/>
    <n v="10.71"/>
    <n v="1839.93"/>
    <n v="3342.48"/>
    <n v="162.6"/>
    <n v="20.56"/>
    <x v="28"/>
    <s v="29|3DC #133|R5 4500U (Renoir)|Poekel||v0.5.1|186,38|7581,59|707,68|10,71"/>
    <s v="29|3DC #133|R5 4500U (Renoir)|Poekel||v0.5.1|1839,93|3342,48|162,6|20,56"/>
    <s v="[TR][TD]29[/TD][TD]3DC #133[/TD][TD]R5 4500U (Renoir)[/TD][TD]Poekel[/TD][TD][/TD][TD]v0.5.1[/TD][TD]186,38[/TD][TD]7581,59[/TD][TD]707,68[/TD][TD]10,71[/TD][/TR]"/>
    <s v="[TR][TD]29[/TD][TD]3DC #133[/TD][TD]R5 4500U (Renoir)[/TD][TD]Poekel[/TD][TD][/TD][TD]v0.5.1[/TD][TD]1839,93[/TD][TD]3342,48[/TD][TD]162,6[/TD][TD]20,56[/TD][/TR]"/>
  </r>
  <r>
    <n v="30"/>
    <s v="v0.5.0"/>
    <s v="3DC"/>
    <n v="134"/>
    <s v="R9 5900HS (Cezanne)"/>
    <s v="Monkey"/>
    <s v="Win: Better Eff."/>
    <m/>
    <x v="0"/>
    <n v="216.08"/>
    <n v="7445"/>
    <n v="621.65"/>
    <n v="11.98"/>
    <n v="3936.18"/>
    <n v="3010"/>
    <n v="84.41"/>
    <n v="35.659999999999997"/>
    <x v="29"/>
    <s v="30|3DC #134|R9 5900HS (Cezanne)|Monkey|Win: Better Eff.|v0.5.0|216,08|7445|621,65|11,98"/>
    <s v="30|3DC #134|R9 5900HS (Cezanne)|Monkey|Win: Better Eff.|v0.5.0|3936,18|3010|84,41|35,66"/>
    <s v="[TR][TD]30[/TD][TD]3DC #134[/TD][TD]R9 5900HS (Cezanne)[/TD][TD]Monkey[/TD][TD]Win: Better Eff.[/TD][TD]v0.5.0[/TD][TD]216,08[/TD][TD]7445[/TD][TD]621,65[/TD][TD]11,98[/TD][/TR]"/>
    <s v="[TR][TD]30[/TD][TD]3DC #134[/TD][TD]R9 5900HS (Cezanne)[/TD][TD]Monkey[/TD][TD]Win: Better Eff.[/TD][TD]v0.5.0[/TD][TD]3936,18[/TD][TD]3010[/TD][TD]84,41[/TD][TD]35,66[/TD][/TR]"/>
  </r>
  <r>
    <n v="31"/>
    <s v="v0.5.1"/>
    <s v="3DC"/>
    <n v="135"/>
    <s v="R9 5900X (Vermeer)"/>
    <s v="harzer_knaller"/>
    <s v="Balanced Power Plan"/>
    <m/>
    <x v="1"/>
    <n v="60.14"/>
    <n v="24336"/>
    <n v="683.23"/>
    <n v="35.619999999999997"/>
    <n v="4414.66"/>
    <n v="4151"/>
    <n v="54.57"/>
    <n v="76.08"/>
    <x v="30"/>
    <s v="31|3DC #135|R9 5900X (Vermeer)|harzer_knaller|Balanced Power Plan|v0.5.1|60,14|24336|683,23|35,62"/>
    <s v="31|3DC #135|R9 5900X (Vermeer)|harzer_knaller|Balanced Power Plan|v0.5.1|4414,66|4151|54,57|76,08"/>
    <s v="[TR][TD]31[/TD][TD]3DC #135[/TD][TD]R9 5900X (Vermeer)[/TD][TD]harzer_knaller[/TD][TD]Balanced Power Plan[/TD][TD]v0.5.1[/TD][TD]60,14[/TD][TD]24336[/TD][TD]683,23[/TD][TD]35,62[/TD][/TR]"/>
    <s v="[TR][TD]31[/TD][TD]3DC #135[/TD][TD]R9 5900X (Vermeer)[/TD][TD]harzer_knaller[/TD][TD]Balanced Power Plan[/TD][TD]v0.5.1[/TD][TD]4414,66[/TD][TD]4151[/TD][TD]54,57[/TD][TD]76,08[/TD][/TR]"/>
  </r>
  <r>
    <n v="32"/>
    <s v="v0.5.1"/>
    <s v="3DC"/>
    <n v="136"/>
    <s v="R9 5900X (Vermeer)"/>
    <s v="Darkearth27"/>
    <m/>
    <m/>
    <x v="1"/>
    <n v="75.569999999999993"/>
    <n v="25543"/>
    <n v="518.05999999999995"/>
    <n v="49.31"/>
    <n v="4461.2299999999996"/>
    <n v="5187.88"/>
    <n v="43.21"/>
    <n v="120.07"/>
    <x v="31"/>
    <s v="32|3DC #136|R9 5900X (Vermeer)|Darkearth27||v0.5.1|75,57|25543|518,06|49,31"/>
    <s v="32|3DC #136|R9 5900X (Vermeer)|Darkearth27||v0.5.1|4461,23|5187,88|43,21|120,07"/>
    <s v="[TR][TD]32[/TD][TD]3DC #136[/TD][TD]R9 5900X (Vermeer)[/TD][TD]Darkearth27[/TD][TD][/TD][TD]v0.5.1[/TD][TD]75,57[/TD][TD]25543[/TD][TD]518,06[/TD][TD]49,31[/TD][/TR]"/>
    <s v="[TR][TD]32[/TD][TD]3DC #136[/TD][TD]R9 5900X (Vermeer)[/TD][TD]Darkearth27[/TD][TD][/TD][TD]v0.5.1[/TD][TD]4461,23[/TD][TD]5187,88[/TD][TD]43,21[/TD][TD]120,07[/TD][/TR]"/>
  </r>
  <r>
    <n v="33"/>
    <s v="v0.5.1"/>
    <s v="3DC"/>
    <n v="140"/>
    <s v="R9 5900X (Vermeer)"/>
    <s v="Krischi"/>
    <s v="CTR"/>
    <m/>
    <x v="1"/>
    <n v="52.3"/>
    <n v="38103"/>
    <n v="501.84"/>
    <n v="75.930000000000007"/>
    <n v="3945.77"/>
    <n v="5760"/>
    <n v="44"/>
    <n v="130.91999999999999"/>
    <x v="32"/>
    <s v="33|3DC #140|R9 5900X (Vermeer)|Krischi|CTR|v0.5.1|52,3|38103|501,84|75,93"/>
    <s v="33|3DC #140|R9 5900X (Vermeer)|Krischi|CTR|v0.5.1|3945,77|5760|44|130,92"/>
    <s v="[TR][TD]33[/TD][TD]3DC #140[/TD][TD]R9 5900X (Vermeer)[/TD][TD]Krischi[/TD][TD]CTR[/TD][TD]v0.5.1[/TD][TD]52,3[/TD][TD]38103[/TD][TD]501,84[/TD][TD]75,93[/TD][/TR]"/>
    <s v="[TR][TD]33[/TD][TD]3DC #140[/TD][TD]R9 5900X (Vermeer)[/TD][TD]Krischi[/TD][TD]CTR[/TD][TD]v0.5.1[/TD][TD]3945,77[/TD][TD]5760[/TD][TD]44[/TD][TD]130,92[/TD][/TR]"/>
  </r>
  <r>
    <n v="34"/>
    <s v="v0.5.1"/>
    <s v="3DC"/>
    <n v="141"/>
    <s v="i7 2600K (Sandy Bridge)"/>
    <s v="Tyrann"/>
    <s v="@4,4Ghz"/>
    <s v="@4,4Ghz"/>
    <x v="0"/>
    <n v="26.38"/>
    <n v="38525"/>
    <n v="983.86"/>
    <n v="39.159999999999997"/>
    <n v="269.61"/>
    <n v="18669"/>
    <n v="198.68"/>
    <n v="93.96"/>
    <x v="33"/>
    <s v="34|3DC #141|i7 2600K (Sandy Bridge)|Tyrann|@4,4Ghz|v0.5.1|26,38|38525|983,86|39,16"/>
    <s v="34|3DC #141|i7 2600K (Sandy Bridge)|Tyrann|@4,4Ghz|v0.5.1|269,61|18669|198,68|93,96"/>
    <s v="[TR][TD]34[/TD][TD]3DC #141[/TD][TD]i7 2600K (Sandy Bridge)[/TD][TD]Tyrann[/TD][TD]@4,4Ghz[/TD][TD]v0.5.1[/TD][TD]26,38[/TD][TD]38525[/TD][TD]983,86[/TD][TD]39,16[/TD][/TR]"/>
    <s v="[TR][TD]34[/TD][TD]3DC #141[/TD][TD]i7 2600K (Sandy Bridge)[/TD][TD]Tyrann[/TD][TD]@4,4Ghz[/TD][TD]v0.5.1[/TD][TD]269,61[/TD][TD]18669[/TD][TD]198,68[/TD][TD]93,96[/TD][/TR]"/>
  </r>
  <r>
    <n v="35"/>
    <s v="v0.5.1"/>
    <s v="3DC"/>
    <n v="145"/>
    <s v="R7 5800X (Vermeer)"/>
    <s v="hq-hq"/>
    <m/>
    <m/>
    <x v="1"/>
    <n v="57.13"/>
    <n v="34236"/>
    <n v="511.24"/>
    <n v="66.97"/>
    <n v="2347.02"/>
    <n v="7508"/>
    <n v="56.75"/>
    <n v="132.29"/>
    <x v="34"/>
    <s v="35|3DC #145|R7 5800X (Vermeer)|hq-hq||v0.5.1|57,13|34236|511,24|66,97"/>
    <s v="35|3DC #145|R7 5800X (Vermeer)|hq-hq||v0.5.1|2347,02|7508|56,75|132,29"/>
    <s v="[TR][TD]35[/TD][TD]3DC #145[/TD][TD]R7 5800X (Vermeer)[/TD][TD]hq-hq[/TD][TD][/TD][TD]v0.5.1[/TD][TD]57,13[/TD][TD]34236[/TD][TD]511,24[/TD][TD]66,97[/TD][/TR]"/>
    <s v="[TR][TD]35[/TD][TD]3DC #145[/TD][TD]R7 5800X (Vermeer)[/TD][TD]hq-hq[/TD][TD][/TD][TD]v0.5.1[/TD][TD]2347,02[/TD][TD]7508[/TD][TD]56,75[/TD][TD]132,29[/TD][/TR]"/>
  </r>
  <r>
    <n v="36"/>
    <s v="v0.5.1"/>
    <s v="3DC"/>
    <n v="146"/>
    <s v="i7 7500U (Kaby Lake)"/>
    <s v="Tyrann"/>
    <m/>
    <s v="2C/4T"/>
    <x v="0"/>
    <n v="83.49"/>
    <n v="11096"/>
    <n v="1079.3699999999999"/>
    <n v="10.28"/>
    <n v="384.59"/>
    <n v="5226"/>
    <n v="497.55"/>
    <n v="10.5"/>
    <x v="35"/>
    <s v="36|3DC #146|i7 7500U (Kaby Lake)|Tyrann||v0.5.1|83,49|11096|1079,37|10,28"/>
    <s v="36|3DC #146|i7 7500U (Kaby Lake)|Tyrann||v0.5.1|384,59|5226|497,55|10,5"/>
    <s v="[TR][TD]36[/TD][TD]3DC #146[/TD][TD]i7 7500U (Kaby Lake)[/TD][TD]Tyrann[/TD][TD][/TD][TD]v0.5.1[/TD][TD]83,49[/TD][TD]11096[/TD][TD]1079,37[/TD][TD]10,28[/TD][/TR]"/>
    <s v="[TR][TD]36[/TD][TD]3DC #146[/TD][TD]i7 7500U (Kaby Lake)[/TD][TD]Tyrann[/TD][TD][/TD][TD]v0.5.1[/TD][TD]384,59[/TD][TD]5226[/TD][TD]497,55[/TD][TD]10,5[/TD][/TR]"/>
  </r>
  <r>
    <n v="37"/>
    <s v="v0.5.1"/>
    <s v="3DC"/>
    <n v="146"/>
    <s v="Celeron N3450 (Apollo Lake)"/>
    <s v="Tyrann"/>
    <m/>
    <m/>
    <x v="0"/>
    <n v="16.690000000000001"/>
    <n v="18192"/>
    <n v="3293.49"/>
    <n v="5.52"/>
    <n v="35.61"/>
    <n v="12920"/>
    <n v="2173.7800000000002"/>
    <n v="5.94"/>
    <x v="36"/>
    <s v="37|3DC #146|Celeron N3450 (Apollo Lake)|Tyrann||v0.5.1|16,69|18192|3293,49|5,52"/>
    <s v="37|3DC #146|Celeron N3450 (Apollo Lake)|Tyrann||v0.5.1|35,61|12920|2173,78|5,94"/>
    <s v="[TR][TD]37[/TD][TD]3DC #146[/TD][TD]Celeron N3450 (Apollo Lake)[/TD][TD]Tyrann[/TD][TD][/TD][TD]v0.5.1[/TD][TD]16,69[/TD][TD]18192[/TD][TD]3293,49[/TD][TD]5,52[/TD][/TR]"/>
    <s v="[TR][TD]37[/TD][TD]3DC #146[/TD][TD]Celeron N3450 (Apollo Lake)[/TD][TD]Tyrann[/TD][TD][/TD][TD]v0.5.1[/TD][TD]35,61[/TD][TD]12920[/TD][TD]2173,78[/TD][TD]5,94[/TD][/TR]"/>
  </r>
  <r>
    <n v="38"/>
    <s v="v0.5.1"/>
    <s v="3DC"/>
    <n v="148"/>
    <s v="R7 5800X (Vermeer)"/>
    <s v="patrock84"/>
    <m/>
    <m/>
    <x v="1"/>
    <n v="68.06"/>
    <n v="28138"/>
    <n v="522.16999999999996"/>
    <n v="53.89"/>
    <n v="1876.01"/>
    <n v="7902"/>
    <n v="67.459999999999994"/>
    <n v="117.13"/>
    <x v="37"/>
    <s v="38|3DC #148|R7 5800X (Vermeer)|patrock84||v0.5.1|68,06|28138|522,17|53,89"/>
    <s v="38|3DC #148|R7 5800X (Vermeer)|patrock84||v0.5.1|1876,01|7902|67,46|117,13"/>
    <s v="[TR][TD]38[/TD][TD]3DC #148[/TD][TD]R7 5800X (Vermeer)[/TD][TD]patrock84[/TD][TD][/TD][TD]v0.5.1[/TD][TD]68,06[/TD][TD]28138[/TD][TD]522,17[/TD][TD]53,89[/TD][/TR]"/>
    <s v="[TR][TD]38[/TD][TD]3DC #148[/TD][TD]R7 5800X (Vermeer)[/TD][TD]patrock84[/TD][TD][/TD][TD]v0.5.1[/TD][TD]1876,01[/TD][TD]7902[/TD][TD]67,46[/TD][TD]117,13[/TD][/TR]"/>
  </r>
  <r>
    <n v="39"/>
    <s v="v0.5.1"/>
    <s v="3DC"/>
    <n v="154"/>
    <s v="i5 8600k (Coffee Lake)"/>
    <s v="hq-hq"/>
    <m/>
    <m/>
    <x v="0"/>
    <n v="58.25"/>
    <n v="27864"/>
    <n v="616.08000000000004"/>
    <n v="45.23"/>
    <n v="739.31"/>
    <n v="12266"/>
    <n v="110.27"/>
    <n v="111.24"/>
    <x v="38"/>
    <s v="39|3DC #154|i5 8600k (Coffee Lake)|hq-hq||v0.5.1|58,25|27864|616,08|45,23"/>
    <s v="39|3DC #154|i5 8600k (Coffee Lake)|hq-hq||v0.5.1|739,31|12266|110,27|111,24"/>
    <s v="[TR][TD]39[/TD][TD]3DC #154[/TD][TD]i5 8600k (Coffee Lake)[/TD][TD]hq-hq[/TD][TD][/TD][TD]v0.5.1[/TD][TD]58,25[/TD][TD]27864[/TD][TD]616,08[/TD][TD]45,23[/TD][/TR]"/>
    <s v="[TR][TD]39[/TD][TD]3DC #154[/TD][TD]i5 8600k (Coffee Lake)[/TD][TD]hq-hq[/TD][TD][/TD][TD]v0.5.1[/TD][TD]739,31[/TD][TD]12266[/TD][TD]110,27[/TD][TD]111,24[/TD][/TR]"/>
  </r>
  <r>
    <n v="40"/>
    <s v="v0.5.1"/>
    <s v="3DC"/>
    <n v="154"/>
    <s v="i5 7500 (Kaby Lake)"/>
    <s v="hq-hq"/>
    <m/>
    <s v="4C/4T"/>
    <x v="0"/>
    <n v="54.74"/>
    <n v="20650"/>
    <n v="884.67"/>
    <n v="23.34"/>
    <n v="336.42"/>
    <n v="10055"/>
    <n v="295.61"/>
    <n v="34.020000000000003"/>
    <x v="39"/>
    <s v="40|3DC #154|i5 7500 (Kaby Lake)|hq-hq||v0.5.1|54,74|20650|884,67|23,34"/>
    <s v="40|3DC #154|i5 7500 (Kaby Lake)|hq-hq||v0.5.1|336,42|10055|295,61|34,02"/>
    <s v="[TR][TD]40[/TD][TD]3DC #154[/TD][TD]i5 7500 (Kaby Lake)[/TD][TD]hq-hq[/TD][TD][/TD][TD]v0.5.1[/TD][TD]54,74[/TD][TD]20650[/TD][TD]884,67[/TD][TD]23,34[/TD][/TR]"/>
    <s v="[TR][TD]40[/TD][TD]3DC #154[/TD][TD]i5 7500 (Kaby Lake)[/TD][TD]hq-hq[/TD][TD][/TD][TD]v0.5.1[/TD][TD]336,42[/TD][TD]10055[/TD][TD]295,61[/TD][TD]34,02[/TD][/TR]"/>
  </r>
  <r>
    <n v="41"/>
    <s v="v0.5.1"/>
    <s v="3DC"/>
    <n v="155"/>
    <s v="i7 8700k (Coffee Lake)"/>
    <s v="Bernman"/>
    <s v="@5Ghz"/>
    <s v="@5Ghz"/>
    <x v="0"/>
    <n v="61.55"/>
    <n v="25887"/>
    <n v="627.62"/>
    <n v="41.25"/>
    <n v="925.56"/>
    <n v="12017"/>
    <n v="89.91"/>
    <n v="133.65"/>
    <x v="40"/>
    <s v="41|3DC #155|i7 8700k (Coffee Lake)|Bernman|@5Ghz|v0.5.1|61,55|25887|627,62|41,25"/>
    <s v="41|3DC #155|i7 8700k (Coffee Lake)|Bernman|@5Ghz|v0.5.1|925,56|12017|89,91|133,65"/>
    <s v="[TR][TD]41[/TD][TD]3DC #155[/TD][TD]i7 8700k (Coffee Lake)[/TD][TD]Bernman[/TD][TD]@5Ghz[/TD][TD]v0.5.1[/TD][TD]61,55[/TD][TD]25887[/TD][TD]627,62[/TD][TD]41,25[/TD][/TR]"/>
    <s v="[TR][TD]41[/TD][TD]3DC #155[/TD][TD]i7 8700k (Coffee Lake)[/TD][TD]Bernman[/TD][TD]@5Ghz[/TD][TD]v0.5.1[/TD][TD]925,56[/TD][TD]12017[/TD][TD]89,91[/TD][TD]133,65[/TD][/TR]"/>
  </r>
  <r>
    <n v="42"/>
    <s v="v0.5.1"/>
    <s v="3DC"/>
    <n v="156"/>
    <s v="R7 5800H (Cezanne)"/>
    <s v="Darkearth27"/>
    <m/>
    <m/>
    <x v="1"/>
    <n v="168.79"/>
    <n v="10124"/>
    <n v="585.17999999999995"/>
    <n v="17.3"/>
    <n v="3171.28"/>
    <n v="4516"/>
    <n v="69.83"/>
    <n v="64.67"/>
    <x v="41"/>
    <s v="42|3DC #156|R7 5800H (Cezanne)|Darkearth27||v0.5.1|168,79|10124|585,18|17,3"/>
    <s v="42|3DC #156|R7 5800H (Cezanne)|Darkearth27||v0.5.1|3171,28|4516|69,83|64,67"/>
    <s v="[TR][TD]42[/TD][TD]3DC #156[/TD][TD]R7 5800H (Cezanne)[/TD][TD]Darkearth27[/TD][TD][/TD][TD]v0.5.1[/TD][TD]168,79[/TD][TD]10124[/TD][TD]585,18[/TD][TD]17,3[/TD][/TR]"/>
    <s v="[TR][TD]42[/TD][TD]3DC #156[/TD][TD]R7 5800H (Cezanne)[/TD][TD]Darkearth27[/TD][TD][/TD][TD]v0.5.1[/TD][TD]3171,28[/TD][TD]4516[/TD][TD]69,83[/TD][TD]64,67[/TD][/TR]"/>
  </r>
  <r>
    <n v="43"/>
    <s v="v0.5.1"/>
    <s v="3DC"/>
    <n v="160"/>
    <s v="R9 5950X (Vermeer)"/>
    <s v="GaryX"/>
    <m/>
    <m/>
    <x v="0"/>
    <n v="74.44"/>
    <n v="26935"/>
    <n v="498.76"/>
    <n v="54"/>
    <n v="6668.05"/>
    <n v="4149"/>
    <n v="36.14"/>
    <n v="114.8"/>
    <x v="42"/>
    <s v="43|3DC #160|R9 5950X (Vermeer)|GaryX||v0.5.1|74,44|26935|498,76|54"/>
    <s v="43|3DC #160|R9 5950X (Vermeer)|GaryX||v0.5.1|6668,05|4149|36,14|114,8"/>
    <s v="[TR][TD]43[/TD][TD]3DC #160[/TD][TD]R9 5950X (Vermeer)[/TD][TD]GaryX[/TD][TD][/TD][TD]v0.5.1[/TD][TD]74,44[/TD][TD]26935[/TD][TD]498,76[/TD][TD]54[/TD][/TR]"/>
    <s v="[TR][TD]43[/TD][TD]3DC #160[/TD][TD]R9 5950X (Vermeer)[/TD][TD]GaryX[/TD][TD][/TD][TD]v0.5.1[/TD][TD]6668,05[/TD][TD]4149[/TD][TD]36,14[/TD][TD]114,8[/TD][/TR]"/>
  </r>
  <r>
    <n v="44"/>
    <s v="v0.6.0"/>
    <s v="3DC"/>
    <n v="165"/>
    <s v="R5 4600H (Renoir)"/>
    <s v="Groschi"/>
    <s v="Win 11"/>
    <s v="Win11"/>
    <x v="0"/>
    <n v="158.59"/>
    <n v="8278"/>
    <n v="761.74"/>
    <n v="10.87"/>
    <n v="1878.68"/>
    <n v="3886"/>
    <n v="136.99"/>
    <n v="28.36"/>
    <x v="43"/>
    <s v="44|3DC #165|R5 4600H (Renoir)|Groschi|Win 11|v0.6.0|158,59|8278|761,74|10,87"/>
    <s v="44|3DC #165|R5 4600H (Renoir)|Groschi|Win 11|v0.6.0|1878,68|3886|136,99|28,36"/>
    <s v="[TR][TD]44[/TD][TD]3DC #165[/TD][TD]R5 4600H (Renoir)[/TD][TD]Groschi[/TD][TD]Win 11[/TD][TD]v0.6.0[/TD][TD]158,59[/TD][TD]8278[/TD][TD]761,74[/TD][TD]10,87[/TD][/TR]"/>
    <s v="[TR][TD]44[/TD][TD]3DC #165[/TD][TD]R5 4600H (Renoir)[/TD][TD]Groschi[/TD][TD]Win 11[/TD][TD]v0.6.0[/TD][TD]1878,68[/TD][TD]3886[/TD][TD]136,99[/TD][TD]28,36[/TD][/TR]"/>
  </r>
  <r>
    <n v="45"/>
    <s v="v0.6.0"/>
    <s v="CB"/>
    <n v="4"/>
    <s v="R9 5900X (Vermeer)"/>
    <s v="Asghan"/>
    <s v="@95W"/>
    <s v="@95W"/>
    <x v="1"/>
    <n v="58.15"/>
    <n v="33913"/>
    <n v="507.07"/>
    <n v="66.88"/>
    <n v="4388.1099999999997"/>
    <n v="4868"/>
    <n v="46.82"/>
    <n v="103.97"/>
    <x v="44"/>
    <s v="45|CB #4|R9 5900X (Vermeer)|Asghan|@95W|v0.6.0|58,15|33913|507,07|66,88"/>
    <s v="45|CB #4|R9 5900X (Vermeer)|Asghan|@95W|v0.6.0|4388,11|4868|46,82|103,97"/>
    <s v="[TR][TD]45[/TD][TD]CB #4[/TD][TD]R9 5900X (Vermeer)[/TD][TD]Asghan[/TD][TD]@95W[/TD][TD]v0.6.0[/TD][TD]58,15[/TD][TD]33913[/TD][TD]507,07[/TD][TD]66,88[/TD][/TR]"/>
    <s v="[TR][TD]45[/TD][TD]CB #4[/TD][TD]R9 5900X (Vermeer)[/TD][TD]Asghan[/TD][TD]@95W[/TD][TD]v0.6.0[/TD][TD]4388,11[/TD][TD]4868[/TD][TD]46,82[/TD][TD]103,97[/TD][/TR]"/>
  </r>
  <r>
    <n v="46"/>
    <s v="v0.6.0"/>
    <s v="CB"/>
    <n v="5"/>
    <s v="R5 5600X (Vermeer)"/>
    <s v="mesohorny"/>
    <m/>
    <m/>
    <x v="1"/>
    <n v="90.06"/>
    <n v="21193"/>
    <n v="523.91999999999996"/>
    <n v="40.450000000000003"/>
    <n v="1843"/>
    <n v="7230"/>
    <n v="75.05"/>
    <n v="96.34"/>
    <x v="45"/>
    <s v="46|CB #5|R5 5600X (Vermeer)|mesohorny||v0.6.0|90,06|21193|523,92|40,45"/>
    <s v="46|CB #5|R5 5600X (Vermeer)|mesohorny||v0.6.0|1843|7230|75,05|96,34"/>
    <s v="[TR][TD]46[/TD][TD]CB #5[/TD][TD]R5 5600X (Vermeer)[/TD][TD]mesohorny[/TD][TD][/TD][TD]v0.6.0[/TD][TD]90,06[/TD][TD]21193[/TD][TD]523,92[/TD][TD]40,45[/TD][/TR]"/>
    <s v="[TR][TD]46[/TD][TD]CB #5[/TD][TD]R5 5600X (Vermeer)[/TD][TD]mesohorny[/TD][TD][/TD][TD]v0.6.0[/TD][TD]1843[/TD][TD]7230[/TD][TD]75,05[/TD][TD]96,34[/TD][/TR]"/>
  </r>
  <r>
    <n v="47"/>
    <s v="v0.6.0"/>
    <s v="CB"/>
    <n v="9"/>
    <s v="R7 3700X (Matisse)"/>
    <s v="Puffer0815"/>
    <s v="Outlier?"/>
    <m/>
    <x v="0"/>
    <n v="101.29"/>
    <n v="15775"/>
    <n v="625.84"/>
    <n v="25.21"/>
    <n v="2569.91"/>
    <n v="5444"/>
    <n v="71.48"/>
    <n v="76.150000000000006"/>
    <x v="46"/>
    <s v="47|CB #9|R7 3700X (Matisse)|Puffer0815|Outlier?|v0.6.0|101,29|15775|625,84|25,21"/>
    <s v="47|CB #9|R7 3700X (Matisse)|Puffer0815|Outlier?|v0.6.0|2569,91|5444|71,48|76,15"/>
    <s v="[TR][TD]47[/TD][TD]CB #9[/TD][TD]R7 3700X (Matisse)[/TD][TD]Puffer0815[/TD][TD]Outlier?[/TD][TD]v0.6.0[/TD][TD]101,29[/TD][TD]15775[/TD][TD]625,84[/TD][TD]25,21[/TD][/TR]"/>
    <s v="[TR][TD]47[/TD][TD]CB #9[/TD][TD]R7 3700X (Matisse)[/TD][TD]Puffer0815[/TD][TD]Outlier?[/TD][TD]v0.6.0[/TD][TD]2569,91[/TD][TD]5444[/TD][TD]71,48[/TD][TD]76,15[/TD][/TR]"/>
  </r>
  <r>
    <n v="48"/>
    <s v="v0.6.0"/>
    <s v="CB"/>
    <n v="10"/>
    <s v="R5 3500U (Picasso)"/>
    <s v="Tenferenzu"/>
    <s v="Outlier?"/>
    <m/>
    <x v="1"/>
    <n v="147.36000000000001"/>
    <n v="6619"/>
    <n v="1025.22"/>
    <n v="6.46"/>
    <n v="1538.34"/>
    <n v="2529"/>
    <n v="257.01"/>
    <n v="9.84"/>
    <x v="47"/>
    <s v="48|CB #10|R5 3500U (Picasso)|Tenferenzu|Outlier?|v0.6.0|147,36|6619|1025,22|6,46"/>
    <s v="48|CB #10|R5 3500U (Picasso)|Tenferenzu|Outlier?|v0.6.0|1538,34|2529|257,01|9,84"/>
    <s v="[TR][TD]48[/TD][TD]CB #10[/TD][TD]R5 3500U (Picasso)[/TD][TD]Tenferenzu[/TD][TD]Outlier?[/TD][TD]v0.6.0[/TD][TD]147,36[/TD][TD]6619[/TD][TD]1025,22[/TD][TD]6,46[/TD][/TR]"/>
    <s v="[TR][TD]48[/TD][TD]CB #10[/TD][TD]R5 3500U (Picasso)[/TD][TD]Tenferenzu[/TD][TD]Outlier?[/TD][TD]v0.6.0[/TD][TD]1538,34[/TD][TD]2529[/TD][TD]257,01[/TD][TD]9,84[/TD][/TR]"/>
  </r>
  <r>
    <n v="49"/>
    <s v="v0.6.0"/>
    <s v="CB"/>
    <n v="13"/>
    <s v="R7 3700X (Matisse)"/>
    <s v="Hardy72"/>
    <s v="@95W"/>
    <s v="@95W"/>
    <x v="1"/>
    <n v="69.31"/>
    <n v="22812"/>
    <n v="632.5"/>
    <n v="36.07"/>
    <n v="2268.8000000000002"/>
    <n v="6201"/>
    <n v="71.08"/>
    <n v="87.23"/>
    <x v="48"/>
    <s v="49|CB #13|R7 3700X (Matisse)|Hardy72|@95W|v0.6.0|69,31|22812|632,5|36,07"/>
    <s v="49|CB #13|R7 3700X (Matisse)|Hardy72|@95W|v0.6.0|2268,8|6201|71,08|87,23"/>
    <s v="[TR][TD]49[/TD][TD]CB #13[/TD][TD]R7 3700X (Matisse)[/TD][TD]Hardy72[/TD][TD]@95W[/TD][TD]v0.6.0[/TD][TD]69,31[/TD][TD]22812[/TD][TD]632,5[/TD][TD]36,07[/TD][/TR]"/>
    <s v="[TR][TD]49[/TD][TD]CB #13[/TD][TD]R7 3700X (Matisse)[/TD][TD]Hardy72[/TD][TD]@95W[/TD][TD]v0.6.0[/TD][TD]2268,8[/TD][TD]6201[/TD][TD]71,08[/TD][TD]87,23[/TD][/TR]"/>
  </r>
  <r>
    <n v="50"/>
    <s v="v0.6.0"/>
    <s v="CB"/>
    <n v="14"/>
    <s v="R7 3700X (Matisse)"/>
    <s v="Jon Dohnson"/>
    <s v="@PBO"/>
    <s v="@PBO"/>
    <x v="1"/>
    <n v="82.88"/>
    <n v="19421.07"/>
    <n v="621.27"/>
    <n v="31.26"/>
    <n v="2738.85"/>
    <n v="5276.69"/>
    <n v="69.19"/>
    <n v="76.260000000000005"/>
    <x v="49"/>
    <s v="50|CB #14|R7 3700X (Matisse)|Jon Dohnson|@PBO|v0.6.0|82,88|19421,07|621,27|31,26"/>
    <s v="50|CB #14|R7 3700X (Matisse)|Jon Dohnson|@PBO|v0.6.0|2738,85|5276,69|69,19|76,26"/>
    <s v="[TR][TD]50[/TD][TD]CB #14[/TD][TD]R7 3700X (Matisse)[/TD][TD]Jon Dohnson[/TD][TD]@PBO[/TD][TD]v0.6.0[/TD][TD]82,88[/TD][TD]19421,07[/TD][TD]621,27[/TD][TD]31,26[/TD][/TR]"/>
    <s v="[TR][TD]50[/TD][TD]CB #14[/TD][TD]R7 3700X (Matisse)[/TD][TD]Jon Dohnson[/TD][TD]@PBO[/TD][TD]v0.6.0[/TD][TD]2738,85[/TD][TD]5276,69[/TD][TD]69,19[/TD][TD]76,26[/TD][/TR]"/>
  </r>
  <r>
    <n v="51"/>
    <s v="v0.6.0"/>
    <s v="CB"/>
    <n v="20"/>
    <s v="i5 8250U (WhiskeyLake)"/>
    <s v="Rabrogo"/>
    <m/>
    <m/>
    <x v="0"/>
    <n v="107.39"/>
    <n v="10395"/>
    <n v="895.74"/>
    <n v="11.63"/>
    <n v="838.17"/>
    <n v="5030"/>
    <n v="237.2"/>
    <n v="21.21"/>
    <x v="50"/>
    <s v="51|CB #20|i5 8250U (WhiskeyLake)|Rabrogo||v0.6.0|107,39|10395|895,74|11,63"/>
    <s v="51|CB #20|i5 8250U (WhiskeyLake)|Rabrogo||v0.6.0|838,17|5030|237,2|21,21"/>
    <s v="[TR][TD]51[/TD][TD]CB #20[/TD][TD]i5 8250U (WhiskeyLake)[/TD][TD]Rabrogo[/TD][TD][/TD][TD]v0.6.0[/TD][TD]107,39[/TD][TD]10395[/TD][TD]895,74[/TD][TD]11,63[/TD][/TR]"/>
    <s v="[TR][TD]51[/TD][TD]CB #20[/TD][TD]i5 8250U (WhiskeyLake)[/TD][TD]Rabrogo[/TD][TD][/TD][TD]v0.6.0[/TD][TD]838,17[/TD][TD]5030[/TD][TD]237,2[/TD][TD]21,21[/TD][/TR]"/>
  </r>
  <r>
    <n v="52"/>
    <s v="v0.6.0"/>
    <s v="CB"/>
    <n v="36"/>
    <s v="i7 4800MQ (Haswell)"/>
    <s v="DrAgOnBaLlOnE"/>
    <m/>
    <m/>
    <x v="0"/>
    <n v="40.92"/>
    <n v="24128.5"/>
    <n v="1012.91"/>
    <n v="23.82"/>
    <n v="451.85"/>
    <n v="8980.59"/>
    <n v="246.44"/>
    <n v="36.44"/>
    <x v="51"/>
    <s v="52|CB #36|i7 4800MQ (Haswell)|DrAgOnBaLlOnE||v0.6.0|40,92|24128,5|1012,91|23,82"/>
    <s v="52|CB #36|i7 4800MQ (Haswell)|DrAgOnBaLlOnE||v0.6.0|451,85|8980,59|246,44|36,44"/>
    <s v="[TR][TD]52[/TD][TD]CB #36[/TD][TD]i7 4800MQ (Haswell)[/TD][TD]DrAgOnBaLlOnE[/TD][TD][/TD][TD]v0.6.0[/TD][TD]40,92[/TD][TD]24128,5[/TD][TD]1012,91[/TD][TD]23,82[/TD][/TR]"/>
    <s v="[TR][TD]52[/TD][TD]CB #36[/TD][TD]i7 4800MQ (Haswell)[/TD][TD]DrAgOnBaLlOnE[/TD][TD][/TD][TD]v0.6.0[/TD][TD]451,85[/TD][TD]8980,59[/TD][TD]246,44[/TD][TD]36,44[/TD][/TR]"/>
  </r>
  <r>
    <n v="53"/>
    <s v="v0.6.0"/>
    <s v="CB"/>
    <n v="49"/>
    <s v="R5 3500U (Picasso)"/>
    <s v="Asghan"/>
    <s v="ThinkPad E495"/>
    <m/>
    <x v="1"/>
    <n v="91.97"/>
    <n v="9072"/>
    <n v="1198.55"/>
    <n v="7.57"/>
    <n v="935.44"/>
    <n v="3335"/>
    <n v="320.52999999999997"/>
    <n v="10.41"/>
    <x v="52"/>
    <s v="53|CB #49|R5 3500U (Picasso)|Asghan|ThinkPad E495|v0.6.0|91,97|9072|1198,55|7,57"/>
    <s v="53|CB #49|R5 3500U (Picasso)|Asghan|ThinkPad E495|v0.6.0|935,44|3335|320,53|10,41"/>
    <s v="[TR][TD]53[/TD][TD]CB #49[/TD][TD]R5 3500U (Picasso)[/TD][TD]Asghan[/TD][TD]ThinkPad E495[/TD][TD]v0.6.0[/TD][TD]91,97[/TD][TD]9072[/TD][TD]1198,55[/TD][TD]7,57[/TD][/TR]"/>
    <s v="[TR][TD]53[/TD][TD]CB #49[/TD][TD]R5 3500U (Picasso)[/TD][TD]Asghan[/TD][TD]ThinkPad E495[/TD][TD]v0.6.0[/TD][TD]935,44[/TD][TD]3335[/TD][TD]320,53[/TD][TD]10,41[/TD][/TR]"/>
  </r>
  <r>
    <n v="56"/>
    <s v="v0.6.0"/>
    <s v="CB"/>
    <n v="57"/>
    <s v="i7 9750H (Coffee Lake)"/>
    <s v="Blende Up"/>
    <m/>
    <s v="@55W;-140mV"/>
    <x v="1"/>
    <n v="104.65"/>
    <n v="13860.34"/>
    <n v="689.41"/>
    <n v="20.100000000000001"/>
    <n v="1370.41"/>
    <n v="6344.53"/>
    <n v="115.01"/>
    <n v="55.16"/>
    <x v="53"/>
    <s v="56|CB #57|i7 9750H (Coffee Lake)|Blende Up||v0.6.0|104,65|13860,34|689,41|20,1"/>
    <s v="56|CB #57|i7 9750H (Coffee Lake)|Blende Up||v0.6.0|1370,41|6344,53|115,01|55,16"/>
    <s v="[TR][TD]56[/TD][TD]CB #57[/TD][TD]i7 9750H (Coffee Lake)[/TD][TD]Blende Up[/TD][TD][/TD][TD]v0.6.0[/TD][TD]104,65[/TD][TD]13860,34[/TD][TD]689,41[/TD][TD]20,1[/TD][/TR]"/>
    <s v="[TR][TD]56[/TD][TD]CB #57[/TD][TD]i7 9750H (Coffee Lake)[/TD][TD]Blende Up[/TD][TD][/TD][TD]v0.6.0[/TD][TD]1370,41[/TD][TD]6344,53[/TD][TD]115,01[/TD][TD]55,16[/TD][/TR]"/>
  </r>
  <r>
    <n v="57"/>
    <s v="v0.6.0"/>
    <s v="CB"/>
    <n v="60"/>
    <s v="i7 3770K (Ivy Bridge)"/>
    <s v="Blende Up"/>
    <m/>
    <m/>
    <x v="0"/>
    <n v="35.72"/>
    <n v="27072.99"/>
    <n v="1034.0899999999999"/>
    <n v="26.28"/>
    <n v="447.21"/>
    <n v="11189.89"/>
    <n v="199.83"/>
    <n v="56"/>
    <x v="54"/>
    <s v="57|CB #60|i7 3770K (Ivy Bridge)|Blende Up||v0.6.0|35,72|27072,99|1034,09|26,28"/>
    <s v="57|CB #60|i7 3770K (Ivy Bridge)|Blende Up||v0.6.0|447,21|11189,89|199,83|56"/>
    <s v="[TR][TD]57[/TD][TD]CB #60[/TD][TD]i7 3770K (Ivy Bridge)[/TD][TD]Blende Up[/TD][TD][/TD][TD]v0.6.0[/TD][TD]35,72[/TD][TD]27072,99[/TD][TD]1034,09[/TD][TD]26,28[/TD][/TR]"/>
    <s v="[TR][TD]57[/TD][TD]CB #60[/TD][TD]i7 3770K (Ivy Bridge)[/TD][TD]Blende Up[/TD][TD][/TD][TD]v0.6.0[/TD][TD]447,21[/TD][TD]11189,89[/TD][TD]199,83[/TD][TD]56[/TD][/TR]"/>
  </r>
  <r>
    <n v="58"/>
    <s v="v0.6.0"/>
    <s v="CB"/>
    <n v="60"/>
    <s v="i5 4300U (Haswell)"/>
    <s v="Blende Up"/>
    <m/>
    <m/>
    <x v="0"/>
    <n v="58.95"/>
    <n v="13379.46"/>
    <n v="1267.9000000000001"/>
    <n v="10.55"/>
    <n v="184.8"/>
    <n v="9015.32"/>
    <n v="600.22"/>
    <n v="15.02"/>
    <x v="55"/>
    <s v="58|CB #60|i5 4300U (Haswell)|Blende Up||v0.6.0|58,95|13379,46|1267,9|10,55"/>
    <s v="58|CB #60|i5 4300U (Haswell)|Blende Up||v0.6.0|184,8|9015,32|600,22|15,02"/>
    <s v="[TR][TD]58[/TD][TD]CB #60[/TD][TD]i5 4300U (Haswell)[/TD][TD]Blende Up[/TD][TD][/TD][TD]v0.6.0[/TD][TD]58,95[/TD][TD]13379,46[/TD][TD]1267,9[/TD][TD]10,55[/TD][/TR]"/>
    <s v="[TR][TD]58[/TD][TD]CB #60[/TD][TD]i5 4300U (Haswell)[/TD][TD]Blende Up[/TD][TD][/TD][TD]v0.6.0[/TD][TD]184,8[/TD][TD]9015,32[/TD][TD]600,22[/TD][TD]15,02[/TD][/TR]"/>
  </r>
  <r>
    <n v="59"/>
    <s v="v0.5.1"/>
    <s v="CB"/>
    <n v="39"/>
    <s v="R5 2600X (Pinnacle Ridge)"/>
    <s v="HasseLadebalken"/>
    <m/>
    <m/>
    <x v="0"/>
    <n v="41.74"/>
    <n v="30535"/>
    <n v="784.57"/>
    <n v="38.92"/>
    <n v="768.82"/>
    <n v="11691"/>
    <n v="111.26"/>
    <n v="105.08"/>
    <x v="56"/>
    <s v="59|CB #39|R5 2600X (Pinnacle Ridge)|HasseLadebalken||v0.5.1|41,74|30535|784,57|38,92"/>
    <s v="59|CB #39|R5 2600X (Pinnacle Ridge)|HasseLadebalken||v0.5.1|768,82|11691|111,26|105,08"/>
    <s v="[TR][TD]59[/TD][TD]CB #39[/TD][TD]R5 2600X (Pinnacle Ridge)[/TD][TD]HasseLadebalken[/TD][TD][/TD][TD]v0.5.1[/TD][TD]41,74[/TD][TD]30535[/TD][TD]784,57[/TD][TD]38,92[/TD][/TR]"/>
    <s v="[TR][TD]59[/TD][TD]CB #39[/TD][TD]R5 2600X (Pinnacle Ridge)[/TD][TD]HasseLadebalken[/TD][TD][/TD][TD]v0.5.1[/TD][TD]768,82[/TD][TD]11691[/TD][TD]111,26[/TD][TD]105,08[/TD][/TR]"/>
  </r>
  <r>
    <n v="60"/>
    <s v="v0.6.0"/>
    <s v="CB"/>
    <n v="63"/>
    <s v="i5 3320M (Ivy Bridge)"/>
    <s v="noplan724"/>
    <m/>
    <m/>
    <x v="0"/>
    <n v="37.380000000000003"/>
    <n v="18966"/>
    <n v="1410.7"/>
    <n v="13.44"/>
    <n v="177.27"/>
    <n v="10172"/>
    <n v="554.55999999999995"/>
    <n v="18.34"/>
    <x v="57"/>
    <s v="60|CB #63|i5 3320M (Ivy Bridge)|noplan724||v0.6.0|37,38|18966|1410,7|13,44"/>
    <s v="60|CB #63|i5 3320M (Ivy Bridge)|noplan724||v0.6.0|177,27|10172|554,56|18,34"/>
    <s v="[TR][TD]60[/TD][TD]CB #63[/TD][TD]i5 3320M (Ivy Bridge)[/TD][TD]noplan724[/TD][TD][/TD][TD]v0.6.0[/TD][TD]37,38[/TD][TD]18966[/TD][TD]1410,7[/TD][TD]13,44[/TD][/TR]"/>
    <s v="[TR][TD]60[/TD][TD]CB #63[/TD][TD]i5 3320M (Ivy Bridge)[/TD][TD]noplan724[/TD][TD][/TD][TD]v0.6.0[/TD][TD]177,27[/TD][TD]10172[/TD][TD]554,56[/TD][TD]18,34[/TD][/TR]"/>
  </r>
  <r>
    <n v="61"/>
    <s v="v0.6.0"/>
    <s v="CB"/>
    <n v="83"/>
    <s v="R5 3500U (Picasso)"/>
    <s v="andi_sco"/>
    <s v="Outlier?"/>
    <m/>
    <x v="1"/>
    <n v="43.45"/>
    <n v="19568"/>
    <n v="1239.32"/>
    <n v="14.98"/>
    <n v="458.58"/>
    <n v="5880"/>
    <n v="370.88"/>
    <n v="15.85"/>
    <x v="58"/>
    <s v="61|CB #83|R5 3500U (Picasso)|andi_sco|Outlier?|v0.6.0|43,45|19568|1239,32|14,98"/>
    <s v="61|CB #83|R5 3500U (Picasso)|andi_sco|Outlier?|v0.6.0|458,58|5880|370,88|15,85"/>
    <s v="[TR][TD]61[/TD][TD]CB #83[/TD][TD]R5 3500U (Picasso)[/TD][TD]andi_sco[/TD][TD]Outlier?[/TD][TD]v0.6.0[/TD][TD]43,45[/TD][TD]19568[/TD][TD]1239,32[/TD][TD]14,98[/TD][/TR]"/>
    <s v="[TR][TD]61[/TD][TD]CB #83[/TD][TD]R5 3500U (Picasso)[/TD][TD]andi_sco[/TD][TD]Outlier?[/TD][TD]v0.6.0[/TD][TD]458,58[/TD][TD]5880[/TD][TD]370,88[/TD][TD]15,85[/TD][/TR]"/>
  </r>
  <r>
    <n v="62"/>
    <s v="v0.6.0"/>
    <s v="CB"/>
    <n v="102"/>
    <s v="i7 2600 (Sandy Bridge)"/>
    <s v="raser0248"/>
    <m/>
    <m/>
    <x v="0"/>
    <n v="28.37"/>
    <n v="30292"/>
    <n v="1163.82"/>
    <n v="26.03"/>
    <n v="226.44"/>
    <n v="17714"/>
    <n v="249.31"/>
    <n v="71.05"/>
    <x v="59"/>
    <s v="62|CB #102|i7 2600 (Sandy Bridge)|raser0248||v0.6.0|28,37|30292|1163,82|26,03"/>
    <s v="62|CB #102|i7 2600 (Sandy Bridge)|raser0248||v0.6.0|226,44|17714|249,31|71,05"/>
    <s v="[TR][TD]62[/TD][TD]CB #102[/TD][TD]i7 2600 (Sandy Bridge)[/TD][TD]raser0248[/TD][TD][/TD][TD]v0.6.0[/TD][TD]28,37[/TD][TD]30292[/TD][TD]1163,82[/TD][TD]26,03[/TD][/TR]"/>
    <s v="[TR][TD]62[/TD][TD]CB #102[/TD][TD]i7 2600 (Sandy Bridge)[/TD][TD]raser0248[/TD][TD][/TD][TD]v0.6.0[/TD][TD]226,44[/TD][TD]17714[/TD][TD]249,31[/TD][TD]71,05[/TD][/TR]"/>
  </r>
  <r>
    <n v="63"/>
    <s v="v0.6.0"/>
    <s v="CB"/>
    <n v="102"/>
    <s v="i3 6157U (Skylake)"/>
    <s v="raser0248"/>
    <m/>
    <m/>
    <x v="0"/>
    <n v="112.03"/>
    <n v="6987"/>
    <n v="1277.45"/>
    <n v="5.47"/>
    <n v="388.05"/>
    <n v="4965"/>
    <n v="519.01"/>
    <n v="9.57"/>
    <x v="60"/>
    <s v="63|CB #102|i3 6157U (Skylake)|raser0248||v0.6.0|112,03|6987|1277,45|5,47"/>
    <s v="63|CB #102|i3 6157U (Skylake)|raser0248||v0.6.0|388,05|4965|519,01|9,57"/>
    <s v="[TR][TD]63[/TD][TD]CB #102[/TD][TD]i3 6157U (Skylake)[/TD][TD]raser0248[/TD][TD][/TD][TD]v0.6.0[/TD][TD]112,03[/TD][TD]6987[/TD][TD]1277,45[/TD][TD]5,47[/TD][/TR]"/>
    <s v="[TR][TD]63[/TD][TD]CB #102[/TD][TD]i3 6157U (Skylake)[/TD][TD]raser0248[/TD][TD][/TD][TD]v0.6.0[/TD][TD]388,05[/TD][TD]4965[/TD][TD]519,01[/TD][TD]9,57[/TD][/TR]"/>
  </r>
  <r>
    <n v="64"/>
    <s v="v0.6.0"/>
    <s v="CB"/>
    <n v="112"/>
    <s v="R7 3700X (Matisse)"/>
    <s v="Fabiano"/>
    <s v="PBO off?"/>
    <m/>
    <x v="1"/>
    <n v="54.07"/>
    <n v="29484.61"/>
    <n v="627.24"/>
    <n v="47.01"/>
    <n v="1920.89"/>
    <n v="7361.79"/>
    <n v="70.72"/>
    <n v="104.1"/>
    <x v="61"/>
    <s v="64|CB #112|R7 3700X (Matisse)|Fabiano|PBO off?|v0.6.0|54,07|29484,61|627,24|47,01"/>
    <s v="64|CB #112|R7 3700X (Matisse)|Fabiano|PBO off?|v0.6.0|1920,89|7361,79|70,72|104,1"/>
    <s v="[TR][TD]64[/TD][TD]CB #112[/TD][TD]R7 3700X (Matisse)[/TD][TD]Fabiano[/TD][TD]PBO off?[/TD][TD]v0.6.0[/TD][TD]54,07[/TD][TD]29484,61[/TD][TD]627,24[/TD][TD]47,01[/TD][/TR]"/>
    <s v="[TR][TD]64[/TD][TD]CB #112[/TD][TD]R7 3700X (Matisse)[/TD][TD]Fabiano[/TD][TD]PBO off?[/TD][TD]v0.6.0[/TD][TD]1920,89[/TD][TD]7361,79[/TD][TD]70,72[/TD][TD]104,1[/TD][/TR]"/>
  </r>
  <r>
    <n v="65"/>
    <s v="v0.6.0"/>
    <s v="3DC"/>
    <n v="190"/>
    <s v="R9 5900HS (Cezanne)"/>
    <s v="Monkey"/>
    <s v="Win: Energy Saving"/>
    <s v="@ESM"/>
    <x v="1"/>
    <n v="256"/>
    <n v="5293"/>
    <n v="737.97"/>
    <n v="7.17"/>
    <n v="4673.21"/>
    <n v="2530"/>
    <n v="84.58"/>
    <n v="29.91"/>
    <x v="62"/>
    <s v="65|3DC #190|R9 5900HS (Cezanne)|Monkey|Win: Energy Saving|v0.6.0|256|5293|737,97|7,17"/>
    <s v="65|3DC #190|R9 5900HS (Cezanne)|Monkey|Win: Energy Saving|v0.6.0|4673,21|2530|84,58|29,91"/>
    <s v="[TR][TD]65[/TD][TD]3DC #190[/TD][TD]R9 5900HS (Cezanne)[/TD][TD]Monkey[/TD][TD]Win: Energy Saving[/TD][TD]v0.6.0[/TD][TD]256[/TD][TD]5293[/TD][TD]737,97[/TD][TD]7,17[/TD][/TR]"/>
    <s v="[TR][TD]65[/TD][TD]3DC #190[/TD][TD]R9 5900HS (Cezanne)[/TD][TD]Monkey[/TD][TD]Win: Energy Saving[/TD][TD]v0.6.0[/TD][TD]4673,21[/TD][TD]2530[/TD][TD]84,58[/TD][TD]29,91[/TD][/TR]"/>
  </r>
  <r>
    <n v="66"/>
    <s v="v0.7.0"/>
    <s v="3DC"/>
    <n v="204"/>
    <s v="R7 5800X (Vermeer)"/>
    <s v="patrock84"/>
    <m/>
    <m/>
    <x v="0"/>
    <n v="77.22"/>
    <n v="24558"/>
    <n v="527.33000000000004"/>
    <n v="46.57"/>
    <n v="2341.54"/>
    <n v="6777"/>
    <n v="63.01"/>
    <n v="107.56"/>
    <x v="63"/>
    <s v="66|3DC #204|R7 5800X (Vermeer)|patrock84||v0.7.0|77,22|24558|527,33|46,57"/>
    <s v="66|3DC #204|R7 5800X (Vermeer)|patrock84||v0.7.0|2341,54|6777|63,01|107,56"/>
    <s v="[TR][TD]66[/TD][TD]3DC #204[/TD][TD]R7 5800X (Vermeer)[/TD][TD]patrock84[/TD][TD][/TD][TD]v0.7.0[/TD][TD]77,22[/TD][TD]24558[/TD][TD]527,33[/TD][TD]46,57[/TD][/TR]"/>
    <s v="[TR][TD]66[/TD][TD]3DC #204[/TD][TD]R7 5800X (Vermeer)[/TD][TD]patrock84[/TD][TD][/TD][TD]v0.7.0[/TD][TD]2341,54[/TD][TD]6777[/TD][TD]63,01[/TD][TD]107,56[/TD][/TR]"/>
  </r>
  <r>
    <n v="67"/>
    <s v="v0.7.0"/>
    <s v="CB"/>
    <n v="132"/>
    <s v="R5 3500U (Picasso)"/>
    <s v="Tenferenzu"/>
    <s v="ThinkPad E495 default"/>
    <s v="Golden Sample?"/>
    <x v="1"/>
    <n v="180.54"/>
    <n v="5863"/>
    <n v="944.68"/>
    <n v="6.21"/>
    <n v="1709.41"/>
    <n v="2399"/>
    <n v="243.84"/>
    <n v="9.84"/>
    <x v="64"/>
    <s v="67|CB #132|R5 3500U (Picasso)|Tenferenzu|ThinkPad E495 default|v0.7.0|180,54|5863|944,68|6,21"/>
    <s v="67|CB #132|R5 3500U (Picasso)|Tenferenzu|ThinkPad E495 default|v0.7.0|1709,41|2399|243,84|9,84"/>
    <s v="[TR][TD]67[/TD][TD]CB #132[/TD][TD]R5 3500U (Picasso)[/TD][TD]Tenferenzu[/TD][TD]ThinkPad E495 default[/TD][TD]v0.7.0[/TD][TD]180,54[/TD][TD]5863[/TD][TD]944,68[/TD][TD]6,21[/TD][/TR]"/>
    <s v="[TR][TD]67[/TD][TD]CB #132[/TD][TD]R5 3500U (Picasso)[/TD][TD]Tenferenzu[/TD][TD]ThinkPad E495 default[/TD][TD]v0.7.0[/TD][TD]1709,41[/TD][TD]2399[/TD][TD]243,84[/TD][TD]9,84[/TD][/TR]"/>
  </r>
  <r>
    <n v="68"/>
    <s v="v0.6.0"/>
    <s v="CB"/>
    <n v="118"/>
    <s v="i9 11980HK (TigerLake-8C)"/>
    <s v="JeanLegi"/>
    <s v="or 11900H (Eng. Sample)"/>
    <s v="ES! See Post"/>
    <x v="0"/>
    <n v="147.47999999999999"/>
    <n v="12519"/>
    <n v="541.62"/>
    <n v="23.11"/>
    <n v="2564.7600000000002"/>
    <n v="3825"/>
    <n v="101.94"/>
    <n v="37.520000000000003"/>
    <x v="65"/>
    <s v="68|CB #118|i9 11980HK (TigerLake-8C)|JeanLegi|or 11900H (Eng. Sample)|v0.6.0|147,48|12519|541,62|23,11"/>
    <s v="68|CB #118|i9 11980HK (TigerLake-8C)|JeanLegi|or 11900H (Eng. Sample)|v0.6.0|2564,76|3825|101,94|37,52"/>
    <s v="[TR][TD]68[/TD][TD]CB #118[/TD][TD]i9 11980HK (TigerLake-8C)[/TD][TD]JeanLegi[/TD][TD]or 11900H (Eng. Sample)[/TD][TD]v0.6.0[/TD][TD]147,48[/TD][TD]12519[/TD][TD]541,62[/TD][TD]23,11[/TD][/TR]"/>
    <s v="[TR][TD]68[/TD][TD]CB #118[/TD][TD]i9 11980HK (TigerLake-8C)[/TD][TD]JeanLegi[/TD][TD]or 11900H (Eng. Sample)[/TD][TD]v0.6.0[/TD][TD]2564,76[/TD][TD]3825[/TD][TD]101,94[/TD][TD]37,52[/TD][/TR]"/>
  </r>
  <r>
    <n v="69"/>
    <s v="v0.7.0"/>
    <s v="CB"/>
    <n v="137"/>
    <s v="R5 3500U (Picasso)"/>
    <s v="andi_sco"/>
    <m/>
    <m/>
    <x v="1"/>
    <n v="35.340000000000003"/>
    <n v="20603"/>
    <n v="1373.38"/>
    <n v="15"/>
    <n v="443.88"/>
    <n v="6048"/>
    <n v="372.52"/>
    <n v="16.23"/>
    <x v="66"/>
    <s v="69|CB #137|R5 3500U (Picasso)|andi_sco||v0.7.0|35,34|20603|1373,38|15"/>
    <s v="69|CB #137|R5 3500U (Picasso)|andi_sco||v0.7.0|443,88|6048|372,52|16,23"/>
    <s v="[TR][TD]69[/TD][TD]CB #137[/TD][TD]R5 3500U (Picasso)[/TD][TD]andi_sco[/TD][TD][/TD][TD]v0.7.0[/TD][TD]35,34[/TD][TD]20603[/TD][TD]1373,38[/TD][TD]15[/TD][/TR]"/>
    <s v="[TR][TD]69[/TD][TD]CB #137[/TD][TD]R5 3500U (Picasso)[/TD][TD]andi_sco[/TD][TD][/TD][TD]v0.7.0[/TD][TD]443,88[/TD][TD]6048[/TD][TD]372,52[/TD][TD]16,23[/TD][/TR]"/>
  </r>
  <r>
    <n v="70"/>
    <s v="v0.7.0"/>
    <s v="CB"/>
    <n v="140"/>
    <s v="R5 3500U (Picasso)"/>
    <s v="Asghan"/>
    <s v="ThinkPad E495 cool and quiet"/>
    <m/>
    <x v="1"/>
    <n v="144.37"/>
    <n v="6717"/>
    <n v="1031.19"/>
    <n v="6.51"/>
    <n v="1517.62"/>
    <n v="2129"/>
    <n v="309.45999999999998"/>
    <n v="6.88"/>
    <x v="67"/>
    <s v="70|CB #140|R5 3500U (Picasso)|Asghan|ThinkPad E495 cool and quiet|v0.7.0|144,37|6717|1031,19|6,51"/>
    <s v="70|CB #140|R5 3500U (Picasso)|Asghan|ThinkPad E495 cool and quiet|v0.7.0|1517,62|2129|309,46|6,88"/>
    <s v="[TR][TD]70[/TD][TD]CB #140[/TD][TD]R5 3500U (Picasso)[/TD][TD]Asghan[/TD][TD]ThinkPad E495 cool and quiet[/TD][TD]v0.7.0[/TD][TD]144,37[/TD][TD]6717[/TD][TD]1031,19[/TD][TD]6,51[/TD][/TR]"/>
    <s v="[TR][TD]70[/TD][TD]CB #140[/TD][TD]R5 3500U (Picasso)[/TD][TD]Asghan[/TD][TD]ThinkPad E495 cool and quiet[/TD][TD]v0.7.0[/TD][TD]1517,62[/TD][TD]2129[/TD][TD]309,46[/TD][TD]6,88[/TD][/TR]"/>
  </r>
  <r>
    <n v="71"/>
    <s v="v0.7.0"/>
    <s v="CB"/>
    <n v="143"/>
    <s v="i7 9750H (Coffee Lake)"/>
    <s v="Blende Up"/>
    <m/>
    <m/>
    <x v="0"/>
    <n v="111.07"/>
    <n v="13062.5"/>
    <n v="689.24"/>
    <n v="18.95"/>
    <n v="1535"/>
    <n v="5428.6440000000002"/>
    <n v="120"/>
    <n v="45.24"/>
    <x v="68"/>
    <s v="71|CB #143|i7 9750H (Coffee Lake)|Blende Up||v0.7.0|111,07|13062,5|689,24|18,95"/>
    <s v="71|CB #143|i7 9750H (Coffee Lake)|Blende Up||v0.7.0|1535|5428,644|120|45,24"/>
    <s v="[TR][TD]71[/TD][TD]CB #143[/TD][TD]i7 9750H (Coffee Lake)[/TD][TD]Blende Up[/TD][TD][/TD][TD]v0.7.0[/TD][TD]111,07[/TD][TD]13062,5[/TD][TD]689,24[/TD][TD]18,95[/TD][/TR]"/>
    <s v="[TR][TD]71[/TD][TD]CB #143[/TD][TD]i7 9750H (Coffee Lake)[/TD][TD]Blende Up[/TD][TD][/TD][TD]v0.7.0[/TD][TD]1535[/TD][TD]5428,644[/TD][TD]120[/TD][TD]45,24[/TD][/TR]"/>
  </r>
  <r>
    <n v="72"/>
    <s v="v0.7.0"/>
    <s v="CB"/>
    <n v="149"/>
    <s v="R7 2700X (Pinnacle Ridge)"/>
    <s v="Tanzmusikus"/>
    <m/>
    <m/>
    <x v="0"/>
    <n v="50.22"/>
    <n v="25952"/>
    <n v="767.28"/>
    <n v="33.82"/>
    <n v="1502.87"/>
    <n v="7620"/>
    <n v="87.32"/>
    <n v="87.26"/>
    <x v="69"/>
    <s v="72|CB #149|R7 2700X (Pinnacle Ridge)|Tanzmusikus||v0.7.0|50,22|25952|767,28|33,82"/>
    <s v="72|CB #149|R7 2700X (Pinnacle Ridge)|Tanzmusikus||v0.7.0|1502,87|7620|87,32|87,26"/>
    <s v="[TR][TD]72[/TD][TD]CB #149[/TD][TD]R7 2700X (Pinnacle Ridge)[/TD][TD]Tanzmusikus[/TD][TD][/TD][TD]v0.7.0[/TD][TD]50,22[/TD][TD]25952[/TD][TD]767,28[/TD][TD]33,82[/TD][/TR]"/>
    <s v="[TR][TD]72[/TD][TD]CB #149[/TD][TD]R7 2700X (Pinnacle Ridge)[/TD][TD]Tanzmusikus[/TD][TD][/TD][TD]v0.7.0[/TD][TD]1502,87[/TD][TD]7620[/TD][TD]87,32[/TD][TD]87,26[/TD][/TR]"/>
  </r>
  <r>
    <n v="73"/>
    <s v="v0.7.0"/>
    <s v="CB"/>
    <n v="152"/>
    <s v="R5 3500U (Picasso)"/>
    <s v="Tanzmusikus"/>
    <s v="Win = Balanced"/>
    <m/>
    <x v="0"/>
    <n v="78.09"/>
    <n v="13745"/>
    <n v="931.73"/>
    <n v="14.75"/>
    <n v="590.89"/>
    <n v="5238"/>
    <n v="323.11"/>
    <n v="16.21"/>
    <x v="70"/>
    <s v="73|CB #152|R5 3500U (Picasso)|Tanzmusikus|Win = Balanced|v0.7.0|78,09|13745|931,73|14,75"/>
    <s v="73|CB #152|R5 3500U (Picasso)|Tanzmusikus|Win = Balanced|v0.7.0|590,89|5238|323,11|16,21"/>
    <s v="[TR][TD]73[/TD][TD]CB #152[/TD][TD]R5 3500U (Picasso)[/TD][TD]Tanzmusikus[/TD][TD]Win = Balanced[/TD][TD]v0.7.0[/TD][TD]78,09[/TD][TD]13745[/TD][TD]931,73[/TD][TD]14,75[/TD][/TR]"/>
    <s v="[TR][TD]73[/TD][TD]CB #152[/TD][TD]R5 3500U (Picasso)[/TD][TD]Tanzmusikus[/TD][TD]Win = Balanced[/TD][TD]v0.7.0[/TD][TD]590,89[/TD][TD]5238[/TD][TD]323,11[/TD][TD]16,21[/TD][/TR]"/>
  </r>
  <r>
    <n v="74"/>
    <s v="v0.7.0"/>
    <s v="3DC"/>
    <n v="205"/>
    <s v="R5 4500U (Renoir)"/>
    <s v="Poekel"/>
    <m/>
    <m/>
    <x v="0"/>
    <n v="190"/>
    <n v="7302.14"/>
    <n v="720.78"/>
    <n v="10.130000000000001"/>
    <n v="2061.89"/>
    <n v="2723.7275"/>
    <n v="178.0625"/>
    <n v="15.3"/>
    <x v="71"/>
    <s v="74|3DC #205|R5 4500U (Renoir)|Poekel||v0.7.0|190|7302,14|720,78|10,13"/>
    <s v="74|3DC #205|R5 4500U (Renoir)|Poekel||v0.7.0|2061,89|2723,7275|178,0625|15,3"/>
    <s v="[TR][TD]74[/TD][TD]3DC #205[/TD][TD]R5 4500U (Renoir)[/TD][TD]Poekel[/TD][TD][/TD][TD]v0.7.0[/TD][TD]190[/TD][TD]7302,14[/TD][TD]720,78[/TD][TD]10,13[/TD][/TR]"/>
    <s v="[TR][TD]74[/TD][TD]3DC #205[/TD][TD]R5 4500U (Renoir)[/TD][TD]Poekel[/TD][TD][/TD][TD]v0.7.0[/TD][TD]2061,89[/TD][TD]2723,7275[/TD][TD]178,0625[/TD][TD]15,3[/TD][/TR]"/>
  </r>
  <r>
    <n v="75"/>
    <s v="v0.7.0"/>
    <s v="3DC"/>
    <n v="212"/>
    <s v="R5 2500U (Raven Ridge)"/>
    <s v="Tiberius"/>
    <m/>
    <m/>
    <x v="0"/>
    <n v="126.49"/>
    <n v="7799"/>
    <n v="1013.61"/>
    <n v="7.69"/>
    <n v="1216.69"/>
    <n v="2588"/>
    <n v="317.62"/>
    <n v="8.15"/>
    <x v="72"/>
    <s v="75|3DC #212|R5 2500U (Raven Ridge)|Tiberius||v0.7.0|126,49|7799|1013,61|7,69"/>
    <s v="75|3DC #212|R5 2500U (Raven Ridge)|Tiberius||v0.7.0|1216,69|2588|317,62|8,15"/>
    <s v="[TR][TD]75[/TD][TD]3DC #212[/TD][TD]R5 2500U (Raven Ridge)[/TD][TD]Tiberius[/TD][TD][/TD][TD]v0.7.0[/TD][TD]126,49[/TD][TD]7799[/TD][TD]1013,61[/TD][TD]7,69[/TD][/TR]"/>
    <s v="[TR][TD]75[/TD][TD]3DC #212[/TD][TD]R5 2500U (Raven Ridge)[/TD][TD]Tiberius[/TD][TD][/TD][TD]v0.7.0[/TD][TD]1216,69[/TD][TD]2588[/TD][TD]317,62[/TD][TD]8,15[/TD][/TR]"/>
  </r>
  <r>
    <n v="76"/>
    <s v="v0.7.0"/>
    <s v="CB"/>
    <n v="173"/>
    <s v="R5 5600X (Vermeer)"/>
    <s v="Freiheraus"/>
    <m/>
    <m/>
    <x v="0"/>
    <n v="94.92"/>
    <n v="20057.62"/>
    <n v="525.22"/>
    <n v="38.19"/>
    <n v="2098.9899999999998"/>
    <n v="5870.3512499999997"/>
    <n v="81.157499999999999"/>
    <n v="72.33"/>
    <x v="73"/>
    <s v="76|CB #173|R5 5600X (Vermeer)|Freiheraus||v0.7.0|94,92|20057,62|525,22|38,19"/>
    <s v="76|CB #173|R5 5600X (Vermeer)|Freiheraus||v0.7.0|2098,99|5870,35125|81,1575|72,33"/>
    <s v="[TR][TD]76[/TD][TD]CB #173[/TD][TD]R5 5600X (Vermeer)[/TD][TD]Freiheraus[/TD][TD][/TD][TD]v0.7.0[/TD][TD]94,92[/TD][TD]20057,62[/TD][TD]525,22[/TD][TD]38,19[/TD][/TR]"/>
    <s v="[TR][TD]76[/TD][TD]CB #173[/TD][TD]R5 5600X (Vermeer)[/TD][TD]Freiheraus[/TD][TD][/TD][TD]v0.7.0[/TD][TD]2098,99[/TD][TD]5870,35125[/TD][TD]81,1575[/TD][TD]72,33[/TD][/TR]"/>
  </r>
  <r>
    <n v="77"/>
    <s v="v0.7.0"/>
    <s v="3DC"/>
    <n v="234"/>
    <s v="R7 5800H (Cezanne)"/>
    <s v="Fondness"/>
    <m/>
    <m/>
    <x v="0"/>
    <n v="210.66"/>
    <n v="8085"/>
    <n v="587.17999999999995"/>
    <n v="13.77"/>
    <n v="3492.77"/>
    <n v="3775"/>
    <n v="75.84"/>
    <n v="49.77"/>
    <x v="74"/>
    <s v="77|3DC #234|R7 5800H (Cezanne)|Fondness||v0.7.0|210,66|8085|587,18|13,77"/>
    <s v="77|3DC #234|R7 5800H (Cezanne)|Fondness||v0.7.0|3492,77|3775|75,84|49,77"/>
    <s v="[TR][TD]77[/TD][TD]3DC #234[/TD][TD]R7 5800H (Cezanne)[/TD][TD]Fondness[/TD][TD][/TD][TD]v0.7.0[/TD][TD]210,66[/TD][TD]8085[/TD][TD]587,18[/TD][TD]13,77[/TD][/TR]"/>
    <s v="[TR][TD]77[/TD][TD]3DC #234[/TD][TD]R7 5800H (Cezanne)[/TD][TD]Fondness[/TD][TD][/TD][TD]v0.7.0[/TD][TD]3492,77[/TD][TD]3775[/TD][TD]75,84[/TD][TD]49,77[/TD][/TR]"/>
  </r>
  <r>
    <n v="78"/>
    <s v="v0.7.0"/>
    <s v="3DC"/>
    <n v="241"/>
    <s v="R5 5600X (Vermeer)"/>
    <s v="Scoty"/>
    <m/>
    <m/>
    <x v="1"/>
    <n v="78.38"/>
    <n v="23969.25"/>
    <n v="532.30999999999995"/>
    <n v="45.03"/>
    <n v="2001.77"/>
    <n v="6042"/>
    <n v="82.7"/>
    <n v="73.08"/>
    <x v="75"/>
    <s v="78|3DC #241|R5 5600X (Vermeer)|Scoty||v0.7.0|78,38|23969,25|532,31|45,03"/>
    <s v="78|3DC #241|R5 5600X (Vermeer)|Scoty||v0.7.0|2001,77|6042|82,7|73,08"/>
    <s v="[TR][TD]78[/TD][TD]3DC #241[/TD][TD]R5 5600X (Vermeer)[/TD][TD]Scoty[/TD][TD][/TD][TD]v0.7.0[/TD][TD]78,38[/TD][TD]23969,25[/TD][TD]532,31[/TD][TD]45,03[/TD][/TR]"/>
    <s v="[TR][TD]78[/TD][TD]3DC #241[/TD][TD]R5 5600X (Vermeer)[/TD][TD]Scoty[/TD][TD][/TD][TD]v0.7.0[/TD][TD]2001,77[/TD][TD]6042[/TD][TD]82,7[/TD][TD]73,08[/TD][/TR]"/>
  </r>
  <r>
    <n v="79"/>
    <s v="v0.7.2"/>
    <s v="3DC"/>
    <n v="242"/>
    <s v="P Silver N6000 (JasperLake)"/>
    <s v="Tralalak"/>
    <m/>
    <m/>
    <x v="0"/>
    <n v="95.02"/>
    <n v="8577.2000000000007"/>
    <n v="1227"/>
    <n v="6.99"/>
    <n v="512.39"/>
    <n v="3703.3049999999998"/>
    <n v="527"/>
    <n v="7.03"/>
    <x v="76"/>
    <s v="79|3DC #242|P Silver N6000 (JasperLake)|Tralalak||v0.7.2|95,02|8577,2|1227|6,99"/>
    <s v="79|3DC #242|P Silver N6000 (JasperLake)|Tralalak||v0.7.2|512,39|3703,305|527|7,03"/>
    <s v="[TR][TD]79[/TD][TD]3DC #242[/TD][TD]P Silver N6000 (JasperLake)[/TD][TD]Tralalak[/TD][TD][/TD][TD]v0.7.2[/TD][TD]95,02[/TD][TD]8577,2[/TD][TD]1227[/TD][TD]6,99[/TD][/TR]"/>
    <s v="[TR][TD]79[/TD][TD]3DC #242[/TD][TD]P Silver N6000 (JasperLake)[/TD][TD]Tralalak[/TD][TD][/TD][TD]v0.7.2[/TD][TD]512,39[/TD][TD]3703,305[/TD][TD]527[/TD][TD]7,03[/TD][/TR]"/>
  </r>
  <r>
    <n v="80"/>
    <s v="v0.7.2"/>
    <s v="3DC"/>
    <n v="244"/>
    <s v="Celeron N5100 (JasperLake)"/>
    <s v="y33H@"/>
    <m/>
    <m/>
    <x v="0"/>
    <n v="65.849999999999994"/>
    <n v="9505"/>
    <n v="1597.64"/>
    <n v="5.95"/>
    <n v="287.18"/>
    <n v="4550"/>
    <n v="765.23"/>
    <n v="5.95"/>
    <x v="77"/>
    <s v="80|3DC #244|Celeron N5100 (JasperLake)|y33H@||v0.7.2|65,85|9505|1597,64|5,95"/>
    <s v="80|3DC #244|Celeron N5100 (JasperLake)|y33H@||v0.7.2|287,18|4550|765,23|5,95"/>
    <s v="[TR][TD]80[/TD][TD]3DC #244[/TD][TD]Celeron N5100 (JasperLake)[/TD][TD]y33H@[/TD][TD][/TD][TD]v0.7.2[/TD][TD]65,85[/TD][TD]9505[/TD][TD]1597,64[/TD][TD]5,95[/TD][/TR]"/>
    <s v="[TR][TD]80[/TD][TD]3DC #244[/TD][TD]Celeron N5100 (JasperLake)[/TD][TD]y33H@[/TD][TD][/TD][TD]v0.7.2[/TD][TD]287,18[/TD][TD]4550[/TD][TD]765,23[/TD][TD]5,95[/TD][/TR]"/>
  </r>
  <r>
    <n v="81"/>
    <s v="v0.7.0"/>
    <s v="CB"/>
    <n v="178"/>
    <s v="R3 4300G (Renoir)"/>
    <s v="Lord Maiki"/>
    <m/>
    <m/>
    <x v="0"/>
    <n v="188.44"/>
    <n v="6349.88"/>
    <n v="835.72"/>
    <n v="7.6"/>
    <n v="1513.55"/>
    <n v="4075.1950000000002"/>
    <n v="162.1275"/>
    <n v="25.14"/>
    <x v="78"/>
    <s v="81|CB #178|R3 4300G (Renoir)|Lord Maiki||v0.7.0|188,44|6349,88|835,72|7,6"/>
    <s v="81|CB #178|R3 4300G (Renoir)|Lord Maiki||v0.7.0|1513,55|4075,195|162,1275|25,14"/>
    <s v="[TR][TD]81[/TD][TD]CB #178[/TD][TD]R3 4300G (Renoir)[/TD][TD]Lord Maiki[/TD][TD][/TD][TD]v0.7.0[/TD][TD]188,44[/TD][TD]6349,88[/TD][TD]835,72[/TD][TD]7,6[/TD][/TR]"/>
    <s v="[TR][TD]81[/TD][TD]CB #178[/TD][TD]R3 4300G (Renoir)[/TD][TD]Lord Maiki[/TD][TD][/TD][TD]v0.7.0[/TD][TD]1513,55[/TD][TD]4075,195[/TD][TD]162,1275[/TD][TD]25,14[/TD][/TR]"/>
  </r>
  <r>
    <n v="82"/>
    <s v="v0.7.0"/>
    <s v="CB"/>
    <n v="181"/>
    <s v="i7 1165G7 (TigerLake)"/>
    <s v="mkl1"/>
    <m/>
    <m/>
    <x v="0"/>
    <n v="155.84"/>
    <n v="11590"/>
    <n v="553.66999999999996"/>
    <n v="20.93"/>
    <n v="1136.33"/>
    <n v="5208"/>
    <n v="168.99"/>
    <n v="30.82"/>
    <x v="79"/>
    <s v="82|CB #181|i7 1165G7 (TigerLake)|mkl1||v0.7.0|155,84|11590|553,67|20,93"/>
    <s v="82|CB #181|i7 1165G7 (TigerLake)|mkl1||v0.7.0|1136,33|5208|168,99|30,82"/>
    <s v="[TR][TD]82[/TD][TD]CB #181[/TD][TD]i7 1165G7 (TigerLake)[/TD][TD]mkl1[/TD][TD][/TD][TD]v0.7.0[/TD][TD]155,84[/TD][TD]11590[/TD][TD]553,67[/TD][TD]20,93[/TD][/TR]"/>
    <s v="[TR][TD]82[/TD][TD]CB #181[/TD][TD]i7 1165G7 (TigerLake)[/TD][TD]mkl1[/TD][TD][/TD][TD]v0.7.0[/TD][TD]1136,33[/TD][TD]5208[/TD][TD]168,99[/TD][TD]30,82[/TD][/TR]"/>
  </r>
  <r>
    <n v="83"/>
    <s v="v0.7.2"/>
    <s v="CB"/>
    <n v="184"/>
    <s v="i5 11500 (Rocket Lake)"/>
    <s v="Freiheraus"/>
    <m/>
    <m/>
    <x v="0"/>
    <n v="83.47"/>
    <n v="20987"/>
    <n v="570.83000000000004"/>
    <n v="36.770000000000003"/>
    <n v="1480.21"/>
    <n v="6750"/>
    <n v="100.09"/>
    <n v="67.44"/>
    <x v="80"/>
    <s v="83|CB #184|i5 11500 (Rocket Lake)|Freiheraus||v0.7.2|83,47|20987|570,83|36,77"/>
    <s v="83|CB #184|i5 11500 (Rocket Lake)|Freiheraus||v0.7.2|1480,21|6750|100,09|67,44"/>
    <s v="[TR][TD]83[/TD][TD]CB #184[/TD][TD]i5 11500 (Rocket Lake)[/TD][TD]Freiheraus[/TD][TD][/TD][TD]v0.7.2[/TD][TD]83,47[/TD][TD]20987[/TD][TD]570,83[/TD][TD]36,77[/TD][/TR]"/>
    <s v="[TR][TD]83[/TD][TD]CB #184[/TD][TD]i5 11500 (Rocket Lake)[/TD][TD]Freiheraus[/TD][TD][/TD][TD]v0.7.2[/TD][TD]1480,21[/TD][TD]6750[/TD][TD]100,09[/TD][TD]67,44[/TD][/TR]"/>
  </r>
  <r>
    <n v="84"/>
    <s v="v0.7.2"/>
    <s v="3DC"/>
    <n v="257"/>
    <s v="i7 11700K (Rocket Lake)"/>
    <s v="Triskaine"/>
    <m/>
    <m/>
    <x v="0"/>
    <n v="83.97"/>
    <n v="23458.63"/>
    <n v="507.64"/>
    <n v="46.21"/>
    <n v="1887.59"/>
    <n v="8241.4330000000009"/>
    <n v="64.282000000000011"/>
    <n v="128.21"/>
    <x v="81"/>
    <s v="84|3DC #257|i7 11700K (Rocket Lake)|Triskaine||v0.7.2|83,97|23458,63|507,64|46,21"/>
    <s v="84|3DC #257|i7 11700K (Rocket Lake)|Triskaine||v0.7.2|1887,59|8241,433|64,282|128,21"/>
    <s v="[TR][TD]84[/TD][TD]3DC #257[/TD][TD]i7 11700K (Rocket Lake)[/TD][TD]Triskaine[/TD][TD][/TD][TD]v0.7.2[/TD][TD]83,97[/TD][TD]23458,63[/TD][TD]507,64[/TD][TD]46,21[/TD][/TR]"/>
    <s v="[TR][TD]84[/TD][TD]3DC #257[/TD][TD]i7 11700K (Rocket Lake)[/TD][TD]Triskaine[/TD][TD][/TD][TD]v0.7.2[/TD][TD]1887,59[/TD][TD]8241,433[/TD][TD]64,282[/TD][TD]128,21[/TD][/TR]"/>
  </r>
  <r>
    <n v="85"/>
    <s v="v0.7.2"/>
    <s v="CB"/>
    <n v="186"/>
    <s v="i5 11400F (Rocket Lake)"/>
    <s v="zymotic"/>
    <s v="-95mV offset"/>
    <s v="@-95mV"/>
    <x v="0"/>
    <n v="106.64"/>
    <n v="16480.22"/>
    <n v="568.99"/>
    <n v="28.96"/>
    <n v="1485.51"/>
    <n v="7981.25"/>
    <n v="84.342500000000001"/>
    <n v="94.63"/>
    <x v="82"/>
    <s v="85|CB #186|i5 11400F (Rocket Lake)|zymotic|-95mV offset|v0.7.2|106,64|16480,22|568,99|28,96"/>
    <s v="85|CB #186|i5 11400F (Rocket Lake)|zymotic|-95mV offset|v0.7.2|1485,51|7981,25|84,3425|94,63"/>
    <s v="[TR][TD]85[/TD][TD]CB #186[/TD][TD]i5 11400F (Rocket Lake)[/TD][TD]zymotic[/TD][TD]-95mV offset[/TD][TD]v0.7.2[/TD][TD]106,64[/TD][TD]16480,22[/TD][TD]568,99[/TD][TD]28,96[/TD][/TR]"/>
    <s v="[TR][TD]85[/TD][TD]CB #186[/TD][TD]i5 11400F (Rocket Lake)[/TD][TD]zymotic[/TD][TD]-95mV offset[/TD][TD]v0.7.2[/TD][TD]1485,51[/TD][TD]7981,25[/TD][TD]84,3425[/TD][TD]94,63[/TD][/TR]"/>
  </r>
  <r>
    <n v="86"/>
    <s v="v0.7.2"/>
    <s v="3DC"/>
    <n v="261"/>
    <s v="R5 5600X (Vermeer)"/>
    <s v="Holgi"/>
    <m/>
    <m/>
    <x v="1"/>
    <n v="75.87"/>
    <n v="24717.13"/>
    <n v="533.22"/>
    <n v="46.35"/>
    <n v="1924.72"/>
    <n v="6166.54"/>
    <n v="84.25"/>
    <n v="73.19"/>
    <x v="83"/>
    <s v="86|3DC #261|R5 5600X (Vermeer)|Holgi||v0.7.2|75,87|24717,13|533,22|46,35"/>
    <s v="86|3DC #261|R5 5600X (Vermeer)|Holgi||v0.7.2|1924,72|6166,54|84,25|73,19"/>
    <s v="[TR][TD]86[/TD][TD]3DC #261[/TD][TD]R5 5600X (Vermeer)[/TD][TD]Holgi[/TD][TD][/TD][TD]v0.7.2[/TD][TD]75,87[/TD][TD]24717,13[/TD][TD]533,22[/TD][TD]46,35[/TD][/TR]"/>
    <s v="[TR][TD]86[/TD][TD]3DC #261[/TD][TD]R5 5600X (Vermeer)[/TD][TD]Holgi[/TD][TD][/TD][TD]v0.7.2[/TD][TD]1924,72[/TD][TD]6166,54[/TD][TD]84,25[/TD][TD]73,19[/TD][/TR]"/>
  </r>
  <r>
    <n v="87"/>
    <s v="v0.7.2"/>
    <s v="3DC"/>
    <n v="279"/>
    <s v="TR 1900X (Whitehaven)"/>
    <s v="BlackArchon"/>
    <m/>
    <m/>
    <x v="0"/>
    <n v="26.63"/>
    <n v="48597"/>
    <n v="772.61"/>
    <n v="62.9"/>
    <n v="771.77"/>
    <n v="14692.8"/>
    <n v="88.2"/>
    <n v="166.6"/>
    <x v="84"/>
    <s v="87|3DC #279|TR 1900X (Whitehaven)|BlackArchon||v0.7.2|26,63|48597|772,61|62,9"/>
    <s v="87|3DC #279|TR 1900X (Whitehaven)|BlackArchon||v0.7.2|771,77|14692,8|88,2|166,6"/>
    <s v="[TR][TD]87[/TD][TD]3DC #279[/TD][TD]TR 1900X (Whitehaven)[/TD][TD]BlackArchon[/TD][TD][/TD][TD]v0.7.2[/TD][TD]26,63[/TD][TD]48597[/TD][TD]772,61[/TD][TD]62,9[/TD][/TR]"/>
    <s v="[TR][TD]87[/TD][TD]3DC #279[/TD][TD]TR 1900X (Whitehaven)[/TD][TD]BlackArchon[/TD][TD][/TD][TD]v0.7.2[/TD][TD]771,77[/TD][TD]14692,8[/TD][TD]88,2[/TD][TD]166,6[/TD][/TR]"/>
  </r>
  <r>
    <n v="88"/>
    <s v="v0.7.2"/>
    <s v="CB"/>
    <n v="214"/>
    <s v="R9 5900X (Vermeer)"/>
    <s v="Verangry"/>
    <m/>
    <m/>
    <x v="1"/>
    <n v="89.89"/>
    <n v="23660.84"/>
    <n v="470.17"/>
    <n v="50.32"/>
    <n v="5170.32"/>
    <n v="4844.1812499999996"/>
    <n v="39.926875000000003"/>
    <n v="121.33"/>
    <x v="85"/>
    <s v="88|CB #214|R9 5900X (Vermeer)|Verangry||v0.7.2|89,89|23660,84|470,17|50,32"/>
    <s v="88|CB #214|R9 5900X (Vermeer)|Verangry||v0.7.2|5170,32|4844,18125|39,926875|121,33"/>
    <s v="[TR][TD]88[/TD][TD]CB #214[/TD][TD]R9 5900X (Vermeer)[/TD][TD]Verangry[/TD][TD][/TD][TD]v0.7.2[/TD][TD]89,89[/TD][TD]23660,84[/TD][TD]470,17[/TD][TD]50,32[/TD][/TR]"/>
    <s v="[TR][TD]88[/TD][TD]CB #214[/TD][TD]R9 5900X (Vermeer)[/TD][TD]Verangry[/TD][TD][/TD][TD]v0.7.2[/TD][TD]5170,32[/TD][TD]4844,18125[/TD][TD]39,926875[/TD][TD]121,33[/TD][/TR]"/>
  </r>
  <r>
    <n v="89"/>
    <s v="v0.7.2"/>
    <s v="AT"/>
    <n v="8"/>
    <s v="R9 5950X (Vermeer)"/>
    <s v="JoeRambo"/>
    <s v="@4,4Ghz noSMT"/>
    <s v="@4,4Ghz noSMT"/>
    <x v="1"/>
    <n v="94.33"/>
    <n v="19142"/>
    <n v="553.82000000000005"/>
    <n v="34.56"/>
    <n v="5254.59"/>
    <n v="4412"/>
    <n v="43.14"/>
    <n v="102.27"/>
    <x v="86"/>
    <s v="89|AT #8|R9 5950X (Vermeer)|JoeRambo|@4,4Ghz noSMT|v0.7.2|94,33|19142|553,82|34,56"/>
    <s v="89|AT #8|R9 5950X (Vermeer)|JoeRambo|@4,4Ghz noSMT|v0.7.2|5254,59|4412|43,14|102,27"/>
    <s v="[TR][TD]89[/TD][TD]AT #8[/TD][TD]R9 5950X (Vermeer)[/TD][TD]JoeRambo[/TD][TD]@4,4Ghz noSMT[/TD][TD]v0.7.2[/TD][TD]94,33[/TD][TD]19142[/TD][TD]553,82[/TD][TD]34,56[/TD][/TR]"/>
    <s v="[TR][TD]89[/TD][TD]AT #8[/TD][TD]R9 5950X (Vermeer)[/TD][TD]JoeRambo[/TD][TD]@4,4Ghz noSMT[/TD][TD]v0.7.2[/TD][TD]5254,59[/TD][TD]4412[/TD][TD]43,14[/TD][TD]102,27[/TD][/TR]"/>
  </r>
  <r>
    <n v="90"/>
    <s v="v0.7.2"/>
    <s v="CB"/>
    <n v="218"/>
    <s v="R9 5900X (Vermeer)"/>
    <s v="Verangry"/>
    <s v="@Stock"/>
    <m/>
    <x v="0"/>
    <n v="71.430000000000007"/>
    <n v="26897"/>
    <n v="520.49"/>
    <n v="51.68"/>
    <n v="4236.1000000000004"/>
    <n v="5274"/>
    <n v="44.76"/>
    <n v="117.82"/>
    <x v="87"/>
    <s v="90|CB #218|R9 5900X (Vermeer)|Verangry|@Stock|v0.7.2|71,43|26897|520,49|51,68"/>
    <s v="90|CB #218|R9 5900X (Vermeer)|Verangry|@Stock|v0.7.2|4236,1|5274|44,76|117,82"/>
    <s v="[TR][TD]90[/TD][TD]CB #218[/TD][TD]R9 5900X (Vermeer)[/TD][TD]Verangry[/TD][TD]@Stock[/TD][TD]v0.7.2[/TD][TD]71,43[/TD][TD]26897[/TD][TD]520,49[/TD][TD]51,68[/TD][/TR]"/>
    <s v="[TR][TD]90[/TD][TD]CB #218[/TD][TD]R9 5900X (Vermeer)[/TD][TD]Verangry[/TD][TD]@Stock[/TD][TD]v0.7.2[/TD][TD]4236,1[/TD][TD]5274[/TD][TD]44,76[/TD][TD]117,82[/TD][/TR]"/>
  </r>
  <r>
    <n v="91"/>
    <s v="v0.7.2"/>
    <s v="AT"/>
    <n v="17"/>
    <s v="i5 4690k (Haswell)"/>
    <s v="zebrax2"/>
    <s v="@Stock"/>
    <m/>
    <x v="0"/>
    <n v="40.93"/>
    <n v="28989"/>
    <n v="842.74"/>
    <n v="34.4"/>
    <n v="260.36"/>
    <n v="16486"/>
    <n v="232.98"/>
    <n v="70.760000000000005"/>
    <x v="88"/>
    <s v="91|AT #17|i5 4690k (Haswell)|zebrax2|@Stock|v0.7.2|40,93|28989|842,74|34,4"/>
    <s v="91|AT #17|i5 4690k (Haswell)|zebrax2|@Stock|v0.7.2|260,36|16486|232,98|70,76"/>
    <s v="[TR][TD]91[/TD][TD]AT #17[/TD][TD]i5 4690k (Haswell)[/TD][TD]zebrax2[/TD][TD]@Stock[/TD][TD]v0.7.2[/TD][TD]40,93[/TD][TD]28989[/TD][TD]842,74[/TD][TD]34,4[/TD][/TR]"/>
    <s v="[TR][TD]91[/TD][TD]AT #17[/TD][TD]i5 4690k (Haswell)[/TD][TD]zebrax2[/TD][TD]@Stock[/TD][TD]v0.7.2[/TD][TD]260,36[/TD][TD]16486[/TD][TD]232,98[/TD][TD]70,76[/TD][/TR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0BFEFE-A716-4026-A564-144290A7DD0A}" name="PivotTable1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41">
  <location ref="B3:C51" firstHeaderRow="1" firstDataRow="1" firstDataCol="1" rowPageCount="1" colPageCount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151">
        <item m="1" x="141"/>
        <item m="1" x="122"/>
        <item m="1" x="134"/>
        <item m="1" x="149"/>
        <item m="1" x="144"/>
        <item m="1" x="90"/>
        <item m="1" x="113"/>
        <item m="1" x="92"/>
        <item m="1" x="116"/>
        <item m="1" x="105"/>
        <item m="1" x="147"/>
        <item m="1" x="117"/>
        <item m="1" x="93"/>
        <item m="1" x="95"/>
        <item m="1" x="143"/>
        <item m="1" x="139"/>
        <item m="1" x="135"/>
        <item m="1" x="104"/>
        <item m="1" x="129"/>
        <item m="1" x="125"/>
        <item x="0"/>
        <item x="1"/>
        <item x="2"/>
        <item x="3"/>
        <item x="4"/>
        <item x="5"/>
        <item x="6"/>
        <item x="7"/>
        <item m="1" x="111"/>
        <item x="9"/>
        <item x="10"/>
        <item x="11"/>
        <item m="1" x="146"/>
        <item x="13"/>
        <item x="14"/>
        <item x="15"/>
        <item x="16"/>
        <item x="17"/>
        <item x="18"/>
        <item x="19"/>
        <item m="1" x="123"/>
        <item m="1" x="126"/>
        <item m="1" x="137"/>
        <item m="1" x="142"/>
        <item m="1" x="128"/>
        <item m="1" x="136"/>
        <item x="8"/>
        <item x="12"/>
        <item x="20"/>
        <item x="21"/>
        <item x="22"/>
        <item x="23"/>
        <item x="24"/>
        <item x="25"/>
        <item m="1" x="121"/>
        <item m="1" x="106"/>
        <item m="1" x="124"/>
        <item x="29"/>
        <item m="1" x="94"/>
        <item m="1" x="98"/>
        <item m="1" x="100"/>
        <item m="1" x="109"/>
        <item m="1" x="102"/>
        <item m="1" x="91"/>
        <item m="1" x="103"/>
        <item m="1" x="108"/>
        <item m="1" x="133"/>
        <item m="1" x="96"/>
        <item m="1" x="115"/>
        <item m="1" x="110"/>
        <item m="1" x="130"/>
        <item m="1" x="97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107"/>
        <item m="1" x="127"/>
        <item m="1" x="132"/>
        <item m="1" x="101"/>
        <item m="1" x="140"/>
        <item m="1" x="89"/>
        <item m="1" x="148"/>
        <item m="1" x="138"/>
        <item m="1" x="131"/>
        <item m="1" x="99"/>
        <item m="1" x="145"/>
        <item m="1" x="119"/>
        <item m="1" x="120"/>
        <item m="1" x="118"/>
        <item x="56"/>
        <item x="43"/>
        <item m="1" x="112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114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68"/>
        <item x="81"/>
        <item x="82"/>
        <item x="44"/>
        <item x="83"/>
        <item x="84"/>
        <item x="85"/>
        <item x="86"/>
        <item x="87"/>
        <item x="8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17"/>
  </rowFields>
  <rowItems count="48">
    <i>
      <x v="81"/>
    </i>
    <i>
      <x v="50"/>
    </i>
    <i>
      <x v="78"/>
    </i>
    <i>
      <x v="145"/>
    </i>
    <i>
      <x v="118"/>
    </i>
    <i>
      <x v="36"/>
    </i>
    <i>
      <x v="114"/>
    </i>
    <i>
      <x v="116"/>
    </i>
    <i>
      <x v="111"/>
    </i>
    <i>
      <x v="149"/>
    </i>
    <i>
      <x v="102"/>
    </i>
    <i>
      <x v="21"/>
    </i>
    <i>
      <x v="128"/>
    </i>
    <i>
      <x v="84"/>
    </i>
    <i>
      <x v="73"/>
    </i>
    <i>
      <x v="83"/>
    </i>
    <i>
      <x v="115"/>
    </i>
    <i>
      <x v="85"/>
    </i>
    <i>
      <x v="136"/>
    </i>
    <i>
      <x v="148"/>
    </i>
    <i>
      <x v="87"/>
    </i>
    <i>
      <x v="122"/>
    </i>
    <i>
      <x v="129"/>
    </i>
    <i>
      <x v="139"/>
    </i>
    <i>
      <x v="80"/>
    </i>
    <i>
      <x v="141"/>
    </i>
    <i>
      <x v="30"/>
    </i>
    <i>
      <x v="132"/>
    </i>
    <i>
      <x v="135"/>
    </i>
    <i>
      <x v="106"/>
    </i>
    <i>
      <x v="142"/>
    </i>
    <i>
      <x v="110"/>
    </i>
    <i>
      <x v="140"/>
    </i>
    <i>
      <x v="119"/>
    </i>
    <i>
      <x v="131"/>
    </i>
    <i>
      <x v="22"/>
    </i>
    <i>
      <x v="26"/>
    </i>
    <i>
      <x v="20"/>
    </i>
    <i>
      <x v="31"/>
    </i>
    <i>
      <x v="124"/>
    </i>
    <i>
      <x v="24"/>
    </i>
    <i>
      <x v="138"/>
    </i>
    <i>
      <x v="103"/>
    </i>
    <i>
      <x v="137"/>
    </i>
    <i>
      <x v="130"/>
    </i>
    <i>
      <x v="133"/>
    </i>
    <i>
      <x v="57"/>
    </i>
    <i t="grand">
      <x/>
    </i>
  </rowItems>
  <colItems count="1">
    <i/>
  </colItems>
  <pageFields count="1">
    <pageField fld="8" item="1" hier="-1"/>
  </pageFields>
  <dataFields count="1">
    <dataField name="Summe von PES ST" fld="9" baseField="0" baseItem="3" numFmtId="4"/>
  </dataField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6CE95F-2CE7-42FD-BB6D-DBBA62D051FD}" name="PivotTable1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38">
  <location ref="B3:C51" firstHeaderRow="1" firstDataRow="1" firstDataCol="1" rowPageCount="1" colPageCount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51">
        <item m="1" x="141"/>
        <item m="1" x="122"/>
        <item m="1" x="134"/>
        <item m="1" x="149"/>
        <item m="1" x="144"/>
        <item m="1" x="90"/>
        <item m="1" x="113"/>
        <item m="1" x="92"/>
        <item m="1" x="116"/>
        <item m="1" x="105"/>
        <item m="1" x="147"/>
        <item m="1" x="117"/>
        <item m="1" x="93"/>
        <item m="1" x="95"/>
        <item m="1" x="143"/>
        <item m="1" x="139"/>
        <item m="1" x="135"/>
        <item m="1" x="104"/>
        <item m="1" x="129"/>
        <item m="1" x="125"/>
        <item x="0"/>
        <item x="1"/>
        <item x="2"/>
        <item x="3"/>
        <item x="4"/>
        <item x="5"/>
        <item x="6"/>
        <item x="7"/>
        <item m="1" x="111"/>
        <item x="9"/>
        <item x="10"/>
        <item x="11"/>
        <item m="1" x="146"/>
        <item x="13"/>
        <item x="14"/>
        <item x="15"/>
        <item x="16"/>
        <item x="17"/>
        <item x="18"/>
        <item x="19"/>
        <item m="1" x="123"/>
        <item m="1" x="126"/>
        <item m="1" x="137"/>
        <item m="1" x="142"/>
        <item m="1" x="128"/>
        <item m="1" x="136"/>
        <item x="8"/>
        <item x="12"/>
        <item x="20"/>
        <item x="21"/>
        <item x="22"/>
        <item x="23"/>
        <item x="24"/>
        <item x="25"/>
        <item m="1" x="121"/>
        <item m="1" x="106"/>
        <item m="1" x="124"/>
        <item x="29"/>
        <item m="1" x="94"/>
        <item m="1" x="98"/>
        <item m="1" x="100"/>
        <item m="1" x="109"/>
        <item m="1" x="102"/>
        <item m="1" x="91"/>
        <item m="1" x="103"/>
        <item m="1" x="108"/>
        <item m="1" x="133"/>
        <item m="1" x="96"/>
        <item m="1" x="115"/>
        <item m="1" x="110"/>
        <item m="1" x="130"/>
        <item m="1" x="97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107"/>
        <item m="1" x="127"/>
        <item m="1" x="132"/>
        <item m="1" x="101"/>
        <item m="1" x="140"/>
        <item m="1" x="89"/>
        <item m="1" x="148"/>
        <item m="1" x="138"/>
        <item m="1" x="131"/>
        <item m="1" x="99"/>
        <item m="1" x="145"/>
        <item m="1" x="119"/>
        <item m="1" x="120"/>
        <item m="1" x="118"/>
        <item x="56"/>
        <item x="43"/>
        <item m="1" x="112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114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68"/>
        <item x="81"/>
        <item x="82"/>
        <item x="44"/>
        <item x="83"/>
        <item x="84"/>
        <item x="85"/>
        <item x="86"/>
        <item x="87"/>
        <item x="8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17"/>
  </rowFields>
  <rowItems count="48">
    <i>
      <x v="50"/>
    </i>
    <i>
      <x v="145"/>
    </i>
    <i>
      <x v="78"/>
    </i>
    <i>
      <x v="36"/>
    </i>
    <i>
      <x v="21"/>
    </i>
    <i>
      <x v="102"/>
    </i>
    <i>
      <x v="118"/>
    </i>
    <i>
      <x v="149"/>
    </i>
    <i>
      <x v="83"/>
    </i>
    <i>
      <x v="114"/>
    </i>
    <i>
      <x v="87"/>
    </i>
    <i>
      <x v="148"/>
    </i>
    <i>
      <x v="128"/>
    </i>
    <i>
      <x v="85"/>
    </i>
    <i>
      <x v="122"/>
    </i>
    <i>
      <x v="111"/>
    </i>
    <i>
      <x v="141"/>
    </i>
    <i>
      <x v="139"/>
    </i>
    <i>
      <x v="84"/>
    </i>
    <i>
      <x v="73"/>
    </i>
    <i>
      <x v="132"/>
    </i>
    <i>
      <x v="116"/>
    </i>
    <i>
      <x v="81"/>
    </i>
    <i>
      <x v="142"/>
    </i>
    <i>
      <x v="106"/>
    </i>
    <i>
      <x v="129"/>
    </i>
    <i>
      <x v="115"/>
    </i>
    <i>
      <x v="140"/>
    </i>
    <i>
      <x v="124"/>
    </i>
    <i>
      <x v="30"/>
    </i>
    <i>
      <x v="138"/>
    </i>
    <i>
      <x v="80"/>
    </i>
    <i>
      <x v="31"/>
    </i>
    <i>
      <x v="20"/>
    </i>
    <i>
      <x v="26"/>
    </i>
    <i>
      <x v="110"/>
    </i>
    <i>
      <x v="24"/>
    </i>
    <i>
      <x v="22"/>
    </i>
    <i>
      <x v="136"/>
    </i>
    <i>
      <x v="135"/>
    </i>
    <i>
      <x v="103"/>
    </i>
    <i>
      <x v="133"/>
    </i>
    <i>
      <x v="131"/>
    </i>
    <i>
      <x v="57"/>
    </i>
    <i>
      <x v="130"/>
    </i>
    <i>
      <x v="119"/>
    </i>
    <i>
      <x v="137"/>
    </i>
    <i t="grand">
      <x/>
    </i>
  </rowItems>
  <colItems count="1">
    <i/>
  </colItems>
  <pageFields count="1">
    <pageField fld="8" item="1" hier="-1"/>
  </pageFields>
  <dataFields count="1">
    <dataField name="Summe von Cons. ST" fld="10" baseField="0" baseItem="0"/>
  </dataFields>
  <chartFormats count="1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BB96FF-3D68-4286-89DF-310DCD70893C}" name="PivotTable1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40">
  <location ref="B3:C51" firstHeaderRow="1" firstDataRow="1" firstDataCol="1" rowPageCount="1" colPageCount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 sortType="ascending">
      <items count="151">
        <item m="1" x="141"/>
        <item m="1" x="122"/>
        <item m="1" x="134"/>
        <item m="1" x="149"/>
        <item m="1" x="144"/>
        <item m="1" x="90"/>
        <item m="1" x="113"/>
        <item m="1" x="92"/>
        <item m="1" x="116"/>
        <item m="1" x="105"/>
        <item m="1" x="147"/>
        <item m="1" x="117"/>
        <item m="1" x="93"/>
        <item m="1" x="95"/>
        <item m="1" x="143"/>
        <item m="1" x="139"/>
        <item m="1" x="135"/>
        <item m="1" x="104"/>
        <item m="1" x="129"/>
        <item m="1" x="125"/>
        <item x="0"/>
        <item x="1"/>
        <item x="2"/>
        <item x="3"/>
        <item x="4"/>
        <item x="5"/>
        <item x="6"/>
        <item x="7"/>
        <item m="1" x="111"/>
        <item x="9"/>
        <item x="10"/>
        <item x="11"/>
        <item m="1" x="146"/>
        <item x="13"/>
        <item x="14"/>
        <item x="15"/>
        <item x="16"/>
        <item x="17"/>
        <item x="18"/>
        <item x="19"/>
        <item m="1" x="123"/>
        <item m="1" x="126"/>
        <item m="1" x="137"/>
        <item m="1" x="142"/>
        <item m="1" x="128"/>
        <item m="1" x="136"/>
        <item x="8"/>
        <item x="12"/>
        <item x="20"/>
        <item x="21"/>
        <item x="22"/>
        <item x="23"/>
        <item x="24"/>
        <item x="25"/>
        <item m="1" x="121"/>
        <item m="1" x="106"/>
        <item m="1" x="124"/>
        <item x="29"/>
        <item m="1" x="94"/>
        <item m="1" x="98"/>
        <item m="1" x="100"/>
        <item m="1" x="109"/>
        <item m="1" x="102"/>
        <item m="1" x="91"/>
        <item m="1" x="103"/>
        <item m="1" x="108"/>
        <item m="1" x="133"/>
        <item m="1" x="96"/>
        <item m="1" x="115"/>
        <item m="1" x="110"/>
        <item m="1" x="130"/>
        <item m="1" x="97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107"/>
        <item m="1" x="127"/>
        <item m="1" x="132"/>
        <item m="1" x="101"/>
        <item m="1" x="140"/>
        <item m="1" x="89"/>
        <item m="1" x="148"/>
        <item m="1" x="138"/>
        <item m="1" x="131"/>
        <item m="1" x="99"/>
        <item m="1" x="145"/>
        <item m="1" x="119"/>
        <item m="1" x="120"/>
        <item m="1" x="118"/>
        <item x="56"/>
        <item x="43"/>
        <item m="1" x="112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114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68"/>
        <item x="81"/>
        <item x="82"/>
        <item x="44"/>
        <item x="83"/>
        <item x="84"/>
        <item x="85"/>
        <item x="86"/>
        <item x="87"/>
        <item x="8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17"/>
  </rowFields>
  <rowItems count="48">
    <i>
      <x v="81"/>
    </i>
    <i>
      <x v="116"/>
    </i>
    <i>
      <x v="115"/>
    </i>
    <i>
      <x v="118"/>
    </i>
    <i>
      <x v="50"/>
    </i>
    <i>
      <x v="149"/>
    </i>
    <i>
      <x v="36"/>
    </i>
    <i>
      <x v="78"/>
    </i>
    <i>
      <x v="136"/>
    </i>
    <i>
      <x v="84"/>
    </i>
    <i>
      <x v="80"/>
    </i>
    <i>
      <x v="119"/>
    </i>
    <i>
      <x v="114"/>
    </i>
    <i>
      <x v="111"/>
    </i>
    <i>
      <x v="135"/>
    </i>
    <i>
      <x v="73"/>
    </i>
    <i>
      <x v="129"/>
    </i>
    <i>
      <x v="30"/>
    </i>
    <i>
      <x v="83"/>
    </i>
    <i>
      <x v="102"/>
    </i>
    <i>
      <x v="145"/>
    </i>
    <i>
      <x v="110"/>
    </i>
    <i>
      <x v="22"/>
    </i>
    <i>
      <x v="85"/>
    </i>
    <i>
      <x v="138"/>
    </i>
    <i>
      <x v="131"/>
    </i>
    <i>
      <x v="21"/>
    </i>
    <i>
      <x v="139"/>
    </i>
    <i>
      <x v="142"/>
    </i>
    <i>
      <x v="128"/>
    </i>
    <i>
      <x v="137"/>
    </i>
    <i>
      <x v="140"/>
    </i>
    <i>
      <x v="31"/>
    </i>
    <i>
      <x v="103"/>
    </i>
    <i>
      <x v="141"/>
    </i>
    <i>
      <x v="130"/>
    </i>
    <i>
      <x v="132"/>
    </i>
    <i>
      <x v="122"/>
    </i>
    <i>
      <x v="124"/>
    </i>
    <i>
      <x v="106"/>
    </i>
    <i>
      <x v="24"/>
    </i>
    <i>
      <x v="20"/>
    </i>
    <i>
      <x v="133"/>
    </i>
    <i>
      <x v="26"/>
    </i>
    <i>
      <x v="57"/>
    </i>
    <i>
      <x v="148"/>
    </i>
    <i>
      <x v="87"/>
    </i>
    <i t="grand">
      <x/>
    </i>
  </rowItems>
  <colItems count="1">
    <i/>
  </colItems>
  <pageFields count="1">
    <pageField fld="8" item="1" hier="-1"/>
  </pageFields>
  <dataFields count="1">
    <dataField name="Summe von PES MT" fld="13" baseField="0" baseItem="1" numFmtId="4"/>
  </dataFields>
  <chartFormats count="1"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875018-2FDD-4D02-B5CA-D328CB30719D}" name="PivotTable1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44">
  <location ref="B3:C51" firstHeaderRow="1" firstDataRow="1" firstDataCol="1" rowPageCount="1" colPageCount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 sortType="descending">
      <items count="151">
        <item m="1" x="141"/>
        <item m="1" x="122"/>
        <item m="1" x="134"/>
        <item m="1" x="149"/>
        <item m="1" x="144"/>
        <item m="1" x="90"/>
        <item m="1" x="113"/>
        <item m="1" x="92"/>
        <item m="1" x="116"/>
        <item m="1" x="105"/>
        <item m="1" x="147"/>
        <item m="1" x="117"/>
        <item m="1" x="93"/>
        <item m="1" x="95"/>
        <item m="1" x="143"/>
        <item m="1" x="139"/>
        <item m="1" x="135"/>
        <item m="1" x="104"/>
        <item m="1" x="129"/>
        <item m="1" x="125"/>
        <item x="0"/>
        <item x="1"/>
        <item x="2"/>
        <item x="3"/>
        <item x="4"/>
        <item x="5"/>
        <item x="6"/>
        <item x="7"/>
        <item m="1" x="111"/>
        <item x="9"/>
        <item x="10"/>
        <item x="11"/>
        <item m="1" x="146"/>
        <item x="13"/>
        <item x="14"/>
        <item x="15"/>
        <item x="16"/>
        <item x="17"/>
        <item x="18"/>
        <item x="19"/>
        <item m="1" x="123"/>
        <item m="1" x="126"/>
        <item m="1" x="137"/>
        <item m="1" x="142"/>
        <item m="1" x="128"/>
        <item m="1" x="136"/>
        <item x="8"/>
        <item x="12"/>
        <item x="20"/>
        <item x="21"/>
        <item x="22"/>
        <item x="23"/>
        <item x="24"/>
        <item x="25"/>
        <item m="1" x="121"/>
        <item m="1" x="106"/>
        <item m="1" x="124"/>
        <item x="29"/>
        <item m="1" x="94"/>
        <item m="1" x="98"/>
        <item m="1" x="100"/>
        <item m="1" x="109"/>
        <item m="1" x="102"/>
        <item m="1" x="91"/>
        <item m="1" x="103"/>
        <item m="1" x="108"/>
        <item m="1" x="133"/>
        <item m="1" x="96"/>
        <item m="1" x="115"/>
        <item m="1" x="110"/>
        <item m="1" x="130"/>
        <item m="1" x="97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107"/>
        <item m="1" x="127"/>
        <item m="1" x="132"/>
        <item m="1" x="101"/>
        <item m="1" x="140"/>
        <item m="1" x="89"/>
        <item m="1" x="148"/>
        <item m="1" x="138"/>
        <item m="1" x="131"/>
        <item m="1" x="99"/>
        <item m="1" x="145"/>
        <item m="1" x="119"/>
        <item m="1" x="120"/>
        <item m="1" x="118"/>
        <item x="56"/>
        <item x="43"/>
        <item m="1" x="112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114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68"/>
        <item x="81"/>
        <item x="82"/>
        <item x="44"/>
        <item x="83"/>
        <item x="84"/>
        <item x="85"/>
        <item x="86"/>
        <item x="87"/>
        <item x="8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17"/>
  </rowFields>
  <rowItems count="48">
    <i>
      <x v="50"/>
    </i>
    <i>
      <x v="78"/>
    </i>
    <i>
      <x v="118"/>
    </i>
    <i>
      <x v="149"/>
    </i>
    <i>
      <x v="145"/>
    </i>
    <i>
      <x v="36"/>
    </i>
    <i>
      <x v="81"/>
    </i>
    <i>
      <x v="83"/>
    </i>
    <i>
      <x v="85"/>
    </i>
    <i>
      <x v="102"/>
    </i>
    <i>
      <x v="114"/>
    </i>
    <i>
      <x v="116"/>
    </i>
    <i>
      <x v="84"/>
    </i>
    <i>
      <x v="73"/>
    </i>
    <i>
      <x v="115"/>
    </i>
    <i>
      <x v="111"/>
    </i>
    <i>
      <x v="141"/>
    </i>
    <i>
      <x v="142"/>
    </i>
    <i>
      <x v="128"/>
    </i>
    <i>
      <x v="21"/>
    </i>
    <i>
      <x v="122"/>
    </i>
    <i>
      <x v="139"/>
    </i>
    <i>
      <x v="132"/>
    </i>
    <i>
      <x v="31"/>
    </i>
    <i>
      <x v="106"/>
    </i>
    <i>
      <x v="140"/>
    </i>
    <i>
      <x v="148"/>
    </i>
    <i>
      <x v="24"/>
    </i>
    <i>
      <x v="129"/>
    </i>
    <i>
      <x v="80"/>
    </i>
    <i>
      <x v="138"/>
    </i>
    <i>
      <x v="110"/>
    </i>
    <i>
      <x v="119"/>
    </i>
    <i>
      <x v="30"/>
    </i>
    <i>
      <x v="136"/>
    </i>
    <i>
      <x v="87"/>
    </i>
    <i>
      <x v="137"/>
    </i>
    <i>
      <x v="22"/>
    </i>
    <i>
      <x v="103"/>
    </i>
    <i>
      <x v="124"/>
    </i>
    <i>
      <x v="133"/>
    </i>
    <i>
      <x v="135"/>
    </i>
    <i>
      <x v="57"/>
    </i>
    <i>
      <x v="130"/>
    </i>
    <i>
      <x v="131"/>
    </i>
    <i>
      <x v="20"/>
    </i>
    <i>
      <x v="26"/>
    </i>
    <i t="grand">
      <x/>
    </i>
  </rowItems>
  <colItems count="1">
    <i/>
  </colItems>
  <pageFields count="1">
    <pageField fld="8" item="1" hier="-1"/>
  </pageFields>
  <dataFields count="1">
    <dataField name="Summe von Cons. MT" fld="14" baseField="0" baseItem="0"/>
  </dataFields>
  <chartFormats count="13"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1527BF-35EF-41E4-9E51-2CB3A9570C24}" name="GeneralTable" displayName="GeneralTable" ref="B5:W94" totalsRowShown="0">
  <autoFilter ref="B5:W94" xr:uid="{D71527BF-35EF-41E4-9E51-2CB3A9570C24}"/>
  <tableColumns count="22">
    <tableColumn id="9" xr3:uid="{930AA11C-DBAD-449C-9AAB-58413DD653FF}" name="Ref."/>
    <tableColumn id="12" xr3:uid="{E49439F9-F907-4E59-A719-6E96236549B4}" name="Ver" dataCellStyle="Eingabe"/>
    <tableColumn id="20" xr3:uid="{AD0FEAE1-8D4C-4952-B2FF-6B0C4EC22BC9}" name="Frm" dataDxfId="30" dataCellStyle="Eingabe"/>
    <tableColumn id="1" xr3:uid="{4EB90E3D-8138-420D-9685-23ED5E0CD304}" name="Post" dataCellStyle="Eingabe"/>
    <tableColumn id="2" xr3:uid="{92C57538-460C-4E03-9CB9-83B07236AA32}" name="CPU" dataCellStyle="Eingabe"/>
    <tableColumn id="3" xr3:uid="{F26113B1-1044-4D8E-AAF2-786269A14A78}" name="User" dataCellStyle="Eingabe"/>
    <tableColumn id="11" xr3:uid="{C9A1EC67-185F-4C31-82BF-1FD4E60EEEB8}" name="Remark" dataDxfId="29" dataCellStyle="Eingabe"/>
    <tableColumn id="19" xr3:uid="{94C794A9-6812-467E-9A80-159F40002F47}" name="Chart-Remark" dataDxfId="28" dataCellStyle="Eingabe"/>
    <tableColumn id="17" xr3:uid="{4676CE90-8D18-4367-92DF-8446949D7324}" name="Exclude From Chart" dataDxfId="27" dataCellStyle="Eingabe"/>
    <tableColumn id="4" xr3:uid="{DC9686E4-85C0-47F0-8897-2265DDE0051D}" name="PES ST" dataDxfId="26" dataCellStyle="Eingabe"/>
    <tableColumn id="6" xr3:uid="{374DB514-59D1-4DD5-9B7D-7CBBDA45F154}" name="Cons. ST" dataDxfId="25" dataCellStyle="Komma"/>
    <tableColumn id="13" xr3:uid="{10E1BD7B-CAF9-42F5-8914-D1310D8226D9}" name="Dur. ST" dataDxfId="24" dataCellStyle="Eingabe"/>
    <tableColumn id="14" xr3:uid="{24DAABC1-44C6-41F4-932F-8FE2CC1373D1}" name="Avg. Pwr. ST" dataDxfId="23" dataCellStyle="Eingabe"/>
    <tableColumn id="5" xr3:uid="{12E62267-0D7D-4CE4-BBC7-A7856D373EEC}" name="PES MT" dataDxfId="22" dataCellStyle="Komma"/>
    <tableColumn id="7" xr3:uid="{601EDF6E-3CF8-4495-BCA8-F12B64C740B5}" name="Cons. MT" dataDxfId="21" dataCellStyle="Komma"/>
    <tableColumn id="15" xr3:uid="{CE683E5F-B131-497D-9152-9159DF956534}" name="Dur. MT" dataDxfId="20" dataCellStyle="Eingabe"/>
    <tableColumn id="16" xr3:uid="{27A65197-EB92-4DD2-BC96-E7065F4BE0F9}" name="Avg. Pwr. MT" dataDxfId="19" dataCellStyle="Eingabe"/>
    <tableColumn id="10" xr3:uid="{17D81176-3AE4-44FC-9069-C773914DD128}" name="GraphLabel" dataDxfId="18" dataCellStyle="Standard">
      <calculatedColumnFormula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calculatedColumnFormula>
    </tableColumn>
    <tableColumn id="8" xr3:uid="{7CD33795-D9C5-445A-86EB-6454E2C11F57}" name="3DC BB-Code Single-Thread" dataDxfId="3" dataCellStyle="Standard">
      <calculatedColumnFormula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calculatedColumnFormula>
    </tableColumn>
    <tableColumn id="18" xr3:uid="{2DDA031F-8F7E-48A0-98C8-72FBF60A28CF}" name="3DC BB-Code Multi-Thread" dataDxfId="2" dataCellStyle="Standard">
      <calculatedColumnFormula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calculatedColumnFormula>
    </tableColumn>
    <tableColumn id="21" xr3:uid="{46697E13-4493-4471-AFA2-F31104E508F1}" name="AT BB-Code Single-Thread" dataDxfId="1">
      <calculatedColumnFormula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calculatedColumnFormula>
    </tableColumn>
    <tableColumn id="22" xr3:uid="{04B7243E-641C-43E9-9BB8-316A51612008}" name="AT BB-Code Multi-Thread" dataDxfId="0">
      <calculatedColumnFormula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DB2D71-6F27-4FB7-95C8-FAF945A7A0CC}" name="PerfPowerST" displayName="PerfPowerST" ref="B5:F200" totalsRowShown="0" headerRowDxfId="17" tableBorderDxfId="16">
  <autoFilter ref="B5:F200" xr:uid="{97DB2D71-6F27-4FB7-95C8-FAF945A7A0CC}"/>
  <tableColumns count="5">
    <tableColumn id="5" xr3:uid="{F3E1F3BF-002B-482A-88AD-54C90AC58C6F}" name="Ref." dataDxfId="15">
      <calculatedColumnFormula>IFERROR(GeneralTable[[#This Row],[Ref.]],NA())</calculatedColumnFormula>
    </tableColumn>
    <tableColumn id="1" xr3:uid="{D5C2F3F4-C19A-4236-9BFB-721869560BCA}" name="GraphLabel" dataDxfId="14">
      <calculatedColumnFormula>IFERROR(IF(GeneralTable[[#This Row],[Exclude From Chart]]="X",NA(),GeneralTable[[#This Row],[CPU]]&amp; " [" &amp; GeneralTable[[#This Row],[Ref.]] &amp; "]"),NA())</calculatedColumnFormula>
    </tableColumn>
    <tableColumn id="4" xr3:uid="{78A74983-1B81-4043-9F23-03DF142B7905}" name="ExcludeHere" dataDxfId="13"/>
    <tableColumn id="2" xr3:uid="{01B3B0A8-ADBE-4612-B79B-C28EA6D97BAD}" name="Cons. ST" dataDxfId="12" dataCellStyle="Komma">
      <calculatedColumnFormula>IFERROR(IF(OR(GeneralTable[[#This Row],[Exclude From Chart]]="X",PerfPowerST[[#This Row],[ExcludeHere]]="X"),NA(),GeneralTable[[#This Row],[Cons. ST]]),NA())</calculatedColumnFormula>
    </tableColumn>
    <tableColumn id="3" xr3:uid="{FBCA2DDA-B121-4788-AFAA-6ED61C86D4AC}" name="Dur. ST" dataDxfId="11" dataCellStyle="Eingabe">
      <calculatedColumnFormula>IFERROR(IF(OR(GeneralTable[[#This Row],[Exclude From Chart]]="X",PerfPowerST[[#This Row],[ExcludeHere]]="X"),NA(),GeneralTable[[#This Row],[Dur. ST]]),NA())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40C365-31F2-4EBB-9FDC-5364ADB93CE3}" name="PerfPowerST4" displayName="PerfPowerST4" ref="B5:F200" totalsRowShown="0" headerRowDxfId="10" tableBorderDxfId="9">
  <autoFilter ref="B5:F200" xr:uid="{97DB2D71-6F27-4FB7-95C8-FAF945A7A0CC}"/>
  <tableColumns count="5">
    <tableColumn id="5" xr3:uid="{93151D86-B2C5-4644-A01F-5738C5969B82}" name="Ref." dataDxfId="8">
      <calculatedColumnFormula>IFERROR(GeneralTable[[#This Row],[Ref.]],NA())</calculatedColumnFormula>
    </tableColumn>
    <tableColumn id="1" xr3:uid="{FC1D4FE0-575B-4079-A322-20E22576692A}" name="GraphLabel" dataDxfId="7">
      <calculatedColumnFormula>IFERROR(IF(GeneralTable[[#This Row],[Exclude From Chart]]="X",NA(),GeneralTable[[#This Row],[CPU]]&amp; " [" &amp; GeneralTable[[#This Row],[Ref.]] &amp; "]"),NA())</calculatedColumnFormula>
    </tableColumn>
    <tableColumn id="4" xr3:uid="{AB77A797-FBA5-4D60-A78A-8A65DE947B8F}" name="ExcludeHere" dataDxfId="6"/>
    <tableColumn id="2" xr3:uid="{65B743FB-D4EA-48F0-9851-F1B02492AB9E}" name="Cons. MT" dataDxfId="5" dataCellStyle="Komma">
      <calculatedColumnFormula>IFERROR(IF(OR(GeneralTable[[#This Row],[Exclude From Chart]]="X",PerfPowerST4[[#This Row],[ExcludeHere]]="X"),NA(),GeneralTable[[#This Row],[Cons. MT]]),NA())</calculatedColumnFormula>
    </tableColumn>
    <tableColumn id="3" xr3:uid="{29581847-BA31-4ED9-9849-40A45512FE0D}" name="Dur. MT" dataDxfId="4" dataCellStyle="Eingabe">
      <calculatedColumnFormula>IFERROR(IF(OR(GeneralTable[[#This Row],[Exclude From Chart]]="X",PerfPowerST4[[#This Row],[ExcludeHere]]="X"),NA(),GeneralTable[[#This Row],[Dur. MT]]),NA())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y33H@" TargetMode="External"/><Relationship Id="rId2" Type="http://schemas.openxmlformats.org/officeDocument/2006/relationships/hyperlink" Target="https://www.forum-3dcenter.org/vbulletin/member.php?u=9072" TargetMode="External"/><Relationship Id="rId1" Type="http://schemas.openxmlformats.org/officeDocument/2006/relationships/hyperlink" Target="https://www.forum-3dcenter.org/vbulletin/member.php?u=9072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94"/>
  <sheetViews>
    <sheetView tabSelected="1" zoomScale="86" zoomScaleNormal="100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C2" sqref="C2"/>
    </sheetView>
  </sheetViews>
  <sheetFormatPr baseColWidth="10" defaultColWidth="8.88671875" defaultRowHeight="14.4" outlineLevelCol="1" x14ac:dyDescent="0.3"/>
  <cols>
    <col min="1" max="1" width="1.33203125" customWidth="1"/>
    <col min="2" max="2" width="6.77734375" bestFit="1" customWidth="1"/>
    <col min="3" max="3" width="6.44140625" bestFit="1" customWidth="1"/>
    <col min="4" max="4" width="6.77734375" bestFit="1" customWidth="1"/>
    <col min="5" max="5" width="7.33203125" bestFit="1" customWidth="1"/>
    <col min="6" max="6" width="25" bestFit="1" customWidth="1"/>
    <col min="7" max="7" width="15.21875" bestFit="1" customWidth="1"/>
    <col min="8" max="8" width="30.6640625" customWidth="1" outlineLevel="1"/>
    <col min="9" max="9" width="15.21875" customWidth="1" outlineLevel="1"/>
    <col min="10" max="10" width="20.21875" customWidth="1" outlineLevel="1"/>
    <col min="11" max="11" width="9.109375" bestFit="1" customWidth="1"/>
    <col min="12" max="12" width="10.44140625" bestFit="1" customWidth="1"/>
    <col min="13" max="13" width="9.5546875" bestFit="1" customWidth="1"/>
    <col min="14" max="14" width="14.109375" bestFit="1" customWidth="1"/>
    <col min="15" max="15" width="9.88671875" bestFit="1" customWidth="1"/>
    <col min="16" max="16" width="11.21875" bestFit="1" customWidth="1"/>
    <col min="17" max="17" width="10.5546875" bestFit="1" customWidth="1"/>
    <col min="18" max="18" width="14.88671875" bestFit="1" customWidth="1"/>
    <col min="19" max="19" width="39.109375" bestFit="1" customWidth="1"/>
    <col min="20" max="23" width="22.5546875" customWidth="1"/>
    <col min="24" max="24" width="27.44140625" bestFit="1" customWidth="1"/>
    <col min="25" max="25" width="17.21875" bestFit="1" customWidth="1"/>
  </cols>
  <sheetData>
    <row r="1" spans="2:23" x14ac:dyDescent="0.3">
      <c r="B1" s="32" t="s">
        <v>213</v>
      </c>
      <c r="C1" s="32"/>
      <c r="D1" t="s">
        <v>186</v>
      </c>
      <c r="F1" s="9" t="s">
        <v>74</v>
      </c>
      <c r="G1">
        <v>279</v>
      </c>
      <c r="H1" s="29" t="s">
        <v>224</v>
      </c>
      <c r="I1" s="30">
        <v>44479</v>
      </c>
    </row>
    <row r="2" spans="2:23" x14ac:dyDescent="0.3">
      <c r="B2" s="14"/>
      <c r="C2" s="14"/>
      <c r="D2" s="14"/>
      <c r="F2" s="14" t="s">
        <v>102</v>
      </c>
      <c r="G2">
        <v>222</v>
      </c>
    </row>
    <row r="3" spans="2:23" x14ac:dyDescent="0.3">
      <c r="B3" s="29"/>
      <c r="C3" s="29"/>
      <c r="D3" s="29"/>
      <c r="F3" s="29" t="s">
        <v>223</v>
      </c>
      <c r="G3">
        <v>17</v>
      </c>
    </row>
    <row r="5" spans="2:23" x14ac:dyDescent="0.3">
      <c r="B5" t="s">
        <v>162</v>
      </c>
      <c r="C5" t="s">
        <v>161</v>
      </c>
      <c r="D5" t="s">
        <v>163</v>
      </c>
      <c r="E5" t="s">
        <v>164</v>
      </c>
      <c r="F5" t="s">
        <v>0</v>
      </c>
      <c r="G5" t="s">
        <v>1</v>
      </c>
      <c r="H5" t="s">
        <v>30</v>
      </c>
      <c r="I5" t="s">
        <v>58</v>
      </c>
      <c r="J5" t="s">
        <v>39</v>
      </c>
      <c r="K5" t="s">
        <v>2</v>
      </c>
      <c r="L5" t="s">
        <v>31</v>
      </c>
      <c r="M5" t="s">
        <v>32</v>
      </c>
      <c r="N5" t="s">
        <v>33</v>
      </c>
      <c r="O5" t="s">
        <v>3</v>
      </c>
      <c r="P5" t="s">
        <v>34</v>
      </c>
      <c r="Q5" t="s">
        <v>35</v>
      </c>
      <c r="R5" t="s">
        <v>36</v>
      </c>
      <c r="S5" t="s">
        <v>7</v>
      </c>
      <c r="T5" t="s">
        <v>219</v>
      </c>
      <c r="U5" t="s">
        <v>220</v>
      </c>
      <c r="V5" t="s">
        <v>221</v>
      </c>
      <c r="W5" t="s">
        <v>222</v>
      </c>
    </row>
    <row r="6" spans="2:23" x14ac:dyDescent="0.3">
      <c r="B6" s="12">
        <v>1</v>
      </c>
      <c r="C6" s="4" t="s">
        <v>141</v>
      </c>
      <c r="D6" s="4" t="s">
        <v>105</v>
      </c>
      <c r="E6" s="4">
        <v>3</v>
      </c>
      <c r="F6" s="4" t="s">
        <v>42</v>
      </c>
      <c r="G6" s="4" t="s">
        <v>4</v>
      </c>
      <c r="H6" s="5" t="s">
        <v>73</v>
      </c>
      <c r="I6" s="5"/>
      <c r="J6" s="5"/>
      <c r="K6" s="10">
        <v>143.16999999999999</v>
      </c>
      <c r="L6" s="12">
        <v>10432</v>
      </c>
      <c r="M6" s="10">
        <v>669.57</v>
      </c>
      <c r="N6" s="10">
        <v>15.58</v>
      </c>
      <c r="O6" s="11">
        <v>2656.06</v>
      </c>
      <c r="P6" s="12">
        <v>2410</v>
      </c>
      <c r="Q6" s="10">
        <v>156.22</v>
      </c>
      <c r="R6" s="10">
        <v>15.43</v>
      </c>
      <c r="S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4700U (Renoir) [1]</v>
      </c>
      <c r="T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1|3DC #3|R7 4700U (Renoir)|CrazyIvan|AC / Win: Best Perf. / HP: Recmd.|v0.7.0|143,17|10432|669,57|15,58</v>
      </c>
      <c r="U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1|3DC #3|R7 4700U (Renoir)|CrazyIvan|AC / Win: Best Perf. / HP: Recmd.|v0.7.0|2656,06|2410|156,22|15,43</v>
      </c>
      <c r="V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[TR][TD]1[/TD][TD]3DC #3[/TD][TD]R7 4700U (Renoir)[/TD][TD]CrazyIvan[/TD][TD]AC / Win: Best Perf. / HP: Recmd.[/TD][TD]v0.7.0[/TD][TD]143,17[/TD][TD]10432[/TD][TD]669,57[/TD][TD]15,58[/TD][/TR]</v>
      </c>
      <c r="W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[TR][TD]1[/TD][TD]3DC #3[/TD][TD]R7 4700U (Renoir)[/TD][TD]CrazyIvan[/TD][TD]AC / Win: Best Perf. / HP: Recmd.[/TD][TD]v0.7.0[/TD][TD]2656,06[/TD][TD]2410[/TD][TD]156,22[/TD][TD]15,43[/TD][/TR]</v>
      </c>
    </row>
    <row r="7" spans="2:23" x14ac:dyDescent="0.3">
      <c r="B7" s="12">
        <v>2</v>
      </c>
      <c r="C7" s="4" t="s">
        <v>20</v>
      </c>
      <c r="D7" s="4" t="s">
        <v>105</v>
      </c>
      <c r="E7" s="4">
        <v>6</v>
      </c>
      <c r="F7" s="4" t="s">
        <v>43</v>
      </c>
      <c r="G7" s="4" t="s">
        <v>5</v>
      </c>
      <c r="H7" s="5"/>
      <c r="I7" s="5"/>
      <c r="J7" s="5"/>
      <c r="K7" s="10">
        <v>45.76</v>
      </c>
      <c r="L7" s="12">
        <v>32112</v>
      </c>
      <c r="M7" s="10">
        <v>680.5</v>
      </c>
      <c r="N7" s="10">
        <v>47.188831741366641</v>
      </c>
      <c r="O7" s="11">
        <v>1386.39</v>
      </c>
      <c r="P7" s="12">
        <v>7223</v>
      </c>
      <c r="Q7" s="10">
        <v>99.861243102293088</v>
      </c>
      <c r="R7" s="10">
        <v>72.330363368310003</v>
      </c>
      <c r="S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3600 (Matisse) v0.3.1 [2]</v>
      </c>
      <c r="T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2|3DC #6|R5 3600 (Matisse)|Lyka||v0.3.1|45,76|32112|680,5|47,19</v>
      </c>
      <c r="U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2|3DC #6|R5 3600 (Matisse)|Lyka||v0.3.1|1386,39|7223|99,86|72,33</v>
      </c>
      <c r="V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[TR][TD]2[/TD][TD]3DC #6[/TD][TD]R5 3600 (Matisse)[/TD][TD]Lyka[/TD][TD][/TD][TD]v0.3.1[/TD][TD]45,76[/TD][TD]32112[/TD][TD]680,5[/TD][TD]47,19[/TD][/TR]</v>
      </c>
      <c r="W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[TR][TD]2[/TD][TD]3DC #6[/TD][TD]R5 3600 (Matisse)[/TD][TD]Lyka[/TD][TD][/TD][TD]v0.3.1[/TD][TD]1386,39[/TD][TD]7223[/TD][TD]99,86[/TD][TD]72,33[/TD][/TR]</v>
      </c>
    </row>
    <row r="8" spans="2:23" x14ac:dyDescent="0.3">
      <c r="B8" s="12">
        <v>3</v>
      </c>
      <c r="C8" s="4" t="s">
        <v>20</v>
      </c>
      <c r="D8" s="4" t="s">
        <v>105</v>
      </c>
      <c r="E8" s="4">
        <v>7</v>
      </c>
      <c r="F8" s="4" t="s">
        <v>52</v>
      </c>
      <c r="G8" s="4" t="s">
        <v>6</v>
      </c>
      <c r="H8" s="5"/>
      <c r="I8" s="5"/>
      <c r="J8" s="5"/>
      <c r="K8" s="10">
        <v>127.76</v>
      </c>
      <c r="L8" s="12">
        <v>9839</v>
      </c>
      <c r="M8" s="10">
        <v>795.5</v>
      </c>
      <c r="N8" s="10">
        <v>12.368321810182275</v>
      </c>
      <c r="O8" s="11">
        <v>885.22</v>
      </c>
      <c r="P8" s="12">
        <v>3912</v>
      </c>
      <c r="Q8" s="10">
        <v>288.76857942815411</v>
      </c>
      <c r="R8" s="10">
        <v>13.547180263680001</v>
      </c>
      <c r="S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1065G (IceLake) v0.3.1 [3]</v>
      </c>
      <c r="T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3|3DC #7|i7 1065G (IceLake)|Naitsabes||v0.3.1|127,76|9839|795,5|12,37</v>
      </c>
      <c r="U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3|3DC #7|i7 1065G (IceLake)|Naitsabes||v0.3.1|885,22|3912|288,77|13,55</v>
      </c>
      <c r="V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[TR][TD]3[/TD][TD]3DC #7[/TD][TD]i7 1065G (IceLake)[/TD][TD]Naitsabes[/TD][TD][/TD][TD]v0.3.1[/TD][TD]127,76[/TD][TD]9839[/TD][TD]795,5[/TD][TD]12,37[/TD][/TR]</v>
      </c>
      <c r="W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[TR][TD]3[/TD][TD]3DC #7[/TD][TD]i7 1065G (IceLake)[/TD][TD]Naitsabes[/TD][TD][/TD][TD]v0.3.1[/TD][TD]885,22[/TD][TD]3912[/TD][TD]288,77[/TD][TD]13,55[/TD][/TR]</v>
      </c>
    </row>
    <row r="9" spans="2:23" x14ac:dyDescent="0.3">
      <c r="B9" s="12">
        <v>4</v>
      </c>
      <c r="C9" s="4" t="s">
        <v>20</v>
      </c>
      <c r="D9" s="4" t="s">
        <v>105</v>
      </c>
      <c r="E9" s="4">
        <v>14</v>
      </c>
      <c r="F9" s="4" t="s">
        <v>44</v>
      </c>
      <c r="G9" s="4" t="s">
        <v>14</v>
      </c>
      <c r="H9" s="5"/>
      <c r="I9" s="5"/>
      <c r="J9" s="5" t="s">
        <v>40</v>
      </c>
      <c r="K9" s="10">
        <v>55.41</v>
      </c>
      <c r="L9" s="12">
        <v>35920</v>
      </c>
      <c r="M9" s="10">
        <v>502.43</v>
      </c>
      <c r="N9" s="10">
        <v>71.489999999999995</v>
      </c>
      <c r="O9" s="11">
        <v>4779.3</v>
      </c>
      <c r="P9" s="12">
        <v>6242</v>
      </c>
      <c r="Q9" s="10">
        <v>33.520000000000003</v>
      </c>
      <c r="R9" s="10">
        <v>186.22</v>
      </c>
      <c r="S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[4]</v>
      </c>
      <c r="T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4|3DC #14|R9 5950X (Vermeer)|dosenfisch24||v0.3.1|55,41|35920|502,43|71,49</v>
      </c>
      <c r="U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4|3DC #14|R9 5950X (Vermeer)|dosenfisch24||v0.3.1|4779,3|6242|33,52|186,22</v>
      </c>
      <c r="V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[TR][TD]4[/TD][TD]3DC #14[/TD][TD]R9 5950X (Vermeer)[/TD][TD]dosenfisch24[/TD][TD][/TD][TD]v0.3.1[/TD][TD]55,41[/TD][TD]35920[/TD][TD]502,43[/TD][TD]71,49[/TD][/TR]</v>
      </c>
      <c r="W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[TR][TD]4[/TD][TD]3DC #14[/TD][TD]R9 5950X (Vermeer)[/TD][TD]dosenfisch24[/TD][TD][/TD][TD]v0.3.1[/TD][TD]4779,3[/TD][TD]6242[/TD][TD]33,52[/TD][TD]186,22[/TD][/TR]</v>
      </c>
    </row>
    <row r="10" spans="2:23" x14ac:dyDescent="0.3">
      <c r="B10" s="12">
        <v>5</v>
      </c>
      <c r="C10" s="4" t="s">
        <v>20</v>
      </c>
      <c r="D10" s="4" t="s">
        <v>105</v>
      </c>
      <c r="E10" s="4">
        <v>18</v>
      </c>
      <c r="F10" s="4" t="s">
        <v>45</v>
      </c>
      <c r="G10" s="4" t="s">
        <v>11</v>
      </c>
      <c r="H10" s="5"/>
      <c r="I10" s="5"/>
      <c r="J10" s="5"/>
      <c r="K10" s="10">
        <v>153.88</v>
      </c>
      <c r="L10" s="12">
        <v>10352</v>
      </c>
      <c r="M10" s="10">
        <v>627.79999999999995</v>
      </c>
      <c r="N10" s="10">
        <v>16.489327811404909</v>
      </c>
      <c r="O10" s="11">
        <v>2637.56</v>
      </c>
      <c r="P10" s="12">
        <v>5262</v>
      </c>
      <c r="Q10" s="10">
        <v>72.052127420048677</v>
      </c>
      <c r="R10" s="10">
        <v>73.030459868639994</v>
      </c>
      <c r="S1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(Renoir) v0.3.1 [5]</v>
      </c>
      <c r="T1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5|3DC #18|R7 4750G (Renoir)|Poekel||v0.3.1|153,88|10352|627,8|16,49</v>
      </c>
      <c r="U1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5|3DC #18|R7 4750G (Renoir)|Poekel||v0.3.1|2637,56|5262|72,05|73,03</v>
      </c>
      <c r="V1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[TR][TD]5[/TD][TD]3DC #18[/TD][TD]R7 4750G (Renoir)[/TD][TD]Poekel[/TD][TD][/TD][TD]v0.3.1[/TD][TD]153,88[/TD][TD]10352[/TD][TD]627,8[/TD][TD]16,49[/TD][/TR]</v>
      </c>
      <c r="W1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[TR][TD]5[/TD][TD]3DC #18[/TD][TD]R7 4750G (Renoir)[/TD][TD]Poekel[/TD][TD][/TD][TD]v0.3.1[/TD][TD]2637,56[/TD][TD]5262[/TD][TD]72,05[/TD][TD]73,03[/TD][/TR]</v>
      </c>
    </row>
    <row r="11" spans="2:23" x14ac:dyDescent="0.3">
      <c r="B11" s="12">
        <v>6</v>
      </c>
      <c r="C11" s="4" t="s">
        <v>20</v>
      </c>
      <c r="D11" s="4" t="s">
        <v>105</v>
      </c>
      <c r="E11" s="4">
        <v>27</v>
      </c>
      <c r="F11" s="4" t="s">
        <v>46</v>
      </c>
      <c r="G11" s="4" t="s">
        <v>13</v>
      </c>
      <c r="H11" s="5" t="s">
        <v>25</v>
      </c>
      <c r="I11" s="5"/>
      <c r="J11" s="5" t="s">
        <v>40</v>
      </c>
      <c r="K11" s="10">
        <v>51.8</v>
      </c>
      <c r="L11" s="12">
        <v>30057</v>
      </c>
      <c r="M11" s="10">
        <v>642.29999999999995</v>
      </c>
      <c r="N11" s="10">
        <v>46.795889771134988</v>
      </c>
      <c r="O11" s="11">
        <v>2058.48</v>
      </c>
      <c r="P11" s="12">
        <v>6377</v>
      </c>
      <c r="Q11" s="10">
        <v>76.179291851563704</v>
      </c>
      <c r="R11" s="10">
        <v>83.710413223920014</v>
      </c>
      <c r="S1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v0.3.1 [6]</v>
      </c>
      <c r="T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6|3DC #27|R7 3700X (Matisse)|Tigershark|PBO on|v0.3.1|51,8|30057|642,3|46,8</v>
      </c>
      <c r="U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6|3DC #27|R7 3700X (Matisse)|Tigershark|PBO on|v0.3.1|2058,48|6377|76,18|83,71</v>
      </c>
      <c r="V1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[TR][TD]6[/TD][TD]3DC #27[/TD][TD]R7 3700X (Matisse)[/TD][TD]Tigershark[/TD][TD]PBO on[/TD][TD]v0.3.1[/TD][TD]51,8[/TD][TD]30057[/TD][TD]642,3[/TD][TD]46,8[/TD][/TR]</v>
      </c>
      <c r="W1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[TR][TD]6[/TD][TD]3DC #27[/TD][TD]R7 3700X (Matisse)[/TD][TD]Tigershark[/TD][TD]PBO on[/TD][TD]v0.3.1[/TD][TD]2058,48[/TD][TD]6377[/TD][TD]76,18[/TD][TD]83,71[/TD][/TR]</v>
      </c>
    </row>
    <row r="12" spans="2:23" x14ac:dyDescent="0.3">
      <c r="B12" s="12">
        <v>7</v>
      </c>
      <c r="C12" s="4" t="s">
        <v>20</v>
      </c>
      <c r="D12" s="4" t="s">
        <v>105</v>
      </c>
      <c r="E12" s="4">
        <v>29</v>
      </c>
      <c r="F12" s="4" t="s">
        <v>47</v>
      </c>
      <c r="G12" s="4" t="s">
        <v>14</v>
      </c>
      <c r="H12" s="5"/>
      <c r="I12" s="5"/>
      <c r="J12" s="5"/>
      <c r="K12" s="10">
        <v>137.88</v>
      </c>
      <c r="L12" s="12">
        <v>10396</v>
      </c>
      <c r="M12" s="10">
        <v>697.6</v>
      </c>
      <c r="N12" s="10">
        <v>14.902522935779816</v>
      </c>
      <c r="O12" s="11">
        <v>3599.63</v>
      </c>
      <c r="P12" s="12">
        <v>2029</v>
      </c>
      <c r="Q12" s="10">
        <v>136.91785613358184</v>
      </c>
      <c r="R12" s="10">
        <v>14.819104368830001</v>
      </c>
      <c r="S12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4750U (Renoir) v0.3.1 [7]</v>
      </c>
      <c r="T12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7|3DC #29|R7 4750U (Renoir)|dosenfisch24||v0.3.1|137,88|10396|697,6|14,9</v>
      </c>
      <c r="U12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7|3DC #29|R7 4750U (Renoir)|dosenfisch24||v0.3.1|3599,63|2029|136,92|14,82</v>
      </c>
      <c r="V1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[TR][TD]7[/TD][TD]3DC #29[/TD][TD]R7 4750U (Renoir)[/TD][TD]dosenfisch24[/TD][TD][/TD][TD]v0.3.1[/TD][TD]137,88[/TD][TD]10396[/TD][TD]697,6[/TD][TD]14,9[/TD][/TR]</v>
      </c>
      <c r="W1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[TR][TD]7[/TD][TD]3DC #29[/TD][TD]R7 4750U (Renoir)[/TD][TD]dosenfisch24[/TD][TD][/TD][TD]v0.3.1[/TD][TD]3599,63[/TD][TD]2029[/TD][TD]136,92[/TD][TD]14,82[/TD][/TR]</v>
      </c>
    </row>
    <row r="13" spans="2:23" x14ac:dyDescent="0.3">
      <c r="B13" s="12">
        <v>8</v>
      </c>
      <c r="C13" s="4" t="s">
        <v>20</v>
      </c>
      <c r="D13" s="4" t="s">
        <v>105</v>
      </c>
      <c r="E13" s="4">
        <v>32</v>
      </c>
      <c r="F13" s="4" t="s">
        <v>44</v>
      </c>
      <c r="G13" s="4" t="s">
        <v>15</v>
      </c>
      <c r="H13" s="5"/>
      <c r="I13" s="5"/>
      <c r="J13" s="5" t="s">
        <v>40</v>
      </c>
      <c r="K13" s="10">
        <v>52.94</v>
      </c>
      <c r="L13" s="12">
        <v>37274</v>
      </c>
      <c r="M13" s="10">
        <v>506.76902536093161</v>
      </c>
      <c r="N13" s="10">
        <v>73.552245963439987</v>
      </c>
      <c r="O13" s="11">
        <v>5760.71</v>
      </c>
      <c r="P13" s="12">
        <v>4507</v>
      </c>
      <c r="Q13" s="10">
        <v>38.515578825808959</v>
      </c>
      <c r="R13" s="10">
        <v>117.01758450478999</v>
      </c>
      <c r="S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[8]</v>
      </c>
      <c r="T13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8|3DC #32|R9 5950X (Vermeer)|Sweepi||v0.3.1|52,94|37274|506,77|73,55</v>
      </c>
      <c r="U13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8|3DC #32|R9 5950X (Vermeer)|Sweepi||v0.3.1|5760,71|4507|38,52|117,02</v>
      </c>
      <c r="V1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[TR][TD]8[/TD][TD]3DC #32[/TD][TD]R9 5950X (Vermeer)[/TD][TD]Sweepi[/TD][TD][/TD][TD]v0.3.1[/TD][TD]52,94[/TD][TD]37274[/TD][TD]506,77[/TD][TD]73,55[/TD][/TR]</v>
      </c>
      <c r="W1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[TR][TD]8[/TD][TD]3DC #32[/TD][TD]R9 5950X (Vermeer)[/TD][TD]Sweepi[/TD][TD][/TD][TD]v0.3.1[/TD][TD]5760,71[/TD][TD]4507[/TD][TD]38,52[/TD][TD]117,02[/TD][/TR]</v>
      </c>
    </row>
    <row r="14" spans="2:23" x14ac:dyDescent="0.3">
      <c r="B14" s="12">
        <v>9</v>
      </c>
      <c r="C14" s="4" t="s">
        <v>20</v>
      </c>
      <c r="D14" s="4" t="s">
        <v>105</v>
      </c>
      <c r="E14" s="4">
        <v>42</v>
      </c>
      <c r="F14" s="4" t="s">
        <v>48</v>
      </c>
      <c r="G14" s="4" t="s">
        <v>16</v>
      </c>
      <c r="H14" s="5" t="s">
        <v>22</v>
      </c>
      <c r="I14" s="5" t="s">
        <v>60</v>
      </c>
      <c r="J14" s="5" t="s">
        <v>40</v>
      </c>
      <c r="K14" s="10">
        <v>111.79</v>
      </c>
      <c r="L14" s="12">
        <v>6239</v>
      </c>
      <c r="M14" s="10">
        <v>1433.91</v>
      </c>
      <c r="N14" s="10">
        <v>4.3499999999999996</v>
      </c>
      <c r="O14" s="11">
        <v>3815.05</v>
      </c>
      <c r="P14" s="12">
        <v>1738</v>
      </c>
      <c r="Q14" s="10">
        <v>150.85</v>
      </c>
      <c r="R14" s="10">
        <v>11.52</v>
      </c>
      <c r="S14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@ESM v0.3.1 [9]</v>
      </c>
      <c r="T14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9|3DC #42|R9 5900HS (Cezanne)|Monkey|Win: Energy Saving|v0.3.1|111,79|6239|1433,91|4,35</v>
      </c>
      <c r="U14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9|3DC #42|R9 5900HS (Cezanne)|Monkey|Win: Energy Saving|v0.3.1|3815,05|1738|150,85|11,52</v>
      </c>
      <c r="V1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[TR][TD]9[/TD][TD]3DC #42[/TD][TD]R9 5900HS (Cezanne)[/TD][TD]Monkey[/TD][TD]Win: Energy Saving[/TD][TD]v0.3.1[/TD][TD]111,79[/TD][TD]6239[/TD][TD]1433,91[/TD][TD]4,35[/TD][/TR]</v>
      </c>
      <c r="W1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[TR][TD]9[/TD][TD]3DC #42[/TD][TD]R9 5900HS (Cezanne)[/TD][TD]Monkey[/TD][TD]Win: Energy Saving[/TD][TD]v0.3.1[/TD][TD]3815,05[/TD][TD]1738[/TD][TD]150,85[/TD][TD]11,52[/TD][/TR]</v>
      </c>
    </row>
    <row r="15" spans="2:23" x14ac:dyDescent="0.3">
      <c r="B15" s="12">
        <v>10</v>
      </c>
      <c r="C15" s="4" t="s">
        <v>20</v>
      </c>
      <c r="D15" s="4" t="s">
        <v>105</v>
      </c>
      <c r="E15" s="4">
        <v>44</v>
      </c>
      <c r="F15" s="4" t="s">
        <v>48</v>
      </c>
      <c r="G15" s="4" t="s">
        <v>16</v>
      </c>
      <c r="H15" s="5"/>
      <c r="I15" s="5"/>
      <c r="J15" s="5" t="s">
        <v>40</v>
      </c>
      <c r="K15" s="10">
        <v>165.09</v>
      </c>
      <c r="L15" s="12">
        <v>10936</v>
      </c>
      <c r="M15" s="10">
        <v>553.86</v>
      </c>
      <c r="N15" s="10">
        <v>19.75</v>
      </c>
      <c r="O15" s="11">
        <v>3481.64</v>
      </c>
      <c r="P15" s="12">
        <v>4085</v>
      </c>
      <c r="Q15" s="10">
        <v>70.3</v>
      </c>
      <c r="R15" s="10">
        <v>58.11</v>
      </c>
      <c r="S15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v0.3.1 [10]</v>
      </c>
      <c r="T1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10|3DC #44|R9 5900HS (Cezanne)|Monkey||v0.3.1|165,09|10936|553,86|19,75</v>
      </c>
      <c r="U1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10|3DC #44|R9 5900HS (Cezanne)|Monkey||v0.3.1|3481,64|4085|70,3|58,11</v>
      </c>
      <c r="V1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[TR][TD]10[/TD][TD]3DC #44[/TD][TD]R9 5900HS (Cezanne)[/TD][TD]Monkey[/TD][TD][/TD][TD]v0.3.1[/TD][TD]165,09[/TD][TD]10936[/TD][TD]553,86[/TD][TD]19,75[/TD][/TR]</v>
      </c>
      <c r="W1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[TR][TD]10[/TD][TD]3DC #44[/TD][TD]R9 5900HS (Cezanne)[/TD][TD]Monkey[/TD][TD][/TD][TD]v0.3.1[/TD][TD]3481,64[/TD][TD]4085[/TD][TD]70,3[/TD][TD]58,11[/TD][/TR]</v>
      </c>
    </row>
    <row r="16" spans="2:23" x14ac:dyDescent="0.3">
      <c r="B16" s="12">
        <v>11</v>
      </c>
      <c r="C16" s="4" t="s">
        <v>20</v>
      </c>
      <c r="D16" s="4" t="s">
        <v>105</v>
      </c>
      <c r="E16" s="4">
        <v>54</v>
      </c>
      <c r="F16" s="4" t="s">
        <v>53</v>
      </c>
      <c r="G16" s="4" t="s">
        <v>17</v>
      </c>
      <c r="H16" s="5"/>
      <c r="I16" s="5"/>
      <c r="J16" s="5"/>
      <c r="K16" s="10">
        <v>88.24</v>
      </c>
      <c r="L16" s="12">
        <v>11657</v>
      </c>
      <c r="M16" s="10">
        <v>972.15</v>
      </c>
      <c r="N16" s="10">
        <v>11.99</v>
      </c>
      <c r="O16" s="11">
        <v>656.66</v>
      </c>
      <c r="P16" s="12">
        <v>4575</v>
      </c>
      <c r="Q16" s="10">
        <v>332.85</v>
      </c>
      <c r="R16" s="10">
        <v>13.75</v>
      </c>
      <c r="S1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8365U (WhiskeyLake) v0.3.1 [11]</v>
      </c>
      <c r="T1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11|3DC #54|i5 8365U (WhiskeyLake)|MD_Enigma||v0.3.1|88,24|11657|972,15|11,99</v>
      </c>
      <c r="U1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11|3DC #54|i5 8365U (WhiskeyLake)|MD_Enigma||v0.3.1|656,66|4575|332,85|13,75</v>
      </c>
      <c r="V1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[TR][TD]11[/TD][TD]3DC #54[/TD][TD]i5 8365U (WhiskeyLake)[/TD][TD]MD_Enigma[/TD][TD][/TD][TD]v0.3.1[/TD][TD]88,24[/TD][TD]11657[/TD][TD]972,15[/TD][TD]11,99[/TD][/TR]</v>
      </c>
      <c r="W1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[TR][TD]11[/TD][TD]3DC #54[/TD][TD]i5 8365U (WhiskeyLake)[/TD][TD]MD_Enigma[/TD][TD][/TD][TD]v0.3.1[/TD][TD]656,66[/TD][TD]4575[/TD][TD]332,85[/TD][TD]13,75[/TD][/TR]</v>
      </c>
    </row>
    <row r="17" spans="2:23" x14ac:dyDescent="0.3">
      <c r="B17" s="12">
        <v>12</v>
      </c>
      <c r="C17" s="4" t="s">
        <v>20</v>
      </c>
      <c r="D17" s="4" t="s">
        <v>105</v>
      </c>
      <c r="E17" s="4">
        <v>69</v>
      </c>
      <c r="F17" s="4" t="s">
        <v>49</v>
      </c>
      <c r="G17" s="4" t="s">
        <v>13</v>
      </c>
      <c r="H17" s="5"/>
      <c r="I17" s="5"/>
      <c r="J17" s="5"/>
      <c r="K17" s="10">
        <v>146.74</v>
      </c>
      <c r="L17" s="12">
        <v>10450</v>
      </c>
      <c r="M17" s="10">
        <f>10450/16</f>
        <v>653.125</v>
      </c>
      <c r="N17" s="10">
        <v>16.03</v>
      </c>
      <c r="O17" s="11">
        <v>1818.77</v>
      </c>
      <c r="P17" s="12">
        <v>5785</v>
      </c>
      <c r="Q17" s="10">
        <v>95.05</v>
      </c>
      <c r="R17" s="10">
        <v>60.86</v>
      </c>
      <c r="S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PRO 4650G (Renoir) v0.3.1 [12]</v>
      </c>
      <c r="T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12|3DC #69|R5 PRO 4650G (Renoir)|Tigershark||v0.3.1|146,74|10450|653,13|16,03</v>
      </c>
      <c r="U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12|3DC #69|R5 PRO 4650G (Renoir)|Tigershark||v0.3.1|1818,77|5785|95,05|60,86</v>
      </c>
      <c r="V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[TR][TD]12[/TD][TD]3DC #69[/TD][TD]R5 PRO 4650G (Renoir)[/TD][TD]Tigershark[/TD][TD][/TD][TD]v0.3.1[/TD][TD]146,74[/TD][TD]10450[/TD][TD]653,13[/TD][TD]16,03[/TD][/TR]</v>
      </c>
      <c r="W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[TR][TD]12[/TD][TD]3DC #69[/TD][TD]R5 PRO 4650G (Renoir)[/TD][TD]Tigershark[/TD][TD][/TD][TD]v0.3.1[/TD][TD]1818,77[/TD][TD]5785[/TD][TD]95,05[/TD][TD]60,86[/TD][/TR]</v>
      </c>
    </row>
    <row r="18" spans="2:23" x14ac:dyDescent="0.3">
      <c r="B18" s="12">
        <v>13</v>
      </c>
      <c r="C18" s="4" t="s">
        <v>20</v>
      </c>
      <c r="D18" s="4" t="s">
        <v>105</v>
      </c>
      <c r="E18" s="4">
        <v>47</v>
      </c>
      <c r="F18" s="4" t="s">
        <v>45</v>
      </c>
      <c r="G18" s="4" t="s">
        <v>11</v>
      </c>
      <c r="H18" s="5" t="s">
        <v>18</v>
      </c>
      <c r="I18" s="5" t="s">
        <v>59</v>
      </c>
      <c r="J18" s="5" t="s">
        <v>40</v>
      </c>
      <c r="K18" s="10">
        <v>173.7</v>
      </c>
      <c r="L18" s="12">
        <v>9122</v>
      </c>
      <c r="M18" s="10">
        <v>631.12</v>
      </c>
      <c r="N18" s="10">
        <v>14.45</v>
      </c>
      <c r="O18" s="11">
        <v>4670.05</v>
      </c>
      <c r="P18" s="12">
        <v>2227</v>
      </c>
      <c r="Q18" s="10">
        <v>96.17</v>
      </c>
      <c r="R18" s="10">
        <v>23.15</v>
      </c>
      <c r="S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(Renoir) @25W v0.3.1 [13]</v>
      </c>
      <c r="T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13|3DC #47|R7 4750G (Renoir)|Poekel|25W|v0.3.1|173,7|9122|631,12|14,45</v>
      </c>
      <c r="U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13|3DC #47|R7 4750G (Renoir)|Poekel|25W|v0.3.1|4670,05|2227|96,17|23,15</v>
      </c>
      <c r="V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[TR][TD]13[/TD][TD]3DC #47[/TD][TD]R7 4750G (Renoir)[/TD][TD]Poekel[/TD][TD]25W[/TD][TD]v0.3.1[/TD][TD]173,7[/TD][TD]9122[/TD][TD]631,12[/TD][TD]14,45[/TD][/TR]</v>
      </c>
      <c r="W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[TR][TD]13[/TD][TD]3DC #47[/TD][TD]R7 4750G (Renoir)[/TD][TD]Poekel[/TD][TD]25W[/TD][TD]v0.3.1[/TD][TD]4670,05[/TD][TD]2227[/TD][TD]96,17[/TD][TD]23,15[/TD][/TR]</v>
      </c>
    </row>
    <row r="19" spans="2:23" ht="28.8" x14ac:dyDescent="0.3">
      <c r="B19" s="12">
        <v>14</v>
      </c>
      <c r="C19" s="4" t="s">
        <v>20</v>
      </c>
      <c r="D19" s="4" t="s">
        <v>105</v>
      </c>
      <c r="E19" s="4">
        <v>3</v>
      </c>
      <c r="F19" s="4" t="s">
        <v>42</v>
      </c>
      <c r="G19" s="4" t="s">
        <v>4</v>
      </c>
      <c r="H19" s="5" t="s">
        <v>23</v>
      </c>
      <c r="I19" s="5"/>
      <c r="J19" s="5" t="s">
        <v>40</v>
      </c>
      <c r="K19" s="10">
        <v>133.62</v>
      </c>
      <c r="L19" s="12">
        <v>10168</v>
      </c>
      <c r="M19" s="10">
        <v>736</v>
      </c>
      <c r="N19" s="10">
        <v>13.8</v>
      </c>
      <c r="O19" s="11">
        <v>2586.7600000000002</v>
      </c>
      <c r="P19" s="12">
        <v>2649</v>
      </c>
      <c r="Q19" s="10">
        <v>145.93582077670885</v>
      </c>
      <c r="R19" s="10">
        <f>GeneralTable[[#This Row],[Cons. MT]]/GeneralTable[[#This Row],[Dur. MT]]</f>
        <v>18.151814858759998</v>
      </c>
      <c r="S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4700U (Renoir) v0.3.1 [14]</v>
      </c>
      <c r="T1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14|3DC #3|R7 4700U (Renoir)|CrazyIvan|Batt. / Win: Better Eff. / HP: Recmd.|v0.3.1|133,62|10168|736|13,8</v>
      </c>
      <c r="U1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14|3DC #3|R7 4700U (Renoir)|CrazyIvan|Batt. / Win: Better Eff. / HP: Recmd.|v0.3.1|2586,76|2649|145,94|18,15</v>
      </c>
      <c r="V1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[TR][TD]14[/TD][TD]3DC #3[/TD][TD]R7 4700U (Renoir)[/TD][TD]CrazyIvan[/TD][TD]Batt. / Win: Better Eff. / HP: Recmd.[/TD][TD]v0.3.1[/TD][TD]133,62[/TD][TD]10168[/TD][TD]736[/TD][TD]13,8[/TD][/TR]</v>
      </c>
      <c r="W1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[TR][TD]14[/TD][TD]3DC #3[/TD][TD]R7 4700U (Renoir)[/TD][TD]CrazyIvan[/TD][TD]Batt. / Win: Better Eff. / HP: Recmd.[/TD][TD]v0.3.1[/TD][TD]2586,76[/TD][TD]2649[/TD][TD]145,94[/TD][TD]18,15[/TD][/TR]</v>
      </c>
    </row>
    <row r="20" spans="2:23" x14ac:dyDescent="0.3">
      <c r="B20" s="12">
        <v>15</v>
      </c>
      <c r="C20" s="4" t="s">
        <v>20</v>
      </c>
      <c r="D20" s="4" t="s">
        <v>105</v>
      </c>
      <c r="E20" s="4">
        <v>38</v>
      </c>
      <c r="F20" s="4" t="s">
        <v>44</v>
      </c>
      <c r="G20" s="4" t="s">
        <v>15</v>
      </c>
      <c r="H20" s="5"/>
      <c r="I20" s="5"/>
      <c r="J20" s="5" t="s">
        <v>40</v>
      </c>
      <c r="K20" s="10">
        <v>59</v>
      </c>
      <c r="L20" s="12">
        <v>33870</v>
      </c>
      <c r="M20" s="10">
        <v>500.42</v>
      </c>
      <c r="N20" s="10">
        <v>67.680000000000007</v>
      </c>
      <c r="O20" s="11">
        <v>5578.81</v>
      </c>
      <c r="P20" s="12">
        <v>4561</v>
      </c>
      <c r="Q20" s="10">
        <v>39.299999999999997</v>
      </c>
      <c r="R20" s="10">
        <v>116.04</v>
      </c>
      <c r="S2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[15]</v>
      </c>
      <c r="T2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15|3DC #38|R9 5950X (Vermeer)|Sweepi||v0.3.1|59|33870|500,42|67,68</v>
      </c>
      <c r="U2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15|3DC #38|R9 5950X (Vermeer)|Sweepi||v0.3.1|5578,81|4561|39,3|116,04</v>
      </c>
      <c r="V2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[TR][TD]15[/TD][TD]3DC #38[/TD][TD]R9 5950X (Vermeer)[/TD][TD]Sweepi[/TD][TD][/TD][TD]v0.3.1[/TD][TD]59[/TD][TD]33870[/TD][TD]500,42[/TD][TD]67,68[/TD][/TR]</v>
      </c>
      <c r="W2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[TR][TD]15[/TD][TD]3DC #38[/TD][TD]R9 5950X (Vermeer)[/TD][TD]Sweepi[/TD][TD][/TD][TD]v0.3.1[/TD][TD]5578,81[/TD][TD]4561[/TD][TD]39,3[/TD][TD]116,04[/TD][/TR]</v>
      </c>
    </row>
    <row r="21" spans="2:23" x14ac:dyDescent="0.3">
      <c r="B21" s="12">
        <v>16</v>
      </c>
      <c r="C21" s="4" t="s">
        <v>20</v>
      </c>
      <c r="D21" s="4" t="s">
        <v>105</v>
      </c>
      <c r="E21" s="4">
        <v>65</v>
      </c>
      <c r="F21" s="4" t="s">
        <v>48</v>
      </c>
      <c r="G21" s="4" t="s">
        <v>16</v>
      </c>
      <c r="H21" s="5" t="s">
        <v>21</v>
      </c>
      <c r="I21" s="5"/>
      <c r="J21" s="5" t="s">
        <v>40</v>
      </c>
      <c r="K21" s="10">
        <v>169.55</v>
      </c>
      <c r="L21" s="12">
        <v>10364</v>
      </c>
      <c r="M21" s="10">
        <v>569.12</v>
      </c>
      <c r="N21" s="10">
        <v>18.21</v>
      </c>
      <c r="O21" s="11">
        <v>3498.15</v>
      </c>
      <c r="P21" s="12">
        <v>3831</v>
      </c>
      <c r="Q21" s="10">
        <v>74.63</v>
      </c>
      <c r="R21" s="10">
        <v>51.33</v>
      </c>
      <c r="S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v0.3.1 [16]</v>
      </c>
      <c r="T2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16|3DC #65|R9 5900HS (Cezanne)|Monkey|Win: Best Perf.|v0.3.1|169,55|10364|569,12|18,21</v>
      </c>
      <c r="U2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16|3DC #65|R9 5900HS (Cezanne)|Monkey|Win: Best Perf.|v0.3.1|3498,15|3831|74,63|51,33</v>
      </c>
      <c r="V2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[TR][TD]16[/TD][TD]3DC #65[/TD][TD]R9 5900HS (Cezanne)[/TD][TD]Monkey[/TD][TD]Win: Best Perf.[/TD][TD]v0.3.1[/TD][TD]169,55[/TD][TD]10364[/TD][TD]569,12[/TD][TD]18,21[/TD][/TR]</v>
      </c>
      <c r="W2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[TR][TD]16[/TD][TD]3DC #65[/TD][TD]R9 5900HS (Cezanne)[/TD][TD]Monkey[/TD][TD]Win: Best Perf.[/TD][TD]v0.3.1[/TD][TD]3498,15[/TD][TD]3831[/TD][TD]74,63[/TD][TD]51,33[/TD][/TR]</v>
      </c>
    </row>
    <row r="22" spans="2:23" x14ac:dyDescent="0.3">
      <c r="B22" s="12">
        <v>17</v>
      </c>
      <c r="C22" s="4" t="s">
        <v>20</v>
      </c>
      <c r="D22" s="4" t="s">
        <v>105</v>
      </c>
      <c r="E22" s="4">
        <v>64</v>
      </c>
      <c r="F22" s="4" t="s">
        <v>50</v>
      </c>
      <c r="G22" s="4" t="s">
        <v>24</v>
      </c>
      <c r="H22" s="5"/>
      <c r="I22" s="5"/>
      <c r="J22" s="5"/>
      <c r="K22" s="10">
        <v>31.1</v>
      </c>
      <c r="L22" s="12">
        <v>32204</v>
      </c>
      <c r="M22" s="10">
        <v>998.38</v>
      </c>
      <c r="N22" s="10">
        <v>32.26</v>
      </c>
      <c r="O22" s="11">
        <v>262.60000000000002</v>
      </c>
      <c r="P22" s="12">
        <v>13138</v>
      </c>
      <c r="Q22" s="10">
        <v>289.86</v>
      </c>
      <c r="R22" s="10">
        <v>45.32</v>
      </c>
      <c r="S22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R3 1200 (Summit Ridge) v0.3.1 [17]</v>
      </c>
      <c r="T22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17|3DC #64|R3 1200 (Summit Ridge)|BlackArchon||v0.3.1|31,1|32204|998,38|32,26</v>
      </c>
      <c r="U22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17|3DC #64|R3 1200 (Summit Ridge)|BlackArchon||v0.3.1|262,6|13138|289,86|45,32</v>
      </c>
      <c r="V2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[TR][TD]17[/TD][TD]3DC #64[/TD][TD]R3 1200 (Summit Ridge)[/TD][TD]BlackArchon[/TD][TD][/TD][TD]v0.3.1[/TD][TD]31,1[/TD][TD]32204[/TD][TD]998,38[/TD][TD]32,26[/TD][/TR]</v>
      </c>
      <c r="W2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[TR][TD]17[/TD][TD]3DC #64[/TD][TD]R3 1200 (Summit Ridge)[/TD][TD]BlackArchon[/TD][TD][/TD][TD]v0.3.1[/TD][TD]262,6[/TD][TD]13138[/TD][TD]289,86[/TD][TD]45,32[/TD][/TR]</v>
      </c>
    </row>
    <row r="23" spans="2:23" x14ac:dyDescent="0.3">
      <c r="B23" s="12">
        <v>18</v>
      </c>
      <c r="C23" s="4" t="s">
        <v>20</v>
      </c>
      <c r="D23" s="4" t="s">
        <v>105</v>
      </c>
      <c r="E23" s="4">
        <v>67</v>
      </c>
      <c r="F23" s="4" t="s">
        <v>46</v>
      </c>
      <c r="G23" s="4" t="s">
        <v>13</v>
      </c>
      <c r="H23" s="5" t="s">
        <v>26</v>
      </c>
      <c r="I23" s="5"/>
      <c r="J23" s="5" t="s">
        <v>40</v>
      </c>
      <c r="K23" s="10">
        <v>55.08</v>
      </c>
      <c r="L23" s="12">
        <v>23918</v>
      </c>
      <c r="M23" s="10">
        <v>759.07</v>
      </c>
      <c r="N23" s="10">
        <v>31.51</v>
      </c>
      <c r="O23" s="11">
        <v>2787.1</v>
      </c>
      <c r="P23" s="12">
        <v>4404</v>
      </c>
      <c r="Q23" s="10">
        <v>81.48</v>
      </c>
      <c r="R23" s="10">
        <v>54.05</v>
      </c>
      <c r="S2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v0.3.1 [18]</v>
      </c>
      <c r="T23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18|3DC #67|R7 3700X (Matisse)|Tigershark|PBO off|v0.3.1|55,08|23918|759,07|31,51</v>
      </c>
      <c r="U23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18|3DC #67|R7 3700X (Matisse)|Tigershark|PBO off|v0.3.1|2787,1|4404|81,48|54,05</v>
      </c>
      <c r="V2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[TR][TD]18[/TD][TD]3DC #67[/TD][TD]R7 3700X (Matisse)[/TD][TD]Tigershark[/TD][TD]PBO off[/TD][TD]v0.3.1[/TD][TD]55,08[/TD][TD]23918[/TD][TD]759,07[/TD][TD]31,51[/TD][/TR]</v>
      </c>
      <c r="W2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[TR][TD]18[/TD][TD]3DC #67[/TD][TD]R7 3700X (Matisse)[/TD][TD]Tigershark[/TD][TD]PBO off[/TD][TD]v0.3.1[/TD][TD]2787,1[/TD][TD]4404[/TD][TD]81,48[/TD][TD]54,05[/TD][/TR]</v>
      </c>
    </row>
    <row r="24" spans="2:23" x14ac:dyDescent="0.3">
      <c r="B24" s="12">
        <v>19</v>
      </c>
      <c r="C24" s="4" t="s">
        <v>20</v>
      </c>
      <c r="D24" s="4" t="s">
        <v>105</v>
      </c>
      <c r="E24" s="4">
        <v>68</v>
      </c>
      <c r="F24" s="4" t="s">
        <v>51</v>
      </c>
      <c r="G24" s="4" t="s">
        <v>27</v>
      </c>
      <c r="H24" s="5"/>
      <c r="I24" s="5"/>
      <c r="J24" s="5" t="s">
        <v>40</v>
      </c>
      <c r="K24" s="10">
        <v>41.55</v>
      </c>
      <c r="L24" s="12">
        <v>45942</v>
      </c>
      <c r="M24" s="10">
        <v>523.91</v>
      </c>
      <c r="N24" s="10">
        <v>87.69</v>
      </c>
      <c r="O24" s="11">
        <v>3983</v>
      </c>
      <c r="P24" s="12">
        <v>5607</v>
      </c>
      <c r="Q24" s="10">
        <v>44.78</v>
      </c>
      <c r="R24" s="10">
        <v>125.22</v>
      </c>
      <c r="S24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v0.3.1 [19]</v>
      </c>
      <c r="T24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19|3DC #68|R9 5900X (Vermeer)|Krischi||v0.3.1|41,55|45942|523,91|87,69</v>
      </c>
      <c r="U24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19|3DC #68|R9 5900X (Vermeer)|Krischi||v0.3.1|3983|5607|44,78|125,22</v>
      </c>
      <c r="V2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[TR][TD]19[/TD][TD]3DC #68[/TD][TD]R9 5900X (Vermeer)[/TD][TD]Krischi[/TD][TD][/TD][TD]v0.3.1[/TD][TD]41,55[/TD][TD]45942[/TD][TD]523,91[/TD][TD]87,69[/TD][/TR]</v>
      </c>
      <c r="W2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[TR][TD]19[/TD][TD]3DC #68[/TD][TD]R9 5900X (Vermeer)[/TD][TD]Krischi[/TD][TD][/TD][TD]v0.3.1[/TD][TD]3983[/TD][TD]5607[/TD][TD]44,78[/TD][TD]125,22[/TD][/TR]</v>
      </c>
    </row>
    <row r="25" spans="2:23" x14ac:dyDescent="0.3">
      <c r="B25" s="12">
        <v>20</v>
      </c>
      <c r="C25" s="4" t="s">
        <v>20</v>
      </c>
      <c r="D25" s="4" t="s">
        <v>105</v>
      </c>
      <c r="E25" s="4">
        <v>70</v>
      </c>
      <c r="F25" s="4" t="s">
        <v>44</v>
      </c>
      <c r="G25" s="4" t="s">
        <v>28</v>
      </c>
      <c r="H25" s="5" t="s">
        <v>29</v>
      </c>
      <c r="I25" s="5"/>
      <c r="J25" s="5" t="s">
        <v>40</v>
      </c>
      <c r="K25" s="10">
        <v>60.29</v>
      </c>
      <c r="L25" s="12">
        <v>33002</v>
      </c>
      <c r="M25" s="10">
        <v>502.56</v>
      </c>
      <c r="N25" s="10">
        <v>65.67</v>
      </c>
      <c r="O25" s="11">
        <v>5295.16</v>
      </c>
      <c r="P25" s="12">
        <v>5633</v>
      </c>
      <c r="Q25" s="10">
        <v>33.520000000000003</v>
      </c>
      <c r="R25" s="10">
        <v>168.04</v>
      </c>
      <c r="S25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[20]</v>
      </c>
      <c r="T2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20|3DC #70|R9 5950X (Vermeer)|LeiwandEr|manual Curve Optimization|v0.3.1|60,29|33002|502,56|65,67</v>
      </c>
      <c r="U2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20|3DC #70|R9 5950X (Vermeer)|LeiwandEr|manual Curve Optimization|v0.3.1|5295,16|5633|33,52|168,04</v>
      </c>
      <c r="V2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[TR][TD]20[/TD][TD]3DC #70[/TD][TD]R9 5950X (Vermeer)[/TD][TD]LeiwandEr[/TD][TD]manual Curve Optimization[/TD][TD]v0.3.1[/TD][TD]60,29[/TD][TD]33002[/TD][TD]502,56[/TD][TD]65,67[/TD][/TR]</v>
      </c>
      <c r="W2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[TR][TD]20[/TD][TD]3DC #70[/TD][TD]R9 5950X (Vermeer)[/TD][TD]LeiwandEr[/TD][TD]manual Curve Optimization[/TD][TD]v0.3.1[/TD][TD]5295,16[/TD][TD]5633[/TD][TD]33,52[/TD][TD]168,04[/TD][/TR]</v>
      </c>
    </row>
    <row r="26" spans="2:23" x14ac:dyDescent="0.3">
      <c r="B26" s="12">
        <v>21</v>
      </c>
      <c r="C26" s="4" t="s">
        <v>19</v>
      </c>
      <c r="D26" s="4" t="s">
        <v>105</v>
      </c>
      <c r="E26" s="4">
        <v>88</v>
      </c>
      <c r="F26" s="4" t="s">
        <v>44</v>
      </c>
      <c r="G26" s="4" t="s">
        <v>54</v>
      </c>
      <c r="H26" s="5"/>
      <c r="I26" s="5"/>
      <c r="J26" s="5" t="s">
        <v>40</v>
      </c>
      <c r="K26" s="10">
        <v>62.61</v>
      </c>
      <c r="L26" s="12">
        <v>32182</v>
      </c>
      <c r="M26" s="10">
        <v>496.32</v>
      </c>
      <c r="N26" s="10">
        <v>64.84</v>
      </c>
      <c r="O26" s="11">
        <v>5945.36</v>
      </c>
      <c r="P26" s="12">
        <v>4356</v>
      </c>
      <c r="Q26" s="10">
        <v>38.61</v>
      </c>
      <c r="R26" s="10">
        <v>112.84</v>
      </c>
      <c r="S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v0.5.0 [21]</v>
      </c>
      <c r="T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21|3DC #88|R9 5950X (Vermeer)|Lowkey||v0.5.0|62,61|32182|496,32|64,84</v>
      </c>
      <c r="U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21|3DC #88|R9 5950X (Vermeer)|Lowkey||v0.5.0|5945,36|4356|38,61|112,84</v>
      </c>
      <c r="V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[TR][TD]21[/TD][TD]3DC #88[/TD][TD]R9 5950X (Vermeer)[/TD][TD]Lowkey[/TD][TD][/TD][TD]v0.5.0[/TD][TD]62,61[/TD][TD]32182[/TD][TD]496,32[/TD][TD]64,84[/TD][/TR]</v>
      </c>
      <c r="W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[TR][TD]21[/TD][TD]3DC #88[/TD][TD]R9 5950X (Vermeer)[/TD][TD]Lowkey[/TD][TD][/TD][TD]v0.5.0[/TD][TD]5945,36[/TD][TD]4356[/TD][TD]38,61[/TD][TD]112,84[/TD][/TR]</v>
      </c>
    </row>
    <row r="27" spans="2:23" x14ac:dyDescent="0.3">
      <c r="B27" s="12">
        <v>22</v>
      </c>
      <c r="C27" s="4" t="s">
        <v>19</v>
      </c>
      <c r="D27" s="4" t="s">
        <v>105</v>
      </c>
      <c r="E27" s="4">
        <v>90</v>
      </c>
      <c r="F27" s="4" t="s">
        <v>44</v>
      </c>
      <c r="G27" s="4" t="s">
        <v>55</v>
      </c>
      <c r="H27" s="5"/>
      <c r="I27" s="5"/>
      <c r="J27" s="5" t="s">
        <v>40</v>
      </c>
      <c r="K27" s="10">
        <v>63.92</v>
      </c>
      <c r="L27" s="12">
        <v>30783</v>
      </c>
      <c r="M27" s="10">
        <v>508.2</v>
      </c>
      <c r="N27" s="10">
        <v>60.57</v>
      </c>
      <c r="O27" s="11">
        <v>4834.1899999999996</v>
      </c>
      <c r="P27" s="12">
        <v>5902</v>
      </c>
      <c r="Q27" s="10">
        <v>35.049999999999997</v>
      </c>
      <c r="R27" s="10">
        <v>168.38</v>
      </c>
      <c r="S2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v0.5.0 [22]</v>
      </c>
      <c r="T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22|3DC #90|R9 5950X (Vermeer)|misterh||v0.5.0|63,92|30783|508,2|60,57</v>
      </c>
      <c r="U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22|3DC #90|R9 5950X (Vermeer)|misterh||v0.5.0|4834,19|5902|35,05|168,38</v>
      </c>
      <c r="V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[TR][TD]22[/TD][TD]3DC #90[/TD][TD]R9 5950X (Vermeer)[/TD][TD]misterh[/TD][TD][/TD][TD]v0.5.0[/TD][TD]63,92[/TD][TD]30783[/TD][TD]508,2[/TD][TD]60,57[/TD][/TR]</v>
      </c>
      <c r="W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[TR][TD]22[/TD][TD]3DC #90[/TD][TD]R9 5950X (Vermeer)[/TD][TD]misterh[/TD][TD][/TD][TD]v0.5.0[/TD][TD]4834,19[/TD][TD]5902[/TD][TD]35,05[/TD][TD]168,38[/TD][/TR]</v>
      </c>
    </row>
    <row r="28" spans="2:23" x14ac:dyDescent="0.3">
      <c r="B28" s="12">
        <v>23</v>
      </c>
      <c r="C28" s="4" t="s">
        <v>20</v>
      </c>
      <c r="D28" s="4" t="s">
        <v>105</v>
      </c>
      <c r="E28" s="4">
        <v>108</v>
      </c>
      <c r="F28" s="4" t="s">
        <v>71</v>
      </c>
      <c r="G28" s="4" t="s">
        <v>56</v>
      </c>
      <c r="H28" s="5" t="s">
        <v>72</v>
      </c>
      <c r="I28" s="5" t="s">
        <v>72</v>
      </c>
      <c r="J28" s="5"/>
      <c r="K28" s="10">
        <v>17.45</v>
      </c>
      <c r="L28" s="12">
        <v>55373</v>
      </c>
      <c r="M28" s="10">
        <v>1034.6400000000001</v>
      </c>
      <c r="N28" s="10">
        <v>53.52</v>
      </c>
      <c r="O28" s="11">
        <v>237.59</v>
      </c>
      <c r="P28" s="12">
        <v>20531</v>
      </c>
      <c r="Q28" s="10">
        <v>205</v>
      </c>
      <c r="R28" s="10">
        <v>100.15</v>
      </c>
      <c r="S2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4820K (Ivy Bridge) @4,5Ghz v0.3.1 [23]</v>
      </c>
      <c r="T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23|3DC #108|i7 4820K (Ivy Bridge)|Platos|@4,5Ghz|v0.3.1|17,45|55373|1034,64|53,52</v>
      </c>
      <c r="U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23|3DC #108|i7 4820K (Ivy Bridge)|Platos|@4,5Ghz|v0.3.1|237,59|20531|205|100,15</v>
      </c>
      <c r="V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[TR][TD]23[/TD][TD]3DC #108[/TD][TD]i7 4820K (Ivy Bridge)[/TD][TD]Platos[/TD][TD]@4,5Ghz[/TD][TD]v0.3.1[/TD][TD]17,45[/TD][TD]55373[/TD][TD]1034,64[/TD][TD]53,52[/TD][/TR]</v>
      </c>
      <c r="W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[TR][TD]23[/TD][TD]3DC #108[/TD][TD]i7 4820K (Ivy Bridge)[/TD][TD]Platos[/TD][TD]@4,5Ghz[/TD][TD]v0.3.1[/TD][TD]237,59[/TD][TD]20531[/TD][TD]205[/TD][TD]100,15[/TD][/TR]</v>
      </c>
    </row>
    <row r="29" spans="2:23" x14ac:dyDescent="0.3">
      <c r="B29" s="12">
        <v>24</v>
      </c>
      <c r="C29" s="4" t="s">
        <v>19</v>
      </c>
      <c r="D29" s="4" t="s">
        <v>105</v>
      </c>
      <c r="E29" s="4">
        <v>102</v>
      </c>
      <c r="F29" s="4" t="s">
        <v>57</v>
      </c>
      <c r="G29" s="4" t="s">
        <v>55</v>
      </c>
      <c r="H29" s="5" t="s">
        <v>21</v>
      </c>
      <c r="I29" s="5"/>
      <c r="J29" s="5" t="s">
        <v>40</v>
      </c>
      <c r="K29" s="10">
        <v>172.46</v>
      </c>
      <c r="L29" s="12">
        <v>10777</v>
      </c>
      <c r="M29" s="10">
        <v>538.05999999999995</v>
      </c>
      <c r="N29" s="10">
        <v>20.03</v>
      </c>
      <c r="O29" s="11">
        <v>1438.78</v>
      </c>
      <c r="P29" s="12">
        <v>3774</v>
      </c>
      <c r="Q29" s="10">
        <v>184.18</v>
      </c>
      <c r="R29" s="10">
        <v>20.49</v>
      </c>
      <c r="S29" s="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1165G7 (TigerLake) v0.5.0 [24]</v>
      </c>
      <c r="T29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24|3DC #102|i7 1165G7 (TigerLake)|misterh|Win: Best Perf.|v0.5.0|172,46|10777|538,06|20,03</v>
      </c>
      <c r="U29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24|3DC #102|i7 1165G7 (TigerLake)|misterh|Win: Best Perf.|v0.5.0|1438,78|3774|184,18|20,49</v>
      </c>
      <c r="V2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[TR][TD]24[/TD][TD]3DC #102[/TD][TD]i7 1165G7 (TigerLake)[/TD][TD]misterh[/TD][TD]Win: Best Perf.[/TD][TD]v0.5.0[/TD][TD]172,46[/TD][TD]10777[/TD][TD]538,06[/TD][TD]20,03[/TD][/TR]</v>
      </c>
      <c r="W2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[TR][TD]24[/TD][TD]3DC #102[/TD][TD]i7 1165G7 (TigerLake)[/TD][TD]misterh[/TD][TD]Win: Best Perf.[/TD][TD]v0.5.0[/TD][TD]1438,78[/TD][TD]3774[/TD][TD]184,18[/TD][TD]20,49[/TD][/TR]</v>
      </c>
    </row>
    <row r="30" spans="2:23" x14ac:dyDescent="0.3">
      <c r="B30" s="12">
        <v>25</v>
      </c>
      <c r="C30" s="4" t="s">
        <v>19</v>
      </c>
      <c r="D30" s="4" t="s">
        <v>105</v>
      </c>
      <c r="E30" s="4">
        <v>94</v>
      </c>
      <c r="F30" s="4" t="s">
        <v>44</v>
      </c>
      <c r="G30" s="4" t="s">
        <v>55</v>
      </c>
      <c r="H30" s="5" t="s">
        <v>62</v>
      </c>
      <c r="I30" s="5" t="s">
        <v>61</v>
      </c>
      <c r="J30" s="5" t="s">
        <v>40</v>
      </c>
      <c r="K30" s="10">
        <v>63.04</v>
      </c>
      <c r="L30" s="12">
        <v>28707</v>
      </c>
      <c r="M30" s="10">
        <v>552.55999999999995</v>
      </c>
      <c r="N30" s="10">
        <v>51.95</v>
      </c>
      <c r="O30" s="11">
        <v>5167.0600000000004</v>
      </c>
      <c r="P30" s="12">
        <v>5332</v>
      </c>
      <c r="Q30" s="10">
        <v>36.299999999999997</v>
      </c>
      <c r="R30" s="10">
        <v>146.87</v>
      </c>
      <c r="S30" s="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@-0,1V v0.5.0 [25]</v>
      </c>
      <c r="T30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25|3DC #94|R9 5950X (Vermeer)|misterh|-0,1V Curve Optimization|v0.5.0|63,04|28707|552,56|51,95</v>
      </c>
      <c r="U30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25|3DC #94|R9 5950X (Vermeer)|misterh|-0,1V Curve Optimization|v0.5.0|5167,06|5332|36,3|146,87</v>
      </c>
      <c r="V3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[TR][TD]25[/TD][TD]3DC #94[/TD][TD]R9 5950X (Vermeer)[/TD][TD]misterh[/TD][TD]-0,1V Curve Optimization[/TD][TD]v0.5.0[/TD][TD]63,04[/TD][TD]28707[/TD][TD]552,56[/TD][TD]51,95[/TD][/TR]</v>
      </c>
      <c r="W3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[TR][TD]25[/TD][TD]3DC #94[/TD][TD]R9 5950X (Vermeer)[/TD][TD]misterh[/TD][TD]-0,1V Curve Optimization[/TD][TD]v0.5.0[/TD][TD]5167,06[/TD][TD]5332[/TD][TD]36,3[/TD][TD]146,87[/TD][/TR]</v>
      </c>
    </row>
    <row r="31" spans="2:23" x14ac:dyDescent="0.3">
      <c r="B31" s="12">
        <v>26</v>
      </c>
      <c r="C31" s="4" t="s">
        <v>20</v>
      </c>
      <c r="D31" s="4" t="s">
        <v>105</v>
      </c>
      <c r="E31" s="4">
        <v>96</v>
      </c>
      <c r="F31" s="4" t="s">
        <v>44</v>
      </c>
      <c r="G31" s="4" t="s">
        <v>15</v>
      </c>
      <c r="H31" s="5"/>
      <c r="I31" s="5"/>
      <c r="J31" s="5" t="s">
        <v>40</v>
      </c>
      <c r="K31" s="10">
        <v>59.97</v>
      </c>
      <c r="L31" s="12">
        <v>33184.629999999997</v>
      </c>
      <c r="M31" s="10">
        <v>502.51</v>
      </c>
      <c r="N31" s="10">
        <v>66.040000000000006</v>
      </c>
      <c r="O31" s="11">
        <v>6103.75</v>
      </c>
      <c r="P31" s="12">
        <v>4353.5600000000004</v>
      </c>
      <c r="Q31" s="10">
        <v>37.630000000000003</v>
      </c>
      <c r="R31" s="10">
        <v>115.69</v>
      </c>
      <c r="S31" s="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[26]</v>
      </c>
      <c r="T31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26|3DC #96|R9 5950X (Vermeer)|Sweepi||v0.3.1|59,97|33185|502,51|66,04</v>
      </c>
      <c r="U31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26|3DC #96|R9 5950X (Vermeer)|Sweepi||v0.3.1|6103,75|4354|37,63|115,69</v>
      </c>
      <c r="V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[TR][TD]26[/TD][TD]3DC #96[/TD][TD]R9 5950X (Vermeer)[/TD][TD]Sweepi[/TD][TD][/TD][TD]v0.3.1[/TD][TD]59,97[/TD][TD]33185[/TD][TD]502,51[/TD][TD]66,04[/TD][/TR]</v>
      </c>
      <c r="W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[TR][TD]26[/TD][TD]3DC #96[/TD][TD]R9 5950X (Vermeer)[/TD][TD]Sweepi[/TD][TD][/TD][TD]v0.3.1[/TD][TD]6103,75[/TD][TD]4354[/TD][TD]37,63[/TD][TD]115,69[/TD][/TR]</v>
      </c>
    </row>
    <row r="32" spans="2:23" x14ac:dyDescent="0.3">
      <c r="B32" s="12">
        <v>27</v>
      </c>
      <c r="C32" s="4" t="s">
        <v>70</v>
      </c>
      <c r="D32" s="4" t="s">
        <v>105</v>
      </c>
      <c r="E32" s="4">
        <v>118</v>
      </c>
      <c r="F32" s="4" t="s">
        <v>45</v>
      </c>
      <c r="G32" s="4" t="s">
        <v>11</v>
      </c>
      <c r="H32" s="5" t="s">
        <v>77</v>
      </c>
      <c r="I32" s="5" t="s">
        <v>76</v>
      </c>
      <c r="J32" s="5" t="s">
        <v>40</v>
      </c>
      <c r="K32" s="10">
        <v>164.2</v>
      </c>
      <c r="L32" s="12">
        <v>9800.31</v>
      </c>
      <c r="M32" s="10">
        <v>621.42999999999995</v>
      </c>
      <c r="N32" s="10">
        <v>15.77</v>
      </c>
      <c r="O32" s="11">
        <v>4760.57</v>
      </c>
      <c r="P32" s="12">
        <v>2004.54</v>
      </c>
      <c r="Q32" s="10">
        <v>104.79</v>
      </c>
      <c r="R32" s="10">
        <v>19.13</v>
      </c>
      <c r="S32" s="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(Renoir) @20W v0.5.1 [27]</v>
      </c>
      <c r="T32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27|3DC #118|R7 4750G (Renoir)|Poekel|20W|v0.5.1|164,2|9800|621,43|15,77</v>
      </c>
      <c r="U32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27|3DC #118|R7 4750G (Renoir)|Poekel|20W|v0.5.1|4760,57|2005|104,79|19,13</v>
      </c>
      <c r="V3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[TR][TD]27[/TD][TD]3DC #118[/TD][TD]R7 4750G (Renoir)[/TD][TD]Poekel[/TD][TD]20W[/TD][TD]v0.5.1[/TD][TD]164,2[/TD][TD]9800[/TD][TD]621,43[/TD][TD]15,77[/TD][/TR]</v>
      </c>
      <c r="W3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[TR][TD]27[/TD][TD]3DC #118[/TD][TD]R7 4750G (Renoir)[/TD][TD]Poekel[/TD][TD]20W[/TD][TD]v0.5.1[/TD][TD]4760,57[/TD][TD]2005[/TD][TD]104,79[/TD][TD]19,13[/TD][/TR]</v>
      </c>
    </row>
    <row r="33" spans="2:23" x14ac:dyDescent="0.3">
      <c r="B33" s="12">
        <v>28</v>
      </c>
      <c r="C33" s="4" t="s">
        <v>70</v>
      </c>
      <c r="D33" s="4" t="s">
        <v>105</v>
      </c>
      <c r="E33" s="4">
        <v>129</v>
      </c>
      <c r="F33" s="4" t="s">
        <v>78</v>
      </c>
      <c r="G33" s="4" t="s">
        <v>17</v>
      </c>
      <c r="H33" s="5"/>
      <c r="I33" s="5"/>
      <c r="J33" s="5"/>
      <c r="K33" s="10">
        <v>55.06</v>
      </c>
      <c r="L33" s="12">
        <v>20078</v>
      </c>
      <c r="M33" s="10">
        <v>904.59</v>
      </c>
      <c r="N33" s="10">
        <v>22.2</v>
      </c>
      <c r="O33" s="11">
        <v>560.07000000000005</v>
      </c>
      <c r="P33" s="12">
        <v>9308</v>
      </c>
      <c r="Q33" s="10">
        <v>191.83</v>
      </c>
      <c r="R33" s="10">
        <v>48.52</v>
      </c>
      <c r="S33" s="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5775C (Broadwell) v0.5.1 [28]</v>
      </c>
      <c r="T33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28|3DC #129|i7 5775C (Broadwell)|MD_Enigma||v0.5.1|55,06|20078|904,59|22,2</v>
      </c>
      <c r="U33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28|3DC #129|i7 5775C (Broadwell)|MD_Enigma||v0.5.1|560,07|9308|191,83|48,52</v>
      </c>
      <c r="V3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[TR][TD]28[/TD][TD]3DC #129[/TD][TD]i7 5775C (Broadwell)[/TD][TD]MD_Enigma[/TD][TD][/TD][TD]v0.5.1[/TD][TD]55,06[/TD][TD]20078[/TD][TD]904,59[/TD][TD]22,2[/TD][/TR]</v>
      </c>
      <c r="W3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[TR][TD]28[/TD][TD]3DC #129[/TD][TD]i7 5775C (Broadwell)[/TD][TD]MD_Enigma[/TD][TD][/TD][TD]v0.5.1[/TD][TD]560,07[/TD][TD]9308[/TD][TD]191,83[/TD][TD]48,52[/TD][/TR]</v>
      </c>
    </row>
    <row r="34" spans="2:23" x14ac:dyDescent="0.3">
      <c r="B34" s="12">
        <v>29</v>
      </c>
      <c r="C34" s="4" t="s">
        <v>70</v>
      </c>
      <c r="D34" s="4" t="s">
        <v>105</v>
      </c>
      <c r="E34" s="4">
        <v>133</v>
      </c>
      <c r="F34" s="4" t="s">
        <v>79</v>
      </c>
      <c r="G34" s="4" t="s">
        <v>11</v>
      </c>
      <c r="H34" s="5"/>
      <c r="I34" s="5"/>
      <c r="J34" s="5" t="s">
        <v>40</v>
      </c>
      <c r="K34" s="10">
        <v>186.38</v>
      </c>
      <c r="L34" s="12">
        <v>7581.59</v>
      </c>
      <c r="M34" s="10">
        <v>707.68</v>
      </c>
      <c r="N34" s="10">
        <v>10.71</v>
      </c>
      <c r="O34" s="11">
        <v>1839.93</v>
      </c>
      <c r="P34" s="12">
        <v>3342.48</v>
      </c>
      <c r="Q34" s="10">
        <v>162.6</v>
      </c>
      <c r="R34" s="10">
        <v>20.56</v>
      </c>
      <c r="S34" s="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4500U (Renoir) v0.5.1 [29]</v>
      </c>
      <c r="T34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29|3DC #133|R5 4500U (Renoir)|Poekel||v0.5.1|186,38|7582|707,68|10,71</v>
      </c>
      <c r="U34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29|3DC #133|R5 4500U (Renoir)|Poekel||v0.5.1|1839,93|3342|162,6|20,56</v>
      </c>
      <c r="V3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[TR][TD]29[/TD][TD]3DC #133[/TD][TD]R5 4500U (Renoir)[/TD][TD]Poekel[/TD][TD][/TD][TD]v0.5.1[/TD][TD]186,38[/TD][TD]7582[/TD][TD]707,68[/TD][TD]10,71[/TD][/TR]</v>
      </c>
      <c r="W3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[TR][TD]29[/TD][TD]3DC #133[/TD][TD]R5 4500U (Renoir)[/TD][TD]Poekel[/TD][TD][/TD][TD]v0.5.1[/TD][TD]1839,93[/TD][TD]3342[/TD][TD]162,6[/TD][TD]20,56[/TD][/TR]</v>
      </c>
    </row>
    <row r="35" spans="2:23" x14ac:dyDescent="0.3">
      <c r="B35" s="12">
        <v>30</v>
      </c>
      <c r="C35" s="4" t="s">
        <v>19</v>
      </c>
      <c r="D35" s="4" t="s">
        <v>105</v>
      </c>
      <c r="E35" s="4">
        <v>134</v>
      </c>
      <c r="F35" s="4" t="s">
        <v>48</v>
      </c>
      <c r="G35" s="4" t="s">
        <v>16</v>
      </c>
      <c r="H35" s="5" t="s">
        <v>80</v>
      </c>
      <c r="I35" s="5"/>
      <c r="J35" s="5"/>
      <c r="K35" s="10">
        <v>216.08</v>
      </c>
      <c r="L35" s="12">
        <v>7445</v>
      </c>
      <c r="M35" s="10">
        <v>621.65</v>
      </c>
      <c r="N35" s="10">
        <v>11.98</v>
      </c>
      <c r="O35" s="11">
        <v>3936.18</v>
      </c>
      <c r="P35" s="12">
        <v>3010</v>
      </c>
      <c r="Q35" s="10">
        <v>84.41</v>
      </c>
      <c r="R35" s="10">
        <v>35.659999999999997</v>
      </c>
      <c r="S35" s="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v0.5.0 [30]</v>
      </c>
      <c r="T35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30|3DC #134|R9 5900HS (Cezanne)|Monkey|Win: Better Eff.|v0.5.0|216,08|7445|621,65|11,98</v>
      </c>
      <c r="U35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30|3DC #134|R9 5900HS (Cezanne)|Monkey|Win: Better Eff.|v0.5.0|3936,18|3010|84,41|35,66</v>
      </c>
      <c r="V3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[TR][TD]30[/TD][TD]3DC #134[/TD][TD]R9 5900HS (Cezanne)[/TD][TD]Monkey[/TD][TD]Win: Better Eff.[/TD][TD]v0.5.0[/TD][TD]216,08[/TD][TD]7445[/TD][TD]621,65[/TD][TD]11,98[/TD][/TR]</v>
      </c>
      <c r="W3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[TR][TD]30[/TD][TD]3DC #134[/TD][TD]R9 5900HS (Cezanne)[/TD][TD]Monkey[/TD][TD]Win: Better Eff.[/TD][TD]v0.5.0[/TD][TD]3936,18[/TD][TD]3010[/TD][TD]84,41[/TD][TD]35,66[/TD][/TR]</v>
      </c>
    </row>
    <row r="36" spans="2:23" x14ac:dyDescent="0.3">
      <c r="B36" s="12">
        <v>31</v>
      </c>
      <c r="C36" s="4" t="s">
        <v>70</v>
      </c>
      <c r="D36" s="4" t="s">
        <v>105</v>
      </c>
      <c r="E36" s="4">
        <v>135</v>
      </c>
      <c r="F36" s="4" t="s">
        <v>51</v>
      </c>
      <c r="G36" s="4" t="s">
        <v>81</v>
      </c>
      <c r="H36" s="5" t="s">
        <v>82</v>
      </c>
      <c r="I36" s="5"/>
      <c r="J36" s="5" t="s">
        <v>40</v>
      </c>
      <c r="K36" s="10">
        <v>60.14</v>
      </c>
      <c r="L36" s="12">
        <v>24336</v>
      </c>
      <c r="M36" s="10">
        <v>683.23</v>
      </c>
      <c r="N36" s="10">
        <v>35.619999999999997</v>
      </c>
      <c r="O36" s="11">
        <v>4414.66</v>
      </c>
      <c r="P36" s="12">
        <v>4151</v>
      </c>
      <c r="Q36" s="10">
        <v>54.57</v>
      </c>
      <c r="R36" s="10">
        <v>76.08</v>
      </c>
      <c r="S36" s="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[31]</v>
      </c>
      <c r="T36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31|3DC #135|R9 5900X (Vermeer)|harzer_knaller|Balanced Power Plan|v0.5.1|60,14|24336|683,23|35,62</v>
      </c>
      <c r="U36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31|3DC #135|R9 5900X (Vermeer)|harzer_knaller|Balanced Power Plan|v0.5.1|4414,66|4151|54,57|76,08</v>
      </c>
      <c r="V3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[TR][TD]31[/TD][TD]3DC #135[/TD][TD]R9 5900X (Vermeer)[/TD][TD]harzer_knaller[/TD][TD]Balanced Power Plan[/TD][TD]v0.5.1[/TD][TD]60,14[/TD][TD]24336[/TD][TD]683,23[/TD][TD]35,62[/TD][/TR]</v>
      </c>
      <c r="W3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[TR][TD]31[/TD][TD]3DC #135[/TD][TD]R9 5900X (Vermeer)[/TD][TD]harzer_knaller[/TD][TD]Balanced Power Plan[/TD][TD]v0.5.1[/TD][TD]4414,66[/TD][TD]4151[/TD][TD]54,57[/TD][TD]76,08[/TD][/TR]</v>
      </c>
    </row>
    <row r="37" spans="2:23" x14ac:dyDescent="0.3">
      <c r="B37" s="12">
        <v>32</v>
      </c>
      <c r="C37" s="4" t="s">
        <v>70</v>
      </c>
      <c r="D37" s="4" t="s">
        <v>105</v>
      </c>
      <c r="E37" s="4">
        <v>136</v>
      </c>
      <c r="F37" s="4" t="s">
        <v>51</v>
      </c>
      <c r="G37" s="4" t="s">
        <v>83</v>
      </c>
      <c r="H37" s="5"/>
      <c r="I37" s="5"/>
      <c r="J37" s="5" t="s">
        <v>40</v>
      </c>
      <c r="K37" s="10">
        <v>75.569999999999993</v>
      </c>
      <c r="L37" s="12">
        <v>25543</v>
      </c>
      <c r="M37" s="10">
        <v>518.05999999999995</v>
      </c>
      <c r="N37" s="10">
        <v>49.31</v>
      </c>
      <c r="O37" s="11">
        <v>4461.2299999999996</v>
      </c>
      <c r="P37" s="12">
        <v>5187.88</v>
      </c>
      <c r="Q37" s="10">
        <v>43.21</v>
      </c>
      <c r="R37" s="10">
        <v>120.07</v>
      </c>
      <c r="S37" s="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[32]</v>
      </c>
      <c r="T37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32|3DC #136|R9 5900X (Vermeer)|Darkearth27||v0.5.1|75,57|25543|518,06|49,31</v>
      </c>
      <c r="U37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32|3DC #136|R9 5900X (Vermeer)|Darkearth27||v0.5.1|4461,23|5188|43,21|120,07</v>
      </c>
      <c r="V3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[TR][TD]32[/TD][TD]3DC #136[/TD][TD]R9 5900X (Vermeer)[/TD][TD]Darkearth27[/TD][TD][/TD][TD]v0.5.1[/TD][TD]75,57[/TD][TD]25543[/TD][TD]518,06[/TD][TD]49,31[/TD][/TR]</v>
      </c>
      <c r="W3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[TR][TD]32[/TD][TD]3DC #136[/TD][TD]R9 5900X (Vermeer)[/TD][TD]Darkearth27[/TD][TD][/TD][TD]v0.5.1[/TD][TD]4461,23[/TD][TD]5188[/TD][TD]43,21[/TD][TD]120,07[/TD][/TR]</v>
      </c>
    </row>
    <row r="38" spans="2:23" x14ac:dyDescent="0.3">
      <c r="B38" s="12">
        <v>33</v>
      </c>
      <c r="C38" s="4" t="s">
        <v>70</v>
      </c>
      <c r="D38" s="4" t="s">
        <v>105</v>
      </c>
      <c r="E38" s="4">
        <v>140</v>
      </c>
      <c r="F38" s="4" t="s">
        <v>51</v>
      </c>
      <c r="G38" s="4" t="s">
        <v>27</v>
      </c>
      <c r="H38" s="5" t="s">
        <v>84</v>
      </c>
      <c r="I38" s="5"/>
      <c r="J38" s="5" t="s">
        <v>40</v>
      </c>
      <c r="K38" s="10">
        <v>52.3</v>
      </c>
      <c r="L38" s="12">
        <v>38103</v>
      </c>
      <c r="M38" s="10">
        <v>501.84</v>
      </c>
      <c r="N38" s="10">
        <v>75.930000000000007</v>
      </c>
      <c r="O38" s="11">
        <v>3945.77</v>
      </c>
      <c r="P38" s="12">
        <v>5760</v>
      </c>
      <c r="Q38" s="10">
        <v>44</v>
      </c>
      <c r="R38" s="10">
        <v>130.91999999999999</v>
      </c>
      <c r="S38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[33]</v>
      </c>
      <c r="T38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33|3DC #140|R9 5900X (Vermeer)|Krischi|CTR|v0.5.1|52,3|38103|501,84|75,93</v>
      </c>
      <c r="U38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33|3DC #140|R9 5900X (Vermeer)|Krischi|CTR|v0.5.1|3945,77|5760|44|130,92</v>
      </c>
      <c r="V3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[TR][TD]33[/TD][TD]3DC #140[/TD][TD]R9 5900X (Vermeer)[/TD][TD]Krischi[/TD][TD]CTR[/TD][TD]v0.5.1[/TD][TD]52,3[/TD][TD]38103[/TD][TD]501,84[/TD][TD]75,93[/TD][/TR]</v>
      </c>
      <c r="W3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[TR][TD]33[/TD][TD]3DC #140[/TD][TD]R9 5900X (Vermeer)[/TD][TD]Krischi[/TD][TD]CTR[/TD][TD]v0.5.1[/TD][TD]3945,77[/TD][TD]5760[/TD][TD]44[/TD][TD]130,92[/TD][/TR]</v>
      </c>
    </row>
    <row r="39" spans="2:23" x14ac:dyDescent="0.3">
      <c r="B39" s="12">
        <v>34</v>
      </c>
      <c r="C39" s="4" t="s">
        <v>70</v>
      </c>
      <c r="D39" s="4" t="s">
        <v>105</v>
      </c>
      <c r="E39" s="4">
        <v>141</v>
      </c>
      <c r="F39" s="4" t="s">
        <v>86</v>
      </c>
      <c r="G39" s="4" t="s">
        <v>85</v>
      </c>
      <c r="H39" s="5" t="s">
        <v>87</v>
      </c>
      <c r="I39" s="5" t="s">
        <v>87</v>
      </c>
      <c r="J39" s="5"/>
      <c r="K39" s="10">
        <v>26.38</v>
      </c>
      <c r="L39" s="12">
        <v>38525</v>
      </c>
      <c r="M39" s="10">
        <v>983.86</v>
      </c>
      <c r="N39" s="10">
        <v>39.159999999999997</v>
      </c>
      <c r="O39" s="11">
        <v>269.61</v>
      </c>
      <c r="P39" s="12">
        <v>18669</v>
      </c>
      <c r="Q39" s="10">
        <v>198.68</v>
      </c>
      <c r="R39" s="10">
        <v>93.96</v>
      </c>
      <c r="S39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2600K (Sandy Bridge) @4,4Ghz v0.5.1 [34]</v>
      </c>
      <c r="T39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34|3DC #141|i7 2600K (Sandy Bridge)|Tyrann|@4,4Ghz|v0.5.1|26,38|38525|983,86|39,16</v>
      </c>
      <c r="U39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34|3DC #141|i7 2600K (Sandy Bridge)|Tyrann|@4,4Ghz|v0.5.1|269,61|18669|198,68|93,96</v>
      </c>
      <c r="V3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[TR][TD]34[/TD][TD]3DC #141[/TD][TD]i7 2600K (Sandy Bridge)[/TD][TD]Tyrann[/TD][TD]@4,4Ghz[/TD][TD]v0.5.1[/TD][TD]26,38[/TD][TD]38525[/TD][TD]983,86[/TD][TD]39,16[/TD][/TR]</v>
      </c>
      <c r="W3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[TR][TD]34[/TD][TD]3DC #141[/TD][TD]i7 2600K (Sandy Bridge)[/TD][TD]Tyrann[/TD][TD]@4,4Ghz[/TD][TD]v0.5.1[/TD][TD]269,61[/TD][TD]18669[/TD][TD]198,68[/TD][TD]93,96[/TD][/TR]</v>
      </c>
    </row>
    <row r="40" spans="2:23" x14ac:dyDescent="0.3">
      <c r="B40" s="12">
        <v>35</v>
      </c>
      <c r="C40" s="4" t="s">
        <v>70</v>
      </c>
      <c r="D40" s="4" t="s">
        <v>105</v>
      </c>
      <c r="E40" s="4">
        <v>145</v>
      </c>
      <c r="F40" s="4" t="s">
        <v>89</v>
      </c>
      <c r="G40" s="4" t="s">
        <v>90</v>
      </c>
      <c r="H40" s="5"/>
      <c r="I40" s="5"/>
      <c r="J40" s="5" t="s">
        <v>40</v>
      </c>
      <c r="K40" s="10">
        <v>57.13</v>
      </c>
      <c r="L40" s="12">
        <v>34236</v>
      </c>
      <c r="M40" s="10">
        <v>511.24</v>
      </c>
      <c r="N40" s="10">
        <v>66.97</v>
      </c>
      <c r="O40" s="11">
        <v>2347.02</v>
      </c>
      <c r="P40" s="12">
        <v>7508</v>
      </c>
      <c r="Q40" s="10">
        <v>56.75</v>
      </c>
      <c r="R40" s="10">
        <v>132.29</v>
      </c>
      <c r="S40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v0.5.1 [35]</v>
      </c>
      <c r="T40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35|3DC #145|R7 5800X (Vermeer)|hq-hq||v0.5.1|57,13|34236|511,24|66,97</v>
      </c>
      <c r="U40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35|3DC #145|R7 5800X (Vermeer)|hq-hq||v0.5.1|2347,02|7508|56,75|132,29</v>
      </c>
      <c r="V4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[TR][TD]35[/TD][TD]3DC #145[/TD][TD]R7 5800X (Vermeer)[/TD][TD]hq-hq[/TD][TD][/TD][TD]v0.5.1[/TD][TD]57,13[/TD][TD]34236[/TD][TD]511,24[/TD][TD]66,97[/TD][/TR]</v>
      </c>
      <c r="W4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[TR][TD]35[/TD][TD]3DC #145[/TD][TD]R7 5800X (Vermeer)[/TD][TD]hq-hq[/TD][TD][/TD][TD]v0.5.1[/TD][TD]2347,02[/TD][TD]7508[/TD][TD]56,75[/TD][TD]132,29[/TD][/TR]</v>
      </c>
    </row>
    <row r="41" spans="2:23" x14ac:dyDescent="0.3">
      <c r="B41" s="12">
        <v>36</v>
      </c>
      <c r="C41" s="4" t="s">
        <v>70</v>
      </c>
      <c r="D41" s="4" t="s">
        <v>105</v>
      </c>
      <c r="E41" s="4">
        <v>146</v>
      </c>
      <c r="F41" s="4" t="s">
        <v>91</v>
      </c>
      <c r="G41" s="4" t="s">
        <v>85</v>
      </c>
      <c r="H41" s="5"/>
      <c r="I41" s="5" t="s">
        <v>96</v>
      </c>
      <c r="J41" s="5"/>
      <c r="K41" s="10">
        <v>83.49</v>
      </c>
      <c r="L41" s="12">
        <v>11096</v>
      </c>
      <c r="M41" s="10">
        <v>1079.3699999999999</v>
      </c>
      <c r="N41" s="10">
        <v>10.28</v>
      </c>
      <c r="O41" s="11">
        <v>384.59</v>
      </c>
      <c r="P41" s="12">
        <v>5226</v>
      </c>
      <c r="Q41" s="10">
        <v>497.55</v>
      </c>
      <c r="R41" s="10">
        <v>10.5</v>
      </c>
      <c r="S41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7500U (Kaby Lake) 2C/4T v0.5.1 [36]</v>
      </c>
      <c r="T41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36|3DC #146|i7 7500U (Kaby Lake)|Tyrann||v0.5.1|83,49|11096|1079,37|10,28</v>
      </c>
      <c r="U41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36|3DC #146|i7 7500U (Kaby Lake)|Tyrann||v0.5.1|384,59|5226|497,55|10,5</v>
      </c>
      <c r="V4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[TR][TD]36[/TD][TD]3DC #146[/TD][TD]i7 7500U (Kaby Lake)[/TD][TD]Tyrann[/TD][TD][/TD][TD]v0.5.1[/TD][TD]83,49[/TD][TD]11096[/TD][TD]1079,37[/TD][TD]10,28[/TD][/TR]</v>
      </c>
      <c r="W4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[TR][TD]36[/TD][TD]3DC #146[/TD][TD]i7 7500U (Kaby Lake)[/TD][TD]Tyrann[/TD][TD][/TD][TD]v0.5.1[/TD][TD]384,59[/TD][TD]5226[/TD][TD]497,55[/TD][TD]10,5[/TD][/TR]</v>
      </c>
    </row>
    <row r="42" spans="2:23" x14ac:dyDescent="0.3">
      <c r="B42" s="12">
        <v>37</v>
      </c>
      <c r="C42" s="4" t="s">
        <v>70</v>
      </c>
      <c r="D42" s="4" t="s">
        <v>105</v>
      </c>
      <c r="E42" s="4">
        <v>146</v>
      </c>
      <c r="F42" s="4" t="s">
        <v>92</v>
      </c>
      <c r="G42" s="4" t="s">
        <v>85</v>
      </c>
      <c r="H42" s="5"/>
      <c r="I42" s="5"/>
      <c r="J42" s="5"/>
      <c r="K42" s="10">
        <v>16.690000000000001</v>
      </c>
      <c r="L42" s="12">
        <v>18192</v>
      </c>
      <c r="M42" s="10">
        <v>3293.49</v>
      </c>
      <c r="N42" s="10">
        <v>5.52</v>
      </c>
      <c r="O42" s="11">
        <v>35.61</v>
      </c>
      <c r="P42" s="12">
        <v>12920</v>
      </c>
      <c r="Q42" s="10">
        <v>2173.7800000000002</v>
      </c>
      <c r="R42" s="10">
        <v>5.94</v>
      </c>
      <c r="S42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Celeron N3450 (Apollo Lake) v0.5.1 [37]</v>
      </c>
      <c r="T42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37|3DC #146|Celeron N3450 (Apollo Lake)|Tyrann||v0.5.1|16,69|18192|3293,49|5,52</v>
      </c>
      <c r="U42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37|3DC #146|Celeron N3450 (Apollo Lake)|Tyrann||v0.5.1|35,61|12920|2173,78|5,94</v>
      </c>
      <c r="V4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[TR][TD]37[/TD][TD]3DC #146[/TD][TD]Celeron N3450 (Apollo Lake)[/TD][TD]Tyrann[/TD][TD][/TD][TD]v0.5.1[/TD][TD]16,69[/TD][TD]18192[/TD][TD]3293,49[/TD][TD]5,52[/TD][/TR]</v>
      </c>
      <c r="W4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[TR][TD]37[/TD][TD]3DC #146[/TD][TD]Celeron N3450 (Apollo Lake)[/TD][TD]Tyrann[/TD][TD][/TD][TD]v0.5.1[/TD][TD]35,61[/TD][TD]12920[/TD][TD]2173,78[/TD][TD]5,94[/TD][/TR]</v>
      </c>
    </row>
    <row r="43" spans="2:23" x14ac:dyDescent="0.3">
      <c r="B43" s="12">
        <v>38</v>
      </c>
      <c r="C43" s="4" t="s">
        <v>70</v>
      </c>
      <c r="D43" s="4" t="s">
        <v>105</v>
      </c>
      <c r="E43" s="4">
        <v>148</v>
      </c>
      <c r="F43" s="4" t="s">
        <v>89</v>
      </c>
      <c r="G43" s="4" t="s">
        <v>93</v>
      </c>
      <c r="H43" s="5"/>
      <c r="I43" s="5"/>
      <c r="J43" s="5" t="s">
        <v>40</v>
      </c>
      <c r="K43" s="10">
        <v>68.06</v>
      </c>
      <c r="L43" s="12">
        <v>28138</v>
      </c>
      <c r="M43" s="10">
        <v>522.16999999999996</v>
      </c>
      <c r="N43" s="10">
        <v>53.89</v>
      </c>
      <c r="O43" s="11">
        <v>1876.01</v>
      </c>
      <c r="P43" s="12">
        <v>7902</v>
      </c>
      <c r="Q43" s="10">
        <v>67.459999999999994</v>
      </c>
      <c r="R43" s="10">
        <v>117.13</v>
      </c>
      <c r="S43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v0.5.1 [38]</v>
      </c>
      <c r="T43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38|3DC #148|R7 5800X (Vermeer)|patrock84||v0.5.1|68,06|28138|522,17|53,89</v>
      </c>
      <c r="U43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38|3DC #148|R7 5800X (Vermeer)|patrock84||v0.5.1|1876,01|7902|67,46|117,13</v>
      </c>
      <c r="V4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[TR][TD]38[/TD][TD]3DC #148[/TD][TD]R7 5800X (Vermeer)[/TD][TD]patrock84[/TD][TD][/TD][TD]v0.5.1[/TD][TD]68,06[/TD][TD]28138[/TD][TD]522,17[/TD][TD]53,89[/TD][/TR]</v>
      </c>
      <c r="W4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[TR][TD]38[/TD][TD]3DC #148[/TD][TD]R7 5800X (Vermeer)[/TD][TD]patrock84[/TD][TD][/TD][TD]v0.5.1[/TD][TD]1876,01[/TD][TD]7902[/TD][TD]67,46[/TD][TD]117,13[/TD][/TR]</v>
      </c>
    </row>
    <row r="44" spans="2:23" x14ac:dyDescent="0.3">
      <c r="B44" s="12">
        <v>39</v>
      </c>
      <c r="C44" s="4" t="s">
        <v>70</v>
      </c>
      <c r="D44" s="4" t="s">
        <v>105</v>
      </c>
      <c r="E44" s="4">
        <v>154</v>
      </c>
      <c r="F44" s="4" t="s">
        <v>94</v>
      </c>
      <c r="G44" s="4" t="s">
        <v>90</v>
      </c>
      <c r="H44" s="5"/>
      <c r="I44" s="5"/>
      <c r="J44" s="5"/>
      <c r="K44" s="10">
        <v>58.25</v>
      </c>
      <c r="L44" s="12">
        <v>27864</v>
      </c>
      <c r="M44" s="10">
        <v>616.08000000000004</v>
      </c>
      <c r="N44" s="10">
        <v>45.23</v>
      </c>
      <c r="O44" s="11">
        <v>739.31</v>
      </c>
      <c r="P44" s="12">
        <v>12266</v>
      </c>
      <c r="Q44" s="10">
        <v>110.27</v>
      </c>
      <c r="R44" s="10">
        <v>111.24</v>
      </c>
      <c r="S44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8600k (Coffee Lake) v0.5.1 [39]</v>
      </c>
      <c r="T44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39|3DC #154|i5 8600k (Coffee Lake)|hq-hq||v0.5.1|58,25|27864|616,08|45,23</v>
      </c>
      <c r="U44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39|3DC #154|i5 8600k (Coffee Lake)|hq-hq||v0.5.1|739,31|12266|110,27|111,24</v>
      </c>
      <c r="V4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[TR][TD]39[/TD][TD]3DC #154[/TD][TD]i5 8600k (Coffee Lake)[/TD][TD]hq-hq[/TD][TD][/TD][TD]v0.5.1[/TD][TD]58,25[/TD][TD]27864[/TD][TD]616,08[/TD][TD]45,23[/TD][/TR]</v>
      </c>
      <c r="W4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[TR][TD]39[/TD][TD]3DC #154[/TD][TD]i5 8600k (Coffee Lake)[/TD][TD]hq-hq[/TD][TD][/TD][TD]v0.5.1[/TD][TD]739,31[/TD][TD]12266[/TD][TD]110,27[/TD][TD]111,24[/TD][/TR]</v>
      </c>
    </row>
    <row r="45" spans="2:23" x14ac:dyDescent="0.3">
      <c r="B45" s="12">
        <v>40</v>
      </c>
      <c r="C45" s="4" t="s">
        <v>70</v>
      </c>
      <c r="D45" s="4" t="s">
        <v>105</v>
      </c>
      <c r="E45" s="4">
        <v>154</v>
      </c>
      <c r="F45" s="4" t="s">
        <v>95</v>
      </c>
      <c r="G45" s="4" t="s">
        <v>90</v>
      </c>
      <c r="H45" s="5"/>
      <c r="I45" s="5" t="s">
        <v>97</v>
      </c>
      <c r="J45" s="5"/>
      <c r="K45" s="10">
        <v>54.74</v>
      </c>
      <c r="L45" s="12">
        <v>20650</v>
      </c>
      <c r="M45" s="10">
        <v>884.67</v>
      </c>
      <c r="N45" s="10">
        <v>23.34</v>
      </c>
      <c r="O45" s="11">
        <v>336.42</v>
      </c>
      <c r="P45" s="12">
        <v>10055</v>
      </c>
      <c r="Q45" s="10">
        <v>295.61</v>
      </c>
      <c r="R45" s="10">
        <v>34.020000000000003</v>
      </c>
      <c r="S45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7500 (Kaby Lake) 4C/4T v0.5.1 [40]</v>
      </c>
      <c r="T45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40|3DC #154|i5 7500 (Kaby Lake)|hq-hq||v0.5.1|54,74|20650|884,67|23,34</v>
      </c>
      <c r="U45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40|3DC #154|i5 7500 (Kaby Lake)|hq-hq||v0.5.1|336,42|10055|295,61|34,02</v>
      </c>
      <c r="V4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[TR][TD]40[/TD][TD]3DC #154[/TD][TD]i5 7500 (Kaby Lake)[/TD][TD]hq-hq[/TD][TD][/TD][TD]v0.5.1[/TD][TD]54,74[/TD][TD]20650[/TD][TD]884,67[/TD][TD]23,34[/TD][/TR]</v>
      </c>
      <c r="W4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[TR][TD]40[/TD][TD]3DC #154[/TD][TD]i5 7500 (Kaby Lake)[/TD][TD]hq-hq[/TD][TD][/TD][TD]v0.5.1[/TD][TD]336,42[/TD][TD]10055[/TD][TD]295,61[/TD][TD]34,02[/TD][/TR]</v>
      </c>
    </row>
    <row r="46" spans="2:23" x14ac:dyDescent="0.3">
      <c r="B46" s="12">
        <v>41</v>
      </c>
      <c r="C46" s="4" t="s">
        <v>70</v>
      </c>
      <c r="D46" s="4" t="s">
        <v>105</v>
      </c>
      <c r="E46" s="4">
        <v>155</v>
      </c>
      <c r="F46" s="4" t="s">
        <v>100</v>
      </c>
      <c r="G46" s="4" t="s">
        <v>98</v>
      </c>
      <c r="H46" s="5" t="s">
        <v>99</v>
      </c>
      <c r="I46" s="5" t="s">
        <v>99</v>
      </c>
      <c r="J46" s="5"/>
      <c r="K46" s="10">
        <v>61.55</v>
      </c>
      <c r="L46" s="12">
        <v>25887</v>
      </c>
      <c r="M46" s="10">
        <v>627.62</v>
      </c>
      <c r="N46" s="10">
        <v>41.25</v>
      </c>
      <c r="O46" s="11">
        <v>925.56</v>
      </c>
      <c r="P46" s="12">
        <v>12017</v>
      </c>
      <c r="Q46" s="10">
        <v>89.91</v>
      </c>
      <c r="R46" s="10">
        <v>133.65</v>
      </c>
      <c r="S46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8700k (Coffee Lake) @5Ghz v0.5.1 [41]</v>
      </c>
      <c r="T46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41|3DC #155|i7 8700k (Coffee Lake)|Bernman|@5Ghz|v0.5.1|61,55|25887|627,62|41,25</v>
      </c>
      <c r="U46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41|3DC #155|i7 8700k (Coffee Lake)|Bernman|@5Ghz|v0.5.1|925,56|12017|89,91|133,65</v>
      </c>
      <c r="V4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[TR][TD]41[/TD][TD]3DC #155[/TD][TD]i7 8700k (Coffee Lake)[/TD][TD]Bernman[/TD][TD]@5Ghz[/TD][TD]v0.5.1[/TD][TD]61,55[/TD][TD]25887[/TD][TD]627,62[/TD][TD]41,25[/TD][/TR]</v>
      </c>
      <c r="W4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[TR][TD]41[/TD][TD]3DC #155[/TD][TD]i7 8700k (Coffee Lake)[/TD][TD]Bernman[/TD][TD]@5Ghz[/TD][TD]v0.5.1[/TD][TD]925,56[/TD][TD]12017[/TD][TD]89,91[/TD][TD]133,65[/TD][/TR]</v>
      </c>
    </row>
    <row r="47" spans="2:23" x14ac:dyDescent="0.3">
      <c r="B47" s="12">
        <v>42</v>
      </c>
      <c r="C47" s="4" t="s">
        <v>70</v>
      </c>
      <c r="D47" s="4" t="s">
        <v>105</v>
      </c>
      <c r="E47" s="4">
        <v>156</v>
      </c>
      <c r="F47" s="4" t="s">
        <v>101</v>
      </c>
      <c r="G47" s="4" t="s">
        <v>83</v>
      </c>
      <c r="H47" s="5"/>
      <c r="I47" s="5"/>
      <c r="J47" s="5" t="s">
        <v>40</v>
      </c>
      <c r="K47" s="10">
        <v>168.79</v>
      </c>
      <c r="L47" s="12">
        <v>10124</v>
      </c>
      <c r="M47" s="10">
        <v>585.17999999999995</v>
      </c>
      <c r="N47" s="10">
        <v>17.3</v>
      </c>
      <c r="O47" s="11">
        <v>3171.28</v>
      </c>
      <c r="P47" s="12">
        <v>4516</v>
      </c>
      <c r="Q47" s="10">
        <v>69.83</v>
      </c>
      <c r="R47" s="10">
        <v>64.67</v>
      </c>
      <c r="S47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5800H (Cezanne) v0.5.1 [42]</v>
      </c>
      <c r="T47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42|3DC #156|R7 5800H (Cezanne)|Darkearth27||v0.5.1|168,79|10124|585,18|17,3</v>
      </c>
      <c r="U47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42|3DC #156|R7 5800H (Cezanne)|Darkearth27||v0.5.1|3171,28|4516|69,83|64,67</v>
      </c>
      <c r="V4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[TR][TD]42[/TD][TD]3DC #156[/TD][TD]R7 5800H (Cezanne)[/TD][TD]Darkearth27[/TD][TD][/TD][TD]v0.5.1[/TD][TD]168,79[/TD][TD]10124[/TD][TD]585,18[/TD][TD]17,3[/TD][/TR]</v>
      </c>
      <c r="W4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[TR][TD]42[/TD][TD]3DC #156[/TD][TD]R7 5800H (Cezanne)[/TD][TD]Darkearth27[/TD][TD][/TD][TD]v0.5.1[/TD][TD]3171,28[/TD][TD]4516[/TD][TD]69,83[/TD][TD]64,67[/TD][/TR]</v>
      </c>
    </row>
    <row r="48" spans="2:23" x14ac:dyDescent="0.3">
      <c r="B48" s="12">
        <v>43</v>
      </c>
      <c r="C48" s="4" t="s">
        <v>70</v>
      </c>
      <c r="D48" s="4" t="s">
        <v>105</v>
      </c>
      <c r="E48" s="4">
        <v>160</v>
      </c>
      <c r="F48" s="4" t="s">
        <v>44</v>
      </c>
      <c r="G48" s="4" t="s">
        <v>104</v>
      </c>
      <c r="H48" s="5"/>
      <c r="I48" s="5"/>
      <c r="J48" s="5"/>
      <c r="K48" s="10">
        <v>74.44</v>
      </c>
      <c r="L48" s="12">
        <v>26935</v>
      </c>
      <c r="M48" s="10">
        <v>498.76</v>
      </c>
      <c r="N48" s="10">
        <v>54</v>
      </c>
      <c r="O48" s="11">
        <v>6668.05</v>
      </c>
      <c r="P48" s="12">
        <v>4149</v>
      </c>
      <c r="Q48" s="10">
        <v>36.14</v>
      </c>
      <c r="R48" s="10">
        <v>114.8</v>
      </c>
      <c r="S48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v0.5.1 [43]</v>
      </c>
      <c r="T48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43|3DC #160|R9 5950X (Vermeer)|GaryX||v0.5.1|74,44|26935|498,76|54</v>
      </c>
      <c r="U48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43|3DC #160|R9 5950X (Vermeer)|GaryX||v0.5.1|6668,05|4149|36,14|114,8</v>
      </c>
      <c r="V4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[TR][TD]43[/TD][TD]3DC #160[/TD][TD]R9 5950X (Vermeer)[/TD][TD]GaryX[/TD][TD][/TD][TD]v0.5.1[/TD][TD]74,44[/TD][TD]26935[/TD][TD]498,76[/TD][TD]54[/TD][/TR]</v>
      </c>
      <c r="W4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[TR][TD]43[/TD][TD]3DC #160[/TD][TD]R9 5950X (Vermeer)[/TD][TD]GaryX[/TD][TD][/TD][TD]v0.5.1[/TD][TD]6668,05[/TD][TD]4149[/TD][TD]36,14[/TD][TD]114,8[/TD][/TR]</v>
      </c>
    </row>
    <row r="49" spans="2:23" x14ac:dyDescent="0.3">
      <c r="B49" s="12">
        <v>44</v>
      </c>
      <c r="C49" s="4" t="s">
        <v>103</v>
      </c>
      <c r="D49" s="4" t="s">
        <v>105</v>
      </c>
      <c r="E49" s="4">
        <v>165</v>
      </c>
      <c r="F49" s="4" t="s">
        <v>107</v>
      </c>
      <c r="G49" s="4" t="s">
        <v>106</v>
      </c>
      <c r="H49" s="5" t="s">
        <v>108</v>
      </c>
      <c r="I49" s="5" t="s">
        <v>109</v>
      </c>
      <c r="J49" s="5"/>
      <c r="K49" s="10">
        <v>158.59</v>
      </c>
      <c r="L49" s="12">
        <v>8278</v>
      </c>
      <c r="M49" s="10">
        <v>761.74</v>
      </c>
      <c r="N49" s="10">
        <v>10.87</v>
      </c>
      <c r="O49" s="11">
        <v>1878.68</v>
      </c>
      <c r="P49" s="12">
        <v>3886</v>
      </c>
      <c r="Q49" s="10">
        <v>136.99</v>
      </c>
      <c r="R49" s="10">
        <v>28.36</v>
      </c>
      <c r="S49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4600H (Renoir) Win11 v0.6.0 [44]</v>
      </c>
      <c r="T49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44|3DC #165|R5 4600H (Renoir)|Groschi|Win 11|v0.6.0|158,59|8278|761,74|10,87</v>
      </c>
      <c r="U49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44|3DC #165|R5 4600H (Renoir)|Groschi|Win 11|v0.6.0|1878,68|3886|136,99|28,36</v>
      </c>
      <c r="V4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[TR][TD]44[/TD][TD]3DC #165[/TD][TD]R5 4600H (Renoir)[/TD][TD]Groschi[/TD][TD]Win 11[/TD][TD]v0.6.0[/TD][TD]158,59[/TD][TD]8278[/TD][TD]761,74[/TD][TD]10,87[/TD][/TR]</v>
      </c>
      <c r="W4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[TR][TD]44[/TD][TD]3DC #165[/TD][TD]R5 4600H (Renoir)[/TD][TD]Groschi[/TD][TD]Win 11[/TD][TD]v0.6.0[/TD][TD]1878,68[/TD][TD]3886[/TD][TD]136,99[/TD][TD]28,36[/TD][/TR]</v>
      </c>
    </row>
    <row r="50" spans="2:23" x14ac:dyDescent="0.3">
      <c r="B50" s="12">
        <v>45</v>
      </c>
      <c r="C50" s="4" t="s">
        <v>103</v>
      </c>
      <c r="D50" s="4" t="s">
        <v>110</v>
      </c>
      <c r="E50" s="4">
        <v>4</v>
      </c>
      <c r="F50" s="4" t="s">
        <v>51</v>
      </c>
      <c r="G50" s="4" t="s">
        <v>111</v>
      </c>
      <c r="H50" s="5" t="s">
        <v>112</v>
      </c>
      <c r="I50" s="5" t="s">
        <v>112</v>
      </c>
      <c r="J50" s="5" t="s">
        <v>40</v>
      </c>
      <c r="K50" s="10">
        <v>58.15</v>
      </c>
      <c r="L50" s="12">
        <v>33913</v>
      </c>
      <c r="M50" s="10">
        <v>507.07</v>
      </c>
      <c r="N50" s="10">
        <v>66.88</v>
      </c>
      <c r="O50" s="11">
        <v>4388.1099999999997</v>
      </c>
      <c r="P50" s="12">
        <v>4868</v>
      </c>
      <c r="Q50" s="10">
        <v>46.82</v>
      </c>
      <c r="R50" s="10">
        <v>103.97</v>
      </c>
      <c r="S50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@95W v0.6.0 [45]</v>
      </c>
      <c r="T50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45|CB #4|R9 5900X (Vermeer)|Asghan|@95W|v0.6.0|58,15|33913|507,07|66,88</v>
      </c>
      <c r="U50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45|CB #4|R9 5900X (Vermeer)|Asghan|@95W|v0.6.0|4388,11|4868|46,82|103,97</v>
      </c>
      <c r="V5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[TR][TD]45[/TD][TD]CB #4[/TD][TD]R9 5900X (Vermeer)[/TD][TD]Asghan[/TD][TD]@95W[/TD][TD]v0.6.0[/TD][TD]58,15[/TD][TD]33913[/TD][TD]507,07[/TD][TD]66,88[/TD][/TR]</v>
      </c>
      <c r="W5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[TR][TD]45[/TD][TD]CB #4[/TD][TD]R9 5900X (Vermeer)[/TD][TD]Asghan[/TD][TD]@95W[/TD][TD]v0.6.0[/TD][TD]4388,11[/TD][TD]4868[/TD][TD]46,82[/TD][TD]103,97[/TD][/TR]</v>
      </c>
    </row>
    <row r="51" spans="2:23" x14ac:dyDescent="0.3">
      <c r="B51" s="12">
        <v>46</v>
      </c>
      <c r="C51" s="4" t="s">
        <v>103</v>
      </c>
      <c r="D51" s="4" t="s">
        <v>110</v>
      </c>
      <c r="E51" s="4">
        <v>5</v>
      </c>
      <c r="F51" s="4" t="s">
        <v>115</v>
      </c>
      <c r="G51" s="4" t="s">
        <v>113</v>
      </c>
      <c r="H51" s="5"/>
      <c r="I51" s="5"/>
      <c r="J51" s="5" t="s">
        <v>40</v>
      </c>
      <c r="K51" s="10">
        <v>90.06</v>
      </c>
      <c r="L51" s="12">
        <v>21193</v>
      </c>
      <c r="M51" s="10">
        <v>523.91999999999996</v>
      </c>
      <c r="N51" s="10">
        <v>40.450000000000003</v>
      </c>
      <c r="O51" s="11">
        <v>1843</v>
      </c>
      <c r="P51" s="12">
        <v>7230</v>
      </c>
      <c r="Q51" s="10">
        <v>75.05</v>
      </c>
      <c r="R51" s="10">
        <v>96.34</v>
      </c>
      <c r="S51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v0.6.0 [46]</v>
      </c>
      <c r="T51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46|CB #5|R5 5600X (Vermeer)|mesohorny||v0.6.0|90,06|21193|523,92|40,45</v>
      </c>
      <c r="U51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46|CB #5|R5 5600X (Vermeer)|mesohorny||v0.6.0|1843|7230|75,05|96,34</v>
      </c>
      <c r="V5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[TR][TD]46[/TD][TD]CB #5[/TD][TD]R5 5600X (Vermeer)[/TD][TD]mesohorny[/TD][TD][/TD][TD]v0.6.0[/TD][TD]90,06[/TD][TD]21193[/TD][TD]523,92[/TD][TD]40,45[/TD][/TR]</v>
      </c>
      <c r="W5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[TR][TD]46[/TD][TD]CB #5[/TD][TD]R5 5600X (Vermeer)[/TD][TD]mesohorny[/TD][TD][/TD][TD]v0.6.0[/TD][TD]1843[/TD][TD]7230[/TD][TD]75,05[/TD][TD]96,34[/TD][/TR]</v>
      </c>
    </row>
    <row r="52" spans="2:23" x14ac:dyDescent="0.3">
      <c r="B52" s="12">
        <v>47</v>
      </c>
      <c r="C52" s="4" t="s">
        <v>103</v>
      </c>
      <c r="D52" s="4" t="s">
        <v>110</v>
      </c>
      <c r="E52" s="4">
        <v>9</v>
      </c>
      <c r="F52" s="4" t="s">
        <v>46</v>
      </c>
      <c r="G52" s="4" t="s">
        <v>114</v>
      </c>
      <c r="H52" s="5" t="s">
        <v>148</v>
      </c>
      <c r="I52" s="5"/>
      <c r="J52" s="5"/>
      <c r="K52" s="10">
        <v>101.29</v>
      </c>
      <c r="L52" s="12">
        <v>15775</v>
      </c>
      <c r="M52" s="10">
        <v>625.84</v>
      </c>
      <c r="N52" s="10">
        <v>25.21</v>
      </c>
      <c r="O52" s="11">
        <v>2569.91</v>
      </c>
      <c r="P52" s="12">
        <v>5444</v>
      </c>
      <c r="Q52" s="10">
        <v>71.48</v>
      </c>
      <c r="R52" s="10">
        <v>76.150000000000006</v>
      </c>
      <c r="S52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v0.6.0 [47]</v>
      </c>
      <c r="T52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47|CB #9|R7 3700X (Matisse)|Puffer0815|Outlier?|v0.6.0|101,29|15775|625,84|25,21</v>
      </c>
      <c r="U52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47|CB #9|R7 3700X (Matisse)|Puffer0815|Outlier?|v0.6.0|2569,91|5444|71,48|76,15</v>
      </c>
      <c r="V5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[TR][TD]47[/TD][TD]CB #9[/TD][TD]R7 3700X (Matisse)[/TD][TD]Puffer0815[/TD][TD]Outlier?[/TD][TD]v0.6.0[/TD][TD]101,29[/TD][TD]15775[/TD][TD]625,84[/TD][TD]25,21[/TD][/TR]</v>
      </c>
      <c r="W5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[TR][TD]47[/TD][TD]CB #9[/TD][TD]R7 3700X (Matisse)[/TD][TD]Puffer0815[/TD][TD]Outlier?[/TD][TD]v0.6.0[/TD][TD]2569,91[/TD][TD]5444[/TD][TD]71,48[/TD][TD]76,15[/TD][/TR]</v>
      </c>
    </row>
    <row r="53" spans="2:23" x14ac:dyDescent="0.3">
      <c r="B53" s="12">
        <v>48</v>
      </c>
      <c r="C53" s="4" t="s">
        <v>103</v>
      </c>
      <c r="D53" s="4" t="s">
        <v>110</v>
      </c>
      <c r="E53" s="4">
        <v>10</v>
      </c>
      <c r="F53" s="4" t="s">
        <v>124</v>
      </c>
      <c r="G53" s="4" t="s">
        <v>116</v>
      </c>
      <c r="H53" s="5" t="s">
        <v>148</v>
      </c>
      <c r="I53" s="5"/>
      <c r="J53" s="5" t="s">
        <v>40</v>
      </c>
      <c r="K53" s="10">
        <v>147.36000000000001</v>
      </c>
      <c r="L53" s="12">
        <v>6619</v>
      </c>
      <c r="M53" s="10">
        <v>1025.22</v>
      </c>
      <c r="N53" s="10">
        <v>6.46</v>
      </c>
      <c r="O53" s="11">
        <v>1538.34</v>
      </c>
      <c r="P53" s="12">
        <v>2529</v>
      </c>
      <c r="Q53" s="10">
        <v>257.01</v>
      </c>
      <c r="R53" s="10">
        <v>9.84</v>
      </c>
      <c r="S53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[48]</v>
      </c>
      <c r="T53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48|CB #10|R5 3500U (Picasso)|Tenferenzu|Outlier?|v0.6.0|147,36|6619|1025,22|6,46</v>
      </c>
      <c r="U53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48|CB #10|R5 3500U (Picasso)|Tenferenzu|Outlier?|v0.6.0|1538,34|2529|257,01|9,84</v>
      </c>
      <c r="V5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[TR][TD]48[/TD][TD]CB #10[/TD][TD]R5 3500U (Picasso)[/TD][TD]Tenferenzu[/TD][TD]Outlier?[/TD][TD]v0.6.0[/TD][TD]147,36[/TD][TD]6619[/TD][TD]1025,22[/TD][TD]6,46[/TD][/TR]</v>
      </c>
      <c r="W5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[TR][TD]48[/TD][TD]CB #10[/TD][TD]R5 3500U (Picasso)[/TD][TD]Tenferenzu[/TD][TD]Outlier?[/TD][TD]v0.6.0[/TD][TD]1538,34[/TD][TD]2529[/TD][TD]257,01[/TD][TD]9,84[/TD][/TR]</v>
      </c>
    </row>
    <row r="54" spans="2:23" x14ac:dyDescent="0.3">
      <c r="B54" s="12">
        <v>49</v>
      </c>
      <c r="C54" s="4" t="s">
        <v>103</v>
      </c>
      <c r="D54" s="4" t="s">
        <v>110</v>
      </c>
      <c r="E54" s="4">
        <v>13</v>
      </c>
      <c r="F54" s="4" t="s">
        <v>46</v>
      </c>
      <c r="G54" s="4" t="s">
        <v>117</v>
      </c>
      <c r="H54" s="5" t="s">
        <v>112</v>
      </c>
      <c r="I54" s="5" t="s">
        <v>112</v>
      </c>
      <c r="J54" s="5" t="s">
        <v>40</v>
      </c>
      <c r="K54" s="10">
        <v>69.31</v>
      </c>
      <c r="L54" s="12">
        <v>22812</v>
      </c>
      <c r="M54" s="10">
        <v>632.5</v>
      </c>
      <c r="N54" s="10">
        <v>36.07</v>
      </c>
      <c r="O54" s="11">
        <v>2268.8000000000002</v>
      </c>
      <c r="P54" s="12">
        <v>6201</v>
      </c>
      <c r="Q54" s="10">
        <v>71.08</v>
      </c>
      <c r="R54" s="10">
        <v>87.23</v>
      </c>
      <c r="S54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@95W v0.6.0 [49]</v>
      </c>
      <c r="T54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49|CB #13|R7 3700X (Matisse)|Hardy72|@95W|v0.6.0|69,31|22812|632,5|36,07</v>
      </c>
      <c r="U54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49|CB #13|R7 3700X (Matisse)|Hardy72|@95W|v0.6.0|2268,8|6201|71,08|87,23</v>
      </c>
      <c r="V5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[TR][TD]49[/TD][TD]CB #13[/TD][TD]R7 3700X (Matisse)[/TD][TD]Hardy72[/TD][TD]@95W[/TD][TD]v0.6.0[/TD][TD]69,31[/TD][TD]22812[/TD][TD]632,5[/TD][TD]36,07[/TD][/TR]</v>
      </c>
      <c r="W5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[TR][TD]49[/TD][TD]CB #13[/TD][TD]R7 3700X (Matisse)[/TD][TD]Hardy72[/TD][TD]@95W[/TD][TD]v0.6.0[/TD][TD]2268,8[/TD][TD]6201[/TD][TD]71,08[/TD][TD]87,23[/TD][/TR]</v>
      </c>
    </row>
    <row r="55" spans="2:23" x14ac:dyDescent="0.3">
      <c r="B55" s="12">
        <v>50</v>
      </c>
      <c r="C55" s="4" t="s">
        <v>103</v>
      </c>
      <c r="D55" s="4" t="s">
        <v>110</v>
      </c>
      <c r="E55" s="4">
        <v>14</v>
      </c>
      <c r="F55" s="4" t="s">
        <v>46</v>
      </c>
      <c r="G55" s="4" t="s">
        <v>118</v>
      </c>
      <c r="H55" s="5" t="s">
        <v>119</v>
      </c>
      <c r="I55" s="5" t="s">
        <v>119</v>
      </c>
      <c r="J55" s="5" t="s">
        <v>40</v>
      </c>
      <c r="K55" s="10">
        <v>82.88</v>
      </c>
      <c r="L55" s="12">
        <v>19421.07</v>
      </c>
      <c r="M55" s="10">
        <v>621.27</v>
      </c>
      <c r="N55" s="10">
        <v>31.26</v>
      </c>
      <c r="O55" s="11">
        <v>2738.85</v>
      </c>
      <c r="P55" s="12">
        <v>5276.69</v>
      </c>
      <c r="Q55" s="10">
        <v>69.19</v>
      </c>
      <c r="R55" s="10">
        <v>76.260000000000005</v>
      </c>
      <c r="S55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@PBO v0.6.0 [50]</v>
      </c>
      <c r="T55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50|CB #14|R7 3700X (Matisse)|Jon Dohnson|@PBO|v0.6.0|82,88|19421|621,27|31,26</v>
      </c>
      <c r="U55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50|CB #14|R7 3700X (Matisse)|Jon Dohnson|@PBO|v0.6.0|2738,85|5277|69,19|76,26</v>
      </c>
      <c r="V5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[TR][TD]50[/TD][TD]CB #14[/TD][TD]R7 3700X (Matisse)[/TD][TD]Jon Dohnson[/TD][TD]@PBO[/TD][TD]v0.6.0[/TD][TD]82,88[/TD][TD]19421[/TD][TD]621,27[/TD][TD]31,26[/TD][/TR]</v>
      </c>
      <c r="W5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[TR][TD]50[/TD][TD]CB #14[/TD][TD]R7 3700X (Matisse)[/TD][TD]Jon Dohnson[/TD][TD]@PBO[/TD][TD]v0.6.0[/TD][TD]2738,85[/TD][TD]5277[/TD][TD]69,19[/TD][TD]76,26[/TD][/TR]</v>
      </c>
    </row>
    <row r="56" spans="2:23" x14ac:dyDescent="0.3">
      <c r="B56" s="12">
        <v>51</v>
      </c>
      <c r="C56" s="4" t="s">
        <v>103</v>
      </c>
      <c r="D56" s="4" t="s">
        <v>110</v>
      </c>
      <c r="E56" s="4">
        <v>20</v>
      </c>
      <c r="F56" s="4" t="s">
        <v>120</v>
      </c>
      <c r="G56" s="4" t="s">
        <v>121</v>
      </c>
      <c r="H56" s="5"/>
      <c r="I56" s="5"/>
      <c r="J56" s="5"/>
      <c r="K56" s="10">
        <v>107.39</v>
      </c>
      <c r="L56" s="12">
        <v>10395</v>
      </c>
      <c r="M56" s="10">
        <v>895.74</v>
      </c>
      <c r="N56" s="10">
        <v>11.63</v>
      </c>
      <c r="O56" s="11">
        <v>838.17</v>
      </c>
      <c r="P56" s="12">
        <v>5030</v>
      </c>
      <c r="Q56" s="10">
        <v>237.2</v>
      </c>
      <c r="R56" s="10">
        <v>21.21</v>
      </c>
      <c r="S56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8250U (WhiskeyLake) v0.6.0 [51]</v>
      </c>
      <c r="T56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51|CB #20|i5 8250U (WhiskeyLake)|Rabrogo||v0.6.0|107,39|10395|895,74|11,63</v>
      </c>
      <c r="U56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51|CB #20|i5 8250U (WhiskeyLake)|Rabrogo||v0.6.0|838,17|5030|237,2|21,21</v>
      </c>
      <c r="V5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[TR][TD]51[/TD][TD]CB #20[/TD][TD]i5 8250U (WhiskeyLake)[/TD][TD]Rabrogo[/TD][TD][/TD][TD]v0.6.0[/TD][TD]107,39[/TD][TD]10395[/TD][TD]895,74[/TD][TD]11,63[/TD][/TR]</v>
      </c>
      <c r="W5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[TR][TD]51[/TD][TD]CB #20[/TD][TD]i5 8250U (WhiskeyLake)[/TD][TD]Rabrogo[/TD][TD][/TD][TD]v0.6.0[/TD][TD]838,17[/TD][TD]5030[/TD][TD]237,2[/TD][TD]21,21[/TD][/TR]</v>
      </c>
    </row>
    <row r="57" spans="2:23" x14ac:dyDescent="0.3">
      <c r="B57" s="12">
        <v>52</v>
      </c>
      <c r="C57" s="4" t="s">
        <v>103</v>
      </c>
      <c r="D57" s="4" t="s">
        <v>110</v>
      </c>
      <c r="E57" s="4">
        <v>36</v>
      </c>
      <c r="F57" s="4" t="s">
        <v>122</v>
      </c>
      <c r="G57" s="4" t="s">
        <v>123</v>
      </c>
      <c r="H57" s="5"/>
      <c r="I57" s="5"/>
      <c r="J57" s="5"/>
      <c r="K57" s="10">
        <v>40.92</v>
      </c>
      <c r="L57" s="12">
        <v>24128.5</v>
      </c>
      <c r="M57" s="10">
        <v>1012.91</v>
      </c>
      <c r="N57" s="10">
        <v>23.82</v>
      </c>
      <c r="O57" s="11">
        <v>451.85</v>
      </c>
      <c r="P57" s="12">
        <v>8980.59</v>
      </c>
      <c r="Q57" s="10">
        <v>246.44</v>
      </c>
      <c r="R57" s="10">
        <v>36.44</v>
      </c>
      <c r="S57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4800MQ (Haswell) v0.6.0 [52]</v>
      </c>
      <c r="T57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52|CB #36|i7 4800MQ (Haswell)|DrAgOnBaLlOnE||v0.6.0|40,92|24129|1012,91|23,82</v>
      </c>
      <c r="U57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52|CB #36|i7 4800MQ (Haswell)|DrAgOnBaLlOnE||v0.6.0|451,85|8981|246,44|36,44</v>
      </c>
      <c r="V5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[TR][TD]52[/TD][TD]CB #36[/TD][TD]i7 4800MQ (Haswell)[/TD][TD]DrAgOnBaLlOnE[/TD][TD][/TD][TD]v0.6.0[/TD][TD]40,92[/TD][TD]24129[/TD][TD]1012,91[/TD][TD]23,82[/TD][/TR]</v>
      </c>
      <c r="W5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[TR][TD]52[/TD][TD]CB #36[/TD][TD]i7 4800MQ (Haswell)[/TD][TD]DrAgOnBaLlOnE[/TD][TD][/TD][TD]v0.6.0[/TD][TD]451,85[/TD][TD]8981[/TD][TD]246,44[/TD][TD]36,44[/TD][/TR]</v>
      </c>
    </row>
    <row r="58" spans="2:23" x14ac:dyDescent="0.3">
      <c r="B58" s="12">
        <v>53</v>
      </c>
      <c r="C58" s="4" t="s">
        <v>103</v>
      </c>
      <c r="D58" s="4" t="s">
        <v>110</v>
      </c>
      <c r="E58" s="4">
        <v>49</v>
      </c>
      <c r="F58" s="4" t="s">
        <v>124</v>
      </c>
      <c r="G58" s="4" t="s">
        <v>111</v>
      </c>
      <c r="H58" s="5" t="s">
        <v>171</v>
      </c>
      <c r="I58" s="5"/>
      <c r="J58" s="5" t="s">
        <v>40</v>
      </c>
      <c r="K58" s="10">
        <v>91.97</v>
      </c>
      <c r="L58" s="12">
        <v>9072</v>
      </c>
      <c r="M58" s="10">
        <v>1198.55</v>
      </c>
      <c r="N58" s="10">
        <v>7.57</v>
      </c>
      <c r="O58" s="11">
        <v>935.44</v>
      </c>
      <c r="P58" s="12">
        <v>3335</v>
      </c>
      <c r="Q58" s="10">
        <v>320.52999999999997</v>
      </c>
      <c r="R58" s="10">
        <v>10.41</v>
      </c>
      <c r="S58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[53]</v>
      </c>
      <c r="T58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53|CB #49|R5 3500U (Picasso)|Asghan|ThinkPad E495|v0.6.0|91,97|9072|1198,55|7,57</v>
      </c>
      <c r="U58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53|CB #49|R5 3500U (Picasso)|Asghan|ThinkPad E495|v0.6.0|935,44|3335|320,53|10,41</v>
      </c>
      <c r="V5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[TR][TD]53[/TD][TD]CB #49[/TD][TD]R5 3500U (Picasso)[/TD][TD]Asghan[/TD][TD]ThinkPad E495[/TD][TD]v0.6.0[/TD][TD]91,97[/TD][TD]9072[/TD][TD]1198,55[/TD][TD]7,57[/TD][/TR]</v>
      </c>
      <c r="W5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[TR][TD]53[/TD][TD]CB #49[/TD][TD]R5 3500U (Picasso)[/TD][TD]Asghan[/TD][TD]ThinkPad E495[/TD][TD]v0.6.0[/TD][TD]935,44[/TD][TD]3335[/TD][TD]320,53[/TD][TD]10,41[/TD][/TR]</v>
      </c>
    </row>
    <row r="59" spans="2:23" x14ac:dyDescent="0.3">
      <c r="B59" s="12">
        <v>56</v>
      </c>
      <c r="C59" s="4" t="s">
        <v>103</v>
      </c>
      <c r="D59" s="4" t="s">
        <v>110</v>
      </c>
      <c r="E59" s="4">
        <v>57</v>
      </c>
      <c r="F59" s="4" t="s">
        <v>128</v>
      </c>
      <c r="G59" s="4" t="s">
        <v>125</v>
      </c>
      <c r="H59" s="5"/>
      <c r="I59" s="5" t="s">
        <v>126</v>
      </c>
      <c r="J59" s="5" t="s">
        <v>40</v>
      </c>
      <c r="K59" s="10">
        <v>104.65</v>
      </c>
      <c r="L59" s="12">
        <v>13860.34</v>
      </c>
      <c r="M59" s="10">
        <v>689.41</v>
      </c>
      <c r="N59" s="10">
        <v>20.100000000000001</v>
      </c>
      <c r="O59" s="11">
        <v>1370.41</v>
      </c>
      <c r="P59" s="12">
        <v>6344.53</v>
      </c>
      <c r="Q59" s="10">
        <v>115.01</v>
      </c>
      <c r="R59" s="10">
        <v>55.16</v>
      </c>
      <c r="S59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9750H (Coffee Lake) @55W;-140mV v0.6.0 [56]</v>
      </c>
      <c r="T59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56|CB #57|i7 9750H (Coffee Lake)|Blende Up||v0.6.0|104,65|13860|689,41|20,1</v>
      </c>
      <c r="U59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56|CB #57|i7 9750H (Coffee Lake)|Blende Up||v0.6.0|1370,41|6345|115,01|55,16</v>
      </c>
      <c r="V5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[TR][TD]56[/TD][TD]CB #57[/TD][TD]i7 9750H (Coffee Lake)[/TD][TD]Blende Up[/TD][TD][/TD][TD]v0.6.0[/TD][TD]104,65[/TD][TD]13860[/TD][TD]689,41[/TD][TD]20,1[/TD][/TR]</v>
      </c>
      <c r="W5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[TR][TD]56[/TD][TD]CB #57[/TD][TD]i7 9750H (Coffee Lake)[/TD][TD]Blende Up[/TD][TD][/TD][TD]v0.6.0[/TD][TD]1370,41[/TD][TD]6345[/TD][TD]115,01[/TD][TD]55,16[/TD][/TR]</v>
      </c>
    </row>
    <row r="60" spans="2:23" x14ac:dyDescent="0.3">
      <c r="B60" s="12">
        <v>57</v>
      </c>
      <c r="C60" s="4" t="s">
        <v>103</v>
      </c>
      <c r="D60" s="4" t="s">
        <v>110</v>
      </c>
      <c r="E60" s="4">
        <v>60</v>
      </c>
      <c r="F60" s="4" t="s">
        <v>127</v>
      </c>
      <c r="G60" s="4" t="s">
        <v>125</v>
      </c>
      <c r="H60" s="5"/>
      <c r="I60" s="5"/>
      <c r="J60" s="5"/>
      <c r="K60" s="10">
        <v>35.72</v>
      </c>
      <c r="L60" s="12">
        <v>27072.99</v>
      </c>
      <c r="M60" s="10">
        <v>1034.0899999999999</v>
      </c>
      <c r="N60" s="10">
        <v>26.28</v>
      </c>
      <c r="O60" s="11">
        <v>447.21</v>
      </c>
      <c r="P60" s="12">
        <v>11189.89</v>
      </c>
      <c r="Q60" s="10">
        <v>199.83</v>
      </c>
      <c r="R60" s="10">
        <v>56</v>
      </c>
      <c r="S60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3770K (Ivy Bridge) v0.6.0 [57]</v>
      </c>
      <c r="T60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57|CB #60|i7 3770K (Ivy Bridge)|Blende Up||v0.6.0|35,72|27073|1034,09|26,28</v>
      </c>
      <c r="U60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57|CB #60|i7 3770K (Ivy Bridge)|Blende Up||v0.6.0|447,21|11190|199,83|56</v>
      </c>
      <c r="V6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[TR][TD]57[/TD][TD]CB #60[/TD][TD]i7 3770K (Ivy Bridge)[/TD][TD]Blende Up[/TD][TD][/TD][TD]v0.6.0[/TD][TD]35,72[/TD][TD]27073[/TD][TD]1034,09[/TD][TD]26,28[/TD][/TR]</v>
      </c>
      <c r="W6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[TR][TD]57[/TD][TD]CB #60[/TD][TD]i7 3770K (Ivy Bridge)[/TD][TD]Blende Up[/TD][TD][/TD][TD]v0.6.0[/TD][TD]447,21[/TD][TD]11190[/TD][TD]199,83[/TD][TD]56[/TD][/TR]</v>
      </c>
    </row>
    <row r="61" spans="2:23" x14ac:dyDescent="0.3">
      <c r="B61" s="12">
        <v>58</v>
      </c>
      <c r="C61" s="4" t="s">
        <v>103</v>
      </c>
      <c r="D61" s="4" t="s">
        <v>110</v>
      </c>
      <c r="E61" s="4">
        <v>60</v>
      </c>
      <c r="F61" s="4" t="s">
        <v>137</v>
      </c>
      <c r="G61" s="4" t="s">
        <v>125</v>
      </c>
      <c r="H61" s="5"/>
      <c r="I61" s="5"/>
      <c r="J61" s="5"/>
      <c r="K61" s="10">
        <v>58.95</v>
      </c>
      <c r="L61" s="12">
        <v>13379.46</v>
      </c>
      <c r="M61" s="10">
        <v>1267.9000000000001</v>
      </c>
      <c r="N61" s="10">
        <v>10.55</v>
      </c>
      <c r="O61" s="11">
        <v>184.8</v>
      </c>
      <c r="P61" s="12">
        <v>9015.32</v>
      </c>
      <c r="Q61" s="10">
        <v>600.22</v>
      </c>
      <c r="R61" s="10">
        <v>15.02</v>
      </c>
      <c r="S61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4300U (Haswell) v0.6.0 [58]</v>
      </c>
      <c r="T61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58|CB #60|i5 4300U (Haswell)|Blende Up||v0.6.0|58,95|13379|1267,9|10,55</v>
      </c>
      <c r="U61" s="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58|CB #60|i5 4300U (Haswell)|Blende Up||v0.6.0|184,8|9015|600,22|15,02</v>
      </c>
      <c r="V6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[TR][TD]58[/TD][TD]CB #60[/TD][TD]i5 4300U (Haswell)[/TD][TD]Blende Up[/TD][TD][/TD][TD]v0.6.0[/TD][TD]58,95[/TD][TD]13379[/TD][TD]1267,9[/TD][TD]10,55[/TD][/TR]</v>
      </c>
      <c r="W6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[TR][TD]58[/TD][TD]CB #60[/TD][TD]i5 4300U (Haswell)[/TD][TD]Blende Up[/TD][TD][/TD][TD]v0.6.0[/TD][TD]184,8[/TD][TD]9015[/TD][TD]600,22[/TD][TD]15,02[/TD][/TR]</v>
      </c>
    </row>
    <row r="62" spans="2:23" x14ac:dyDescent="0.3">
      <c r="B62" s="12">
        <v>59</v>
      </c>
      <c r="C62" s="4" t="s">
        <v>70</v>
      </c>
      <c r="D62" s="4" t="s">
        <v>110</v>
      </c>
      <c r="E62" s="4">
        <v>39</v>
      </c>
      <c r="F62" s="4" t="s">
        <v>138</v>
      </c>
      <c r="G62" s="4" t="s">
        <v>139</v>
      </c>
      <c r="H62" s="5"/>
      <c r="I62" s="5"/>
      <c r="J62" s="5"/>
      <c r="K62" s="10">
        <v>41.74</v>
      </c>
      <c r="L62" s="12">
        <v>30535</v>
      </c>
      <c r="M62" s="10">
        <v>784.57</v>
      </c>
      <c r="N62" s="10">
        <v>38.92</v>
      </c>
      <c r="O62" s="11">
        <v>768.82</v>
      </c>
      <c r="P62" s="12">
        <v>11691</v>
      </c>
      <c r="Q62" s="10">
        <v>111.26</v>
      </c>
      <c r="R62" s="10">
        <v>105.08</v>
      </c>
      <c r="S62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2600X (Pinnacle Ridge) v0.5.1 [59]</v>
      </c>
      <c r="T62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59|CB #39|R5 2600X (Pinnacle Ridge)|HasseLadebalken||v0.5.1|41,74|30535|784,57|38,92</v>
      </c>
      <c r="U62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59|CB #39|R5 2600X (Pinnacle Ridge)|HasseLadebalken||v0.5.1|768,82|11691|111,26|105,08</v>
      </c>
      <c r="V6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[TR][TD]59[/TD][TD]CB #39[/TD][TD]R5 2600X (Pinnacle Ridge)[/TD][TD]HasseLadebalken[/TD][TD][/TD][TD]v0.5.1[/TD][TD]41,74[/TD][TD]30535[/TD][TD]784,57[/TD][TD]38,92[/TD][/TR]</v>
      </c>
      <c r="W6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[TR][TD]59[/TD][TD]CB #39[/TD][TD]R5 2600X (Pinnacle Ridge)[/TD][TD]HasseLadebalken[/TD][TD][/TD][TD]v0.5.1[/TD][TD]768,82[/TD][TD]11691[/TD][TD]111,26[/TD][TD]105,08[/TD][/TR]</v>
      </c>
    </row>
    <row r="63" spans="2:23" x14ac:dyDescent="0.3">
      <c r="B63" s="12">
        <v>60</v>
      </c>
      <c r="C63" s="4" t="s">
        <v>103</v>
      </c>
      <c r="D63" s="4" t="s">
        <v>110</v>
      </c>
      <c r="E63" s="4">
        <v>63</v>
      </c>
      <c r="F63" s="4" t="s">
        <v>142</v>
      </c>
      <c r="G63" s="4" t="s">
        <v>143</v>
      </c>
      <c r="H63" s="5"/>
      <c r="I63" s="5"/>
      <c r="J63" s="5"/>
      <c r="K63" s="10">
        <v>37.380000000000003</v>
      </c>
      <c r="L63" s="12">
        <v>18966</v>
      </c>
      <c r="M63" s="10">
        <v>1410.7</v>
      </c>
      <c r="N63" s="10">
        <v>13.44</v>
      </c>
      <c r="O63" s="11">
        <v>177.27</v>
      </c>
      <c r="P63" s="12">
        <v>10172</v>
      </c>
      <c r="Q63" s="10">
        <v>554.55999999999995</v>
      </c>
      <c r="R63" s="10">
        <v>18.34</v>
      </c>
      <c r="S63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3320M (Ivy Bridge) v0.6.0 [60]</v>
      </c>
      <c r="T63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60|CB #63|i5 3320M (Ivy Bridge)|noplan724||v0.6.0|37,38|18966|1410,7|13,44</v>
      </c>
      <c r="U63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60|CB #63|i5 3320M (Ivy Bridge)|noplan724||v0.6.0|177,27|10172|554,56|18,34</v>
      </c>
      <c r="V6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[TR][TD]60[/TD][TD]CB #63[/TD][TD]i5 3320M (Ivy Bridge)[/TD][TD]noplan724[/TD][TD][/TD][TD]v0.6.0[/TD][TD]37,38[/TD][TD]18966[/TD][TD]1410,7[/TD][TD]13,44[/TD][/TR]</v>
      </c>
      <c r="W6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[TR][TD]60[/TD][TD]CB #63[/TD][TD]i5 3320M (Ivy Bridge)[/TD][TD]noplan724[/TD][TD][/TD][TD]v0.6.0[/TD][TD]177,27[/TD][TD]10172[/TD][TD]554,56[/TD][TD]18,34[/TD][/TR]</v>
      </c>
    </row>
    <row r="64" spans="2:23" x14ac:dyDescent="0.3">
      <c r="B64" s="12">
        <v>61</v>
      </c>
      <c r="C64" s="4" t="s">
        <v>103</v>
      </c>
      <c r="D64" s="4" t="s">
        <v>110</v>
      </c>
      <c r="E64" s="4">
        <v>83</v>
      </c>
      <c r="F64" s="4" t="s">
        <v>124</v>
      </c>
      <c r="G64" s="4" t="s">
        <v>144</v>
      </c>
      <c r="H64" s="5" t="s">
        <v>148</v>
      </c>
      <c r="I64" s="5"/>
      <c r="J64" s="5" t="s">
        <v>40</v>
      </c>
      <c r="K64" s="10">
        <v>43.45</v>
      </c>
      <c r="L64" s="12">
        <v>19568</v>
      </c>
      <c r="M64" s="10">
        <v>1239.32</v>
      </c>
      <c r="N64" s="10">
        <v>14.98</v>
      </c>
      <c r="O64" s="11">
        <v>458.58</v>
      </c>
      <c r="P64" s="12">
        <v>5880</v>
      </c>
      <c r="Q64" s="10">
        <v>370.88</v>
      </c>
      <c r="R64" s="10">
        <v>15.85</v>
      </c>
      <c r="S64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[61]</v>
      </c>
      <c r="T64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61|CB #83|R5 3500U (Picasso)|andi_sco|Outlier?|v0.6.0|43,45|19568|1239,32|14,98</v>
      </c>
      <c r="U64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61|CB #83|R5 3500U (Picasso)|andi_sco|Outlier?|v0.6.0|458,58|5880|370,88|15,85</v>
      </c>
      <c r="V6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[TR][TD]61[/TD][TD]CB #83[/TD][TD]R5 3500U (Picasso)[/TD][TD]andi_sco[/TD][TD]Outlier?[/TD][TD]v0.6.0[/TD][TD]43,45[/TD][TD]19568[/TD][TD]1239,32[/TD][TD]14,98[/TD][/TR]</v>
      </c>
      <c r="W6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[TR][TD]61[/TD][TD]CB #83[/TD][TD]R5 3500U (Picasso)[/TD][TD]andi_sco[/TD][TD]Outlier?[/TD][TD]v0.6.0[/TD][TD]458,58[/TD][TD]5880[/TD][TD]370,88[/TD][TD]15,85[/TD][/TR]</v>
      </c>
    </row>
    <row r="65" spans="2:23" x14ac:dyDescent="0.3">
      <c r="B65" s="12">
        <v>62</v>
      </c>
      <c r="C65" s="4" t="s">
        <v>103</v>
      </c>
      <c r="D65" s="4" t="s">
        <v>110</v>
      </c>
      <c r="E65" s="4">
        <v>102</v>
      </c>
      <c r="F65" s="4" t="s">
        <v>146</v>
      </c>
      <c r="G65" s="4" t="s">
        <v>145</v>
      </c>
      <c r="H65" s="5"/>
      <c r="I65" s="5"/>
      <c r="J65" s="5"/>
      <c r="K65" s="10">
        <v>28.37</v>
      </c>
      <c r="L65" s="12">
        <v>30292</v>
      </c>
      <c r="M65" s="10">
        <v>1163.82</v>
      </c>
      <c r="N65" s="10">
        <v>26.03</v>
      </c>
      <c r="O65" s="11">
        <v>226.44</v>
      </c>
      <c r="P65" s="12">
        <v>17714</v>
      </c>
      <c r="Q65" s="10">
        <v>249.31</v>
      </c>
      <c r="R65" s="10">
        <v>71.05</v>
      </c>
      <c r="S65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2600 (Sandy Bridge) v0.6.0 [62]</v>
      </c>
      <c r="T65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62|CB #102|i7 2600 (Sandy Bridge)|raser0248||v0.6.0|28,37|30292|1163,82|26,03</v>
      </c>
      <c r="U65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62|CB #102|i7 2600 (Sandy Bridge)|raser0248||v0.6.0|226,44|17714|249,31|71,05</v>
      </c>
      <c r="V6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[TR][TD]62[/TD][TD]CB #102[/TD][TD]i7 2600 (Sandy Bridge)[/TD][TD]raser0248[/TD][TD][/TD][TD]v0.6.0[/TD][TD]28,37[/TD][TD]30292[/TD][TD]1163,82[/TD][TD]26,03[/TD][/TR]</v>
      </c>
      <c r="W6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[TR][TD]62[/TD][TD]CB #102[/TD][TD]i7 2600 (Sandy Bridge)[/TD][TD]raser0248[/TD][TD][/TD][TD]v0.6.0[/TD][TD]226,44[/TD][TD]17714[/TD][TD]249,31[/TD][TD]71,05[/TD][/TR]</v>
      </c>
    </row>
    <row r="66" spans="2:23" x14ac:dyDescent="0.3">
      <c r="B66" s="12">
        <v>63</v>
      </c>
      <c r="C66" s="4" t="s">
        <v>103</v>
      </c>
      <c r="D66" s="4" t="s">
        <v>110</v>
      </c>
      <c r="E66" s="4">
        <v>102</v>
      </c>
      <c r="F66" s="4" t="s">
        <v>147</v>
      </c>
      <c r="G66" s="4" t="s">
        <v>145</v>
      </c>
      <c r="H66" s="5"/>
      <c r="I66" s="5"/>
      <c r="J66" s="5"/>
      <c r="K66" s="10">
        <v>112.03</v>
      </c>
      <c r="L66" s="12">
        <v>6987</v>
      </c>
      <c r="M66" s="10">
        <v>1277.45</v>
      </c>
      <c r="N66" s="10">
        <v>5.47</v>
      </c>
      <c r="O66" s="11">
        <v>388.05</v>
      </c>
      <c r="P66" s="12">
        <v>4965</v>
      </c>
      <c r="Q66" s="10">
        <v>519.01</v>
      </c>
      <c r="R66" s="10">
        <v>9.57</v>
      </c>
      <c r="S66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i3 6157U (Skylake) v0.6.0 [63]</v>
      </c>
      <c r="T66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63|CB #102|i3 6157U (Skylake)|raser0248||v0.6.0|112,03|6987|1277,45|5,47</v>
      </c>
      <c r="U66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63|CB #102|i3 6157U (Skylake)|raser0248||v0.6.0|388,05|4965|519,01|9,57</v>
      </c>
      <c r="V6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[TR][TD]63[/TD][TD]CB #102[/TD][TD]i3 6157U (Skylake)[/TD][TD]raser0248[/TD][TD][/TD][TD]v0.6.0[/TD][TD]112,03[/TD][TD]6987[/TD][TD]1277,45[/TD][TD]5,47[/TD][/TR]</v>
      </c>
      <c r="W6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[TR][TD]63[/TD][TD]CB #102[/TD][TD]i3 6157U (Skylake)[/TD][TD]raser0248[/TD][TD][/TD][TD]v0.6.0[/TD][TD]388,05[/TD][TD]4965[/TD][TD]519,01[/TD][TD]9,57[/TD][/TR]</v>
      </c>
    </row>
    <row r="67" spans="2:23" x14ac:dyDescent="0.3">
      <c r="B67" s="12">
        <v>64</v>
      </c>
      <c r="C67" s="4" t="s">
        <v>103</v>
      </c>
      <c r="D67" s="4" t="s">
        <v>110</v>
      </c>
      <c r="E67" s="4">
        <v>112</v>
      </c>
      <c r="F67" s="4" t="s">
        <v>46</v>
      </c>
      <c r="G67" s="4" t="s">
        <v>149</v>
      </c>
      <c r="H67" s="5" t="s">
        <v>150</v>
      </c>
      <c r="I67" s="5"/>
      <c r="J67" s="5" t="s">
        <v>40</v>
      </c>
      <c r="K67" s="10">
        <v>54.07</v>
      </c>
      <c r="L67" s="12">
        <v>29484.61</v>
      </c>
      <c r="M67" s="10">
        <v>627.24</v>
      </c>
      <c r="N67" s="10">
        <v>47.01</v>
      </c>
      <c r="O67" s="11">
        <v>1920.89</v>
      </c>
      <c r="P67" s="12">
        <v>7361.79</v>
      </c>
      <c r="Q67" s="10">
        <v>70.72</v>
      </c>
      <c r="R67" s="10">
        <v>104.1</v>
      </c>
      <c r="S67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v0.6.0 [64]</v>
      </c>
      <c r="T67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64|CB #112|R7 3700X (Matisse)|Fabiano|PBO off?|v0.6.0|54,07|29485|627,24|47,01</v>
      </c>
      <c r="U67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64|CB #112|R7 3700X (Matisse)|Fabiano|PBO off?|v0.6.0|1920,89|7362|70,72|104,1</v>
      </c>
      <c r="V6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[TR][TD]64[/TD][TD]CB #112[/TD][TD]R7 3700X (Matisse)[/TD][TD]Fabiano[/TD][TD]PBO off?[/TD][TD]v0.6.0[/TD][TD]54,07[/TD][TD]29485[/TD][TD]627,24[/TD][TD]47,01[/TD][/TR]</v>
      </c>
      <c r="W6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[TR][TD]64[/TD][TD]CB #112[/TD][TD]R7 3700X (Matisse)[/TD][TD]Fabiano[/TD][TD]PBO off?[/TD][TD]v0.6.0[/TD][TD]1920,89[/TD][TD]7362[/TD][TD]70,72[/TD][TD]104,1[/TD][/TR]</v>
      </c>
    </row>
    <row r="68" spans="2:23" x14ac:dyDescent="0.3">
      <c r="B68" s="12">
        <v>65</v>
      </c>
      <c r="C68" s="4" t="s">
        <v>103</v>
      </c>
      <c r="D68" s="4" t="s">
        <v>105</v>
      </c>
      <c r="E68" s="4">
        <v>190</v>
      </c>
      <c r="F68" s="4" t="s">
        <v>48</v>
      </c>
      <c r="G68" s="4" t="s">
        <v>16</v>
      </c>
      <c r="H68" s="5" t="s">
        <v>22</v>
      </c>
      <c r="I68" s="5" t="s">
        <v>60</v>
      </c>
      <c r="J68" s="5" t="s">
        <v>40</v>
      </c>
      <c r="K68" s="10">
        <v>256</v>
      </c>
      <c r="L68" s="12">
        <v>5293</v>
      </c>
      <c r="M68" s="10">
        <v>737.97</v>
      </c>
      <c r="N68" s="10">
        <v>7.17</v>
      </c>
      <c r="O68" s="11">
        <v>4673.21</v>
      </c>
      <c r="P68" s="12">
        <v>2530</v>
      </c>
      <c r="Q68" s="10">
        <v>84.58</v>
      </c>
      <c r="R68" s="10">
        <v>29.91</v>
      </c>
      <c r="S68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@ESM v0.6.0 [65]</v>
      </c>
      <c r="T68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65|3DC #190|R9 5900HS (Cezanne)|Monkey|Win: Energy Saving|v0.6.0|256|5293|737,97|7,17</v>
      </c>
      <c r="U68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65|3DC #190|R9 5900HS (Cezanne)|Monkey|Win: Energy Saving|v0.6.0|4673,21|2530|84,58|29,91</v>
      </c>
      <c r="V6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[TR][TD]65[/TD][TD]3DC #190[/TD][TD]R9 5900HS (Cezanne)[/TD][TD]Monkey[/TD][TD]Win: Energy Saving[/TD][TD]v0.6.0[/TD][TD]256[/TD][TD]5293[/TD][TD]737,97[/TD][TD]7,17[/TD][/TR]</v>
      </c>
      <c r="W6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[TR][TD]65[/TD][TD]3DC #190[/TD][TD]R9 5900HS (Cezanne)[/TD][TD]Monkey[/TD][TD]Win: Energy Saving[/TD][TD]v0.6.0[/TD][TD]4673,21[/TD][TD]2530[/TD][TD]84,58[/TD][TD]29,91[/TD][/TR]</v>
      </c>
    </row>
    <row r="69" spans="2:23" x14ac:dyDescent="0.3">
      <c r="B69" s="12">
        <v>66</v>
      </c>
      <c r="C69" s="4" t="s">
        <v>141</v>
      </c>
      <c r="D69" s="4" t="s">
        <v>105</v>
      </c>
      <c r="E69" s="4">
        <v>204</v>
      </c>
      <c r="F69" s="4" t="s">
        <v>89</v>
      </c>
      <c r="G69" s="4" t="s">
        <v>93</v>
      </c>
      <c r="H69" s="5"/>
      <c r="I69" s="5"/>
      <c r="J69" s="5"/>
      <c r="K69" s="10">
        <v>77.22</v>
      </c>
      <c r="L69" s="12">
        <v>24558</v>
      </c>
      <c r="M69" s="10">
        <v>527.33000000000004</v>
      </c>
      <c r="N69" s="10">
        <v>46.57</v>
      </c>
      <c r="O69" s="11">
        <v>2341.54</v>
      </c>
      <c r="P69" s="12">
        <v>6777</v>
      </c>
      <c r="Q69" s="10">
        <v>63.01</v>
      </c>
      <c r="R69" s="10">
        <v>107.56</v>
      </c>
      <c r="S69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[66]</v>
      </c>
      <c r="T69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66|3DC #204|R7 5800X (Vermeer)|patrock84||v0.7.0|77,22|24558|527,33|46,57</v>
      </c>
      <c r="U69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66|3DC #204|R7 5800X (Vermeer)|patrock84||v0.7.0|2341,54|6777|63,01|107,56</v>
      </c>
      <c r="V6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[TR][TD]66[/TD][TD]3DC #204[/TD][TD]R7 5800X (Vermeer)[/TD][TD]patrock84[/TD][TD][/TD][TD]v0.7.0[/TD][TD]77,22[/TD][TD]24558[/TD][TD]527,33[/TD][TD]46,57[/TD][/TR]</v>
      </c>
      <c r="W6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[TR][TD]66[/TD][TD]3DC #204[/TD][TD]R7 5800X (Vermeer)[/TD][TD]patrock84[/TD][TD][/TD][TD]v0.7.0[/TD][TD]2341,54[/TD][TD]6777[/TD][TD]63,01[/TD][TD]107,56[/TD][/TR]</v>
      </c>
    </row>
    <row r="70" spans="2:23" x14ac:dyDescent="0.3">
      <c r="B70" s="12">
        <v>67</v>
      </c>
      <c r="C70" s="4" t="s">
        <v>141</v>
      </c>
      <c r="D70" s="4" t="s">
        <v>110</v>
      </c>
      <c r="E70" s="4">
        <v>132</v>
      </c>
      <c r="F70" s="4" t="s">
        <v>124</v>
      </c>
      <c r="G70" s="4" t="s">
        <v>116</v>
      </c>
      <c r="H70" s="5" t="s">
        <v>165</v>
      </c>
      <c r="I70" s="5" t="s">
        <v>172</v>
      </c>
      <c r="J70" s="5" t="s">
        <v>40</v>
      </c>
      <c r="K70" s="10">
        <v>180.54</v>
      </c>
      <c r="L70" s="12">
        <v>5863</v>
      </c>
      <c r="M70" s="10">
        <v>944.68</v>
      </c>
      <c r="N70" s="10">
        <v>6.21</v>
      </c>
      <c r="O70" s="11">
        <v>1709.41</v>
      </c>
      <c r="P70" s="12">
        <v>2399</v>
      </c>
      <c r="Q70" s="10">
        <v>243.84</v>
      </c>
      <c r="R70" s="10">
        <v>9.84</v>
      </c>
      <c r="S70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Golden Sample? [67]</v>
      </c>
      <c r="T70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67|CB #132|R5 3500U (Picasso)|Tenferenzu|ThinkPad E495 default|v0.7.0|180,54|5863|944,68|6,21</v>
      </c>
      <c r="U70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67|CB #132|R5 3500U (Picasso)|Tenferenzu|ThinkPad E495 default|v0.7.0|1709,41|2399|243,84|9,84</v>
      </c>
      <c r="V7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[TR][TD]67[/TD][TD]CB #132[/TD][TD]R5 3500U (Picasso)[/TD][TD]Tenferenzu[/TD][TD]ThinkPad E495 default[/TD][TD]v0.7.0[/TD][TD]180,54[/TD][TD]5863[/TD][TD]944,68[/TD][TD]6,21[/TD][/TR]</v>
      </c>
      <c r="W7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[TR][TD]67[/TD][TD]CB #132[/TD][TD]R5 3500U (Picasso)[/TD][TD]Tenferenzu[/TD][TD]ThinkPad E495 default[/TD][TD]v0.7.0[/TD][TD]1709,41[/TD][TD]2399[/TD][TD]243,84[/TD][TD]9,84[/TD][/TR]</v>
      </c>
    </row>
    <row r="71" spans="2:23" x14ac:dyDescent="0.3">
      <c r="B71" s="12">
        <v>68</v>
      </c>
      <c r="C71" s="4" t="s">
        <v>103</v>
      </c>
      <c r="D71" s="4" t="s">
        <v>110</v>
      </c>
      <c r="E71" s="4">
        <v>118</v>
      </c>
      <c r="F71" s="4" t="s">
        <v>169</v>
      </c>
      <c r="G71" s="4" t="s">
        <v>166</v>
      </c>
      <c r="H71" s="5" t="s">
        <v>168</v>
      </c>
      <c r="I71" s="5" t="s">
        <v>167</v>
      </c>
      <c r="J71" s="5"/>
      <c r="K71" s="10">
        <v>147.47999999999999</v>
      </c>
      <c r="L71" s="12">
        <v>12519</v>
      </c>
      <c r="M71" s="10">
        <v>541.62</v>
      </c>
      <c r="N71" s="10">
        <v>23.11</v>
      </c>
      <c r="O71" s="11">
        <v>2564.7600000000002</v>
      </c>
      <c r="P71" s="12">
        <v>3825</v>
      </c>
      <c r="Q71" s="10">
        <v>101.94</v>
      </c>
      <c r="R71" s="10">
        <v>37.520000000000003</v>
      </c>
      <c r="S71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11980HK (TigerLake-8C) ES! See Post v0.6.0 [68]</v>
      </c>
      <c r="T71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68|CB #118|i9 11980HK (TigerLake-8C)|JeanLegi|or 11900H (Eng. Sample)|v0.6.0|147,48|12519|541,62|23,11</v>
      </c>
      <c r="U71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68|CB #118|i9 11980HK (TigerLake-8C)|JeanLegi|or 11900H (Eng. Sample)|v0.6.0|2564,76|3825|101,94|37,52</v>
      </c>
      <c r="V7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[TR][TD]68[/TD][TD]CB #118[/TD][TD]i9 11980HK (TigerLake-8C)[/TD][TD]JeanLegi[/TD][TD]or 11900H (Eng. Sample)[/TD][TD]v0.6.0[/TD][TD]147,48[/TD][TD]12519[/TD][TD]541,62[/TD][TD]23,11[/TD][/TR]</v>
      </c>
      <c r="W7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[TR][TD]68[/TD][TD]CB #118[/TD][TD]i9 11980HK (TigerLake-8C)[/TD][TD]JeanLegi[/TD][TD]or 11900H (Eng. Sample)[/TD][TD]v0.6.0[/TD][TD]2564,76[/TD][TD]3825[/TD][TD]101,94[/TD][TD]37,52[/TD][/TR]</v>
      </c>
    </row>
    <row r="72" spans="2:23" x14ac:dyDescent="0.3">
      <c r="B72" s="12">
        <v>69</v>
      </c>
      <c r="C72" s="4" t="s">
        <v>141</v>
      </c>
      <c r="D72" s="4" t="s">
        <v>110</v>
      </c>
      <c r="E72" s="4">
        <v>137</v>
      </c>
      <c r="F72" s="4" t="s">
        <v>124</v>
      </c>
      <c r="G72" s="4" t="s">
        <v>144</v>
      </c>
      <c r="H72" s="5"/>
      <c r="I72" s="5"/>
      <c r="J72" s="5" t="s">
        <v>40</v>
      </c>
      <c r="K72" s="10">
        <v>35.340000000000003</v>
      </c>
      <c r="L72" s="12">
        <v>20603</v>
      </c>
      <c r="M72" s="10">
        <v>1373.38</v>
      </c>
      <c r="N72" s="10">
        <v>15</v>
      </c>
      <c r="O72" s="11">
        <v>443.88</v>
      </c>
      <c r="P72" s="12">
        <v>6048</v>
      </c>
      <c r="Q72" s="10">
        <v>372.52</v>
      </c>
      <c r="R72" s="10">
        <v>16.23</v>
      </c>
      <c r="S72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[69]</v>
      </c>
      <c r="T72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69|CB #137|R5 3500U (Picasso)|andi_sco||v0.7.0|35,34|20603|1373,38|15</v>
      </c>
      <c r="U72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69|CB #137|R5 3500U (Picasso)|andi_sco||v0.7.0|443,88|6048|372,52|16,23</v>
      </c>
      <c r="V7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[TR][TD]69[/TD][TD]CB #137[/TD][TD]R5 3500U (Picasso)[/TD][TD]andi_sco[/TD][TD][/TD][TD]v0.7.0[/TD][TD]35,34[/TD][TD]20603[/TD][TD]1373,38[/TD][TD]15[/TD][/TR]</v>
      </c>
      <c r="W7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[TR][TD]69[/TD][TD]CB #137[/TD][TD]R5 3500U (Picasso)[/TD][TD]andi_sco[/TD][TD][/TD][TD]v0.7.0[/TD][TD]443,88[/TD][TD]6048[/TD][TD]372,52[/TD][TD]16,23[/TD][/TR]</v>
      </c>
    </row>
    <row r="73" spans="2:23" x14ac:dyDescent="0.3">
      <c r="B73" s="12">
        <v>70</v>
      </c>
      <c r="C73" s="4" t="s">
        <v>141</v>
      </c>
      <c r="D73" s="4" t="s">
        <v>110</v>
      </c>
      <c r="E73" s="4">
        <v>140</v>
      </c>
      <c r="F73" s="4" t="s">
        <v>124</v>
      </c>
      <c r="G73" s="4" t="s">
        <v>111</v>
      </c>
      <c r="H73" s="5" t="s">
        <v>170</v>
      </c>
      <c r="I73" s="5"/>
      <c r="J73" s="5" t="s">
        <v>40</v>
      </c>
      <c r="K73" s="10">
        <v>144.37</v>
      </c>
      <c r="L73" s="12">
        <v>6717</v>
      </c>
      <c r="M73" s="10">
        <v>1031.19</v>
      </c>
      <c r="N73" s="10">
        <v>6.51</v>
      </c>
      <c r="O73" s="11">
        <v>1517.62</v>
      </c>
      <c r="P73" s="12">
        <v>2129</v>
      </c>
      <c r="Q73" s="10">
        <v>309.45999999999998</v>
      </c>
      <c r="R73" s="10">
        <v>6.88</v>
      </c>
      <c r="S73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[70]</v>
      </c>
      <c r="T73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70|CB #140|R5 3500U (Picasso)|Asghan|ThinkPad E495 cool and quiet|v0.7.0|144,37|6717|1031,19|6,51</v>
      </c>
      <c r="U73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70|CB #140|R5 3500U (Picasso)|Asghan|ThinkPad E495 cool and quiet|v0.7.0|1517,62|2129|309,46|6,88</v>
      </c>
      <c r="V7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[TR][TD]70[/TD][TD]CB #140[/TD][TD]R5 3500U (Picasso)[/TD][TD]Asghan[/TD][TD]ThinkPad E495 cool and quiet[/TD][TD]v0.7.0[/TD][TD]144,37[/TD][TD]6717[/TD][TD]1031,19[/TD][TD]6,51[/TD][/TR]</v>
      </c>
      <c r="W7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[TR][TD]70[/TD][TD]CB #140[/TD][TD]R5 3500U (Picasso)[/TD][TD]Asghan[/TD][TD]ThinkPad E495 cool and quiet[/TD][TD]v0.7.0[/TD][TD]1517,62[/TD][TD]2129[/TD][TD]309,46[/TD][TD]6,88[/TD][/TR]</v>
      </c>
    </row>
    <row r="74" spans="2:23" x14ac:dyDescent="0.3">
      <c r="B74" s="12">
        <v>71</v>
      </c>
      <c r="C74" s="4" t="s">
        <v>141</v>
      </c>
      <c r="D74" s="4" t="s">
        <v>110</v>
      </c>
      <c r="E74" s="4">
        <v>143</v>
      </c>
      <c r="F74" s="4" t="s">
        <v>128</v>
      </c>
      <c r="G74" s="4" t="s">
        <v>125</v>
      </c>
      <c r="H74" s="5"/>
      <c r="I74" s="5"/>
      <c r="J74" s="5"/>
      <c r="K74" s="10">
        <v>111.07</v>
      </c>
      <c r="L74" s="12">
        <v>13062.5</v>
      </c>
      <c r="M74" s="10">
        <v>689.24</v>
      </c>
      <c r="N74" s="10">
        <v>18.95</v>
      </c>
      <c r="O74" s="11">
        <v>1535</v>
      </c>
      <c r="P74" s="12">
        <f>27143.22/5</f>
        <v>5428.6440000000002</v>
      </c>
      <c r="Q74" s="10">
        <v>120</v>
      </c>
      <c r="R74" s="10">
        <v>45.24</v>
      </c>
      <c r="S74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9750H (Coffee Lake) [71]</v>
      </c>
      <c r="T74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71|CB #143|i7 9750H (Coffee Lake)|Blende Up||v0.7.0|111,07|13063|689,24|18,95</v>
      </c>
      <c r="U74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71|CB #143|i7 9750H (Coffee Lake)|Blende Up||v0.7.0|1535|5429|120|45,24</v>
      </c>
      <c r="V7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[TR][TD]71[/TD][TD]CB #143[/TD][TD]i7 9750H (Coffee Lake)[/TD][TD]Blende Up[/TD][TD][/TD][TD]v0.7.0[/TD][TD]111,07[/TD][TD]13063[/TD][TD]689,24[/TD][TD]18,95[/TD][/TR]</v>
      </c>
      <c r="W7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[TR][TD]71[/TD][TD]CB #143[/TD][TD]i7 9750H (Coffee Lake)[/TD][TD]Blende Up[/TD][TD][/TD][TD]v0.7.0[/TD][TD]1535[/TD][TD]5429[/TD][TD]120[/TD][TD]45,24[/TD][/TR]</v>
      </c>
    </row>
    <row r="75" spans="2:23" x14ac:dyDescent="0.3">
      <c r="B75" s="12">
        <v>72</v>
      </c>
      <c r="C75" s="4" t="s">
        <v>141</v>
      </c>
      <c r="D75" s="4" t="s">
        <v>110</v>
      </c>
      <c r="E75" s="4">
        <v>149</v>
      </c>
      <c r="F75" s="4" t="s">
        <v>173</v>
      </c>
      <c r="G75" s="4" t="s">
        <v>174</v>
      </c>
      <c r="H75" s="5"/>
      <c r="I75" s="5"/>
      <c r="J75" s="5"/>
      <c r="K75" s="10">
        <v>50.22</v>
      </c>
      <c r="L75" s="12">
        <v>25952</v>
      </c>
      <c r="M75" s="10">
        <v>767.28</v>
      </c>
      <c r="N75" s="10">
        <v>33.82</v>
      </c>
      <c r="O75" s="11">
        <v>1502.87</v>
      </c>
      <c r="P75" s="12">
        <v>7620</v>
      </c>
      <c r="Q75" s="10">
        <v>87.32</v>
      </c>
      <c r="R75" s="10">
        <v>87.26</v>
      </c>
      <c r="S75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2700X (Pinnacle Ridge) [72]</v>
      </c>
      <c r="T75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72|CB #149|R7 2700X (Pinnacle Ridge)|Tanzmusikus||v0.7.0|50,22|25952|767,28|33,82</v>
      </c>
      <c r="U75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72|CB #149|R7 2700X (Pinnacle Ridge)|Tanzmusikus||v0.7.0|1502,87|7620|87,32|87,26</v>
      </c>
      <c r="V7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[TR][TD]72[/TD][TD]CB #149[/TD][TD]R7 2700X (Pinnacle Ridge)[/TD][TD]Tanzmusikus[/TD][TD][/TD][TD]v0.7.0[/TD][TD]50,22[/TD][TD]25952[/TD][TD]767,28[/TD][TD]33,82[/TD][/TR]</v>
      </c>
      <c r="W7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[TR][TD]72[/TD][TD]CB #149[/TD][TD]R7 2700X (Pinnacle Ridge)[/TD][TD]Tanzmusikus[/TD][TD][/TD][TD]v0.7.0[/TD][TD]1502,87[/TD][TD]7620[/TD][TD]87,32[/TD][TD]87,26[/TD][/TR]</v>
      </c>
    </row>
    <row r="76" spans="2:23" x14ac:dyDescent="0.3">
      <c r="B76" s="12">
        <v>73</v>
      </c>
      <c r="C76" s="4" t="s">
        <v>141</v>
      </c>
      <c r="D76" s="4" t="s">
        <v>110</v>
      </c>
      <c r="E76" s="4">
        <v>152</v>
      </c>
      <c r="F76" s="4" t="s">
        <v>124</v>
      </c>
      <c r="G76" s="4" t="s">
        <v>174</v>
      </c>
      <c r="H76" s="5" t="s">
        <v>175</v>
      </c>
      <c r="I76" s="5"/>
      <c r="J76" s="5"/>
      <c r="K76" s="10">
        <v>78.09</v>
      </c>
      <c r="L76" s="12">
        <v>13745</v>
      </c>
      <c r="M76" s="10">
        <v>931.73</v>
      </c>
      <c r="N76" s="10">
        <v>14.75</v>
      </c>
      <c r="O76" s="11">
        <v>590.89</v>
      </c>
      <c r="P76" s="12">
        <v>5238</v>
      </c>
      <c r="Q76" s="10">
        <v>323.11</v>
      </c>
      <c r="R76" s="10">
        <v>16.21</v>
      </c>
      <c r="S76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[73]</v>
      </c>
      <c r="T76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73|CB #152|R5 3500U (Picasso)|Tanzmusikus|Win = Balanced|v0.7.0|78,09|13745|931,73|14,75</v>
      </c>
      <c r="U76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73|CB #152|R5 3500U (Picasso)|Tanzmusikus|Win = Balanced|v0.7.0|590,89|5238|323,11|16,21</v>
      </c>
      <c r="V7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[TR][TD]73[/TD][TD]CB #152[/TD][TD]R5 3500U (Picasso)[/TD][TD]Tanzmusikus[/TD][TD]Win = Balanced[/TD][TD]v0.7.0[/TD][TD]78,09[/TD][TD]13745[/TD][TD]931,73[/TD][TD]14,75[/TD][/TR]</v>
      </c>
      <c r="W7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[TR][TD]73[/TD][TD]CB #152[/TD][TD]R5 3500U (Picasso)[/TD][TD]Tanzmusikus[/TD][TD]Win = Balanced[/TD][TD]v0.7.0[/TD][TD]590,89[/TD][TD]5238[/TD][TD]323,11[/TD][TD]16,21[/TD][/TR]</v>
      </c>
    </row>
    <row r="77" spans="2:23" x14ac:dyDescent="0.3">
      <c r="B77" s="12">
        <v>74</v>
      </c>
      <c r="C77" s="4" t="s">
        <v>141</v>
      </c>
      <c r="D77" s="4" t="s">
        <v>105</v>
      </c>
      <c r="E77" s="4">
        <v>205</v>
      </c>
      <c r="F77" s="4" t="s">
        <v>79</v>
      </c>
      <c r="G77" s="4" t="s">
        <v>11</v>
      </c>
      <c r="H77" s="5"/>
      <c r="I77" s="5"/>
      <c r="J77" s="5"/>
      <c r="K77" s="10">
        <v>190</v>
      </c>
      <c r="L77" s="12">
        <v>7302.14</v>
      </c>
      <c r="M77" s="10">
        <v>720.78</v>
      </c>
      <c r="N77" s="10">
        <v>10.130000000000001</v>
      </c>
      <c r="O77" s="11">
        <v>2061.89</v>
      </c>
      <c r="P77" s="12">
        <f>10894.91/4</f>
        <v>2723.7275</v>
      </c>
      <c r="Q77" s="10">
        <f>712.25/4</f>
        <v>178.0625</v>
      </c>
      <c r="R77" s="10">
        <v>15.3</v>
      </c>
      <c r="S77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4500U (Renoir) [74]</v>
      </c>
      <c r="T77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74|3DC #205|R5 4500U (Renoir)|Poekel||v0.7.0|190|7302|720,78|10,13</v>
      </c>
      <c r="U77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74|3DC #205|R5 4500U (Renoir)|Poekel||v0.7.0|2061,89|2724|178,06|15,3</v>
      </c>
      <c r="V7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[TR][TD]74[/TD][TD]3DC #205[/TD][TD]R5 4500U (Renoir)[/TD][TD]Poekel[/TD][TD][/TD][TD]v0.7.0[/TD][TD]190[/TD][TD]7302[/TD][TD]720,78[/TD][TD]10,13[/TD][/TR]</v>
      </c>
      <c r="W7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[TR][TD]74[/TD][TD]3DC #205[/TD][TD]R5 4500U (Renoir)[/TD][TD]Poekel[/TD][TD][/TD][TD]v0.7.0[/TD][TD]2061,89[/TD][TD]2724[/TD][TD]178,06[/TD][TD]15,3[/TD][/TR]</v>
      </c>
    </row>
    <row r="78" spans="2:23" x14ac:dyDescent="0.3">
      <c r="B78" s="12">
        <v>75</v>
      </c>
      <c r="C78" s="4" t="s">
        <v>141</v>
      </c>
      <c r="D78" s="4" t="s">
        <v>105</v>
      </c>
      <c r="E78" s="4">
        <v>212</v>
      </c>
      <c r="F78" s="4" t="s">
        <v>180</v>
      </c>
      <c r="G78" s="4" t="s">
        <v>181</v>
      </c>
      <c r="H78" s="5"/>
      <c r="I78" s="5"/>
      <c r="J78" s="5"/>
      <c r="K78" s="10">
        <v>126.49</v>
      </c>
      <c r="L78" s="12">
        <v>7799</v>
      </c>
      <c r="M78" s="10">
        <v>1013.61</v>
      </c>
      <c r="N78" s="10">
        <v>7.69</v>
      </c>
      <c r="O78" s="11">
        <v>1216.69</v>
      </c>
      <c r="P78" s="12">
        <v>2588</v>
      </c>
      <c r="Q78" s="10">
        <v>317.62</v>
      </c>
      <c r="R78" s="10">
        <v>8.15</v>
      </c>
      <c r="S78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2500U (Raven Ridge) [75]</v>
      </c>
      <c r="T78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75|3DC #212|R5 2500U (Raven Ridge)|Tiberius||v0.7.0|126,49|7799|1013,61|7,69</v>
      </c>
      <c r="U78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75|3DC #212|R5 2500U (Raven Ridge)|Tiberius||v0.7.0|1216,69|2588|317,62|8,15</v>
      </c>
      <c r="V7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[TR][TD]75[/TD][TD]3DC #212[/TD][TD]R5 2500U (Raven Ridge)[/TD][TD]Tiberius[/TD][TD][/TD][TD]v0.7.0[/TD][TD]126,49[/TD][TD]7799[/TD][TD]1013,61[/TD][TD]7,69[/TD][/TR]</v>
      </c>
      <c r="W7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[TR][TD]75[/TD][TD]3DC #212[/TD][TD]R5 2500U (Raven Ridge)[/TD][TD]Tiberius[/TD][TD][/TD][TD]v0.7.0[/TD][TD]1216,69[/TD][TD]2588[/TD][TD]317,62[/TD][TD]8,15[/TD][/TR]</v>
      </c>
    </row>
    <row r="79" spans="2:23" x14ac:dyDescent="0.3">
      <c r="B79" s="12">
        <v>76</v>
      </c>
      <c r="C79" s="4" t="s">
        <v>141</v>
      </c>
      <c r="D79" s="4" t="s">
        <v>110</v>
      </c>
      <c r="E79" s="4">
        <v>173</v>
      </c>
      <c r="F79" s="4" t="s">
        <v>115</v>
      </c>
      <c r="G79" s="4" t="s">
        <v>182</v>
      </c>
      <c r="H79" s="5"/>
      <c r="I79" s="5"/>
      <c r="J79" s="5"/>
      <c r="K79" s="10">
        <v>94.92</v>
      </c>
      <c r="L79" s="12">
        <v>20057.62</v>
      </c>
      <c r="M79" s="10">
        <v>525.22</v>
      </c>
      <c r="N79" s="10">
        <v>38.19</v>
      </c>
      <c r="O79" s="11">
        <v>2098.9899999999998</v>
      </c>
      <c r="P79" s="12">
        <f>46962.81/8</f>
        <v>5870.3512499999997</v>
      </c>
      <c r="Q79" s="10">
        <f>649.26/8</f>
        <v>81.157499999999999</v>
      </c>
      <c r="R79" s="10">
        <v>72.33</v>
      </c>
      <c r="S79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[76]</v>
      </c>
      <c r="T79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76|CB #173|R5 5600X (Vermeer)|Freiheraus||v0.7.0|94,92|20058|525,22|38,19</v>
      </c>
      <c r="U79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76|CB #173|R5 5600X (Vermeer)|Freiheraus||v0.7.0|2098,99|5870|81,16|72,33</v>
      </c>
      <c r="V7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[TR][TD]76[/TD][TD]CB #173[/TD][TD]R5 5600X (Vermeer)[/TD][TD]Freiheraus[/TD][TD][/TD][TD]v0.7.0[/TD][TD]94,92[/TD][TD]20058[/TD][TD]525,22[/TD][TD]38,19[/TD][/TR]</v>
      </c>
      <c r="W7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[TR][TD]76[/TD][TD]CB #173[/TD][TD]R5 5600X (Vermeer)[/TD][TD]Freiheraus[/TD][TD][/TD][TD]v0.7.0[/TD][TD]2098,99[/TD][TD]5870[/TD][TD]81,16[/TD][TD]72,33[/TD][/TR]</v>
      </c>
    </row>
    <row r="80" spans="2:23" x14ac:dyDescent="0.3">
      <c r="B80" s="12">
        <v>77</v>
      </c>
      <c r="C80" s="4" t="s">
        <v>141</v>
      </c>
      <c r="D80" s="4" t="s">
        <v>105</v>
      </c>
      <c r="E80" s="4">
        <v>234</v>
      </c>
      <c r="F80" s="4" t="s">
        <v>101</v>
      </c>
      <c r="G80" s="4" t="s">
        <v>187</v>
      </c>
      <c r="H80" s="5"/>
      <c r="I80" s="5"/>
      <c r="J80" s="5"/>
      <c r="K80" s="10">
        <v>210.66</v>
      </c>
      <c r="L80" s="12">
        <v>8085</v>
      </c>
      <c r="M80" s="10">
        <v>587.17999999999995</v>
      </c>
      <c r="N80" s="10">
        <v>13.77</v>
      </c>
      <c r="O80" s="11">
        <v>3492.77</v>
      </c>
      <c r="P80" s="12">
        <v>3775</v>
      </c>
      <c r="Q80" s="10">
        <v>75.84</v>
      </c>
      <c r="R80" s="10">
        <v>49.77</v>
      </c>
      <c r="S80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5800H (Cezanne) [77]</v>
      </c>
      <c r="T80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77|3DC #234|R7 5800H (Cezanne)|Fondness||v0.7.0|210,66|8085|587,18|13,77</v>
      </c>
      <c r="U80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77|3DC #234|R7 5800H (Cezanne)|Fondness||v0.7.0|3492,77|3775|75,84|49,77</v>
      </c>
      <c r="V8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[TR][TD]77[/TD][TD]3DC #234[/TD][TD]R7 5800H (Cezanne)[/TD][TD]Fondness[/TD][TD][/TD][TD]v0.7.0[/TD][TD]210,66[/TD][TD]8085[/TD][TD]587,18[/TD][TD]13,77[/TD][/TR]</v>
      </c>
      <c r="W8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[TR][TD]77[/TD][TD]3DC #234[/TD][TD]R7 5800H (Cezanne)[/TD][TD]Fondness[/TD][TD][/TD][TD]v0.7.0[/TD][TD]3492,77[/TD][TD]3775[/TD][TD]75,84[/TD][TD]49,77[/TD][/TR]</v>
      </c>
    </row>
    <row r="81" spans="2:23" x14ac:dyDescent="0.3">
      <c r="B81" s="12">
        <v>78</v>
      </c>
      <c r="C81" s="4" t="s">
        <v>141</v>
      </c>
      <c r="D81" s="4" t="s">
        <v>105</v>
      </c>
      <c r="E81" s="4">
        <v>241</v>
      </c>
      <c r="F81" s="4" t="s">
        <v>115</v>
      </c>
      <c r="G81" s="4" t="s">
        <v>188</v>
      </c>
      <c r="H81" s="5"/>
      <c r="I81" s="5"/>
      <c r="J81" s="5" t="s">
        <v>40</v>
      </c>
      <c r="K81" s="10">
        <v>78.38</v>
      </c>
      <c r="L81" s="12">
        <v>23969.25</v>
      </c>
      <c r="M81" s="10">
        <v>532.30999999999995</v>
      </c>
      <c r="N81" s="10">
        <v>45.03</v>
      </c>
      <c r="O81" s="11">
        <v>2001.77</v>
      </c>
      <c r="P81" s="12">
        <v>6042</v>
      </c>
      <c r="Q81" s="10">
        <v>82.7</v>
      </c>
      <c r="R81" s="10">
        <v>73.08</v>
      </c>
      <c r="S81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[78]</v>
      </c>
      <c r="T81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78|3DC #241|R5 5600X (Vermeer)|Scoty||v0.7.0|78,38|23969|532,31|45,03</v>
      </c>
      <c r="U81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78|3DC #241|R5 5600X (Vermeer)|Scoty||v0.7.0|2001,77|6042|82,7|73,08</v>
      </c>
      <c r="V8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[TR][TD]78[/TD][TD]3DC #241[/TD][TD]R5 5600X (Vermeer)[/TD][TD]Scoty[/TD][TD][/TD][TD]v0.7.0[/TD][TD]78,38[/TD][TD]23969[/TD][TD]532,31[/TD][TD]45,03[/TD][/TR]</v>
      </c>
      <c r="W8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[TR][TD]78[/TD][TD]3DC #241[/TD][TD]R5 5600X (Vermeer)[/TD][TD]Scoty[/TD][TD][/TD][TD]v0.7.0[/TD][TD]2001,77[/TD][TD]6042[/TD][TD]82,7[/TD][TD]73,08[/TD][/TR]</v>
      </c>
    </row>
    <row r="82" spans="2:23" x14ac:dyDescent="0.3">
      <c r="B82" s="12">
        <v>79</v>
      </c>
      <c r="C82" s="4" t="s">
        <v>189</v>
      </c>
      <c r="D82" s="4" t="s">
        <v>105</v>
      </c>
      <c r="E82" s="4">
        <v>242</v>
      </c>
      <c r="F82" s="4" t="s">
        <v>190</v>
      </c>
      <c r="G82" s="4" t="s">
        <v>191</v>
      </c>
      <c r="H82" s="5"/>
      <c r="I82" s="5"/>
      <c r="J82" s="5"/>
      <c r="K82" s="10">
        <v>95.02</v>
      </c>
      <c r="L82" s="12">
        <v>8577.2000000000007</v>
      </c>
      <c r="M82" s="10">
        <v>1227</v>
      </c>
      <c r="N82" s="10">
        <v>6.99</v>
      </c>
      <c r="O82" s="11">
        <v>512.39</v>
      </c>
      <c r="P82" s="12">
        <f>7406.61/2</f>
        <v>3703.3049999999998</v>
      </c>
      <c r="Q82" s="10">
        <f>1054/2</f>
        <v>527</v>
      </c>
      <c r="R82" s="10">
        <v>7.03</v>
      </c>
      <c r="S82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P Silver N6000 (JasperLake) [79]</v>
      </c>
      <c r="T82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79|3DC #242|P Silver N6000 (JasperLake)|Tralalak||v0.7.2|95,02|8577|1227|6,99</v>
      </c>
      <c r="U82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79|3DC #242|P Silver N6000 (JasperLake)|Tralalak||v0.7.2|512,39|3703|527|7,03</v>
      </c>
      <c r="V8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[TR][TD]79[/TD][TD]3DC #242[/TD][TD]P Silver N6000 (JasperLake)[/TD][TD]Tralalak[/TD][TD][/TD][TD]v0.7.2[/TD][TD]95,02[/TD][TD]8577[/TD][TD]1227[/TD][TD]6,99[/TD][/TR]</v>
      </c>
      <c r="W8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[TR][TD]79[/TD][TD]3DC #242[/TD][TD]P Silver N6000 (JasperLake)[/TD][TD]Tralalak[/TD][TD][/TD][TD]v0.7.2[/TD][TD]512,39[/TD][TD]3703[/TD][TD]527[/TD][TD]7,03[/TD][/TR]</v>
      </c>
    </row>
    <row r="83" spans="2:23" x14ac:dyDescent="0.3">
      <c r="B83" s="12">
        <v>80</v>
      </c>
      <c r="C83" s="4" t="s">
        <v>189</v>
      </c>
      <c r="D83" s="4" t="s">
        <v>105</v>
      </c>
      <c r="E83" s="4">
        <v>244</v>
      </c>
      <c r="F83" s="4" t="s">
        <v>193</v>
      </c>
      <c r="G83" s="4" t="s">
        <v>192</v>
      </c>
      <c r="H83" s="5"/>
      <c r="I83" s="5"/>
      <c r="J83" s="5"/>
      <c r="K83" s="10">
        <v>65.849999999999994</v>
      </c>
      <c r="L83" s="12">
        <v>9505</v>
      </c>
      <c r="M83" s="10">
        <v>1597.64</v>
      </c>
      <c r="N83" s="10">
        <v>5.95</v>
      </c>
      <c r="O83" s="11">
        <v>287.18</v>
      </c>
      <c r="P83" s="12">
        <v>4550</v>
      </c>
      <c r="Q83" s="10">
        <v>765.23</v>
      </c>
      <c r="R83" s="10">
        <v>5.95</v>
      </c>
      <c r="S83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Celeron N5100 (JasperLake) [80]</v>
      </c>
      <c r="T83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80|3DC #244|Celeron N5100 (JasperLake)|y33H@||v0.7.2|65,85|9505|1597,64|5,95</v>
      </c>
      <c r="U83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80|3DC #244|Celeron N5100 (JasperLake)|y33H@||v0.7.2|287,18|4550|765,23|5,95</v>
      </c>
      <c r="V8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[TR][TD]80[/TD][TD]3DC #244[/TD][TD]Celeron N5100 (JasperLake)[/TD][TD]y33H@[/TD][TD][/TD][TD]v0.7.2[/TD][TD]65,85[/TD][TD]9505[/TD][TD]1597,64[/TD][TD]5,95[/TD][/TR]</v>
      </c>
      <c r="W8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[TR][TD]80[/TD][TD]3DC #244[/TD][TD]Celeron N5100 (JasperLake)[/TD][TD]y33H@[/TD][TD][/TD][TD]v0.7.2[/TD][TD]287,18[/TD][TD]4550[/TD][TD]765,23[/TD][TD]5,95[/TD][/TR]</v>
      </c>
    </row>
    <row r="84" spans="2:23" x14ac:dyDescent="0.3">
      <c r="B84" s="12">
        <v>81</v>
      </c>
      <c r="C84" s="4" t="s">
        <v>141</v>
      </c>
      <c r="D84" s="4" t="s">
        <v>110</v>
      </c>
      <c r="E84" s="4">
        <v>178</v>
      </c>
      <c r="F84" s="4" t="s">
        <v>194</v>
      </c>
      <c r="G84" s="4" t="s">
        <v>195</v>
      </c>
      <c r="H84" s="5"/>
      <c r="I84" s="5"/>
      <c r="J84" s="5"/>
      <c r="K84" s="10">
        <v>188.44</v>
      </c>
      <c r="L84" s="12">
        <v>6349.88</v>
      </c>
      <c r="M84" s="10">
        <v>835.72</v>
      </c>
      <c r="N84" s="10">
        <v>7.6</v>
      </c>
      <c r="O84" s="11">
        <v>1513.55</v>
      </c>
      <c r="P84" s="12">
        <f>16300.78/4</f>
        <v>4075.1950000000002</v>
      </c>
      <c r="Q84" s="10">
        <f>648.51/4</f>
        <v>162.1275</v>
      </c>
      <c r="R84" s="10">
        <v>25.14</v>
      </c>
      <c r="S84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R3 4300G (Renoir) [81]</v>
      </c>
      <c r="T84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81|CB #178|R3 4300G (Renoir)|Lord Maiki||v0.7.0|188,44|6350|835,72|7,6</v>
      </c>
      <c r="U84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81|CB #178|R3 4300G (Renoir)|Lord Maiki||v0.7.0|1513,55|4075|162,13|25,14</v>
      </c>
      <c r="V8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[TR][TD]81[/TD][TD]CB #178[/TD][TD]R3 4300G (Renoir)[/TD][TD]Lord Maiki[/TD][TD][/TD][TD]v0.7.0[/TD][TD]188,44[/TD][TD]6350[/TD][TD]835,72[/TD][TD]7,6[/TD][/TR]</v>
      </c>
      <c r="W8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[TR][TD]81[/TD][TD]CB #178[/TD][TD]R3 4300G (Renoir)[/TD][TD]Lord Maiki[/TD][TD][/TD][TD]v0.7.0[/TD][TD]1513,55[/TD][TD]4075[/TD][TD]162,13[/TD][TD]25,14[/TD][/TR]</v>
      </c>
    </row>
    <row r="85" spans="2:23" x14ac:dyDescent="0.3">
      <c r="B85" s="12">
        <v>82</v>
      </c>
      <c r="C85" s="4" t="s">
        <v>141</v>
      </c>
      <c r="D85" s="4" t="s">
        <v>110</v>
      </c>
      <c r="E85" s="4">
        <v>181</v>
      </c>
      <c r="F85" s="4" t="s">
        <v>57</v>
      </c>
      <c r="G85" s="4" t="s">
        <v>196</v>
      </c>
      <c r="H85" s="5"/>
      <c r="I85" s="5"/>
      <c r="J85" s="5"/>
      <c r="K85" s="10">
        <v>155.84</v>
      </c>
      <c r="L85" s="12">
        <v>11590</v>
      </c>
      <c r="M85" s="10">
        <v>553.66999999999996</v>
      </c>
      <c r="N85" s="10">
        <v>20.93</v>
      </c>
      <c r="O85" s="11">
        <v>1136.33</v>
      </c>
      <c r="P85" s="12">
        <v>5208</v>
      </c>
      <c r="Q85" s="10">
        <v>168.99</v>
      </c>
      <c r="R85" s="10">
        <v>30.82</v>
      </c>
      <c r="S85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1165G7 (TigerLake) [82]</v>
      </c>
      <c r="T85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82|CB #181|i7 1165G7 (TigerLake)|mkl1||v0.7.0|155,84|11590|553,67|20,93</v>
      </c>
      <c r="U85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82|CB #181|i7 1165G7 (TigerLake)|mkl1||v0.7.0|1136,33|5208|168,99|30,82</v>
      </c>
      <c r="V8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[TR][TD]82[/TD][TD]CB #181[/TD][TD]i7 1165G7 (TigerLake)[/TD][TD]mkl1[/TD][TD][/TD][TD]v0.7.0[/TD][TD]155,84[/TD][TD]11590[/TD][TD]553,67[/TD][TD]20,93[/TD][/TR]</v>
      </c>
      <c r="W8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[TR][TD]82[/TD][TD]CB #181[/TD][TD]i7 1165G7 (TigerLake)[/TD][TD]mkl1[/TD][TD][/TD][TD]v0.7.0[/TD][TD]1136,33[/TD][TD]5208[/TD][TD]168,99[/TD][TD]30,82[/TD][/TR]</v>
      </c>
    </row>
    <row r="86" spans="2:23" x14ac:dyDescent="0.3">
      <c r="B86" s="12">
        <v>83</v>
      </c>
      <c r="C86" s="4" t="s">
        <v>189</v>
      </c>
      <c r="D86" s="4" t="s">
        <v>110</v>
      </c>
      <c r="E86" s="4">
        <v>184</v>
      </c>
      <c r="F86" s="4" t="s">
        <v>202</v>
      </c>
      <c r="G86" s="4" t="s">
        <v>182</v>
      </c>
      <c r="H86" s="5"/>
      <c r="I86" s="5"/>
      <c r="J86" s="5"/>
      <c r="K86" s="10">
        <v>83.47</v>
      </c>
      <c r="L86" s="12">
        <v>20987</v>
      </c>
      <c r="M86" s="10">
        <v>570.83000000000004</v>
      </c>
      <c r="N86" s="10">
        <v>36.770000000000003</v>
      </c>
      <c r="O86" s="11">
        <v>1480.21</v>
      </c>
      <c r="P86" s="12">
        <v>6750</v>
      </c>
      <c r="Q86" s="10">
        <v>100.09</v>
      </c>
      <c r="R86" s="10">
        <v>67.44</v>
      </c>
      <c r="S86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11500 (Rocket Lake) [83]</v>
      </c>
      <c r="T86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83|CB #184|i5 11500 (Rocket Lake)|Freiheraus||v0.7.2|83,47|20987|570,83|36,77</v>
      </c>
      <c r="U86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83|CB #184|i5 11500 (Rocket Lake)|Freiheraus||v0.7.2|1480,21|6750|100,09|67,44</v>
      </c>
      <c r="V8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[TR][TD]83[/TD][TD]CB #184[/TD][TD]i5 11500 (Rocket Lake)[/TD][TD]Freiheraus[/TD][TD][/TD][TD]v0.7.2[/TD][TD]83,47[/TD][TD]20987[/TD][TD]570,83[/TD][TD]36,77[/TD][/TR]</v>
      </c>
      <c r="W8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[TR][TD]83[/TD][TD]CB #184[/TD][TD]i5 11500 (Rocket Lake)[/TD][TD]Freiheraus[/TD][TD][/TD][TD]v0.7.2[/TD][TD]1480,21[/TD][TD]6750[/TD][TD]100,09[/TD][TD]67,44[/TD][/TR]</v>
      </c>
    </row>
    <row r="87" spans="2:23" x14ac:dyDescent="0.3">
      <c r="B87" s="12">
        <v>84</v>
      </c>
      <c r="C87" s="4" t="s">
        <v>189</v>
      </c>
      <c r="D87" s="4" t="s">
        <v>105</v>
      </c>
      <c r="E87" s="4">
        <v>257</v>
      </c>
      <c r="F87" s="4" t="s">
        <v>205</v>
      </c>
      <c r="G87" s="4" t="s">
        <v>206</v>
      </c>
      <c r="H87" s="5"/>
      <c r="I87" s="5"/>
      <c r="J87" s="5"/>
      <c r="K87" s="10">
        <v>83.97</v>
      </c>
      <c r="L87" s="12">
        <v>23458.63</v>
      </c>
      <c r="M87" s="10">
        <v>507.64</v>
      </c>
      <c r="N87" s="10">
        <v>46.21</v>
      </c>
      <c r="O87" s="11">
        <v>1887.59</v>
      </c>
      <c r="P87" s="12">
        <f>82414.33/10</f>
        <v>8241.4330000000009</v>
      </c>
      <c r="Q87" s="10">
        <f>642.82/10</f>
        <v>64.282000000000011</v>
      </c>
      <c r="R87" s="10">
        <v>128.21</v>
      </c>
      <c r="S87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11700K (Rocket Lake) [84]</v>
      </c>
      <c r="T87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84|3DC #257|i7 11700K (Rocket Lake)|Triskaine||v0.7.2|83,97|23459|507,64|46,21</v>
      </c>
      <c r="U87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84|3DC #257|i7 11700K (Rocket Lake)|Triskaine||v0.7.2|1887,59|8241|64,28|128,21</v>
      </c>
      <c r="V8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[TR][TD]84[/TD][TD]3DC #257[/TD][TD]i7 11700K (Rocket Lake)[/TD][TD]Triskaine[/TD][TD][/TD][TD]v0.7.2[/TD][TD]83,97[/TD][TD]23459[/TD][TD]507,64[/TD][TD]46,21[/TD][/TR]</v>
      </c>
      <c r="W8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[TR][TD]84[/TD][TD]3DC #257[/TD][TD]i7 11700K (Rocket Lake)[/TD][TD]Triskaine[/TD][TD][/TD][TD]v0.7.2[/TD][TD]1887,59[/TD][TD]8241[/TD][TD]64,28[/TD][TD]128,21[/TD][/TR]</v>
      </c>
    </row>
    <row r="88" spans="2:23" x14ac:dyDescent="0.3">
      <c r="B88" s="12">
        <v>85</v>
      </c>
      <c r="C88" s="4" t="s">
        <v>189</v>
      </c>
      <c r="D88" s="4" t="s">
        <v>110</v>
      </c>
      <c r="E88" s="4">
        <v>186</v>
      </c>
      <c r="F88" s="4" t="s">
        <v>207</v>
      </c>
      <c r="G88" s="4" t="s">
        <v>208</v>
      </c>
      <c r="H88" s="5" t="s">
        <v>210</v>
      </c>
      <c r="I88" s="5" t="s">
        <v>209</v>
      </c>
      <c r="J88" s="5"/>
      <c r="K88" s="10">
        <v>106.64</v>
      </c>
      <c r="L88" s="12">
        <v>16480.22</v>
      </c>
      <c r="M88" s="10">
        <v>568.99</v>
      </c>
      <c r="N88" s="10">
        <v>28.96</v>
      </c>
      <c r="O88" s="11">
        <v>1485.51</v>
      </c>
      <c r="P88" s="12">
        <f>63850/8</f>
        <v>7981.25</v>
      </c>
      <c r="Q88" s="10">
        <f>674.74/8</f>
        <v>84.342500000000001</v>
      </c>
      <c r="R88" s="10">
        <v>94.63</v>
      </c>
      <c r="S88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11400F (Rocket Lake) @-95mV [85]</v>
      </c>
      <c r="T88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85|CB #186|i5 11400F (Rocket Lake)|zymotic|-95mV offset|v0.7.2|106,64|16480|568,99|28,96</v>
      </c>
      <c r="U88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85|CB #186|i5 11400F (Rocket Lake)|zymotic|-95mV offset|v0.7.2|1485,51|7981|84,34|94,63</v>
      </c>
      <c r="V8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[TR][TD]85[/TD][TD]CB #186[/TD][TD]i5 11400F (Rocket Lake)[/TD][TD]zymotic[/TD][TD]-95mV offset[/TD][TD]v0.7.2[/TD][TD]106,64[/TD][TD]16480[/TD][TD]568,99[/TD][TD]28,96[/TD][/TR]</v>
      </c>
      <c r="W8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[TR][TD]85[/TD][TD]CB #186[/TD][TD]i5 11400F (Rocket Lake)[/TD][TD]zymotic[/TD][TD]-95mV offset[/TD][TD]v0.7.2[/TD][TD]1485,51[/TD][TD]7981[/TD][TD]84,34[/TD][TD]94,63[/TD][/TR]</v>
      </c>
    </row>
    <row r="89" spans="2:23" x14ac:dyDescent="0.3">
      <c r="B89" s="12">
        <v>86</v>
      </c>
      <c r="C89" s="4" t="s">
        <v>189</v>
      </c>
      <c r="D89" s="4" t="s">
        <v>105</v>
      </c>
      <c r="E89" s="4">
        <v>261</v>
      </c>
      <c r="F89" s="4" t="s">
        <v>115</v>
      </c>
      <c r="G89" s="4" t="s">
        <v>214</v>
      </c>
      <c r="H89" s="5"/>
      <c r="I89" s="5"/>
      <c r="J89" s="5" t="s">
        <v>40</v>
      </c>
      <c r="K89" s="10">
        <v>75.87</v>
      </c>
      <c r="L89" s="12">
        <v>24717.13</v>
      </c>
      <c r="M89" s="10">
        <v>533.22</v>
      </c>
      <c r="N89" s="10">
        <v>46.35</v>
      </c>
      <c r="O89" s="11">
        <v>1924.72</v>
      </c>
      <c r="P89" s="12">
        <v>6166.54</v>
      </c>
      <c r="Q89" s="10">
        <v>84.25</v>
      </c>
      <c r="R89" s="10">
        <v>73.19</v>
      </c>
      <c r="S89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[86]</v>
      </c>
      <c r="T89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86|3DC #261|R5 5600X (Vermeer)|Holgi||v0.7.2|75,87|24717|533,22|46,35</v>
      </c>
      <c r="U89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86|3DC #261|R5 5600X (Vermeer)|Holgi||v0.7.2|1924,72|6167|84,25|73,19</v>
      </c>
      <c r="V8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[TR][TD]86[/TD][TD]3DC #261[/TD][TD]R5 5600X (Vermeer)[/TD][TD]Holgi[/TD][TD][/TD][TD]v0.7.2[/TD][TD]75,87[/TD][TD]24717[/TD][TD]533,22[/TD][TD]46,35[/TD][/TR]</v>
      </c>
      <c r="W8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[TR][TD]86[/TD][TD]3DC #261[/TD][TD]R5 5600X (Vermeer)[/TD][TD]Holgi[/TD][TD][/TD][TD]v0.7.2[/TD][TD]1924,72[/TD][TD]6167[/TD][TD]84,25[/TD][TD]73,19[/TD][/TR]</v>
      </c>
    </row>
    <row r="90" spans="2:23" x14ac:dyDescent="0.3">
      <c r="B90" s="12">
        <v>87</v>
      </c>
      <c r="C90" s="4" t="s">
        <v>189</v>
      </c>
      <c r="D90" s="4" t="s">
        <v>105</v>
      </c>
      <c r="E90" s="4">
        <v>279</v>
      </c>
      <c r="F90" s="4" t="s">
        <v>215</v>
      </c>
      <c r="G90" s="4" t="s">
        <v>24</v>
      </c>
      <c r="H90" s="5"/>
      <c r="I90" s="5"/>
      <c r="J90" s="5"/>
      <c r="K90" s="10">
        <v>26.63</v>
      </c>
      <c r="L90" s="12">
        <v>48597</v>
      </c>
      <c r="M90" s="10">
        <v>772.61</v>
      </c>
      <c r="N90" s="10">
        <v>62.9</v>
      </c>
      <c r="O90" s="11">
        <v>771.77</v>
      </c>
      <c r="P90" s="12">
        <v>14692.8</v>
      </c>
      <c r="Q90" s="10">
        <v>88.2</v>
      </c>
      <c r="R90" s="10">
        <v>166.6</v>
      </c>
      <c r="S90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TR 1900X (Whitehaven) [87]</v>
      </c>
      <c r="T90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87|3DC #279|TR 1900X (Whitehaven)|BlackArchon||v0.7.2|26,63|48597|772,61|62,9</v>
      </c>
      <c r="U90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87|3DC #279|TR 1900X (Whitehaven)|BlackArchon||v0.7.2|771,77|14693|88,2|166,6</v>
      </c>
      <c r="V9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[TR][TD]87[/TD][TD]3DC #279[/TD][TD]TR 1900X (Whitehaven)[/TD][TD]BlackArchon[/TD][TD][/TD][TD]v0.7.2[/TD][TD]26,63[/TD][TD]48597[/TD][TD]772,61[/TD][TD]62,9[/TD][/TR]</v>
      </c>
      <c r="W9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[TR][TD]87[/TD][TD]3DC #279[/TD][TD]TR 1900X (Whitehaven)[/TD][TD]BlackArchon[/TD][TD][/TD][TD]v0.7.2[/TD][TD]771,77[/TD][TD]14693[/TD][TD]88,2[/TD][TD]166,6[/TD][/TR]</v>
      </c>
    </row>
    <row r="91" spans="2:23" x14ac:dyDescent="0.3">
      <c r="B91" s="12">
        <v>88</v>
      </c>
      <c r="C91" s="4" t="s">
        <v>189</v>
      </c>
      <c r="D91" s="4" t="s">
        <v>110</v>
      </c>
      <c r="E91" s="4">
        <v>214</v>
      </c>
      <c r="F91" s="4" t="s">
        <v>51</v>
      </c>
      <c r="G91" s="4" t="s">
        <v>216</v>
      </c>
      <c r="H91" s="5"/>
      <c r="I91" s="5"/>
      <c r="J91" s="5" t="s">
        <v>40</v>
      </c>
      <c r="K91" s="10">
        <v>89.89</v>
      </c>
      <c r="L91" s="12">
        <v>23660.84</v>
      </c>
      <c r="M91" s="10">
        <v>470.17</v>
      </c>
      <c r="N91" s="10">
        <v>50.32</v>
      </c>
      <c r="O91" s="11">
        <v>5170.32</v>
      </c>
      <c r="P91" s="12">
        <f>77506.9/16</f>
        <v>4844.1812499999996</v>
      </c>
      <c r="Q91" s="10">
        <f>638.83/16</f>
        <v>39.926875000000003</v>
      </c>
      <c r="R91" s="10">
        <v>121.33</v>
      </c>
      <c r="S91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[88]</v>
      </c>
      <c r="T91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88|CB #214|R9 5900X (Vermeer)|Verangry||v0.7.2|89,89|23661|470,17|50,32</v>
      </c>
      <c r="U91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88|CB #214|R9 5900X (Vermeer)|Verangry||v0.7.2|5170,32|4844|39,93|121,33</v>
      </c>
      <c r="V9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[TR][TD]88[/TD][TD]CB #214[/TD][TD]R9 5900X (Vermeer)[/TD][TD]Verangry[/TD][TD][/TD][TD]v0.7.2[/TD][TD]89,89[/TD][TD]23661[/TD][TD]470,17[/TD][TD]50,32[/TD][/TR]</v>
      </c>
      <c r="W9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[TR][TD]88[/TD][TD]CB #214[/TD][TD]R9 5900X (Vermeer)[/TD][TD]Verangry[/TD][TD][/TD][TD]v0.7.2[/TD][TD]5170,32[/TD][TD]4844[/TD][TD]39,93[/TD][TD]121,33[/TD][/TR]</v>
      </c>
    </row>
    <row r="92" spans="2:23" x14ac:dyDescent="0.3">
      <c r="B92" s="12">
        <v>89</v>
      </c>
      <c r="C92" s="4" t="s">
        <v>189</v>
      </c>
      <c r="D92" s="4" t="s">
        <v>225</v>
      </c>
      <c r="E92" s="4">
        <v>8</v>
      </c>
      <c r="F92" s="4" t="s">
        <v>44</v>
      </c>
      <c r="G92" s="4" t="s">
        <v>226</v>
      </c>
      <c r="H92" s="5" t="s">
        <v>227</v>
      </c>
      <c r="I92" s="5" t="s">
        <v>227</v>
      </c>
      <c r="J92" s="5" t="s">
        <v>40</v>
      </c>
      <c r="K92" s="10">
        <v>94.33</v>
      </c>
      <c r="L92" s="12">
        <v>19142</v>
      </c>
      <c r="M92" s="10">
        <v>553.82000000000005</v>
      </c>
      <c r="N92" s="10">
        <v>34.56</v>
      </c>
      <c r="O92" s="11">
        <v>5254.59</v>
      </c>
      <c r="P92" s="12">
        <v>4412</v>
      </c>
      <c r="Q92" s="10">
        <v>43.14</v>
      </c>
      <c r="R92" s="10">
        <v>102.27</v>
      </c>
      <c r="S92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@4,4Ghz noSMT [89]</v>
      </c>
      <c r="T92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89|AT #8|R9 5950X (Vermeer)|JoeRambo|@4,4Ghz noSMT|v0.7.2|94,33|19142|553,82|34,56</v>
      </c>
      <c r="U92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89|AT #8|R9 5950X (Vermeer)|JoeRambo|@4,4Ghz noSMT|v0.7.2|5254,59|4412|43,14|102,27</v>
      </c>
      <c r="V92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[TR][TD]89[/TD][TD]AT #8[/TD][TD]R9 5950X (Vermeer)[/TD][TD]JoeRambo[/TD][TD]@4,4Ghz noSMT[/TD][TD]v0.7.2[/TD][TD]94,33[/TD][TD]19142[/TD][TD]553,82[/TD][TD]34,56[/TD][/TR]</v>
      </c>
      <c r="W92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[TR][TD]89[/TD][TD]AT #8[/TD][TD]R9 5950X (Vermeer)[/TD][TD]JoeRambo[/TD][TD]@4,4Ghz noSMT[/TD][TD]v0.7.2[/TD][TD]5254,59[/TD][TD]4412[/TD][TD]43,14[/TD][TD]102,27[/TD][/TR]</v>
      </c>
    </row>
    <row r="93" spans="2:23" x14ac:dyDescent="0.3">
      <c r="B93" s="12">
        <v>90</v>
      </c>
      <c r="C93" s="4" t="s">
        <v>189</v>
      </c>
      <c r="D93" s="4" t="s">
        <v>110</v>
      </c>
      <c r="E93" s="4">
        <v>218</v>
      </c>
      <c r="F93" s="4" t="s">
        <v>51</v>
      </c>
      <c r="G93" s="4" t="s">
        <v>216</v>
      </c>
      <c r="H93" s="5" t="s">
        <v>228</v>
      </c>
      <c r="I93" s="5"/>
      <c r="J93" s="5"/>
      <c r="K93" s="10">
        <v>71.430000000000007</v>
      </c>
      <c r="L93" s="12">
        <v>26897</v>
      </c>
      <c r="M93" s="10">
        <v>520.49</v>
      </c>
      <c r="N93" s="10">
        <v>51.68</v>
      </c>
      <c r="O93" s="11">
        <v>4236.1000000000004</v>
      </c>
      <c r="P93" s="12">
        <v>5274</v>
      </c>
      <c r="Q93" s="10">
        <v>44.76</v>
      </c>
      <c r="R93" s="10">
        <v>117.82</v>
      </c>
      <c r="S93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[90]</v>
      </c>
      <c r="T93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90|CB #218|R9 5900X (Vermeer)|Verangry|@Stock|v0.7.2|71,43|26897|520,49|51,68</v>
      </c>
      <c r="U93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90|CB #218|R9 5900X (Vermeer)|Verangry|@Stock|v0.7.2|4236,1|5274|44,76|117,82</v>
      </c>
      <c r="V93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[TR][TD]90[/TD][TD]CB #218[/TD][TD]R9 5900X (Vermeer)[/TD][TD]Verangry[/TD][TD]@Stock[/TD][TD]v0.7.2[/TD][TD]71,43[/TD][TD]26897[/TD][TD]520,49[/TD][TD]51,68[/TD][/TR]</v>
      </c>
      <c r="W93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[TR][TD]90[/TD][TD]CB #218[/TD][TD]R9 5900X (Vermeer)[/TD][TD]Verangry[/TD][TD]@Stock[/TD][TD]v0.7.2[/TD][TD]4236,1[/TD][TD]5274[/TD][TD]44,76[/TD][TD]117,82[/TD][/TR]</v>
      </c>
    </row>
    <row r="94" spans="2:23" x14ac:dyDescent="0.3">
      <c r="B94" s="12">
        <v>91</v>
      </c>
      <c r="C94" s="4" t="s">
        <v>189</v>
      </c>
      <c r="D94" s="4" t="s">
        <v>225</v>
      </c>
      <c r="E94" s="4">
        <v>17</v>
      </c>
      <c r="F94" s="4" t="s">
        <v>230</v>
      </c>
      <c r="G94" s="4" t="s">
        <v>231</v>
      </c>
      <c r="H94" s="5" t="s">
        <v>228</v>
      </c>
      <c r="I94" s="5"/>
      <c r="J94" s="5"/>
      <c r="K94" s="10">
        <v>40.93</v>
      </c>
      <c r="L94" s="12">
        <v>28989</v>
      </c>
      <c r="M94" s="10">
        <v>842.74</v>
      </c>
      <c r="N94" s="10">
        <v>34.4</v>
      </c>
      <c r="O94" s="11">
        <v>260.36</v>
      </c>
      <c r="P94" s="12">
        <v>16486</v>
      </c>
      <c r="Q94" s="10">
        <v>232.98</v>
      </c>
      <c r="R94" s="10">
        <v>70.760000000000005</v>
      </c>
      <c r="S94" s="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4690k (Haswell) [91]</v>
      </c>
      <c r="T94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91|AT #17|i5 4690k (Haswell)|zebrax2|@Stock|v0.7.2|40,93|28989|842,74|34,4</v>
      </c>
      <c r="U94" s="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91|AT #17|i5 4690k (Haswell)|zebrax2|@Stock|v0.7.2|260,36|16486|232,98|70,76</v>
      </c>
      <c r="V94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[TR][TD]91[/TD][TD]AT #17[/TD][TD]i5 4690k (Haswell)[/TD][TD]zebrax2[/TD][TD]@Stock[/TD][TD]v0.7.2[/TD][TD]40,93[/TD][TD]28989[/TD][TD]842,74[/TD][TD]34,4[/TD][/TR]</v>
      </c>
      <c r="W94" s="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[TR][TD]91[/TD][TD]AT #17[/TD][TD]i5 4690k (Haswell)[/TD][TD]zebrax2[/TD][TD]@Stock[/TD][TD]v0.7.2[/TD][TD]260,36[/TD][TD]16486[/TD][TD]232,98[/TD][TD]70,76[/TD][/TR]</v>
      </c>
    </row>
  </sheetData>
  <mergeCells count="1">
    <mergeCell ref="B1:C1"/>
  </mergeCells>
  <hyperlinks>
    <hyperlink ref="G29" r:id="rId1" display="https://www.forum-3dcenter.org/vbulletin/member.php?u=9072" xr:uid="{88633189-35CB-42F8-9FD4-567025EE54D9}"/>
    <hyperlink ref="G30" r:id="rId2" display="https://www.forum-3dcenter.org/vbulletin/member.php?u=9072" xr:uid="{5DE3216B-5AF9-4587-BCFF-0DB645E87253}"/>
    <hyperlink ref="G83" r:id="rId3" xr:uid="{E635F3C7-194B-4272-834E-994909D95D5B}"/>
  </hyperlinks>
  <pageMargins left="0.7" right="0.7" top="0.75" bottom="0.75" header="0.3" footer="0.3"/>
  <pageSetup paperSize="9" orientation="portrait" horizontalDpi="4294967293" verticalDpi="0"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6F6CD-AB6C-41CA-A4F9-5492FC969623}">
  <dimension ref="B1:C51"/>
  <sheetViews>
    <sheetView workbookViewId="0">
      <selection activeCell="N9" sqref="N9"/>
    </sheetView>
  </sheetViews>
  <sheetFormatPr baseColWidth="10" defaultRowHeight="27" customHeight="1" x14ac:dyDescent="0.3"/>
  <cols>
    <col min="1" max="1" width="3.33203125" customWidth="1"/>
    <col min="2" max="2" width="42.44140625" bestFit="1" customWidth="1"/>
    <col min="3" max="3" width="17.21875" bestFit="1" customWidth="1"/>
    <col min="4" max="4" width="4.44140625" customWidth="1"/>
  </cols>
  <sheetData>
    <row r="1" spans="2:3" ht="27" customHeight="1" x14ac:dyDescent="0.3">
      <c r="B1" s="2" t="s">
        <v>39</v>
      </c>
      <c r="C1" t="s">
        <v>41</v>
      </c>
    </row>
    <row r="3" spans="2:3" ht="27" customHeight="1" x14ac:dyDescent="0.3">
      <c r="B3" s="2" t="s">
        <v>8</v>
      </c>
      <c r="C3" t="s">
        <v>10</v>
      </c>
    </row>
    <row r="4" spans="2:3" ht="27" customHeight="1" x14ac:dyDescent="0.3">
      <c r="B4" s="8" t="s">
        <v>129</v>
      </c>
      <c r="C4" s="3">
        <v>16.690000000000001</v>
      </c>
    </row>
    <row r="5" spans="2:3" ht="27" customHeight="1" x14ac:dyDescent="0.3">
      <c r="B5" s="8" t="s">
        <v>75</v>
      </c>
      <c r="C5" s="3">
        <v>17.45</v>
      </c>
    </row>
    <row r="6" spans="2:3" ht="27" customHeight="1" x14ac:dyDescent="0.3">
      <c r="B6" s="8" t="s">
        <v>130</v>
      </c>
      <c r="C6" s="3">
        <v>26.38</v>
      </c>
    </row>
    <row r="7" spans="2:3" ht="27" customHeight="1" x14ac:dyDescent="0.3">
      <c r="B7" s="8" t="s">
        <v>217</v>
      </c>
      <c r="C7" s="3">
        <v>26.63</v>
      </c>
    </row>
    <row r="8" spans="2:3" ht="27" customHeight="1" x14ac:dyDescent="0.3">
      <c r="B8" s="8" t="s">
        <v>151</v>
      </c>
      <c r="C8" s="3">
        <v>28.37</v>
      </c>
    </row>
    <row r="9" spans="2:3" ht="27" customHeight="1" x14ac:dyDescent="0.3">
      <c r="B9" s="8" t="s">
        <v>63</v>
      </c>
      <c r="C9" s="3">
        <v>31.1</v>
      </c>
    </row>
    <row r="10" spans="2:3" ht="27" customHeight="1" x14ac:dyDescent="0.3">
      <c r="B10" s="8" t="s">
        <v>152</v>
      </c>
      <c r="C10" s="3">
        <v>35.72</v>
      </c>
    </row>
    <row r="11" spans="2:3" ht="27" customHeight="1" x14ac:dyDescent="0.3">
      <c r="B11" s="8" t="s">
        <v>153</v>
      </c>
      <c r="C11" s="3">
        <v>37.380000000000003</v>
      </c>
    </row>
    <row r="12" spans="2:3" ht="27" customHeight="1" x14ac:dyDescent="0.3">
      <c r="B12" s="8" t="s">
        <v>154</v>
      </c>
      <c r="C12" s="3">
        <v>40.92</v>
      </c>
    </row>
    <row r="13" spans="2:3" ht="27" customHeight="1" x14ac:dyDescent="0.3">
      <c r="B13" s="8" t="s">
        <v>232</v>
      </c>
      <c r="C13" s="3">
        <v>40.93</v>
      </c>
    </row>
    <row r="14" spans="2:3" ht="27" customHeight="1" x14ac:dyDescent="0.3">
      <c r="B14" s="8" t="s">
        <v>140</v>
      </c>
      <c r="C14" s="3">
        <v>41.74</v>
      </c>
    </row>
    <row r="15" spans="2:3" ht="27" customHeight="1" x14ac:dyDescent="0.3">
      <c r="B15" s="8" t="s">
        <v>64</v>
      </c>
      <c r="C15" s="3">
        <v>45.76</v>
      </c>
    </row>
    <row r="16" spans="2:3" ht="27" customHeight="1" x14ac:dyDescent="0.3">
      <c r="B16" s="8" t="s">
        <v>176</v>
      </c>
      <c r="C16" s="3">
        <v>50.22</v>
      </c>
    </row>
    <row r="17" spans="2:3" ht="27" customHeight="1" x14ac:dyDescent="0.3">
      <c r="B17" s="8" t="s">
        <v>131</v>
      </c>
      <c r="C17" s="3">
        <v>54.74</v>
      </c>
    </row>
    <row r="18" spans="2:3" ht="27" customHeight="1" x14ac:dyDescent="0.3">
      <c r="B18" s="8" t="s">
        <v>132</v>
      </c>
      <c r="C18" s="3">
        <v>55.06</v>
      </c>
    </row>
    <row r="19" spans="2:3" ht="27" customHeight="1" x14ac:dyDescent="0.3">
      <c r="B19" s="8" t="s">
        <v>133</v>
      </c>
      <c r="C19" s="3">
        <v>58.25</v>
      </c>
    </row>
    <row r="20" spans="2:3" ht="27" customHeight="1" x14ac:dyDescent="0.3">
      <c r="B20" s="8" t="s">
        <v>155</v>
      </c>
      <c r="C20" s="3">
        <v>58.95</v>
      </c>
    </row>
    <row r="21" spans="2:3" ht="27" customHeight="1" x14ac:dyDescent="0.3">
      <c r="B21" s="8" t="s">
        <v>134</v>
      </c>
      <c r="C21" s="3">
        <v>61.55</v>
      </c>
    </row>
    <row r="22" spans="2:3" ht="27" customHeight="1" x14ac:dyDescent="0.3">
      <c r="B22" s="8" t="s">
        <v>197</v>
      </c>
      <c r="C22" s="3">
        <v>65.849999999999994</v>
      </c>
    </row>
    <row r="23" spans="2:3" ht="27" customHeight="1" x14ac:dyDescent="0.3">
      <c r="B23" s="8" t="s">
        <v>229</v>
      </c>
      <c r="C23" s="3">
        <v>71.430000000000007</v>
      </c>
    </row>
    <row r="24" spans="2:3" ht="27" customHeight="1" x14ac:dyDescent="0.3">
      <c r="B24" s="8" t="s">
        <v>135</v>
      </c>
      <c r="C24" s="3">
        <v>74.44</v>
      </c>
    </row>
    <row r="25" spans="2:3" ht="27" customHeight="1" x14ac:dyDescent="0.3">
      <c r="B25" s="8" t="s">
        <v>177</v>
      </c>
      <c r="C25" s="3">
        <v>77.22</v>
      </c>
    </row>
    <row r="26" spans="2:3" ht="27" customHeight="1" x14ac:dyDescent="0.3">
      <c r="B26" s="8" t="s">
        <v>178</v>
      </c>
      <c r="C26" s="3">
        <v>78.09</v>
      </c>
    </row>
    <row r="27" spans="2:3" ht="27" customHeight="1" x14ac:dyDescent="0.3">
      <c r="B27" s="8" t="s">
        <v>203</v>
      </c>
      <c r="C27" s="3">
        <v>83.47</v>
      </c>
    </row>
    <row r="28" spans="2:3" ht="27" customHeight="1" x14ac:dyDescent="0.3">
      <c r="B28" s="8" t="s">
        <v>136</v>
      </c>
      <c r="C28" s="3">
        <v>83.49</v>
      </c>
    </row>
    <row r="29" spans="2:3" ht="27" customHeight="1" x14ac:dyDescent="0.3">
      <c r="B29" s="8" t="s">
        <v>211</v>
      </c>
      <c r="C29" s="3">
        <v>83.97</v>
      </c>
    </row>
    <row r="30" spans="2:3" ht="27" customHeight="1" x14ac:dyDescent="0.3">
      <c r="B30" s="8" t="s">
        <v>65</v>
      </c>
      <c r="C30" s="3">
        <v>88.24</v>
      </c>
    </row>
    <row r="31" spans="2:3" ht="27" customHeight="1" x14ac:dyDescent="0.3">
      <c r="B31" s="8" t="s">
        <v>183</v>
      </c>
      <c r="C31" s="3">
        <v>94.92</v>
      </c>
    </row>
    <row r="32" spans="2:3" ht="27" customHeight="1" x14ac:dyDescent="0.3">
      <c r="B32" s="8" t="s">
        <v>198</v>
      </c>
      <c r="C32" s="3">
        <v>95.02</v>
      </c>
    </row>
    <row r="33" spans="2:3" ht="27" customHeight="1" x14ac:dyDescent="0.3">
      <c r="B33" s="8" t="s">
        <v>156</v>
      </c>
      <c r="C33" s="3">
        <v>101.29</v>
      </c>
    </row>
    <row r="34" spans="2:3" ht="27" customHeight="1" x14ac:dyDescent="0.3">
      <c r="B34" s="8" t="s">
        <v>212</v>
      </c>
      <c r="C34" s="3">
        <v>106.64</v>
      </c>
    </row>
    <row r="35" spans="2:3" ht="27" customHeight="1" x14ac:dyDescent="0.3">
      <c r="B35" s="8" t="s">
        <v>157</v>
      </c>
      <c r="C35" s="3">
        <v>107.39</v>
      </c>
    </row>
    <row r="36" spans="2:3" ht="27" customHeight="1" x14ac:dyDescent="0.3">
      <c r="B36" s="8" t="s">
        <v>204</v>
      </c>
      <c r="C36" s="3">
        <v>111.07</v>
      </c>
    </row>
    <row r="37" spans="2:3" ht="27" customHeight="1" x14ac:dyDescent="0.3">
      <c r="B37" s="8" t="s">
        <v>158</v>
      </c>
      <c r="C37" s="3">
        <v>112.03</v>
      </c>
    </row>
    <row r="38" spans="2:3" ht="27" customHeight="1" x14ac:dyDescent="0.3">
      <c r="B38" s="8" t="s">
        <v>184</v>
      </c>
      <c r="C38" s="3">
        <v>126.49</v>
      </c>
    </row>
    <row r="39" spans="2:3" ht="27" customHeight="1" x14ac:dyDescent="0.3">
      <c r="B39" s="8" t="s">
        <v>66</v>
      </c>
      <c r="C39" s="3">
        <v>127.76</v>
      </c>
    </row>
    <row r="40" spans="2:3" ht="27" customHeight="1" x14ac:dyDescent="0.3">
      <c r="B40" s="8" t="s">
        <v>67</v>
      </c>
      <c r="C40" s="3">
        <v>137.88</v>
      </c>
    </row>
    <row r="41" spans="2:3" ht="27" customHeight="1" x14ac:dyDescent="0.3">
      <c r="B41" s="8" t="s">
        <v>159</v>
      </c>
      <c r="C41" s="3">
        <v>143.16999999999999</v>
      </c>
    </row>
    <row r="42" spans="2:3" ht="27" customHeight="1" x14ac:dyDescent="0.3">
      <c r="B42" s="8" t="s">
        <v>68</v>
      </c>
      <c r="C42" s="3">
        <v>146.74</v>
      </c>
    </row>
    <row r="43" spans="2:3" ht="27" customHeight="1" x14ac:dyDescent="0.3">
      <c r="B43" s="8" t="s">
        <v>179</v>
      </c>
      <c r="C43" s="3">
        <v>147.47999999999999</v>
      </c>
    </row>
    <row r="44" spans="2:3" ht="27" customHeight="1" x14ac:dyDescent="0.3">
      <c r="B44" s="8" t="s">
        <v>69</v>
      </c>
      <c r="C44" s="3">
        <v>153.88</v>
      </c>
    </row>
    <row r="45" spans="2:3" ht="27" customHeight="1" x14ac:dyDescent="0.3">
      <c r="B45" s="8" t="s">
        <v>199</v>
      </c>
      <c r="C45" s="3">
        <v>155.84</v>
      </c>
    </row>
    <row r="46" spans="2:3" ht="27" customHeight="1" x14ac:dyDescent="0.3">
      <c r="B46" s="8" t="s">
        <v>160</v>
      </c>
      <c r="C46" s="3">
        <v>158.59</v>
      </c>
    </row>
    <row r="47" spans="2:3" ht="27" customHeight="1" x14ac:dyDescent="0.3">
      <c r="B47" s="8" t="s">
        <v>200</v>
      </c>
      <c r="C47" s="3">
        <v>188.44</v>
      </c>
    </row>
    <row r="48" spans="2:3" ht="27" customHeight="1" x14ac:dyDescent="0.3">
      <c r="B48" s="8" t="s">
        <v>185</v>
      </c>
      <c r="C48" s="3">
        <v>190</v>
      </c>
    </row>
    <row r="49" spans="2:3" ht="27" customHeight="1" x14ac:dyDescent="0.3">
      <c r="B49" s="8" t="s">
        <v>201</v>
      </c>
      <c r="C49" s="3">
        <v>210.66</v>
      </c>
    </row>
    <row r="50" spans="2:3" ht="27" customHeight="1" x14ac:dyDescent="0.3">
      <c r="B50" s="8" t="s">
        <v>88</v>
      </c>
      <c r="C50" s="3">
        <v>216.08</v>
      </c>
    </row>
    <row r="51" spans="2:3" ht="27" customHeight="1" x14ac:dyDescent="0.3">
      <c r="B51" s="8" t="s">
        <v>9</v>
      </c>
      <c r="C51" s="3">
        <v>4265.4100000000008</v>
      </c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96D4-491E-48C1-A9CD-50F5C88BFD81}">
  <dimension ref="B1:C51"/>
  <sheetViews>
    <sheetView workbookViewId="0">
      <selection activeCell="N4" sqref="N4"/>
    </sheetView>
  </sheetViews>
  <sheetFormatPr baseColWidth="10" defaultRowHeight="27" customHeight="1" x14ac:dyDescent="0.3"/>
  <cols>
    <col min="1" max="1" width="3.33203125" customWidth="1"/>
    <col min="2" max="2" width="42.44140625" bestFit="1" customWidth="1"/>
    <col min="3" max="3" width="18.77734375" bestFit="1" customWidth="1"/>
    <col min="4" max="4" width="4.44140625" customWidth="1"/>
  </cols>
  <sheetData>
    <row r="1" spans="2:3" ht="27" customHeight="1" x14ac:dyDescent="0.3">
      <c r="B1" s="2" t="s">
        <v>39</v>
      </c>
      <c r="C1" t="s">
        <v>41</v>
      </c>
    </row>
    <row r="3" spans="2:3" ht="27" customHeight="1" x14ac:dyDescent="0.3">
      <c r="B3" s="2" t="s">
        <v>8</v>
      </c>
      <c r="C3" t="s">
        <v>37</v>
      </c>
    </row>
    <row r="4" spans="2:3" ht="27" customHeight="1" x14ac:dyDescent="0.3">
      <c r="B4" s="8" t="s">
        <v>75</v>
      </c>
      <c r="C4" s="1">
        <v>55373</v>
      </c>
    </row>
    <row r="5" spans="2:3" ht="27" customHeight="1" x14ac:dyDescent="0.3">
      <c r="B5" s="8" t="s">
        <v>217</v>
      </c>
      <c r="C5" s="1">
        <v>48597</v>
      </c>
    </row>
    <row r="6" spans="2:3" ht="27" customHeight="1" x14ac:dyDescent="0.3">
      <c r="B6" s="8" t="s">
        <v>130</v>
      </c>
      <c r="C6" s="1">
        <v>38525</v>
      </c>
    </row>
    <row r="7" spans="2:3" ht="27" customHeight="1" x14ac:dyDescent="0.3">
      <c r="B7" s="8" t="s">
        <v>63</v>
      </c>
      <c r="C7" s="1">
        <v>32204</v>
      </c>
    </row>
    <row r="8" spans="2:3" ht="27" customHeight="1" x14ac:dyDescent="0.3">
      <c r="B8" s="8" t="s">
        <v>64</v>
      </c>
      <c r="C8" s="1">
        <v>32112</v>
      </c>
    </row>
    <row r="9" spans="2:3" ht="27" customHeight="1" x14ac:dyDescent="0.3">
      <c r="B9" s="8" t="s">
        <v>140</v>
      </c>
      <c r="C9" s="1">
        <v>30535</v>
      </c>
    </row>
    <row r="10" spans="2:3" ht="27" customHeight="1" x14ac:dyDescent="0.3">
      <c r="B10" s="8" t="s">
        <v>151</v>
      </c>
      <c r="C10" s="1">
        <v>30292</v>
      </c>
    </row>
    <row r="11" spans="2:3" ht="27" customHeight="1" x14ac:dyDescent="0.3">
      <c r="B11" s="8" t="s">
        <v>232</v>
      </c>
      <c r="C11" s="1">
        <v>28989</v>
      </c>
    </row>
    <row r="12" spans="2:3" ht="27" customHeight="1" x14ac:dyDescent="0.3">
      <c r="B12" s="8" t="s">
        <v>133</v>
      </c>
      <c r="C12" s="1">
        <v>27864</v>
      </c>
    </row>
    <row r="13" spans="2:3" ht="27" customHeight="1" x14ac:dyDescent="0.3">
      <c r="B13" s="8" t="s">
        <v>152</v>
      </c>
      <c r="C13" s="1">
        <v>27072.99</v>
      </c>
    </row>
    <row r="14" spans="2:3" ht="27" customHeight="1" x14ac:dyDescent="0.3">
      <c r="B14" s="8" t="s">
        <v>135</v>
      </c>
      <c r="C14" s="1">
        <v>26935</v>
      </c>
    </row>
    <row r="15" spans="2:3" ht="27" customHeight="1" x14ac:dyDescent="0.3">
      <c r="B15" s="8" t="s">
        <v>229</v>
      </c>
      <c r="C15" s="1">
        <v>26897</v>
      </c>
    </row>
    <row r="16" spans="2:3" ht="27" customHeight="1" x14ac:dyDescent="0.3">
      <c r="B16" s="8" t="s">
        <v>176</v>
      </c>
      <c r="C16" s="1">
        <v>25952</v>
      </c>
    </row>
    <row r="17" spans="2:3" ht="27" customHeight="1" x14ac:dyDescent="0.3">
      <c r="B17" s="8" t="s">
        <v>134</v>
      </c>
      <c r="C17" s="1">
        <v>25887</v>
      </c>
    </row>
    <row r="18" spans="2:3" ht="27" customHeight="1" x14ac:dyDescent="0.3">
      <c r="B18" s="8" t="s">
        <v>177</v>
      </c>
      <c r="C18" s="1">
        <v>24558</v>
      </c>
    </row>
    <row r="19" spans="2:3" ht="27" customHeight="1" x14ac:dyDescent="0.3">
      <c r="B19" s="8" t="s">
        <v>154</v>
      </c>
      <c r="C19" s="1">
        <v>24128.5</v>
      </c>
    </row>
    <row r="20" spans="2:3" ht="27" customHeight="1" x14ac:dyDescent="0.3">
      <c r="B20" s="8" t="s">
        <v>211</v>
      </c>
      <c r="C20" s="1">
        <v>23458.63</v>
      </c>
    </row>
    <row r="21" spans="2:3" ht="27" customHeight="1" x14ac:dyDescent="0.3">
      <c r="B21" s="8" t="s">
        <v>203</v>
      </c>
      <c r="C21" s="1">
        <v>20987</v>
      </c>
    </row>
    <row r="22" spans="2:3" ht="27" customHeight="1" x14ac:dyDescent="0.3">
      <c r="B22" s="8" t="s">
        <v>131</v>
      </c>
      <c r="C22" s="1">
        <v>20650</v>
      </c>
    </row>
    <row r="23" spans="2:3" ht="27" customHeight="1" x14ac:dyDescent="0.3">
      <c r="B23" s="8" t="s">
        <v>132</v>
      </c>
      <c r="C23" s="1">
        <v>20078</v>
      </c>
    </row>
    <row r="24" spans="2:3" ht="27" customHeight="1" x14ac:dyDescent="0.3">
      <c r="B24" s="8" t="s">
        <v>183</v>
      </c>
      <c r="C24" s="1">
        <v>20057.62</v>
      </c>
    </row>
    <row r="25" spans="2:3" ht="27" customHeight="1" x14ac:dyDescent="0.3">
      <c r="B25" s="8" t="s">
        <v>153</v>
      </c>
      <c r="C25" s="1">
        <v>18966</v>
      </c>
    </row>
    <row r="26" spans="2:3" ht="27" customHeight="1" x14ac:dyDescent="0.3">
      <c r="B26" s="8" t="s">
        <v>129</v>
      </c>
      <c r="C26" s="1">
        <v>18192</v>
      </c>
    </row>
    <row r="27" spans="2:3" ht="27" customHeight="1" x14ac:dyDescent="0.3">
      <c r="B27" s="8" t="s">
        <v>212</v>
      </c>
      <c r="C27" s="1">
        <v>16480.22</v>
      </c>
    </row>
    <row r="28" spans="2:3" ht="27" customHeight="1" x14ac:dyDescent="0.3">
      <c r="B28" s="8" t="s">
        <v>156</v>
      </c>
      <c r="C28" s="1">
        <v>15775</v>
      </c>
    </row>
    <row r="29" spans="2:3" ht="27" customHeight="1" x14ac:dyDescent="0.3">
      <c r="B29" s="8" t="s">
        <v>178</v>
      </c>
      <c r="C29" s="1">
        <v>13745</v>
      </c>
    </row>
    <row r="30" spans="2:3" ht="27" customHeight="1" x14ac:dyDescent="0.3">
      <c r="B30" s="8" t="s">
        <v>155</v>
      </c>
      <c r="C30" s="1">
        <v>13379.46</v>
      </c>
    </row>
    <row r="31" spans="2:3" ht="27" customHeight="1" x14ac:dyDescent="0.3">
      <c r="B31" s="8" t="s">
        <v>204</v>
      </c>
      <c r="C31" s="1">
        <v>13062.5</v>
      </c>
    </row>
    <row r="32" spans="2:3" ht="27" customHeight="1" x14ac:dyDescent="0.3">
      <c r="B32" s="8" t="s">
        <v>179</v>
      </c>
      <c r="C32" s="1">
        <v>12519</v>
      </c>
    </row>
    <row r="33" spans="2:3" ht="27" customHeight="1" x14ac:dyDescent="0.3">
      <c r="B33" s="8" t="s">
        <v>65</v>
      </c>
      <c r="C33" s="1">
        <v>11657</v>
      </c>
    </row>
    <row r="34" spans="2:3" ht="27" customHeight="1" x14ac:dyDescent="0.3">
      <c r="B34" s="8" t="s">
        <v>199</v>
      </c>
      <c r="C34" s="1">
        <v>11590</v>
      </c>
    </row>
    <row r="35" spans="2:3" ht="27" customHeight="1" x14ac:dyDescent="0.3">
      <c r="B35" s="8" t="s">
        <v>136</v>
      </c>
      <c r="C35" s="1">
        <v>11096</v>
      </c>
    </row>
    <row r="36" spans="2:3" ht="27" customHeight="1" x14ac:dyDescent="0.3">
      <c r="B36" s="8" t="s">
        <v>68</v>
      </c>
      <c r="C36" s="1">
        <v>10450</v>
      </c>
    </row>
    <row r="37" spans="2:3" ht="27" customHeight="1" x14ac:dyDescent="0.3">
      <c r="B37" s="8" t="s">
        <v>159</v>
      </c>
      <c r="C37" s="1">
        <v>10432</v>
      </c>
    </row>
    <row r="38" spans="2:3" ht="27" customHeight="1" x14ac:dyDescent="0.3">
      <c r="B38" s="8" t="s">
        <v>67</v>
      </c>
      <c r="C38" s="1">
        <v>10396</v>
      </c>
    </row>
    <row r="39" spans="2:3" ht="27" customHeight="1" x14ac:dyDescent="0.3">
      <c r="B39" s="8" t="s">
        <v>157</v>
      </c>
      <c r="C39" s="1">
        <v>10395</v>
      </c>
    </row>
    <row r="40" spans="2:3" ht="27" customHeight="1" x14ac:dyDescent="0.3">
      <c r="B40" s="8" t="s">
        <v>69</v>
      </c>
      <c r="C40" s="1">
        <v>10352</v>
      </c>
    </row>
    <row r="41" spans="2:3" ht="27" customHeight="1" x14ac:dyDescent="0.3">
      <c r="B41" s="8" t="s">
        <v>66</v>
      </c>
      <c r="C41" s="1">
        <v>9839</v>
      </c>
    </row>
    <row r="42" spans="2:3" ht="27" customHeight="1" x14ac:dyDescent="0.3">
      <c r="B42" s="8" t="s">
        <v>197</v>
      </c>
      <c r="C42" s="1">
        <v>9505</v>
      </c>
    </row>
    <row r="43" spans="2:3" ht="27" customHeight="1" x14ac:dyDescent="0.3">
      <c r="B43" s="8" t="s">
        <v>198</v>
      </c>
      <c r="C43" s="1">
        <v>8577.2000000000007</v>
      </c>
    </row>
    <row r="44" spans="2:3" ht="27" customHeight="1" x14ac:dyDescent="0.3">
      <c r="B44" s="8" t="s">
        <v>160</v>
      </c>
      <c r="C44" s="1">
        <v>8278</v>
      </c>
    </row>
    <row r="45" spans="2:3" ht="27" customHeight="1" x14ac:dyDescent="0.3">
      <c r="B45" s="8" t="s">
        <v>201</v>
      </c>
      <c r="C45" s="1">
        <v>8085</v>
      </c>
    </row>
    <row r="46" spans="2:3" ht="27" customHeight="1" x14ac:dyDescent="0.3">
      <c r="B46" s="8" t="s">
        <v>184</v>
      </c>
      <c r="C46" s="1">
        <v>7799</v>
      </c>
    </row>
    <row r="47" spans="2:3" ht="27" customHeight="1" x14ac:dyDescent="0.3">
      <c r="B47" s="8" t="s">
        <v>88</v>
      </c>
      <c r="C47" s="1">
        <v>7445</v>
      </c>
    </row>
    <row r="48" spans="2:3" ht="27" customHeight="1" x14ac:dyDescent="0.3">
      <c r="B48" s="8" t="s">
        <v>185</v>
      </c>
      <c r="C48" s="1">
        <v>7302.14</v>
      </c>
    </row>
    <row r="49" spans="2:3" ht="27" customHeight="1" x14ac:dyDescent="0.3">
      <c r="B49" s="8" t="s">
        <v>158</v>
      </c>
      <c r="C49" s="1">
        <v>6987</v>
      </c>
    </row>
    <row r="50" spans="2:3" ht="27" customHeight="1" x14ac:dyDescent="0.3">
      <c r="B50" s="8" t="s">
        <v>200</v>
      </c>
      <c r="C50" s="1">
        <v>6349.88</v>
      </c>
    </row>
    <row r="51" spans="2:3" ht="27" customHeight="1" x14ac:dyDescent="0.3">
      <c r="B51" s="8" t="s">
        <v>9</v>
      </c>
      <c r="C51" s="1">
        <v>899807.1399999999</v>
      </c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10CC2-D69A-4FCA-BA74-8F5DF32F63B3}">
  <dimension ref="B1:C51"/>
  <sheetViews>
    <sheetView topLeftCell="A21" zoomScaleNormal="100" workbookViewId="0">
      <selection activeCell="F23" sqref="F23"/>
    </sheetView>
  </sheetViews>
  <sheetFormatPr baseColWidth="10" defaultRowHeight="27" customHeight="1" x14ac:dyDescent="0.3"/>
  <cols>
    <col min="1" max="1" width="3.33203125" customWidth="1"/>
    <col min="2" max="2" width="42.44140625" bestFit="1" customWidth="1"/>
    <col min="3" max="3" width="18" bestFit="1" customWidth="1"/>
    <col min="4" max="4" width="4.44140625" customWidth="1"/>
  </cols>
  <sheetData>
    <row r="1" spans="2:3" ht="27" customHeight="1" x14ac:dyDescent="0.3">
      <c r="B1" s="2" t="s">
        <v>39</v>
      </c>
      <c r="C1" t="s">
        <v>41</v>
      </c>
    </row>
    <row r="3" spans="2:3" ht="27" customHeight="1" x14ac:dyDescent="0.3">
      <c r="B3" s="2" t="s">
        <v>8</v>
      </c>
      <c r="C3" t="s">
        <v>12</v>
      </c>
    </row>
    <row r="4" spans="2:3" ht="27" customHeight="1" x14ac:dyDescent="0.3">
      <c r="B4" s="8" t="s">
        <v>129</v>
      </c>
      <c r="C4" s="3">
        <v>35.61</v>
      </c>
    </row>
    <row r="5" spans="2:3" ht="27" customHeight="1" x14ac:dyDescent="0.3">
      <c r="B5" s="8" t="s">
        <v>153</v>
      </c>
      <c r="C5" s="3">
        <v>177.27</v>
      </c>
    </row>
    <row r="6" spans="2:3" ht="27" customHeight="1" x14ac:dyDescent="0.3">
      <c r="B6" s="8" t="s">
        <v>155</v>
      </c>
      <c r="C6" s="3">
        <v>184.8</v>
      </c>
    </row>
    <row r="7" spans="2:3" ht="27" customHeight="1" x14ac:dyDescent="0.3">
      <c r="B7" s="8" t="s">
        <v>151</v>
      </c>
      <c r="C7" s="3">
        <v>226.44</v>
      </c>
    </row>
    <row r="8" spans="2:3" ht="27" customHeight="1" x14ac:dyDescent="0.3">
      <c r="B8" s="8" t="s">
        <v>75</v>
      </c>
      <c r="C8" s="3">
        <v>237.59</v>
      </c>
    </row>
    <row r="9" spans="2:3" ht="27" customHeight="1" x14ac:dyDescent="0.3">
      <c r="B9" s="8" t="s">
        <v>232</v>
      </c>
      <c r="C9" s="3">
        <v>260.36</v>
      </c>
    </row>
    <row r="10" spans="2:3" ht="27" customHeight="1" x14ac:dyDescent="0.3">
      <c r="B10" s="8" t="s">
        <v>63</v>
      </c>
      <c r="C10" s="3">
        <v>262.60000000000002</v>
      </c>
    </row>
    <row r="11" spans="2:3" ht="27" customHeight="1" x14ac:dyDescent="0.3">
      <c r="B11" s="8" t="s">
        <v>130</v>
      </c>
      <c r="C11" s="3">
        <v>269.61</v>
      </c>
    </row>
    <row r="12" spans="2:3" ht="27" customHeight="1" x14ac:dyDescent="0.3">
      <c r="B12" s="8" t="s">
        <v>197</v>
      </c>
      <c r="C12" s="3">
        <v>287.18</v>
      </c>
    </row>
    <row r="13" spans="2:3" ht="27" customHeight="1" x14ac:dyDescent="0.3">
      <c r="B13" s="8" t="s">
        <v>131</v>
      </c>
      <c r="C13" s="3">
        <v>336.42</v>
      </c>
    </row>
    <row r="14" spans="2:3" ht="27" customHeight="1" x14ac:dyDescent="0.3">
      <c r="B14" s="8" t="s">
        <v>136</v>
      </c>
      <c r="C14" s="3">
        <v>384.59</v>
      </c>
    </row>
    <row r="15" spans="2:3" ht="27" customHeight="1" x14ac:dyDescent="0.3">
      <c r="B15" s="8" t="s">
        <v>158</v>
      </c>
      <c r="C15" s="3">
        <v>388.05</v>
      </c>
    </row>
    <row r="16" spans="2:3" ht="27" customHeight="1" x14ac:dyDescent="0.3">
      <c r="B16" s="8" t="s">
        <v>152</v>
      </c>
      <c r="C16" s="3">
        <v>447.21</v>
      </c>
    </row>
    <row r="17" spans="2:3" ht="27" customHeight="1" x14ac:dyDescent="0.3">
      <c r="B17" s="8" t="s">
        <v>154</v>
      </c>
      <c r="C17" s="3">
        <v>451.85</v>
      </c>
    </row>
    <row r="18" spans="2:3" ht="27" customHeight="1" x14ac:dyDescent="0.3">
      <c r="B18" s="8" t="s">
        <v>198</v>
      </c>
      <c r="C18" s="3">
        <v>512.39</v>
      </c>
    </row>
    <row r="19" spans="2:3" ht="27" customHeight="1" x14ac:dyDescent="0.3">
      <c r="B19" s="8" t="s">
        <v>132</v>
      </c>
      <c r="C19" s="3">
        <v>560.07000000000005</v>
      </c>
    </row>
    <row r="20" spans="2:3" ht="27" customHeight="1" x14ac:dyDescent="0.3">
      <c r="B20" s="8" t="s">
        <v>178</v>
      </c>
      <c r="C20" s="3">
        <v>590.89</v>
      </c>
    </row>
    <row r="21" spans="2:3" ht="27" customHeight="1" x14ac:dyDescent="0.3">
      <c r="B21" s="8" t="s">
        <v>65</v>
      </c>
      <c r="C21" s="3">
        <v>656.66</v>
      </c>
    </row>
    <row r="22" spans="2:3" ht="27" customHeight="1" x14ac:dyDescent="0.3">
      <c r="B22" s="8" t="s">
        <v>133</v>
      </c>
      <c r="C22" s="3">
        <v>739.31</v>
      </c>
    </row>
    <row r="23" spans="2:3" ht="27" customHeight="1" x14ac:dyDescent="0.3">
      <c r="B23" s="8" t="s">
        <v>140</v>
      </c>
      <c r="C23" s="3">
        <v>768.82</v>
      </c>
    </row>
    <row r="24" spans="2:3" ht="27" customHeight="1" x14ac:dyDescent="0.3">
      <c r="B24" s="8" t="s">
        <v>217</v>
      </c>
      <c r="C24" s="3">
        <v>771.77</v>
      </c>
    </row>
    <row r="25" spans="2:3" ht="27" customHeight="1" x14ac:dyDescent="0.3">
      <c r="B25" s="8" t="s">
        <v>157</v>
      </c>
      <c r="C25" s="3">
        <v>838.17</v>
      </c>
    </row>
    <row r="26" spans="2:3" ht="27" customHeight="1" x14ac:dyDescent="0.3">
      <c r="B26" s="8" t="s">
        <v>66</v>
      </c>
      <c r="C26" s="3">
        <v>885.22</v>
      </c>
    </row>
    <row r="27" spans="2:3" ht="27" customHeight="1" x14ac:dyDescent="0.3">
      <c r="B27" s="8" t="s">
        <v>134</v>
      </c>
      <c r="C27" s="3">
        <v>925.56</v>
      </c>
    </row>
    <row r="28" spans="2:3" ht="27" customHeight="1" x14ac:dyDescent="0.3">
      <c r="B28" s="8" t="s">
        <v>199</v>
      </c>
      <c r="C28" s="3">
        <v>1136.33</v>
      </c>
    </row>
    <row r="29" spans="2:3" ht="27" customHeight="1" x14ac:dyDescent="0.3">
      <c r="B29" s="8" t="s">
        <v>184</v>
      </c>
      <c r="C29" s="3">
        <v>1216.69</v>
      </c>
    </row>
    <row r="30" spans="2:3" ht="27" customHeight="1" x14ac:dyDescent="0.3">
      <c r="B30" s="8" t="s">
        <v>64</v>
      </c>
      <c r="C30" s="3">
        <v>1386.39</v>
      </c>
    </row>
    <row r="31" spans="2:3" ht="27" customHeight="1" x14ac:dyDescent="0.3">
      <c r="B31" s="8" t="s">
        <v>203</v>
      </c>
      <c r="C31" s="3">
        <v>1480.21</v>
      </c>
    </row>
    <row r="32" spans="2:3" ht="27" customHeight="1" x14ac:dyDescent="0.3">
      <c r="B32" s="8" t="s">
        <v>212</v>
      </c>
      <c r="C32" s="3">
        <v>1485.51</v>
      </c>
    </row>
    <row r="33" spans="2:3" ht="27" customHeight="1" x14ac:dyDescent="0.3">
      <c r="B33" s="8" t="s">
        <v>176</v>
      </c>
      <c r="C33" s="3">
        <v>1502.87</v>
      </c>
    </row>
    <row r="34" spans="2:3" ht="27" customHeight="1" x14ac:dyDescent="0.3">
      <c r="B34" s="8" t="s">
        <v>200</v>
      </c>
      <c r="C34" s="3">
        <v>1513.55</v>
      </c>
    </row>
    <row r="35" spans="2:3" ht="27" customHeight="1" x14ac:dyDescent="0.3">
      <c r="B35" s="8" t="s">
        <v>204</v>
      </c>
      <c r="C35" s="3">
        <v>1535</v>
      </c>
    </row>
    <row r="36" spans="2:3" ht="27" customHeight="1" x14ac:dyDescent="0.3">
      <c r="B36" s="8" t="s">
        <v>68</v>
      </c>
      <c r="C36" s="3">
        <v>1818.77</v>
      </c>
    </row>
    <row r="37" spans="2:3" ht="27" customHeight="1" x14ac:dyDescent="0.3">
      <c r="B37" s="8" t="s">
        <v>160</v>
      </c>
      <c r="C37" s="3">
        <v>1878.68</v>
      </c>
    </row>
    <row r="38" spans="2:3" ht="27" customHeight="1" x14ac:dyDescent="0.3">
      <c r="B38" s="8" t="s">
        <v>211</v>
      </c>
      <c r="C38" s="3">
        <v>1887.59</v>
      </c>
    </row>
    <row r="39" spans="2:3" ht="27" customHeight="1" x14ac:dyDescent="0.3">
      <c r="B39" s="8" t="s">
        <v>185</v>
      </c>
      <c r="C39" s="3">
        <v>2061.89</v>
      </c>
    </row>
    <row r="40" spans="2:3" ht="27" customHeight="1" x14ac:dyDescent="0.3">
      <c r="B40" s="8" t="s">
        <v>183</v>
      </c>
      <c r="C40" s="3">
        <v>2098.9899999999998</v>
      </c>
    </row>
    <row r="41" spans="2:3" ht="27" customHeight="1" x14ac:dyDescent="0.3">
      <c r="B41" s="8" t="s">
        <v>177</v>
      </c>
      <c r="C41" s="3">
        <v>2341.54</v>
      </c>
    </row>
    <row r="42" spans="2:3" ht="27" customHeight="1" x14ac:dyDescent="0.3">
      <c r="B42" s="8" t="s">
        <v>179</v>
      </c>
      <c r="C42" s="3">
        <v>2564.7600000000002</v>
      </c>
    </row>
    <row r="43" spans="2:3" ht="27" customHeight="1" x14ac:dyDescent="0.3">
      <c r="B43" s="8" t="s">
        <v>156</v>
      </c>
      <c r="C43" s="3">
        <v>2569.91</v>
      </c>
    </row>
    <row r="44" spans="2:3" ht="27" customHeight="1" x14ac:dyDescent="0.3">
      <c r="B44" s="8" t="s">
        <v>69</v>
      </c>
      <c r="C44" s="3">
        <v>2637.56</v>
      </c>
    </row>
    <row r="45" spans="2:3" ht="27" customHeight="1" x14ac:dyDescent="0.3">
      <c r="B45" s="8" t="s">
        <v>159</v>
      </c>
      <c r="C45" s="3">
        <v>2656.06</v>
      </c>
    </row>
    <row r="46" spans="2:3" ht="27" customHeight="1" x14ac:dyDescent="0.3">
      <c r="B46" s="8" t="s">
        <v>201</v>
      </c>
      <c r="C46" s="3">
        <v>3492.77</v>
      </c>
    </row>
    <row r="47" spans="2:3" ht="27" customHeight="1" x14ac:dyDescent="0.3">
      <c r="B47" s="8" t="s">
        <v>67</v>
      </c>
      <c r="C47" s="3">
        <v>3599.63</v>
      </c>
    </row>
    <row r="48" spans="2:3" ht="27" customHeight="1" x14ac:dyDescent="0.3">
      <c r="B48" s="8" t="s">
        <v>88</v>
      </c>
      <c r="C48" s="3">
        <v>3936.18</v>
      </c>
    </row>
    <row r="49" spans="2:3" ht="27" customHeight="1" x14ac:dyDescent="0.3">
      <c r="B49" s="8" t="s">
        <v>229</v>
      </c>
      <c r="C49" s="3">
        <v>4236.1000000000004</v>
      </c>
    </row>
    <row r="50" spans="2:3" ht="27" customHeight="1" x14ac:dyDescent="0.3">
      <c r="B50" s="8" t="s">
        <v>135</v>
      </c>
      <c r="C50" s="3">
        <v>6668.05</v>
      </c>
    </row>
    <row r="51" spans="2:3" ht="27" customHeight="1" x14ac:dyDescent="0.3">
      <c r="B51" s="8" t="s">
        <v>9</v>
      </c>
      <c r="C51" s="3">
        <v>66903.47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E4BCF-0D99-422A-A715-C65F85CECA2F}">
  <dimension ref="B1:C51"/>
  <sheetViews>
    <sheetView workbookViewId="0">
      <selection activeCell="O4" sqref="O4"/>
    </sheetView>
  </sheetViews>
  <sheetFormatPr baseColWidth="10" defaultRowHeight="27" customHeight="1" x14ac:dyDescent="0.3"/>
  <cols>
    <col min="1" max="1" width="3.33203125" customWidth="1"/>
    <col min="2" max="2" width="42.44140625" bestFit="1" customWidth="1"/>
    <col min="3" max="3" width="19.5546875" bestFit="1" customWidth="1"/>
    <col min="4" max="4" width="4.44140625" customWidth="1"/>
  </cols>
  <sheetData>
    <row r="1" spans="2:3" ht="27" customHeight="1" x14ac:dyDescent="0.3">
      <c r="B1" s="2" t="s">
        <v>39</v>
      </c>
      <c r="C1" t="s">
        <v>41</v>
      </c>
    </row>
    <row r="3" spans="2:3" ht="27" customHeight="1" x14ac:dyDescent="0.3">
      <c r="B3" s="2" t="s">
        <v>8</v>
      </c>
      <c r="C3" t="s">
        <v>38</v>
      </c>
    </row>
    <row r="4" spans="2:3" ht="27" customHeight="1" x14ac:dyDescent="0.3">
      <c r="B4" s="8" t="s">
        <v>75</v>
      </c>
      <c r="C4" s="1">
        <v>20531</v>
      </c>
    </row>
    <row r="5" spans="2:3" ht="27" customHeight="1" x14ac:dyDescent="0.3">
      <c r="B5" s="8" t="s">
        <v>130</v>
      </c>
      <c r="C5" s="1">
        <v>18669</v>
      </c>
    </row>
    <row r="6" spans="2:3" ht="27" customHeight="1" x14ac:dyDescent="0.3">
      <c r="B6" s="8" t="s">
        <v>151</v>
      </c>
      <c r="C6" s="1">
        <v>17714</v>
      </c>
    </row>
    <row r="7" spans="2:3" ht="27" customHeight="1" x14ac:dyDescent="0.3">
      <c r="B7" s="8" t="s">
        <v>232</v>
      </c>
      <c r="C7" s="1">
        <v>16486</v>
      </c>
    </row>
    <row r="8" spans="2:3" ht="27" customHeight="1" x14ac:dyDescent="0.3">
      <c r="B8" s="8" t="s">
        <v>217</v>
      </c>
      <c r="C8" s="1">
        <v>14692.8</v>
      </c>
    </row>
    <row r="9" spans="2:3" ht="27" customHeight="1" x14ac:dyDescent="0.3">
      <c r="B9" s="8" t="s">
        <v>63</v>
      </c>
      <c r="C9" s="1">
        <v>13138</v>
      </c>
    </row>
    <row r="10" spans="2:3" ht="27" customHeight="1" x14ac:dyDescent="0.3">
      <c r="B10" s="8" t="s">
        <v>129</v>
      </c>
      <c r="C10" s="1">
        <v>12920</v>
      </c>
    </row>
    <row r="11" spans="2:3" ht="27" customHeight="1" x14ac:dyDescent="0.3">
      <c r="B11" s="8" t="s">
        <v>133</v>
      </c>
      <c r="C11" s="1">
        <v>12266</v>
      </c>
    </row>
    <row r="12" spans="2:3" ht="27" customHeight="1" x14ac:dyDescent="0.3">
      <c r="B12" s="8" t="s">
        <v>134</v>
      </c>
      <c r="C12" s="1">
        <v>12017</v>
      </c>
    </row>
    <row r="13" spans="2:3" ht="27" customHeight="1" x14ac:dyDescent="0.3">
      <c r="B13" s="8" t="s">
        <v>140</v>
      </c>
      <c r="C13" s="1">
        <v>11691</v>
      </c>
    </row>
    <row r="14" spans="2:3" ht="27" customHeight="1" x14ac:dyDescent="0.3">
      <c r="B14" s="8" t="s">
        <v>152</v>
      </c>
      <c r="C14" s="1">
        <v>11189.89</v>
      </c>
    </row>
    <row r="15" spans="2:3" ht="27" customHeight="1" x14ac:dyDescent="0.3">
      <c r="B15" s="8" t="s">
        <v>153</v>
      </c>
      <c r="C15" s="1">
        <v>10172</v>
      </c>
    </row>
    <row r="16" spans="2:3" ht="27" customHeight="1" x14ac:dyDescent="0.3">
      <c r="B16" s="8" t="s">
        <v>131</v>
      </c>
      <c r="C16" s="1">
        <v>10055</v>
      </c>
    </row>
    <row r="17" spans="2:3" ht="27" customHeight="1" x14ac:dyDescent="0.3">
      <c r="B17" s="8" t="s">
        <v>132</v>
      </c>
      <c r="C17" s="1">
        <v>9308</v>
      </c>
    </row>
    <row r="18" spans="2:3" ht="27" customHeight="1" x14ac:dyDescent="0.3">
      <c r="B18" s="8" t="s">
        <v>155</v>
      </c>
      <c r="C18" s="1">
        <v>9015.32</v>
      </c>
    </row>
    <row r="19" spans="2:3" ht="27" customHeight="1" x14ac:dyDescent="0.3">
      <c r="B19" s="8" t="s">
        <v>154</v>
      </c>
      <c r="C19" s="1">
        <v>8980.59</v>
      </c>
    </row>
    <row r="20" spans="2:3" ht="27" customHeight="1" x14ac:dyDescent="0.3">
      <c r="B20" s="8" t="s">
        <v>211</v>
      </c>
      <c r="C20" s="1">
        <v>8241.4330000000009</v>
      </c>
    </row>
    <row r="21" spans="2:3" ht="27" customHeight="1" x14ac:dyDescent="0.3">
      <c r="B21" s="8" t="s">
        <v>212</v>
      </c>
      <c r="C21" s="1">
        <v>7981.25</v>
      </c>
    </row>
    <row r="22" spans="2:3" ht="27" customHeight="1" x14ac:dyDescent="0.3">
      <c r="B22" s="8" t="s">
        <v>176</v>
      </c>
      <c r="C22" s="1">
        <v>7620</v>
      </c>
    </row>
    <row r="23" spans="2:3" ht="27" customHeight="1" x14ac:dyDescent="0.3">
      <c r="B23" s="8" t="s">
        <v>64</v>
      </c>
      <c r="C23" s="1">
        <v>7223</v>
      </c>
    </row>
    <row r="24" spans="2:3" ht="27" customHeight="1" x14ac:dyDescent="0.3">
      <c r="B24" s="8" t="s">
        <v>177</v>
      </c>
      <c r="C24" s="1">
        <v>6777</v>
      </c>
    </row>
    <row r="25" spans="2:3" ht="27" customHeight="1" x14ac:dyDescent="0.3">
      <c r="B25" s="8" t="s">
        <v>203</v>
      </c>
      <c r="C25" s="1">
        <v>6750</v>
      </c>
    </row>
    <row r="26" spans="2:3" ht="27" customHeight="1" x14ac:dyDescent="0.3">
      <c r="B26" s="8" t="s">
        <v>183</v>
      </c>
      <c r="C26" s="1">
        <v>5870.3512499999997</v>
      </c>
    </row>
    <row r="27" spans="2:3" ht="27" customHeight="1" x14ac:dyDescent="0.3">
      <c r="B27" s="8" t="s">
        <v>68</v>
      </c>
      <c r="C27" s="1">
        <v>5785</v>
      </c>
    </row>
    <row r="28" spans="2:3" ht="27" customHeight="1" x14ac:dyDescent="0.3">
      <c r="B28" s="8" t="s">
        <v>156</v>
      </c>
      <c r="C28" s="1">
        <v>5444</v>
      </c>
    </row>
    <row r="29" spans="2:3" ht="27" customHeight="1" x14ac:dyDescent="0.3">
      <c r="B29" s="8" t="s">
        <v>204</v>
      </c>
      <c r="C29" s="1">
        <v>5428.6440000000002</v>
      </c>
    </row>
    <row r="30" spans="2:3" ht="27" customHeight="1" x14ac:dyDescent="0.3">
      <c r="B30" s="8" t="s">
        <v>229</v>
      </c>
      <c r="C30" s="1">
        <v>5274</v>
      </c>
    </row>
    <row r="31" spans="2:3" ht="27" customHeight="1" x14ac:dyDescent="0.3">
      <c r="B31" s="8" t="s">
        <v>69</v>
      </c>
      <c r="C31" s="1">
        <v>5262</v>
      </c>
    </row>
    <row r="32" spans="2:3" ht="27" customHeight="1" x14ac:dyDescent="0.3">
      <c r="B32" s="8" t="s">
        <v>178</v>
      </c>
      <c r="C32" s="1">
        <v>5238</v>
      </c>
    </row>
    <row r="33" spans="2:3" ht="27" customHeight="1" x14ac:dyDescent="0.3">
      <c r="B33" s="8" t="s">
        <v>136</v>
      </c>
      <c r="C33" s="1">
        <v>5226</v>
      </c>
    </row>
    <row r="34" spans="2:3" ht="27" customHeight="1" x14ac:dyDescent="0.3">
      <c r="B34" s="8" t="s">
        <v>199</v>
      </c>
      <c r="C34" s="1">
        <v>5208</v>
      </c>
    </row>
    <row r="35" spans="2:3" ht="27" customHeight="1" x14ac:dyDescent="0.3">
      <c r="B35" s="8" t="s">
        <v>157</v>
      </c>
      <c r="C35" s="1">
        <v>5030</v>
      </c>
    </row>
    <row r="36" spans="2:3" ht="27" customHeight="1" x14ac:dyDescent="0.3">
      <c r="B36" s="8" t="s">
        <v>158</v>
      </c>
      <c r="C36" s="1">
        <v>4965</v>
      </c>
    </row>
    <row r="37" spans="2:3" ht="27" customHeight="1" x14ac:dyDescent="0.3">
      <c r="B37" s="8" t="s">
        <v>65</v>
      </c>
      <c r="C37" s="1">
        <v>4575</v>
      </c>
    </row>
    <row r="38" spans="2:3" ht="27" customHeight="1" x14ac:dyDescent="0.3">
      <c r="B38" s="8" t="s">
        <v>197</v>
      </c>
      <c r="C38" s="1">
        <v>4550</v>
      </c>
    </row>
    <row r="39" spans="2:3" ht="27" customHeight="1" x14ac:dyDescent="0.3">
      <c r="B39" s="8" t="s">
        <v>135</v>
      </c>
      <c r="C39" s="1">
        <v>4149</v>
      </c>
    </row>
    <row r="40" spans="2:3" ht="27" customHeight="1" x14ac:dyDescent="0.3">
      <c r="B40" s="8" t="s">
        <v>200</v>
      </c>
      <c r="C40" s="1">
        <v>4075.1950000000002</v>
      </c>
    </row>
    <row r="41" spans="2:3" ht="27" customHeight="1" x14ac:dyDescent="0.3">
      <c r="B41" s="8" t="s">
        <v>66</v>
      </c>
      <c r="C41" s="1">
        <v>3912</v>
      </c>
    </row>
    <row r="42" spans="2:3" ht="27" customHeight="1" x14ac:dyDescent="0.3">
      <c r="B42" s="8" t="s">
        <v>160</v>
      </c>
      <c r="C42" s="1">
        <v>3886</v>
      </c>
    </row>
    <row r="43" spans="2:3" ht="27" customHeight="1" x14ac:dyDescent="0.3">
      <c r="B43" s="8" t="s">
        <v>179</v>
      </c>
      <c r="C43" s="1">
        <v>3825</v>
      </c>
    </row>
    <row r="44" spans="2:3" ht="27" customHeight="1" x14ac:dyDescent="0.3">
      <c r="B44" s="8" t="s">
        <v>201</v>
      </c>
      <c r="C44" s="1">
        <v>3775</v>
      </c>
    </row>
    <row r="45" spans="2:3" ht="27" customHeight="1" x14ac:dyDescent="0.3">
      <c r="B45" s="8" t="s">
        <v>198</v>
      </c>
      <c r="C45" s="1">
        <v>3703.3049999999998</v>
      </c>
    </row>
    <row r="46" spans="2:3" ht="27" customHeight="1" x14ac:dyDescent="0.3">
      <c r="B46" s="8" t="s">
        <v>88</v>
      </c>
      <c r="C46" s="1">
        <v>3010</v>
      </c>
    </row>
    <row r="47" spans="2:3" ht="27" customHeight="1" x14ac:dyDescent="0.3">
      <c r="B47" s="8" t="s">
        <v>185</v>
      </c>
      <c r="C47" s="1">
        <v>2723.7275</v>
      </c>
    </row>
    <row r="48" spans="2:3" ht="27" customHeight="1" x14ac:dyDescent="0.3">
      <c r="B48" s="8" t="s">
        <v>184</v>
      </c>
      <c r="C48" s="1">
        <v>2588</v>
      </c>
    </row>
    <row r="49" spans="2:3" ht="27" customHeight="1" x14ac:dyDescent="0.3">
      <c r="B49" s="8" t="s">
        <v>159</v>
      </c>
      <c r="C49" s="1">
        <v>2410</v>
      </c>
    </row>
    <row r="50" spans="2:3" ht="27" customHeight="1" x14ac:dyDescent="0.3">
      <c r="B50" s="8" t="s">
        <v>67</v>
      </c>
      <c r="C50" s="1">
        <v>2029</v>
      </c>
    </row>
    <row r="51" spans="2:3" ht="27" customHeight="1" x14ac:dyDescent="0.3">
      <c r="B51" s="8" t="s">
        <v>9</v>
      </c>
      <c r="C51" s="1">
        <v>361380.50575000001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893EB-1C3B-4AC4-A954-F4CE9F9B9C4A}">
  <dimension ref="B5:F200"/>
  <sheetViews>
    <sheetView zoomScaleNormal="100" workbookViewId="0">
      <selection activeCell="S42" sqref="S42"/>
    </sheetView>
  </sheetViews>
  <sheetFormatPr baseColWidth="10" defaultRowHeight="14.4" x14ac:dyDescent="0.3"/>
  <cols>
    <col min="1" max="1" width="3" customWidth="1"/>
    <col min="2" max="2" width="6.5546875" bestFit="1" customWidth="1"/>
    <col min="3" max="3" width="42.44140625" bestFit="1" customWidth="1"/>
    <col min="4" max="4" width="13.5546875" bestFit="1" customWidth="1"/>
  </cols>
  <sheetData>
    <row r="5" spans="2:6" x14ac:dyDescent="0.3">
      <c r="B5" s="28" t="s">
        <v>162</v>
      </c>
      <c r="C5" s="20" t="s">
        <v>7</v>
      </c>
      <c r="D5" s="20" t="s">
        <v>218</v>
      </c>
      <c r="E5" s="20" t="s">
        <v>31</v>
      </c>
      <c r="F5" s="20" t="s">
        <v>32</v>
      </c>
    </row>
    <row r="6" spans="2:6" x14ac:dyDescent="0.3">
      <c r="B6">
        <f>IFERROR(GeneralTable[[#This Row],[Ref.]],NA())</f>
        <v>1</v>
      </c>
      <c r="C6" s="15" t="str">
        <f>IFERROR(IF(GeneralTable[[#This Row],[Exclude From Chart]]="X",NA(),GeneralTable[[#This Row],[CPU]]&amp; " [" &amp; GeneralTable[[#This Row],[Ref.]] &amp; "]"),NA())</f>
        <v>R7 4700U (Renoir) [1]</v>
      </c>
      <c r="D6" s="26"/>
      <c r="E6" s="12">
        <f>IFERROR(IF(OR(GeneralTable[[#This Row],[Exclude From Chart]]="X",PerfPowerST[[#This Row],[ExcludeHere]]="X"),NA(),GeneralTable[[#This Row],[Cons. ST]]),NA())</f>
        <v>10432</v>
      </c>
      <c r="F6" s="19">
        <f>IFERROR(IF(OR(GeneralTable[[#This Row],[Exclude From Chart]]="X",PerfPowerST[[#This Row],[ExcludeHere]]="X"),NA(),GeneralTable[[#This Row],[Dur. ST]]),NA())</f>
        <v>669.57</v>
      </c>
    </row>
    <row r="7" spans="2:6" x14ac:dyDescent="0.3">
      <c r="B7">
        <f>IFERROR(GeneralTable[[#This Row],[Ref.]],NA())</f>
        <v>2</v>
      </c>
      <c r="C7" s="15" t="str">
        <f>IFERROR(IF(GeneralTable[[#This Row],[Exclude From Chart]]="X",NA(),GeneralTable[[#This Row],[CPU]]&amp; " [" &amp; GeneralTable[[#This Row],[Ref.]] &amp; "]"),NA())</f>
        <v>R5 3600 (Matisse) [2]</v>
      </c>
      <c r="D7" s="26"/>
      <c r="E7" s="12">
        <f>IFERROR(IF(OR(GeneralTable[[#This Row],[Exclude From Chart]]="X",PerfPowerST[[#This Row],[ExcludeHere]]="X"),NA(),GeneralTable[[#This Row],[Cons. ST]]),NA())</f>
        <v>32112</v>
      </c>
      <c r="F7" s="19">
        <f>IFERROR(IF(OR(GeneralTable[[#This Row],[Exclude From Chart]]="X",PerfPowerST[[#This Row],[ExcludeHere]]="X"),NA(),GeneralTable[[#This Row],[Dur. ST]]),NA())</f>
        <v>680.5</v>
      </c>
    </row>
    <row r="8" spans="2:6" x14ac:dyDescent="0.3">
      <c r="B8">
        <f>IFERROR(GeneralTable[[#This Row],[Ref.]],NA())</f>
        <v>3</v>
      </c>
      <c r="C8" s="15" t="str">
        <f>IFERROR(IF(GeneralTable[[#This Row],[Exclude From Chart]]="X",NA(),GeneralTable[[#This Row],[CPU]]&amp; " [" &amp; GeneralTable[[#This Row],[Ref.]] &amp; "]"),NA())</f>
        <v>i7 1065G (IceLake) [3]</v>
      </c>
      <c r="D8" s="26"/>
      <c r="E8" s="12">
        <f>IFERROR(IF(OR(GeneralTable[[#This Row],[Exclude From Chart]]="X",PerfPowerST[[#This Row],[ExcludeHere]]="X"),NA(),GeneralTable[[#This Row],[Cons. ST]]),NA())</f>
        <v>9839</v>
      </c>
      <c r="F8" s="19">
        <f>IFERROR(IF(OR(GeneralTable[[#This Row],[Exclude From Chart]]="X",PerfPowerST[[#This Row],[ExcludeHere]]="X"),NA(),GeneralTable[[#This Row],[Dur. ST]]),NA())</f>
        <v>795.5</v>
      </c>
    </row>
    <row r="9" spans="2:6" x14ac:dyDescent="0.3">
      <c r="B9">
        <f>IFERROR(GeneralTable[[#This Row],[Ref.]],NA())</f>
        <v>4</v>
      </c>
      <c r="C9" s="15" t="e">
        <f>IFERROR(IF(GeneralTable[[#This Row],[Exclude From Chart]]="X",NA(),GeneralTable[[#This Row],[CPU]]&amp; " [" &amp; GeneralTable[[#This Row],[Ref.]] &amp; "]"),NA())</f>
        <v>#N/A</v>
      </c>
      <c r="D9" s="26"/>
      <c r="E9" s="12" t="e">
        <f>IFERROR(IF(OR(GeneralTable[[#This Row],[Exclude From Chart]]="X",PerfPowerST[[#This Row],[ExcludeHere]]="X"),NA(),GeneralTable[[#This Row],[Cons. ST]]),NA())</f>
        <v>#N/A</v>
      </c>
      <c r="F9" s="19" t="e">
        <f>IFERROR(IF(OR(GeneralTable[[#This Row],[Exclude From Chart]]="X",PerfPowerST[[#This Row],[ExcludeHere]]="X"),NA(),GeneralTable[[#This Row],[Dur. ST]]),NA())</f>
        <v>#N/A</v>
      </c>
    </row>
    <row r="10" spans="2:6" x14ac:dyDescent="0.3">
      <c r="B10">
        <f>IFERROR(GeneralTable[[#This Row],[Ref.]],NA())</f>
        <v>5</v>
      </c>
      <c r="C10" s="15" t="str">
        <f>IFERROR(IF(GeneralTable[[#This Row],[Exclude From Chart]]="X",NA(),GeneralTable[[#This Row],[CPU]]&amp; " [" &amp; GeneralTable[[#This Row],[Ref.]] &amp; "]"),NA())</f>
        <v>R7 4750G (Renoir) [5]</v>
      </c>
      <c r="D10" s="26"/>
      <c r="E10" s="12">
        <f>IFERROR(IF(OR(GeneralTable[[#This Row],[Exclude From Chart]]="X",PerfPowerST[[#This Row],[ExcludeHere]]="X"),NA(),GeneralTable[[#This Row],[Cons. ST]]),NA())</f>
        <v>10352</v>
      </c>
      <c r="F10" s="19">
        <f>IFERROR(IF(OR(GeneralTable[[#This Row],[Exclude From Chart]]="X",PerfPowerST[[#This Row],[ExcludeHere]]="X"),NA(),GeneralTable[[#This Row],[Dur. ST]]),NA())</f>
        <v>627.79999999999995</v>
      </c>
    </row>
    <row r="11" spans="2:6" x14ac:dyDescent="0.3">
      <c r="B11">
        <f>IFERROR(GeneralTable[[#This Row],[Ref.]],NA())</f>
        <v>6</v>
      </c>
      <c r="C11" s="15" t="e">
        <f>IFERROR(IF(GeneralTable[[#This Row],[Exclude From Chart]]="X",NA(),GeneralTable[[#This Row],[CPU]]&amp; " [" &amp; GeneralTable[[#This Row],[Ref.]] &amp; "]"),NA())</f>
        <v>#N/A</v>
      </c>
      <c r="D11" s="26"/>
      <c r="E11" s="12" t="e">
        <f>IFERROR(IF(OR(GeneralTable[[#This Row],[Exclude From Chart]]="X",PerfPowerST[[#This Row],[ExcludeHere]]="X"),NA(),GeneralTable[[#This Row],[Cons. ST]]),NA())</f>
        <v>#N/A</v>
      </c>
      <c r="F11" s="19" t="e">
        <f>IFERROR(IF(OR(GeneralTable[[#This Row],[Exclude From Chart]]="X",PerfPowerST[[#This Row],[ExcludeHere]]="X"),NA(),GeneralTable[[#This Row],[Dur. ST]]),NA())</f>
        <v>#N/A</v>
      </c>
    </row>
    <row r="12" spans="2:6" x14ac:dyDescent="0.3">
      <c r="B12">
        <f>IFERROR(GeneralTable[[#This Row],[Ref.]],NA())</f>
        <v>7</v>
      </c>
      <c r="C12" s="15" t="str">
        <f>IFERROR(IF(GeneralTable[[#This Row],[Exclude From Chart]]="X",NA(),GeneralTable[[#This Row],[CPU]]&amp; " [" &amp; GeneralTable[[#This Row],[Ref.]] &amp; "]"),NA())</f>
        <v>R7 4750U (Renoir) [7]</v>
      </c>
      <c r="D12" s="26"/>
      <c r="E12" s="12">
        <f>IFERROR(IF(OR(GeneralTable[[#This Row],[Exclude From Chart]]="X",PerfPowerST[[#This Row],[ExcludeHere]]="X"),NA(),GeneralTable[[#This Row],[Cons. ST]]),NA())</f>
        <v>10396</v>
      </c>
      <c r="F12" s="19">
        <f>IFERROR(IF(OR(GeneralTable[[#This Row],[Exclude From Chart]]="X",PerfPowerST[[#This Row],[ExcludeHere]]="X"),NA(),GeneralTable[[#This Row],[Dur. ST]]),NA())</f>
        <v>697.6</v>
      </c>
    </row>
    <row r="13" spans="2:6" x14ac:dyDescent="0.3">
      <c r="B13">
        <f>IFERROR(GeneralTable[[#This Row],[Ref.]],NA())</f>
        <v>8</v>
      </c>
      <c r="C13" s="15" t="e">
        <f>IFERROR(IF(GeneralTable[[#This Row],[Exclude From Chart]]="X",NA(),GeneralTable[[#This Row],[CPU]]&amp; " [" &amp; GeneralTable[[#This Row],[Ref.]] &amp; "]"),NA())</f>
        <v>#N/A</v>
      </c>
      <c r="D13" s="26"/>
      <c r="E13" s="12" t="e">
        <f>IFERROR(IF(OR(GeneralTable[[#This Row],[Exclude From Chart]]="X",PerfPowerST[[#This Row],[ExcludeHere]]="X"),NA(),GeneralTable[[#This Row],[Cons. ST]]),NA())</f>
        <v>#N/A</v>
      </c>
      <c r="F13" s="19" t="e">
        <f>IFERROR(IF(OR(GeneralTable[[#This Row],[Exclude From Chart]]="X",PerfPowerST[[#This Row],[ExcludeHere]]="X"),NA(),GeneralTable[[#This Row],[Dur. ST]]),NA())</f>
        <v>#N/A</v>
      </c>
    </row>
    <row r="14" spans="2:6" x14ac:dyDescent="0.3">
      <c r="B14">
        <f>IFERROR(GeneralTable[[#This Row],[Ref.]],NA())</f>
        <v>9</v>
      </c>
      <c r="C14" s="15" t="e">
        <f>IFERROR(IF(GeneralTable[[#This Row],[Exclude From Chart]]="X",NA(),GeneralTable[[#This Row],[CPU]]&amp; " [" &amp; GeneralTable[[#This Row],[Ref.]] &amp; "]"),NA())</f>
        <v>#N/A</v>
      </c>
      <c r="D14" s="26"/>
      <c r="E14" s="12" t="e">
        <f>IFERROR(IF(OR(GeneralTable[[#This Row],[Exclude From Chart]]="X",PerfPowerST[[#This Row],[ExcludeHere]]="X"),NA(),GeneralTable[[#This Row],[Cons. ST]]),NA())</f>
        <v>#N/A</v>
      </c>
      <c r="F14" s="19" t="e">
        <f>IFERROR(IF(OR(GeneralTable[[#This Row],[Exclude From Chart]]="X",PerfPowerST[[#This Row],[ExcludeHere]]="X"),NA(),GeneralTable[[#This Row],[Dur. ST]]),NA())</f>
        <v>#N/A</v>
      </c>
    </row>
    <row r="15" spans="2:6" x14ac:dyDescent="0.3">
      <c r="B15">
        <f>IFERROR(GeneralTable[[#This Row],[Ref.]],NA())</f>
        <v>10</v>
      </c>
      <c r="C15" s="15" t="e">
        <f>IFERROR(IF(GeneralTable[[#This Row],[Exclude From Chart]]="X",NA(),GeneralTable[[#This Row],[CPU]]&amp; " [" &amp; GeneralTable[[#This Row],[Ref.]] &amp; "]"),NA())</f>
        <v>#N/A</v>
      </c>
      <c r="D15" s="26"/>
      <c r="E15" s="12" t="e">
        <f>IFERROR(IF(OR(GeneralTable[[#This Row],[Exclude From Chart]]="X",PerfPowerST[[#This Row],[ExcludeHere]]="X"),NA(),GeneralTable[[#This Row],[Cons. ST]]),NA())</f>
        <v>#N/A</v>
      </c>
      <c r="F15" s="19" t="e">
        <f>IFERROR(IF(OR(GeneralTable[[#This Row],[Exclude From Chart]]="X",PerfPowerST[[#This Row],[ExcludeHere]]="X"),NA(),GeneralTable[[#This Row],[Dur. ST]]),NA())</f>
        <v>#N/A</v>
      </c>
    </row>
    <row r="16" spans="2:6" x14ac:dyDescent="0.3">
      <c r="B16">
        <f>IFERROR(GeneralTable[[#This Row],[Ref.]],NA())</f>
        <v>11</v>
      </c>
      <c r="C16" s="15" t="str">
        <f>IFERROR(IF(GeneralTable[[#This Row],[Exclude From Chart]]="X",NA(),GeneralTable[[#This Row],[CPU]]&amp; " [" &amp; GeneralTable[[#This Row],[Ref.]] &amp; "]"),NA())</f>
        <v>i5 8365U (WhiskeyLake) [11]</v>
      </c>
      <c r="D16" s="26"/>
      <c r="E16" s="12">
        <f>IFERROR(IF(OR(GeneralTable[[#This Row],[Exclude From Chart]]="X",PerfPowerST[[#This Row],[ExcludeHere]]="X"),NA(),GeneralTable[[#This Row],[Cons. ST]]),NA())</f>
        <v>11657</v>
      </c>
      <c r="F16" s="19">
        <f>IFERROR(IF(OR(GeneralTable[[#This Row],[Exclude From Chart]]="X",PerfPowerST[[#This Row],[ExcludeHere]]="X"),NA(),GeneralTable[[#This Row],[Dur. ST]]),NA())</f>
        <v>972.15</v>
      </c>
    </row>
    <row r="17" spans="2:6" x14ac:dyDescent="0.3">
      <c r="B17">
        <f>IFERROR(GeneralTable[[#This Row],[Ref.]],NA())</f>
        <v>12</v>
      </c>
      <c r="C17" s="15" t="str">
        <f>IFERROR(IF(GeneralTable[[#This Row],[Exclude From Chart]]="X",NA(),GeneralTable[[#This Row],[CPU]]&amp; " [" &amp; GeneralTable[[#This Row],[Ref.]] &amp; "]"),NA())</f>
        <v>R5 PRO 4650G (Renoir) [12]</v>
      </c>
      <c r="D17" s="26"/>
      <c r="E17" s="12">
        <f>IFERROR(IF(OR(GeneralTable[[#This Row],[Exclude From Chart]]="X",PerfPowerST[[#This Row],[ExcludeHere]]="X"),NA(),GeneralTable[[#This Row],[Cons. ST]]),NA())</f>
        <v>10450</v>
      </c>
      <c r="F17" s="19">
        <f>IFERROR(IF(OR(GeneralTable[[#This Row],[Exclude From Chart]]="X",PerfPowerST[[#This Row],[ExcludeHere]]="X"),NA(),GeneralTable[[#This Row],[Dur. ST]]),NA())</f>
        <v>653.125</v>
      </c>
    </row>
    <row r="18" spans="2:6" x14ac:dyDescent="0.3">
      <c r="B18">
        <f>IFERROR(GeneralTable[[#This Row],[Ref.]],NA())</f>
        <v>13</v>
      </c>
      <c r="C18" s="15" t="e">
        <f>IFERROR(IF(GeneralTable[[#This Row],[Exclude From Chart]]="X",NA(),GeneralTable[[#This Row],[CPU]]&amp; " [" &amp; GeneralTable[[#This Row],[Ref.]] &amp; "]"),NA())</f>
        <v>#N/A</v>
      </c>
      <c r="D18" s="26"/>
      <c r="E18" s="12" t="e">
        <f>IFERROR(IF(OR(GeneralTable[[#This Row],[Exclude From Chart]]="X",PerfPowerST[[#This Row],[ExcludeHere]]="X"),NA(),GeneralTable[[#This Row],[Cons. ST]]),NA())</f>
        <v>#N/A</v>
      </c>
      <c r="F18" s="19" t="e">
        <f>IFERROR(IF(OR(GeneralTable[[#This Row],[Exclude From Chart]]="X",PerfPowerST[[#This Row],[ExcludeHere]]="X"),NA(),GeneralTable[[#This Row],[Dur. ST]]),NA())</f>
        <v>#N/A</v>
      </c>
    </row>
    <row r="19" spans="2:6" x14ac:dyDescent="0.3">
      <c r="B19">
        <f>IFERROR(GeneralTable[[#This Row],[Ref.]],NA())</f>
        <v>14</v>
      </c>
      <c r="C19" s="15" t="e">
        <f>IFERROR(IF(GeneralTable[[#This Row],[Exclude From Chart]]="X",NA(),GeneralTable[[#This Row],[CPU]]&amp; " [" &amp; GeneralTable[[#This Row],[Ref.]] &amp; "]"),NA())</f>
        <v>#N/A</v>
      </c>
      <c r="D19" s="26"/>
      <c r="E19" s="12" t="e">
        <f>IFERROR(IF(OR(GeneralTable[[#This Row],[Exclude From Chart]]="X",PerfPowerST[[#This Row],[ExcludeHere]]="X"),NA(),GeneralTable[[#This Row],[Cons. ST]]),NA())</f>
        <v>#N/A</v>
      </c>
      <c r="F19" s="19" t="e">
        <f>IFERROR(IF(OR(GeneralTable[[#This Row],[Exclude From Chart]]="X",PerfPowerST[[#This Row],[ExcludeHere]]="X"),NA(),GeneralTable[[#This Row],[Dur. ST]]),NA())</f>
        <v>#N/A</v>
      </c>
    </row>
    <row r="20" spans="2:6" x14ac:dyDescent="0.3">
      <c r="B20">
        <f>IFERROR(GeneralTable[[#This Row],[Ref.]],NA())</f>
        <v>15</v>
      </c>
      <c r="C20" s="15" t="e">
        <f>IFERROR(IF(GeneralTable[[#This Row],[Exclude From Chart]]="X",NA(),GeneralTable[[#This Row],[CPU]]&amp; " [" &amp; GeneralTable[[#This Row],[Ref.]] &amp; "]"),NA())</f>
        <v>#N/A</v>
      </c>
      <c r="D20" s="26"/>
      <c r="E20" s="12" t="e">
        <f>IFERROR(IF(OR(GeneralTable[[#This Row],[Exclude From Chart]]="X",PerfPowerST[[#This Row],[ExcludeHere]]="X"),NA(),GeneralTable[[#This Row],[Cons. ST]]),NA())</f>
        <v>#N/A</v>
      </c>
      <c r="F20" s="19" t="e">
        <f>IFERROR(IF(OR(GeneralTable[[#This Row],[Exclude From Chart]]="X",PerfPowerST[[#This Row],[ExcludeHere]]="X"),NA(),GeneralTable[[#This Row],[Dur. ST]]),NA())</f>
        <v>#N/A</v>
      </c>
    </row>
    <row r="21" spans="2:6" x14ac:dyDescent="0.3">
      <c r="B21">
        <f>IFERROR(GeneralTable[[#This Row],[Ref.]],NA())</f>
        <v>16</v>
      </c>
      <c r="C21" s="15" t="e">
        <f>IFERROR(IF(GeneralTable[[#This Row],[Exclude From Chart]]="X",NA(),GeneralTable[[#This Row],[CPU]]&amp; " [" &amp; GeneralTable[[#This Row],[Ref.]] &amp; "]"),NA())</f>
        <v>#N/A</v>
      </c>
      <c r="D21" s="26"/>
      <c r="E21" s="12" t="e">
        <f>IFERROR(IF(OR(GeneralTable[[#This Row],[Exclude From Chart]]="X",PerfPowerST[[#This Row],[ExcludeHere]]="X"),NA(),GeneralTable[[#This Row],[Cons. ST]]),NA())</f>
        <v>#N/A</v>
      </c>
      <c r="F21" s="19" t="e">
        <f>IFERROR(IF(OR(GeneralTable[[#This Row],[Exclude From Chart]]="X",PerfPowerST[[#This Row],[ExcludeHere]]="X"),NA(),GeneralTable[[#This Row],[Dur. ST]]),NA())</f>
        <v>#N/A</v>
      </c>
    </row>
    <row r="22" spans="2:6" x14ac:dyDescent="0.3">
      <c r="B22">
        <f>IFERROR(GeneralTable[[#This Row],[Ref.]],NA())</f>
        <v>17</v>
      </c>
      <c r="C22" s="15" t="str">
        <f>IFERROR(IF(GeneralTable[[#This Row],[Exclude From Chart]]="X",NA(),GeneralTable[[#This Row],[CPU]]&amp; " [" &amp; GeneralTable[[#This Row],[Ref.]] &amp; "]"),NA())</f>
        <v>R3 1200 (Summit Ridge) [17]</v>
      </c>
      <c r="D22" s="26"/>
      <c r="E22" s="12">
        <f>IFERROR(IF(OR(GeneralTable[[#This Row],[Exclude From Chart]]="X",PerfPowerST[[#This Row],[ExcludeHere]]="X"),NA(),GeneralTable[[#This Row],[Cons. ST]]),NA())</f>
        <v>32204</v>
      </c>
      <c r="F22" s="19">
        <f>IFERROR(IF(OR(GeneralTable[[#This Row],[Exclude From Chart]]="X",PerfPowerST[[#This Row],[ExcludeHere]]="X"),NA(),GeneralTable[[#This Row],[Dur. ST]]),NA())</f>
        <v>998.38</v>
      </c>
    </row>
    <row r="23" spans="2:6" x14ac:dyDescent="0.3">
      <c r="B23">
        <f>IFERROR(GeneralTable[[#This Row],[Ref.]],NA())</f>
        <v>18</v>
      </c>
      <c r="C23" s="15" t="e">
        <f>IFERROR(IF(GeneralTable[[#This Row],[Exclude From Chart]]="X",NA(),GeneralTable[[#This Row],[CPU]]&amp; " [" &amp; GeneralTable[[#This Row],[Ref.]] &amp; "]"),NA())</f>
        <v>#N/A</v>
      </c>
      <c r="D23" s="26"/>
      <c r="E23" s="12" t="e">
        <f>IFERROR(IF(OR(GeneralTable[[#This Row],[Exclude From Chart]]="X",PerfPowerST[[#This Row],[ExcludeHere]]="X"),NA(),GeneralTable[[#This Row],[Cons. ST]]),NA())</f>
        <v>#N/A</v>
      </c>
      <c r="F23" s="19" t="e">
        <f>IFERROR(IF(OR(GeneralTable[[#This Row],[Exclude From Chart]]="X",PerfPowerST[[#This Row],[ExcludeHere]]="X"),NA(),GeneralTable[[#This Row],[Dur. ST]]),NA())</f>
        <v>#N/A</v>
      </c>
    </row>
    <row r="24" spans="2:6" x14ac:dyDescent="0.3">
      <c r="B24">
        <f>IFERROR(GeneralTable[[#This Row],[Ref.]],NA())</f>
        <v>19</v>
      </c>
      <c r="C24" s="15" t="e">
        <f>IFERROR(IF(GeneralTable[[#This Row],[Exclude From Chart]]="X",NA(),GeneralTable[[#This Row],[CPU]]&amp; " [" &amp; GeneralTable[[#This Row],[Ref.]] &amp; "]"),NA())</f>
        <v>#N/A</v>
      </c>
      <c r="D24" s="26"/>
      <c r="E24" s="12" t="e">
        <f>IFERROR(IF(OR(GeneralTable[[#This Row],[Exclude From Chart]]="X",PerfPowerST[[#This Row],[ExcludeHere]]="X"),NA(),GeneralTable[[#This Row],[Cons. ST]]),NA())</f>
        <v>#N/A</v>
      </c>
      <c r="F24" s="19" t="e">
        <f>IFERROR(IF(OR(GeneralTable[[#This Row],[Exclude From Chart]]="X",PerfPowerST[[#This Row],[ExcludeHere]]="X"),NA(),GeneralTable[[#This Row],[Dur. ST]]),NA())</f>
        <v>#N/A</v>
      </c>
    </row>
    <row r="25" spans="2:6" x14ac:dyDescent="0.3">
      <c r="B25">
        <f>IFERROR(GeneralTable[[#This Row],[Ref.]],NA())</f>
        <v>20</v>
      </c>
      <c r="C25" s="15" t="e">
        <f>IFERROR(IF(GeneralTable[[#This Row],[Exclude From Chart]]="X",NA(),GeneralTable[[#This Row],[CPU]]&amp; " [" &amp; GeneralTable[[#This Row],[Ref.]] &amp; "]"),NA())</f>
        <v>#N/A</v>
      </c>
      <c r="D25" s="26"/>
      <c r="E25" s="12" t="e">
        <f>IFERROR(IF(OR(GeneralTable[[#This Row],[Exclude From Chart]]="X",PerfPowerST[[#This Row],[ExcludeHere]]="X"),NA(),GeneralTable[[#This Row],[Cons. ST]]),NA())</f>
        <v>#N/A</v>
      </c>
      <c r="F25" s="19" t="e">
        <f>IFERROR(IF(OR(GeneralTable[[#This Row],[Exclude From Chart]]="X",PerfPowerST[[#This Row],[ExcludeHere]]="X"),NA(),GeneralTable[[#This Row],[Dur. ST]]),NA())</f>
        <v>#N/A</v>
      </c>
    </row>
    <row r="26" spans="2:6" x14ac:dyDescent="0.3">
      <c r="B26">
        <f>IFERROR(GeneralTable[[#This Row],[Ref.]],NA())</f>
        <v>21</v>
      </c>
      <c r="C26" s="15" t="e">
        <f>IFERROR(IF(GeneralTable[[#This Row],[Exclude From Chart]]="X",NA(),GeneralTable[[#This Row],[CPU]]&amp; " [" &amp; GeneralTable[[#This Row],[Ref.]] &amp; "]"),NA())</f>
        <v>#N/A</v>
      </c>
      <c r="D26" s="26"/>
      <c r="E26" s="12" t="e">
        <f>IFERROR(IF(OR(GeneralTable[[#This Row],[Exclude From Chart]]="X",PerfPowerST[[#This Row],[ExcludeHere]]="X"),NA(),GeneralTable[[#This Row],[Cons. ST]]),NA())</f>
        <v>#N/A</v>
      </c>
      <c r="F26" s="19" t="e">
        <f>IFERROR(IF(OR(GeneralTable[[#This Row],[Exclude From Chart]]="X",PerfPowerST[[#This Row],[ExcludeHere]]="X"),NA(),GeneralTable[[#This Row],[Dur. ST]]),NA())</f>
        <v>#N/A</v>
      </c>
    </row>
    <row r="27" spans="2:6" x14ac:dyDescent="0.3">
      <c r="B27">
        <f>IFERROR(GeneralTable[[#This Row],[Ref.]],NA())</f>
        <v>22</v>
      </c>
      <c r="C27" s="15" t="e">
        <f>IFERROR(IF(GeneralTable[[#This Row],[Exclude From Chart]]="X",NA(),GeneralTable[[#This Row],[CPU]]&amp; " [" &amp; GeneralTable[[#This Row],[Ref.]] &amp; "]"),NA())</f>
        <v>#N/A</v>
      </c>
      <c r="D27" s="26"/>
      <c r="E27" s="12" t="e">
        <f>IFERROR(IF(OR(GeneralTable[[#This Row],[Exclude From Chart]]="X",PerfPowerST[[#This Row],[ExcludeHere]]="X"),NA(),GeneralTable[[#This Row],[Cons. ST]]),NA())</f>
        <v>#N/A</v>
      </c>
      <c r="F27" s="19" t="e">
        <f>IFERROR(IF(OR(GeneralTable[[#This Row],[Exclude From Chart]]="X",PerfPowerST[[#This Row],[ExcludeHere]]="X"),NA(),GeneralTable[[#This Row],[Dur. ST]]),NA())</f>
        <v>#N/A</v>
      </c>
    </row>
    <row r="28" spans="2:6" x14ac:dyDescent="0.3">
      <c r="B28">
        <f>IFERROR(GeneralTable[[#This Row],[Ref.]],NA())</f>
        <v>23</v>
      </c>
      <c r="C28" s="15" t="str">
        <f>IFERROR(IF(GeneralTable[[#This Row],[Exclude From Chart]]="X",NA(),GeneralTable[[#This Row],[CPU]]&amp; " [" &amp; GeneralTable[[#This Row],[Ref.]] &amp; "]"),NA())</f>
        <v>i7 4820K (Ivy Bridge) [23]</v>
      </c>
      <c r="D28" s="26"/>
      <c r="E28" s="12">
        <f>IFERROR(IF(OR(GeneralTable[[#This Row],[Exclude From Chart]]="X",PerfPowerST[[#This Row],[ExcludeHere]]="X"),NA(),GeneralTable[[#This Row],[Cons. ST]]),NA())</f>
        <v>55373</v>
      </c>
      <c r="F28" s="19">
        <f>IFERROR(IF(OR(GeneralTable[[#This Row],[Exclude From Chart]]="X",PerfPowerST[[#This Row],[ExcludeHere]]="X"),NA(),GeneralTable[[#This Row],[Dur. ST]]),NA())</f>
        <v>1034.6400000000001</v>
      </c>
    </row>
    <row r="29" spans="2:6" x14ac:dyDescent="0.3">
      <c r="B29">
        <f>IFERROR(GeneralTable[[#This Row],[Ref.]],NA())</f>
        <v>24</v>
      </c>
      <c r="C29" s="15" t="e">
        <f>IFERROR(IF(GeneralTable[[#This Row],[Exclude From Chart]]="X",NA(),GeneralTable[[#This Row],[CPU]]&amp; " [" &amp; GeneralTable[[#This Row],[Ref.]] &amp; "]"),NA())</f>
        <v>#N/A</v>
      </c>
      <c r="D29" s="26"/>
      <c r="E29" s="12" t="e">
        <f>IFERROR(IF(OR(GeneralTable[[#This Row],[Exclude From Chart]]="X",PerfPowerST[[#This Row],[ExcludeHere]]="X"),NA(),GeneralTable[[#This Row],[Cons. ST]]),NA())</f>
        <v>#N/A</v>
      </c>
      <c r="F29" s="19" t="e">
        <f>IFERROR(IF(OR(GeneralTable[[#This Row],[Exclude From Chart]]="X",PerfPowerST[[#This Row],[ExcludeHere]]="X"),NA(),GeneralTable[[#This Row],[Dur. ST]]),NA())</f>
        <v>#N/A</v>
      </c>
    </row>
    <row r="30" spans="2:6" x14ac:dyDescent="0.3">
      <c r="B30">
        <f>IFERROR(GeneralTable[[#This Row],[Ref.]],NA())</f>
        <v>25</v>
      </c>
      <c r="C30" s="16" t="e">
        <f>IFERROR(IF(GeneralTable[[#This Row],[Exclude From Chart]]="X",NA(),GeneralTable[[#This Row],[CPU]]&amp; " [" &amp; GeneralTable[[#This Row],[Ref.]] &amp; "]"),NA())</f>
        <v>#N/A</v>
      </c>
      <c r="D30" s="27"/>
      <c r="E30" s="12" t="e">
        <f>IFERROR(IF(OR(GeneralTable[[#This Row],[Exclude From Chart]]="X",PerfPowerST[[#This Row],[ExcludeHere]]="X"),NA(),GeneralTable[[#This Row],[Cons. ST]]),NA())</f>
        <v>#N/A</v>
      </c>
      <c r="F30" s="19" t="e">
        <f>IFERROR(IF(OR(GeneralTable[[#This Row],[Exclude From Chart]]="X",PerfPowerST[[#This Row],[ExcludeHere]]="X"),NA(),GeneralTable[[#This Row],[Dur. ST]]),NA())</f>
        <v>#N/A</v>
      </c>
    </row>
    <row r="31" spans="2:6" x14ac:dyDescent="0.3">
      <c r="B31">
        <f>IFERROR(GeneralTable[[#This Row],[Ref.]],NA())</f>
        <v>26</v>
      </c>
      <c r="C31" s="16" t="e">
        <f>IFERROR(IF(GeneralTable[[#This Row],[Exclude From Chart]]="X",NA(),GeneralTable[[#This Row],[CPU]]&amp; " [" &amp; GeneralTable[[#This Row],[Ref.]] &amp; "]"),NA())</f>
        <v>#N/A</v>
      </c>
      <c r="D31" s="27"/>
      <c r="E31" s="12" t="e">
        <f>IFERROR(IF(OR(GeneralTable[[#This Row],[Exclude From Chart]]="X",PerfPowerST[[#This Row],[ExcludeHere]]="X"),NA(),GeneralTable[[#This Row],[Cons. ST]]),NA())</f>
        <v>#N/A</v>
      </c>
      <c r="F31" s="19" t="e">
        <f>IFERROR(IF(OR(GeneralTable[[#This Row],[Exclude From Chart]]="X",PerfPowerST[[#This Row],[ExcludeHere]]="X"),NA(),GeneralTable[[#This Row],[Dur. ST]]),NA())</f>
        <v>#N/A</v>
      </c>
    </row>
    <row r="32" spans="2:6" x14ac:dyDescent="0.3">
      <c r="B32">
        <f>IFERROR(GeneralTable[[#This Row],[Ref.]],NA())</f>
        <v>27</v>
      </c>
      <c r="C32" s="16" t="e">
        <f>IFERROR(IF(GeneralTable[[#This Row],[Exclude From Chart]]="X",NA(),GeneralTable[[#This Row],[CPU]]&amp; " [" &amp; GeneralTable[[#This Row],[Ref.]] &amp; "]"),NA())</f>
        <v>#N/A</v>
      </c>
      <c r="D32" s="27"/>
      <c r="E32" s="12" t="e">
        <f>IFERROR(IF(OR(GeneralTable[[#This Row],[Exclude From Chart]]="X",PerfPowerST[[#This Row],[ExcludeHere]]="X"),NA(),GeneralTable[[#This Row],[Cons. ST]]),NA())</f>
        <v>#N/A</v>
      </c>
      <c r="F32" s="19" t="e">
        <f>IFERROR(IF(OR(GeneralTable[[#This Row],[Exclude From Chart]]="X",PerfPowerST[[#This Row],[ExcludeHere]]="X"),NA(),GeneralTable[[#This Row],[Dur. ST]]),NA())</f>
        <v>#N/A</v>
      </c>
    </row>
    <row r="33" spans="2:6" x14ac:dyDescent="0.3">
      <c r="B33">
        <f>IFERROR(GeneralTable[[#This Row],[Ref.]],NA())</f>
        <v>28</v>
      </c>
      <c r="C33" s="16" t="str">
        <f>IFERROR(IF(GeneralTable[[#This Row],[Exclude From Chart]]="X",NA(),GeneralTable[[#This Row],[CPU]]&amp; " [" &amp; GeneralTable[[#This Row],[Ref.]] &amp; "]"),NA())</f>
        <v>i7 5775C (Broadwell) [28]</v>
      </c>
      <c r="D33" s="27"/>
      <c r="E33" s="12">
        <f>IFERROR(IF(OR(GeneralTable[[#This Row],[Exclude From Chart]]="X",PerfPowerST[[#This Row],[ExcludeHere]]="X"),NA(),GeneralTable[[#This Row],[Cons. ST]]),NA())</f>
        <v>20078</v>
      </c>
      <c r="F33" s="19">
        <f>IFERROR(IF(OR(GeneralTable[[#This Row],[Exclude From Chart]]="X",PerfPowerST[[#This Row],[ExcludeHere]]="X"),NA(),GeneralTable[[#This Row],[Dur. ST]]),NA())</f>
        <v>904.59</v>
      </c>
    </row>
    <row r="34" spans="2:6" x14ac:dyDescent="0.3">
      <c r="B34">
        <f>IFERROR(GeneralTable[[#This Row],[Ref.]],NA())</f>
        <v>29</v>
      </c>
      <c r="C34" s="16" t="e">
        <f>IFERROR(IF(GeneralTable[[#This Row],[Exclude From Chart]]="X",NA(),GeneralTable[[#This Row],[CPU]]&amp; " [" &amp; GeneralTable[[#This Row],[Ref.]] &amp; "]"),NA())</f>
        <v>#N/A</v>
      </c>
      <c r="D34" s="27"/>
      <c r="E34" s="12" t="e">
        <f>IFERROR(IF(OR(GeneralTable[[#This Row],[Exclude From Chart]]="X",PerfPowerST[[#This Row],[ExcludeHere]]="X"),NA(),GeneralTable[[#This Row],[Cons. ST]]),NA())</f>
        <v>#N/A</v>
      </c>
      <c r="F34" s="19" t="e">
        <f>IFERROR(IF(OR(GeneralTable[[#This Row],[Exclude From Chart]]="X",PerfPowerST[[#This Row],[ExcludeHere]]="X"),NA(),GeneralTable[[#This Row],[Dur. ST]]),NA())</f>
        <v>#N/A</v>
      </c>
    </row>
    <row r="35" spans="2:6" x14ac:dyDescent="0.3">
      <c r="B35">
        <f>IFERROR(GeneralTable[[#This Row],[Ref.]],NA())</f>
        <v>30</v>
      </c>
      <c r="C35" s="16" t="str">
        <f>IFERROR(IF(GeneralTable[[#This Row],[Exclude From Chart]]="X",NA(),GeneralTable[[#This Row],[CPU]]&amp; " [" &amp; GeneralTable[[#This Row],[Ref.]] &amp; "]"),NA())</f>
        <v>R9 5900HS (Cezanne) [30]</v>
      </c>
      <c r="D35" s="27"/>
      <c r="E35" s="12">
        <f>IFERROR(IF(OR(GeneralTable[[#This Row],[Exclude From Chart]]="X",PerfPowerST[[#This Row],[ExcludeHere]]="X"),NA(),GeneralTable[[#This Row],[Cons. ST]]),NA())</f>
        <v>7445</v>
      </c>
      <c r="F35" s="19">
        <f>IFERROR(IF(OR(GeneralTable[[#This Row],[Exclude From Chart]]="X",PerfPowerST[[#This Row],[ExcludeHere]]="X"),NA(),GeneralTable[[#This Row],[Dur. ST]]),NA())</f>
        <v>621.65</v>
      </c>
    </row>
    <row r="36" spans="2:6" x14ac:dyDescent="0.3">
      <c r="B36">
        <f>IFERROR(GeneralTable[[#This Row],[Ref.]],NA())</f>
        <v>31</v>
      </c>
      <c r="C36" s="16" t="e">
        <f>IFERROR(IF(GeneralTable[[#This Row],[Exclude From Chart]]="X",NA(),GeneralTable[[#This Row],[CPU]]&amp; " [" &amp; GeneralTable[[#This Row],[Ref.]] &amp; "]"),NA())</f>
        <v>#N/A</v>
      </c>
      <c r="D36" s="27"/>
      <c r="E36" s="12" t="e">
        <f>IFERROR(IF(OR(GeneralTable[[#This Row],[Exclude From Chart]]="X",PerfPowerST[[#This Row],[ExcludeHere]]="X"),NA(),GeneralTable[[#This Row],[Cons. ST]]),NA())</f>
        <v>#N/A</v>
      </c>
      <c r="F36" s="19" t="e">
        <f>IFERROR(IF(OR(GeneralTable[[#This Row],[Exclude From Chart]]="X",PerfPowerST[[#This Row],[ExcludeHere]]="X"),NA(),GeneralTable[[#This Row],[Dur. ST]]),NA())</f>
        <v>#N/A</v>
      </c>
    </row>
    <row r="37" spans="2:6" x14ac:dyDescent="0.3">
      <c r="B37">
        <f>IFERROR(GeneralTable[[#This Row],[Ref.]],NA())</f>
        <v>32</v>
      </c>
      <c r="C37" s="16" t="e">
        <f>IFERROR(IF(GeneralTable[[#This Row],[Exclude From Chart]]="X",NA(),GeneralTable[[#This Row],[CPU]]&amp; " [" &amp; GeneralTable[[#This Row],[Ref.]] &amp; "]"),NA())</f>
        <v>#N/A</v>
      </c>
      <c r="D37" s="27"/>
      <c r="E37" s="12" t="e">
        <f>IFERROR(IF(OR(GeneralTable[[#This Row],[Exclude From Chart]]="X",PerfPowerST[[#This Row],[ExcludeHere]]="X"),NA(),GeneralTable[[#This Row],[Cons. ST]]),NA())</f>
        <v>#N/A</v>
      </c>
      <c r="F37" s="19" t="e">
        <f>IFERROR(IF(OR(GeneralTable[[#This Row],[Exclude From Chart]]="X",PerfPowerST[[#This Row],[ExcludeHere]]="X"),NA(),GeneralTable[[#This Row],[Dur. ST]]),NA())</f>
        <v>#N/A</v>
      </c>
    </row>
    <row r="38" spans="2:6" x14ac:dyDescent="0.3">
      <c r="B38">
        <f>IFERROR(GeneralTable[[#This Row],[Ref.]],NA())</f>
        <v>33</v>
      </c>
      <c r="C38" s="17" t="e">
        <f>IFERROR(IF(GeneralTable[[#This Row],[Exclude From Chart]]="X",NA(),GeneralTable[[#This Row],[CPU]]&amp; " [" &amp; GeneralTable[[#This Row],[Ref.]] &amp; "]"),NA())</f>
        <v>#N/A</v>
      </c>
      <c r="D38" s="21"/>
      <c r="E38" s="12" t="e">
        <f>IFERROR(IF(OR(GeneralTable[[#This Row],[Exclude From Chart]]="X",PerfPowerST[[#This Row],[ExcludeHere]]="X"),NA(),GeneralTable[[#This Row],[Cons. ST]]),NA())</f>
        <v>#N/A</v>
      </c>
      <c r="F38" s="19" t="e">
        <f>IFERROR(IF(OR(GeneralTable[[#This Row],[Exclude From Chart]]="X",PerfPowerST[[#This Row],[ExcludeHere]]="X"),NA(),GeneralTable[[#This Row],[Dur. ST]]),NA())</f>
        <v>#N/A</v>
      </c>
    </row>
    <row r="39" spans="2:6" x14ac:dyDescent="0.3">
      <c r="B39">
        <f>IFERROR(GeneralTable[[#This Row],[Ref.]],NA())</f>
        <v>34</v>
      </c>
      <c r="C39" s="17" t="str">
        <f>IFERROR(IF(GeneralTable[[#This Row],[Exclude From Chart]]="X",NA(),GeneralTable[[#This Row],[CPU]]&amp; " [" &amp; GeneralTable[[#This Row],[Ref.]] &amp; "]"),NA())</f>
        <v>i7 2600K (Sandy Bridge) [34]</v>
      </c>
      <c r="D39" s="21"/>
      <c r="E39" s="12">
        <f>IFERROR(IF(OR(GeneralTable[[#This Row],[Exclude From Chart]]="X",PerfPowerST[[#This Row],[ExcludeHere]]="X"),NA(),GeneralTable[[#This Row],[Cons. ST]]),NA())</f>
        <v>38525</v>
      </c>
      <c r="F39" s="19">
        <f>IFERROR(IF(OR(GeneralTable[[#This Row],[Exclude From Chart]]="X",PerfPowerST[[#This Row],[ExcludeHere]]="X"),NA(),GeneralTable[[#This Row],[Dur. ST]]),NA())</f>
        <v>983.86</v>
      </c>
    </row>
    <row r="40" spans="2:6" x14ac:dyDescent="0.3">
      <c r="B40">
        <f>IFERROR(GeneralTable[[#This Row],[Ref.]],NA())</f>
        <v>35</v>
      </c>
      <c r="C40" s="17" t="e">
        <f>IFERROR(IF(GeneralTable[[#This Row],[Exclude From Chart]]="X",NA(),GeneralTable[[#This Row],[CPU]]&amp; " [" &amp; GeneralTable[[#This Row],[Ref.]] &amp; "]"),NA())</f>
        <v>#N/A</v>
      </c>
      <c r="D40" s="21"/>
      <c r="E40" s="12" t="e">
        <f>IFERROR(IF(OR(GeneralTable[[#This Row],[Exclude From Chart]]="X",PerfPowerST[[#This Row],[ExcludeHere]]="X"),NA(),GeneralTable[[#This Row],[Cons. ST]]),NA())</f>
        <v>#N/A</v>
      </c>
      <c r="F40" s="19" t="e">
        <f>IFERROR(IF(OR(GeneralTable[[#This Row],[Exclude From Chart]]="X",PerfPowerST[[#This Row],[ExcludeHere]]="X"),NA(),GeneralTable[[#This Row],[Dur. ST]]),NA())</f>
        <v>#N/A</v>
      </c>
    </row>
    <row r="41" spans="2:6" x14ac:dyDescent="0.3">
      <c r="B41">
        <f>IFERROR(GeneralTable[[#This Row],[Ref.]],NA())</f>
        <v>36</v>
      </c>
      <c r="C41" s="17" t="str">
        <f>IFERROR(IF(GeneralTable[[#This Row],[Exclude From Chart]]="X",NA(),GeneralTable[[#This Row],[CPU]]&amp; " [" &amp; GeneralTable[[#This Row],[Ref.]] &amp; "]"),NA())</f>
        <v>i7 7500U (Kaby Lake) [36]</v>
      </c>
      <c r="D41" s="21"/>
      <c r="E41" s="12">
        <f>IFERROR(IF(OR(GeneralTable[[#This Row],[Exclude From Chart]]="X",PerfPowerST[[#This Row],[ExcludeHere]]="X"),NA(),GeneralTable[[#This Row],[Cons. ST]]),NA())</f>
        <v>11096</v>
      </c>
      <c r="F41" s="19">
        <f>IFERROR(IF(OR(GeneralTable[[#This Row],[Exclude From Chart]]="X",PerfPowerST[[#This Row],[ExcludeHere]]="X"),NA(),GeneralTable[[#This Row],[Dur. ST]]),NA())</f>
        <v>1079.3699999999999</v>
      </c>
    </row>
    <row r="42" spans="2:6" x14ac:dyDescent="0.3">
      <c r="B42">
        <f>IFERROR(GeneralTable[[#This Row],[Ref.]],NA())</f>
        <v>37</v>
      </c>
      <c r="C42" s="17" t="str">
        <f>IFERROR(IF(GeneralTable[[#This Row],[Exclude From Chart]]="X",NA(),GeneralTable[[#This Row],[CPU]]&amp; " [" &amp; GeneralTable[[#This Row],[Ref.]] &amp; "]"),NA())</f>
        <v>Celeron N3450 (Apollo Lake) [37]</v>
      </c>
      <c r="D42" s="21"/>
      <c r="E42" s="12">
        <f>IFERROR(IF(OR(GeneralTable[[#This Row],[Exclude From Chart]]="X",PerfPowerST[[#This Row],[ExcludeHere]]="X"),NA(),GeneralTable[[#This Row],[Cons. ST]]),NA())</f>
        <v>18192</v>
      </c>
      <c r="F42" s="19">
        <f>IFERROR(IF(OR(GeneralTable[[#This Row],[Exclude From Chart]]="X",PerfPowerST[[#This Row],[ExcludeHere]]="X"),NA(),GeneralTable[[#This Row],[Dur. ST]]),NA())</f>
        <v>3293.49</v>
      </c>
    </row>
    <row r="43" spans="2:6" x14ac:dyDescent="0.3">
      <c r="B43">
        <f>IFERROR(GeneralTable[[#This Row],[Ref.]],NA())</f>
        <v>38</v>
      </c>
      <c r="C43" s="17" t="e">
        <f>IFERROR(IF(GeneralTable[[#This Row],[Exclude From Chart]]="X",NA(),GeneralTable[[#This Row],[CPU]]&amp; " [" &amp; GeneralTable[[#This Row],[Ref.]] &amp; "]"),NA())</f>
        <v>#N/A</v>
      </c>
      <c r="D43" s="21"/>
      <c r="E43" s="12" t="e">
        <f>IFERROR(IF(OR(GeneralTable[[#This Row],[Exclude From Chart]]="X",PerfPowerST[[#This Row],[ExcludeHere]]="X"),NA(),GeneralTable[[#This Row],[Cons. ST]]),NA())</f>
        <v>#N/A</v>
      </c>
      <c r="F43" s="19" t="e">
        <f>IFERROR(IF(OR(GeneralTable[[#This Row],[Exclude From Chart]]="X",PerfPowerST[[#This Row],[ExcludeHere]]="X"),NA(),GeneralTable[[#This Row],[Dur. ST]]),NA())</f>
        <v>#N/A</v>
      </c>
    </row>
    <row r="44" spans="2:6" x14ac:dyDescent="0.3">
      <c r="B44">
        <f>IFERROR(GeneralTable[[#This Row],[Ref.]],NA())</f>
        <v>39</v>
      </c>
      <c r="C44" s="17" t="str">
        <f>IFERROR(IF(GeneralTable[[#This Row],[Exclude From Chart]]="X",NA(),GeneralTable[[#This Row],[CPU]]&amp; " [" &amp; GeneralTable[[#This Row],[Ref.]] &amp; "]"),NA())</f>
        <v>i5 8600k (Coffee Lake) [39]</v>
      </c>
      <c r="D44" s="21"/>
      <c r="E44" s="12">
        <f>IFERROR(IF(OR(GeneralTable[[#This Row],[Exclude From Chart]]="X",PerfPowerST[[#This Row],[ExcludeHere]]="X"),NA(),GeneralTable[[#This Row],[Cons. ST]]),NA())</f>
        <v>27864</v>
      </c>
      <c r="F44" s="19">
        <f>IFERROR(IF(OR(GeneralTable[[#This Row],[Exclude From Chart]]="X",PerfPowerST[[#This Row],[ExcludeHere]]="X"),NA(),GeneralTable[[#This Row],[Dur. ST]]),NA())</f>
        <v>616.08000000000004</v>
      </c>
    </row>
    <row r="45" spans="2:6" x14ac:dyDescent="0.3">
      <c r="B45">
        <f>IFERROR(GeneralTable[[#This Row],[Ref.]],NA())</f>
        <v>40</v>
      </c>
      <c r="C45" s="17" t="str">
        <f>IFERROR(IF(GeneralTable[[#This Row],[Exclude From Chart]]="X",NA(),GeneralTable[[#This Row],[CPU]]&amp; " [" &amp; GeneralTable[[#This Row],[Ref.]] &amp; "]"),NA())</f>
        <v>i5 7500 (Kaby Lake) [40]</v>
      </c>
      <c r="D45" s="21"/>
      <c r="E45" s="12">
        <f>IFERROR(IF(OR(GeneralTable[[#This Row],[Exclude From Chart]]="X",PerfPowerST[[#This Row],[ExcludeHere]]="X"),NA(),GeneralTable[[#This Row],[Cons. ST]]),NA())</f>
        <v>20650</v>
      </c>
      <c r="F45" s="19">
        <f>IFERROR(IF(OR(GeneralTable[[#This Row],[Exclude From Chart]]="X",PerfPowerST[[#This Row],[ExcludeHere]]="X"),NA(),GeneralTable[[#This Row],[Dur. ST]]),NA())</f>
        <v>884.67</v>
      </c>
    </row>
    <row r="46" spans="2:6" x14ac:dyDescent="0.3">
      <c r="B46">
        <f>IFERROR(GeneralTable[[#This Row],[Ref.]],NA())</f>
        <v>41</v>
      </c>
      <c r="C46" s="17" t="str">
        <f>IFERROR(IF(GeneralTable[[#This Row],[Exclude From Chart]]="X",NA(),GeneralTable[[#This Row],[CPU]]&amp; " [" &amp; GeneralTable[[#This Row],[Ref.]] &amp; "]"),NA())</f>
        <v>i7 8700k (Coffee Lake) [41]</v>
      </c>
      <c r="D46" s="21"/>
      <c r="E46" s="12">
        <f>IFERROR(IF(OR(GeneralTable[[#This Row],[Exclude From Chart]]="X",PerfPowerST[[#This Row],[ExcludeHere]]="X"),NA(),GeneralTable[[#This Row],[Cons. ST]]),NA())</f>
        <v>25887</v>
      </c>
      <c r="F46" s="19">
        <f>IFERROR(IF(OR(GeneralTable[[#This Row],[Exclude From Chart]]="X",PerfPowerST[[#This Row],[ExcludeHere]]="X"),NA(),GeneralTable[[#This Row],[Dur. ST]]),NA())</f>
        <v>627.62</v>
      </c>
    </row>
    <row r="47" spans="2:6" x14ac:dyDescent="0.3">
      <c r="B47">
        <f>IFERROR(GeneralTable[[#This Row],[Ref.]],NA())</f>
        <v>42</v>
      </c>
      <c r="C47" s="17" t="e">
        <f>IFERROR(IF(GeneralTable[[#This Row],[Exclude From Chart]]="X",NA(),GeneralTable[[#This Row],[CPU]]&amp; " [" &amp; GeneralTable[[#This Row],[Ref.]] &amp; "]"),NA())</f>
        <v>#N/A</v>
      </c>
      <c r="D47" s="21"/>
      <c r="E47" s="12" t="e">
        <f>IFERROR(IF(OR(GeneralTable[[#This Row],[Exclude From Chart]]="X",PerfPowerST[[#This Row],[ExcludeHere]]="X"),NA(),GeneralTable[[#This Row],[Cons. ST]]),NA())</f>
        <v>#N/A</v>
      </c>
      <c r="F47" s="19" t="e">
        <f>IFERROR(IF(OR(GeneralTable[[#This Row],[Exclude From Chart]]="X",PerfPowerST[[#This Row],[ExcludeHere]]="X"),NA(),GeneralTable[[#This Row],[Dur. ST]]),NA())</f>
        <v>#N/A</v>
      </c>
    </row>
    <row r="48" spans="2:6" x14ac:dyDescent="0.3">
      <c r="B48">
        <f>IFERROR(GeneralTable[[#This Row],[Ref.]],NA())</f>
        <v>43</v>
      </c>
      <c r="C48" s="17" t="str">
        <f>IFERROR(IF(GeneralTable[[#This Row],[Exclude From Chart]]="X",NA(),GeneralTable[[#This Row],[CPU]]&amp; " [" &amp; GeneralTable[[#This Row],[Ref.]] &amp; "]"),NA())</f>
        <v>R9 5950X (Vermeer) [43]</v>
      </c>
      <c r="D48" s="21"/>
      <c r="E48" s="12">
        <f>IFERROR(IF(OR(GeneralTable[[#This Row],[Exclude From Chart]]="X",PerfPowerST[[#This Row],[ExcludeHere]]="X"),NA(),GeneralTable[[#This Row],[Cons. ST]]),NA())</f>
        <v>26935</v>
      </c>
      <c r="F48" s="19">
        <f>IFERROR(IF(OR(GeneralTable[[#This Row],[Exclude From Chart]]="X",PerfPowerST[[#This Row],[ExcludeHere]]="X"),NA(),GeneralTable[[#This Row],[Dur. ST]]),NA())</f>
        <v>498.76</v>
      </c>
    </row>
    <row r="49" spans="2:6" x14ac:dyDescent="0.3">
      <c r="B49">
        <f>IFERROR(GeneralTable[[#This Row],[Ref.]],NA())</f>
        <v>44</v>
      </c>
      <c r="C49" s="17" t="str">
        <f>IFERROR(IF(GeneralTable[[#This Row],[Exclude From Chart]]="X",NA(),GeneralTable[[#This Row],[CPU]]&amp; " [" &amp; GeneralTable[[#This Row],[Ref.]] &amp; "]"),NA())</f>
        <v>R5 4600H (Renoir) [44]</v>
      </c>
      <c r="D49" s="21"/>
      <c r="E49" s="12">
        <f>IFERROR(IF(OR(GeneralTable[[#This Row],[Exclude From Chart]]="X",PerfPowerST[[#This Row],[ExcludeHere]]="X"),NA(),GeneralTable[[#This Row],[Cons. ST]]),NA())</f>
        <v>8278</v>
      </c>
      <c r="F49" s="19">
        <f>IFERROR(IF(OR(GeneralTable[[#This Row],[Exclude From Chart]]="X",PerfPowerST[[#This Row],[ExcludeHere]]="X"),NA(),GeneralTable[[#This Row],[Dur. ST]]),NA())</f>
        <v>761.74</v>
      </c>
    </row>
    <row r="50" spans="2:6" x14ac:dyDescent="0.3">
      <c r="B50">
        <f>IFERROR(GeneralTable[[#This Row],[Ref.]],NA())</f>
        <v>45</v>
      </c>
      <c r="C50" s="17" t="e">
        <f>IFERROR(IF(GeneralTable[[#This Row],[Exclude From Chart]]="X",NA(),GeneralTable[[#This Row],[CPU]]&amp; " [" &amp; GeneralTable[[#This Row],[Ref.]] &amp; "]"),NA())</f>
        <v>#N/A</v>
      </c>
      <c r="D50" s="21"/>
      <c r="E50" s="12" t="e">
        <f>IFERROR(IF(OR(GeneralTable[[#This Row],[Exclude From Chart]]="X",PerfPowerST[[#This Row],[ExcludeHere]]="X"),NA(),GeneralTable[[#This Row],[Cons. ST]]),NA())</f>
        <v>#N/A</v>
      </c>
      <c r="F50" s="19" t="e">
        <f>IFERROR(IF(OR(GeneralTable[[#This Row],[Exclude From Chart]]="X",PerfPowerST[[#This Row],[ExcludeHere]]="X"),NA(),GeneralTable[[#This Row],[Dur. ST]]),NA())</f>
        <v>#N/A</v>
      </c>
    </row>
    <row r="51" spans="2:6" x14ac:dyDescent="0.3">
      <c r="B51">
        <f>IFERROR(GeneralTable[[#This Row],[Ref.]],NA())</f>
        <v>46</v>
      </c>
      <c r="C51" s="17" t="e">
        <f>IFERROR(IF(GeneralTable[[#This Row],[Exclude From Chart]]="X",NA(),GeneralTable[[#This Row],[CPU]]&amp; " [" &amp; GeneralTable[[#This Row],[Ref.]] &amp; "]"),NA())</f>
        <v>#N/A</v>
      </c>
      <c r="D51" s="21"/>
      <c r="E51" s="12" t="e">
        <f>IFERROR(IF(OR(GeneralTable[[#This Row],[Exclude From Chart]]="X",PerfPowerST[[#This Row],[ExcludeHere]]="X"),NA(),GeneralTable[[#This Row],[Cons. ST]]),NA())</f>
        <v>#N/A</v>
      </c>
      <c r="F51" s="19" t="e">
        <f>IFERROR(IF(OR(GeneralTable[[#This Row],[Exclude From Chart]]="X",PerfPowerST[[#This Row],[ExcludeHere]]="X"),NA(),GeneralTable[[#This Row],[Dur. ST]]),NA())</f>
        <v>#N/A</v>
      </c>
    </row>
    <row r="52" spans="2:6" x14ac:dyDescent="0.3">
      <c r="B52">
        <f>IFERROR(GeneralTable[[#This Row],[Ref.]],NA())</f>
        <v>47</v>
      </c>
      <c r="C52" s="17" t="str">
        <f>IFERROR(IF(GeneralTable[[#This Row],[Exclude From Chart]]="X",NA(),GeneralTable[[#This Row],[CPU]]&amp; " [" &amp; GeneralTable[[#This Row],[Ref.]] &amp; "]"),NA())</f>
        <v>R7 3700X (Matisse) [47]</v>
      </c>
      <c r="D52" s="21"/>
      <c r="E52" s="12">
        <f>IFERROR(IF(OR(GeneralTable[[#This Row],[Exclude From Chart]]="X",PerfPowerST[[#This Row],[ExcludeHere]]="X"),NA(),GeneralTable[[#This Row],[Cons. ST]]),NA())</f>
        <v>15775</v>
      </c>
      <c r="F52" s="19">
        <f>IFERROR(IF(OR(GeneralTable[[#This Row],[Exclude From Chart]]="X",PerfPowerST[[#This Row],[ExcludeHere]]="X"),NA(),GeneralTable[[#This Row],[Dur. ST]]),NA())</f>
        <v>625.84</v>
      </c>
    </row>
    <row r="53" spans="2:6" x14ac:dyDescent="0.3">
      <c r="B53">
        <f>IFERROR(GeneralTable[[#This Row],[Ref.]],NA())</f>
        <v>48</v>
      </c>
      <c r="C53" s="17" t="e">
        <f>IFERROR(IF(GeneralTable[[#This Row],[Exclude From Chart]]="X",NA(),GeneralTable[[#This Row],[CPU]]&amp; " [" &amp; GeneralTable[[#This Row],[Ref.]] &amp; "]"),NA())</f>
        <v>#N/A</v>
      </c>
      <c r="D53" s="21"/>
      <c r="E53" s="12" t="e">
        <f>IFERROR(IF(OR(GeneralTable[[#This Row],[Exclude From Chart]]="X",PerfPowerST[[#This Row],[ExcludeHere]]="X"),NA(),GeneralTable[[#This Row],[Cons. ST]]),NA())</f>
        <v>#N/A</v>
      </c>
      <c r="F53" s="19" t="e">
        <f>IFERROR(IF(OR(GeneralTable[[#This Row],[Exclude From Chart]]="X",PerfPowerST[[#This Row],[ExcludeHere]]="X"),NA(),GeneralTable[[#This Row],[Dur. ST]]),NA())</f>
        <v>#N/A</v>
      </c>
    </row>
    <row r="54" spans="2:6" x14ac:dyDescent="0.3">
      <c r="B54">
        <f>IFERROR(GeneralTable[[#This Row],[Ref.]],NA())</f>
        <v>49</v>
      </c>
      <c r="C54" s="17" t="e">
        <f>IFERROR(IF(GeneralTable[[#This Row],[Exclude From Chart]]="X",NA(),GeneralTable[[#This Row],[CPU]]&amp; " [" &amp; GeneralTable[[#This Row],[Ref.]] &amp; "]"),NA())</f>
        <v>#N/A</v>
      </c>
      <c r="D54" s="21"/>
      <c r="E54" s="12" t="e">
        <f>IFERROR(IF(OR(GeneralTable[[#This Row],[Exclude From Chart]]="X",PerfPowerST[[#This Row],[ExcludeHere]]="X"),NA(),GeneralTable[[#This Row],[Cons. ST]]),NA())</f>
        <v>#N/A</v>
      </c>
      <c r="F54" s="19" t="e">
        <f>IFERROR(IF(OR(GeneralTable[[#This Row],[Exclude From Chart]]="X",PerfPowerST[[#This Row],[ExcludeHere]]="X"),NA(),GeneralTable[[#This Row],[Dur. ST]]),NA())</f>
        <v>#N/A</v>
      </c>
    </row>
    <row r="55" spans="2:6" x14ac:dyDescent="0.3">
      <c r="B55">
        <f>IFERROR(GeneralTable[[#This Row],[Ref.]],NA())</f>
        <v>50</v>
      </c>
      <c r="C55" s="17" t="e">
        <f>IFERROR(IF(GeneralTable[[#This Row],[Exclude From Chart]]="X",NA(),GeneralTable[[#This Row],[CPU]]&amp; " [" &amp; GeneralTable[[#This Row],[Ref.]] &amp; "]"),NA())</f>
        <v>#N/A</v>
      </c>
      <c r="D55" s="21"/>
      <c r="E55" s="12" t="e">
        <f>IFERROR(IF(OR(GeneralTable[[#This Row],[Exclude From Chart]]="X",PerfPowerST[[#This Row],[ExcludeHere]]="X"),NA(),GeneralTable[[#This Row],[Cons. ST]]),NA())</f>
        <v>#N/A</v>
      </c>
      <c r="F55" s="19" t="e">
        <f>IFERROR(IF(OR(GeneralTable[[#This Row],[Exclude From Chart]]="X",PerfPowerST[[#This Row],[ExcludeHere]]="X"),NA(),GeneralTable[[#This Row],[Dur. ST]]),NA())</f>
        <v>#N/A</v>
      </c>
    </row>
    <row r="56" spans="2:6" x14ac:dyDescent="0.3">
      <c r="B56">
        <f>IFERROR(GeneralTable[[#This Row],[Ref.]],NA())</f>
        <v>51</v>
      </c>
      <c r="C56" s="17" t="str">
        <f>IFERROR(IF(GeneralTable[[#This Row],[Exclude From Chart]]="X",NA(),GeneralTable[[#This Row],[CPU]]&amp; " [" &amp; GeneralTable[[#This Row],[Ref.]] &amp; "]"),NA())</f>
        <v>i5 8250U (WhiskeyLake) [51]</v>
      </c>
      <c r="D56" s="21"/>
      <c r="E56" s="12">
        <f>IFERROR(IF(OR(GeneralTable[[#This Row],[Exclude From Chart]]="X",PerfPowerST[[#This Row],[ExcludeHere]]="X"),NA(),GeneralTable[[#This Row],[Cons. ST]]),NA())</f>
        <v>10395</v>
      </c>
      <c r="F56" s="19">
        <f>IFERROR(IF(OR(GeneralTable[[#This Row],[Exclude From Chart]]="X",PerfPowerST[[#This Row],[ExcludeHere]]="X"),NA(),GeneralTable[[#This Row],[Dur. ST]]),NA())</f>
        <v>895.74</v>
      </c>
    </row>
    <row r="57" spans="2:6" x14ac:dyDescent="0.3">
      <c r="B57">
        <f>IFERROR(GeneralTable[[#This Row],[Ref.]],NA())</f>
        <v>52</v>
      </c>
      <c r="C57" s="17" t="str">
        <f>IFERROR(IF(GeneralTable[[#This Row],[Exclude From Chart]]="X",NA(),GeneralTable[[#This Row],[CPU]]&amp; " [" &amp; GeneralTable[[#This Row],[Ref.]] &amp; "]"),NA())</f>
        <v>i7 4800MQ (Haswell) [52]</v>
      </c>
      <c r="D57" s="21"/>
      <c r="E57" s="12">
        <f>IFERROR(IF(OR(GeneralTable[[#This Row],[Exclude From Chart]]="X",PerfPowerST[[#This Row],[ExcludeHere]]="X"),NA(),GeneralTable[[#This Row],[Cons. ST]]),NA())</f>
        <v>24128.5</v>
      </c>
      <c r="F57" s="19">
        <f>IFERROR(IF(OR(GeneralTable[[#This Row],[Exclude From Chart]]="X",PerfPowerST[[#This Row],[ExcludeHere]]="X"),NA(),GeneralTable[[#This Row],[Dur. ST]]),NA())</f>
        <v>1012.91</v>
      </c>
    </row>
    <row r="58" spans="2:6" x14ac:dyDescent="0.3">
      <c r="B58">
        <f>IFERROR(GeneralTable[[#This Row],[Ref.]],NA())</f>
        <v>53</v>
      </c>
      <c r="C58" s="17" t="e">
        <f>IFERROR(IF(GeneralTable[[#This Row],[Exclude From Chart]]="X",NA(),GeneralTable[[#This Row],[CPU]]&amp; " [" &amp; GeneralTable[[#This Row],[Ref.]] &amp; "]"),NA())</f>
        <v>#N/A</v>
      </c>
      <c r="D58" s="21"/>
      <c r="E58" s="12" t="e">
        <f>IFERROR(IF(OR(GeneralTable[[#This Row],[Exclude From Chart]]="X",PerfPowerST[[#This Row],[ExcludeHere]]="X"),NA(),GeneralTable[[#This Row],[Cons. ST]]),NA())</f>
        <v>#N/A</v>
      </c>
      <c r="F58" s="19" t="e">
        <f>IFERROR(IF(OR(GeneralTable[[#This Row],[Exclude From Chart]]="X",PerfPowerST[[#This Row],[ExcludeHere]]="X"),NA(),GeneralTable[[#This Row],[Dur. ST]]),NA())</f>
        <v>#N/A</v>
      </c>
    </row>
    <row r="59" spans="2:6" x14ac:dyDescent="0.3">
      <c r="B59">
        <f>IFERROR(GeneralTable[[#This Row],[Ref.]],NA())</f>
        <v>56</v>
      </c>
      <c r="C59" s="17" t="e">
        <f>IFERROR(IF(GeneralTable[[#This Row],[Exclude From Chart]]="X",NA(),GeneralTable[[#This Row],[CPU]]&amp; " [" &amp; GeneralTable[[#This Row],[Ref.]] &amp; "]"),NA())</f>
        <v>#N/A</v>
      </c>
      <c r="D59" s="21"/>
      <c r="E59" s="12" t="e">
        <f>IFERROR(IF(OR(GeneralTable[[#This Row],[Exclude From Chart]]="X",PerfPowerST[[#This Row],[ExcludeHere]]="X"),NA(),GeneralTable[[#This Row],[Cons. ST]]),NA())</f>
        <v>#N/A</v>
      </c>
      <c r="F59" s="19" t="e">
        <f>IFERROR(IF(OR(GeneralTable[[#This Row],[Exclude From Chart]]="X",PerfPowerST[[#This Row],[ExcludeHere]]="X"),NA(),GeneralTable[[#This Row],[Dur. ST]]),NA())</f>
        <v>#N/A</v>
      </c>
    </row>
    <row r="60" spans="2:6" x14ac:dyDescent="0.3">
      <c r="B60">
        <f>IFERROR(GeneralTable[[#This Row],[Ref.]],NA())</f>
        <v>57</v>
      </c>
      <c r="C60" s="17" t="str">
        <f>IFERROR(IF(GeneralTable[[#This Row],[Exclude From Chart]]="X",NA(),GeneralTable[[#This Row],[CPU]]&amp; " [" &amp; GeneralTable[[#This Row],[Ref.]] &amp; "]"),NA())</f>
        <v>i7 3770K (Ivy Bridge) [57]</v>
      </c>
      <c r="D60" s="21"/>
      <c r="E60" s="12">
        <f>IFERROR(IF(OR(GeneralTable[[#This Row],[Exclude From Chart]]="X",PerfPowerST[[#This Row],[ExcludeHere]]="X"),NA(),GeneralTable[[#This Row],[Cons. ST]]),NA())</f>
        <v>27072.99</v>
      </c>
      <c r="F60" s="19">
        <f>IFERROR(IF(OR(GeneralTable[[#This Row],[Exclude From Chart]]="X",PerfPowerST[[#This Row],[ExcludeHere]]="X"),NA(),GeneralTable[[#This Row],[Dur. ST]]),NA())</f>
        <v>1034.0899999999999</v>
      </c>
    </row>
    <row r="61" spans="2:6" x14ac:dyDescent="0.3">
      <c r="B61">
        <f>IFERROR(GeneralTable[[#This Row],[Ref.]],NA())</f>
        <v>58</v>
      </c>
      <c r="C61" s="17" t="str">
        <f>IFERROR(IF(GeneralTable[[#This Row],[Exclude From Chart]]="X",NA(),GeneralTable[[#This Row],[CPU]]&amp; " [" &amp; GeneralTable[[#This Row],[Ref.]] &amp; "]"),NA())</f>
        <v>i5 4300U (Haswell) [58]</v>
      </c>
      <c r="D61" s="21"/>
      <c r="E61" s="12">
        <f>IFERROR(IF(OR(GeneralTable[[#This Row],[Exclude From Chart]]="X",PerfPowerST[[#This Row],[ExcludeHere]]="X"),NA(),GeneralTable[[#This Row],[Cons. ST]]),NA())</f>
        <v>13379.46</v>
      </c>
      <c r="F61" s="19">
        <f>IFERROR(IF(OR(GeneralTable[[#This Row],[Exclude From Chart]]="X",PerfPowerST[[#This Row],[ExcludeHere]]="X"),NA(),GeneralTable[[#This Row],[Dur. ST]]),NA())</f>
        <v>1267.9000000000001</v>
      </c>
    </row>
    <row r="62" spans="2:6" x14ac:dyDescent="0.3">
      <c r="B62">
        <f>IFERROR(GeneralTable[[#This Row],[Ref.]],NA())</f>
        <v>59</v>
      </c>
      <c r="C62" s="17" t="str">
        <f>IFERROR(IF(GeneralTable[[#This Row],[Exclude From Chart]]="X",NA(),GeneralTable[[#This Row],[CPU]]&amp; " [" &amp; GeneralTable[[#This Row],[Ref.]] &amp; "]"),NA())</f>
        <v>R5 2600X (Pinnacle Ridge) [59]</v>
      </c>
      <c r="D62" s="21"/>
      <c r="E62" s="12">
        <f>IFERROR(IF(OR(GeneralTable[[#This Row],[Exclude From Chart]]="X",PerfPowerST[[#This Row],[ExcludeHere]]="X"),NA(),GeneralTable[[#This Row],[Cons. ST]]),NA())</f>
        <v>30535</v>
      </c>
      <c r="F62" s="19">
        <f>IFERROR(IF(OR(GeneralTable[[#This Row],[Exclude From Chart]]="X",PerfPowerST[[#This Row],[ExcludeHere]]="X"),NA(),GeneralTable[[#This Row],[Dur. ST]]),NA())</f>
        <v>784.57</v>
      </c>
    </row>
    <row r="63" spans="2:6" x14ac:dyDescent="0.3">
      <c r="B63">
        <f>IFERROR(GeneralTable[[#This Row],[Ref.]],NA())</f>
        <v>60</v>
      </c>
      <c r="C63" s="17" t="str">
        <f>IFERROR(IF(GeneralTable[[#This Row],[Exclude From Chart]]="X",NA(),GeneralTable[[#This Row],[CPU]]&amp; " [" &amp; GeneralTable[[#This Row],[Ref.]] &amp; "]"),NA())</f>
        <v>i5 3320M (Ivy Bridge) [60]</v>
      </c>
      <c r="D63" s="21"/>
      <c r="E63" s="12">
        <f>IFERROR(IF(OR(GeneralTable[[#This Row],[Exclude From Chart]]="X",PerfPowerST[[#This Row],[ExcludeHere]]="X"),NA(),GeneralTable[[#This Row],[Cons. ST]]),NA())</f>
        <v>18966</v>
      </c>
      <c r="F63" s="19">
        <f>IFERROR(IF(OR(GeneralTable[[#This Row],[Exclude From Chart]]="X",PerfPowerST[[#This Row],[ExcludeHere]]="X"),NA(),GeneralTable[[#This Row],[Dur. ST]]),NA())</f>
        <v>1410.7</v>
      </c>
    </row>
    <row r="64" spans="2:6" x14ac:dyDescent="0.3">
      <c r="B64">
        <f>IFERROR(GeneralTable[[#This Row],[Ref.]],NA())</f>
        <v>61</v>
      </c>
      <c r="C64" s="17" t="e">
        <f>IFERROR(IF(GeneralTable[[#This Row],[Exclude From Chart]]="X",NA(),GeneralTable[[#This Row],[CPU]]&amp; " [" &amp; GeneralTable[[#This Row],[Ref.]] &amp; "]"),NA())</f>
        <v>#N/A</v>
      </c>
      <c r="D64" s="21"/>
      <c r="E64" s="12" t="e">
        <f>IFERROR(IF(OR(GeneralTable[[#This Row],[Exclude From Chart]]="X",PerfPowerST[[#This Row],[ExcludeHere]]="X"),NA(),GeneralTable[[#This Row],[Cons. ST]]),NA())</f>
        <v>#N/A</v>
      </c>
      <c r="F64" s="19" t="e">
        <f>IFERROR(IF(OR(GeneralTable[[#This Row],[Exclude From Chart]]="X",PerfPowerST[[#This Row],[ExcludeHere]]="X"),NA(),GeneralTable[[#This Row],[Dur. ST]]),NA())</f>
        <v>#N/A</v>
      </c>
    </row>
    <row r="65" spans="2:6" x14ac:dyDescent="0.3">
      <c r="B65">
        <f>IFERROR(GeneralTable[[#This Row],[Ref.]],NA())</f>
        <v>62</v>
      </c>
      <c r="C65" s="17" t="str">
        <f>IFERROR(IF(GeneralTable[[#This Row],[Exclude From Chart]]="X",NA(),GeneralTable[[#This Row],[CPU]]&amp; " [" &amp; GeneralTable[[#This Row],[Ref.]] &amp; "]"),NA())</f>
        <v>i7 2600 (Sandy Bridge) [62]</v>
      </c>
      <c r="D65" s="21"/>
      <c r="E65" s="12">
        <f>IFERROR(IF(OR(GeneralTable[[#This Row],[Exclude From Chart]]="X",PerfPowerST[[#This Row],[ExcludeHere]]="X"),NA(),GeneralTable[[#This Row],[Cons. ST]]),NA())</f>
        <v>30292</v>
      </c>
      <c r="F65" s="19">
        <f>IFERROR(IF(OR(GeneralTable[[#This Row],[Exclude From Chart]]="X",PerfPowerST[[#This Row],[ExcludeHere]]="X"),NA(),GeneralTable[[#This Row],[Dur. ST]]),NA())</f>
        <v>1163.82</v>
      </c>
    </row>
    <row r="66" spans="2:6" x14ac:dyDescent="0.3">
      <c r="B66">
        <f>IFERROR(GeneralTable[[#This Row],[Ref.]],NA())</f>
        <v>63</v>
      </c>
      <c r="C66" s="17" t="str">
        <f>IFERROR(IF(GeneralTable[[#This Row],[Exclude From Chart]]="X",NA(),GeneralTable[[#This Row],[CPU]]&amp; " [" &amp; GeneralTable[[#This Row],[Ref.]] &amp; "]"),NA())</f>
        <v>i3 6157U (Skylake) [63]</v>
      </c>
      <c r="D66" s="21"/>
      <c r="E66" s="12">
        <f>IFERROR(IF(OR(GeneralTable[[#This Row],[Exclude From Chart]]="X",PerfPowerST[[#This Row],[ExcludeHere]]="X"),NA(),GeneralTable[[#This Row],[Cons. ST]]),NA())</f>
        <v>6987</v>
      </c>
      <c r="F66" s="19">
        <f>IFERROR(IF(OR(GeneralTable[[#This Row],[Exclude From Chart]]="X",PerfPowerST[[#This Row],[ExcludeHere]]="X"),NA(),GeneralTable[[#This Row],[Dur. ST]]),NA())</f>
        <v>1277.45</v>
      </c>
    </row>
    <row r="67" spans="2:6" x14ac:dyDescent="0.3">
      <c r="B67">
        <f>IFERROR(GeneralTable[[#This Row],[Ref.]],NA())</f>
        <v>64</v>
      </c>
      <c r="C67" s="17" t="e">
        <f>IFERROR(IF(GeneralTable[[#This Row],[Exclude From Chart]]="X",NA(),GeneralTable[[#This Row],[CPU]]&amp; " [" &amp; GeneralTable[[#This Row],[Ref.]] &amp; "]"),NA())</f>
        <v>#N/A</v>
      </c>
      <c r="D67" s="21"/>
      <c r="E67" s="12" t="e">
        <f>IFERROR(IF(OR(GeneralTable[[#This Row],[Exclude From Chart]]="X",PerfPowerST[[#This Row],[ExcludeHere]]="X"),NA(),GeneralTable[[#This Row],[Cons. ST]]),NA())</f>
        <v>#N/A</v>
      </c>
      <c r="F67" s="19" t="e">
        <f>IFERROR(IF(OR(GeneralTable[[#This Row],[Exclude From Chart]]="X",PerfPowerST[[#This Row],[ExcludeHere]]="X"),NA(),GeneralTable[[#This Row],[Dur. ST]]),NA())</f>
        <v>#N/A</v>
      </c>
    </row>
    <row r="68" spans="2:6" x14ac:dyDescent="0.3">
      <c r="B68">
        <f>IFERROR(GeneralTable[[#This Row],[Ref.]],NA())</f>
        <v>65</v>
      </c>
      <c r="C68" s="17" t="e">
        <f>IFERROR(IF(GeneralTable[[#This Row],[Exclude From Chart]]="X",NA(),GeneralTable[[#This Row],[CPU]]&amp; " [" &amp; GeneralTable[[#This Row],[Ref.]] &amp; "]"),NA())</f>
        <v>#N/A</v>
      </c>
      <c r="D68" s="21"/>
      <c r="E68" s="12" t="e">
        <f>IFERROR(IF(OR(GeneralTable[[#This Row],[Exclude From Chart]]="X",PerfPowerST[[#This Row],[ExcludeHere]]="X"),NA(),GeneralTable[[#This Row],[Cons. ST]]),NA())</f>
        <v>#N/A</v>
      </c>
      <c r="F68" s="19" t="e">
        <f>IFERROR(IF(OR(GeneralTable[[#This Row],[Exclude From Chart]]="X",PerfPowerST[[#This Row],[ExcludeHere]]="X"),NA(),GeneralTable[[#This Row],[Dur. ST]]),NA())</f>
        <v>#N/A</v>
      </c>
    </row>
    <row r="69" spans="2:6" x14ac:dyDescent="0.3">
      <c r="B69">
        <f>IFERROR(GeneralTable[[#This Row],[Ref.]],NA())</f>
        <v>66</v>
      </c>
      <c r="C69" s="17" t="str">
        <f>IFERROR(IF(GeneralTable[[#This Row],[Exclude From Chart]]="X",NA(),GeneralTable[[#This Row],[CPU]]&amp; " [" &amp; GeneralTable[[#This Row],[Ref.]] &amp; "]"),NA())</f>
        <v>R7 5800X (Vermeer) [66]</v>
      </c>
      <c r="D69" s="21"/>
      <c r="E69" s="12">
        <f>IFERROR(IF(OR(GeneralTable[[#This Row],[Exclude From Chart]]="X",PerfPowerST[[#This Row],[ExcludeHere]]="X"),NA(),GeneralTable[[#This Row],[Cons. ST]]),NA())</f>
        <v>24558</v>
      </c>
      <c r="F69" s="19">
        <f>IFERROR(IF(OR(GeneralTable[[#This Row],[Exclude From Chart]]="X",PerfPowerST[[#This Row],[ExcludeHere]]="X"),NA(),GeneralTable[[#This Row],[Dur. ST]]),NA())</f>
        <v>527.33000000000004</v>
      </c>
    </row>
    <row r="70" spans="2:6" x14ac:dyDescent="0.3">
      <c r="B70">
        <f>IFERROR(GeneralTable[[#This Row],[Ref.]],NA())</f>
        <v>67</v>
      </c>
      <c r="C70" s="17" t="e">
        <f>IFERROR(IF(GeneralTable[[#This Row],[Exclude From Chart]]="X",NA(),GeneralTable[[#This Row],[CPU]]&amp; " [" &amp; GeneralTable[[#This Row],[Ref.]] &amp; "]"),NA())</f>
        <v>#N/A</v>
      </c>
      <c r="D70" s="21"/>
      <c r="E70" s="12" t="e">
        <f>IFERROR(IF(OR(GeneralTable[[#This Row],[Exclude From Chart]]="X",PerfPowerST[[#This Row],[ExcludeHere]]="X"),NA(),GeneralTable[[#This Row],[Cons. ST]]),NA())</f>
        <v>#N/A</v>
      </c>
      <c r="F70" s="19" t="e">
        <f>IFERROR(IF(OR(GeneralTable[[#This Row],[Exclude From Chart]]="X",PerfPowerST[[#This Row],[ExcludeHere]]="X"),NA(),GeneralTable[[#This Row],[Dur. ST]]),NA())</f>
        <v>#N/A</v>
      </c>
    </row>
    <row r="71" spans="2:6" x14ac:dyDescent="0.3">
      <c r="B71">
        <f>IFERROR(GeneralTable[[#This Row],[Ref.]],NA())</f>
        <v>68</v>
      </c>
      <c r="C71" s="17" t="str">
        <f>IFERROR(IF(GeneralTable[[#This Row],[Exclude From Chart]]="X",NA(),GeneralTable[[#This Row],[CPU]]&amp; " [" &amp; GeneralTable[[#This Row],[Ref.]] &amp; "]"),NA())</f>
        <v>i9 11980HK (TigerLake-8C) [68]</v>
      </c>
      <c r="D71" s="21"/>
      <c r="E71" s="12">
        <f>IFERROR(IF(OR(GeneralTable[[#This Row],[Exclude From Chart]]="X",PerfPowerST[[#This Row],[ExcludeHere]]="X"),NA(),GeneralTable[[#This Row],[Cons. ST]]),NA())</f>
        <v>12519</v>
      </c>
      <c r="F71" s="19">
        <f>IFERROR(IF(OR(GeneralTable[[#This Row],[Exclude From Chart]]="X",PerfPowerST[[#This Row],[ExcludeHere]]="X"),NA(),GeneralTable[[#This Row],[Dur. ST]]),NA())</f>
        <v>541.62</v>
      </c>
    </row>
    <row r="72" spans="2:6" x14ac:dyDescent="0.3">
      <c r="B72">
        <f>IFERROR(GeneralTable[[#This Row],[Ref.]],NA())</f>
        <v>69</v>
      </c>
      <c r="C72" s="17" t="e">
        <f>IFERROR(IF(GeneralTable[[#This Row],[Exclude From Chart]]="X",NA(),GeneralTable[[#This Row],[CPU]]&amp; " [" &amp; GeneralTable[[#This Row],[Ref.]] &amp; "]"),NA())</f>
        <v>#N/A</v>
      </c>
      <c r="D72" s="21"/>
      <c r="E72" s="12" t="e">
        <f>IFERROR(IF(OR(GeneralTable[[#This Row],[Exclude From Chart]]="X",PerfPowerST[[#This Row],[ExcludeHere]]="X"),NA(),GeneralTable[[#This Row],[Cons. ST]]),NA())</f>
        <v>#N/A</v>
      </c>
      <c r="F72" s="19" t="e">
        <f>IFERROR(IF(OR(GeneralTable[[#This Row],[Exclude From Chart]]="X",PerfPowerST[[#This Row],[ExcludeHere]]="X"),NA(),GeneralTable[[#This Row],[Dur. ST]]),NA())</f>
        <v>#N/A</v>
      </c>
    </row>
    <row r="73" spans="2:6" x14ac:dyDescent="0.3">
      <c r="B73">
        <f>IFERROR(GeneralTable[[#This Row],[Ref.]],NA())</f>
        <v>70</v>
      </c>
      <c r="C73" s="17" t="e">
        <f>IFERROR(IF(GeneralTable[[#This Row],[Exclude From Chart]]="X",NA(),GeneralTable[[#This Row],[CPU]]&amp; " [" &amp; GeneralTable[[#This Row],[Ref.]] &amp; "]"),NA())</f>
        <v>#N/A</v>
      </c>
      <c r="D73" s="21"/>
      <c r="E73" s="12" t="e">
        <f>IFERROR(IF(OR(GeneralTable[[#This Row],[Exclude From Chart]]="X",PerfPowerST[[#This Row],[ExcludeHere]]="X"),NA(),GeneralTable[[#This Row],[Cons. ST]]),NA())</f>
        <v>#N/A</v>
      </c>
      <c r="F73" s="19" t="e">
        <f>IFERROR(IF(OR(GeneralTable[[#This Row],[Exclude From Chart]]="X",PerfPowerST[[#This Row],[ExcludeHere]]="X"),NA(),GeneralTable[[#This Row],[Dur. ST]]),NA())</f>
        <v>#N/A</v>
      </c>
    </row>
    <row r="74" spans="2:6" x14ac:dyDescent="0.3">
      <c r="B74">
        <f>IFERROR(GeneralTable[[#This Row],[Ref.]],NA())</f>
        <v>71</v>
      </c>
      <c r="C74" s="17" t="str">
        <f>IFERROR(IF(GeneralTable[[#This Row],[Exclude From Chart]]="X",NA(),GeneralTable[[#This Row],[CPU]]&amp; " [" &amp; GeneralTable[[#This Row],[Ref.]] &amp; "]"),NA())</f>
        <v>i7 9750H (Coffee Lake) [71]</v>
      </c>
      <c r="D74" s="21"/>
      <c r="E74" s="12">
        <f>IFERROR(IF(OR(GeneralTable[[#This Row],[Exclude From Chart]]="X",PerfPowerST[[#This Row],[ExcludeHere]]="X"),NA(),GeneralTable[[#This Row],[Cons. ST]]),NA())</f>
        <v>13062.5</v>
      </c>
      <c r="F74" s="19">
        <f>IFERROR(IF(OR(GeneralTable[[#This Row],[Exclude From Chart]]="X",PerfPowerST[[#This Row],[ExcludeHere]]="X"),NA(),GeneralTable[[#This Row],[Dur. ST]]),NA())</f>
        <v>689.24</v>
      </c>
    </row>
    <row r="75" spans="2:6" x14ac:dyDescent="0.3">
      <c r="B75">
        <f>IFERROR(GeneralTable[[#This Row],[Ref.]],NA())</f>
        <v>72</v>
      </c>
      <c r="C75" s="17" t="str">
        <f>IFERROR(IF(GeneralTable[[#This Row],[Exclude From Chart]]="X",NA(),GeneralTable[[#This Row],[CPU]]&amp; " [" &amp; GeneralTable[[#This Row],[Ref.]] &amp; "]"),NA())</f>
        <v>R7 2700X (Pinnacle Ridge) [72]</v>
      </c>
      <c r="D75" s="21"/>
      <c r="E75" s="12">
        <f>IFERROR(IF(OR(GeneralTable[[#This Row],[Exclude From Chart]]="X",PerfPowerST[[#This Row],[ExcludeHere]]="X"),NA(),GeneralTable[[#This Row],[Cons. ST]]),NA())</f>
        <v>25952</v>
      </c>
      <c r="F75" s="19">
        <f>IFERROR(IF(OR(GeneralTable[[#This Row],[Exclude From Chart]]="X",PerfPowerST[[#This Row],[ExcludeHere]]="X"),NA(),GeneralTable[[#This Row],[Dur. ST]]),NA())</f>
        <v>767.28</v>
      </c>
    </row>
    <row r="76" spans="2:6" x14ac:dyDescent="0.3">
      <c r="B76">
        <f>IFERROR(GeneralTable[[#This Row],[Ref.]],NA())</f>
        <v>73</v>
      </c>
      <c r="C76" s="17" t="str">
        <f>IFERROR(IF(GeneralTable[[#This Row],[Exclude From Chart]]="X",NA(),GeneralTable[[#This Row],[CPU]]&amp; " [" &amp; GeneralTable[[#This Row],[Ref.]] &amp; "]"),NA())</f>
        <v>R5 3500U (Picasso) [73]</v>
      </c>
      <c r="D76" s="21"/>
      <c r="E76" s="12">
        <f>IFERROR(IF(OR(GeneralTable[[#This Row],[Exclude From Chart]]="X",PerfPowerST[[#This Row],[ExcludeHere]]="X"),NA(),GeneralTable[[#This Row],[Cons. ST]]),NA())</f>
        <v>13745</v>
      </c>
      <c r="F76" s="19">
        <f>IFERROR(IF(OR(GeneralTable[[#This Row],[Exclude From Chart]]="X",PerfPowerST[[#This Row],[ExcludeHere]]="X"),NA(),GeneralTable[[#This Row],[Dur. ST]]),NA())</f>
        <v>931.73</v>
      </c>
    </row>
    <row r="77" spans="2:6" x14ac:dyDescent="0.3">
      <c r="B77">
        <f>IFERROR(GeneralTable[[#This Row],[Ref.]],NA())</f>
        <v>74</v>
      </c>
      <c r="C77" s="17" t="str">
        <f>IFERROR(IF(GeneralTable[[#This Row],[Exclude From Chart]]="X",NA(),GeneralTable[[#This Row],[CPU]]&amp; " [" &amp; GeneralTable[[#This Row],[Ref.]] &amp; "]"),NA())</f>
        <v>R5 4500U (Renoir) [74]</v>
      </c>
      <c r="D77" s="21"/>
      <c r="E77" s="12">
        <f>IFERROR(IF(OR(GeneralTable[[#This Row],[Exclude From Chart]]="X",PerfPowerST[[#This Row],[ExcludeHere]]="X"),NA(),GeneralTable[[#This Row],[Cons. ST]]),NA())</f>
        <v>7302.14</v>
      </c>
      <c r="F77" s="19">
        <f>IFERROR(IF(OR(GeneralTable[[#This Row],[Exclude From Chart]]="X",PerfPowerST[[#This Row],[ExcludeHere]]="X"),NA(),GeneralTable[[#This Row],[Dur. ST]]),NA())</f>
        <v>720.78</v>
      </c>
    </row>
    <row r="78" spans="2:6" x14ac:dyDescent="0.3">
      <c r="B78">
        <f>IFERROR(GeneralTable[[#This Row],[Ref.]],NA())</f>
        <v>75</v>
      </c>
      <c r="C78" s="17" t="str">
        <f>IFERROR(IF(GeneralTable[[#This Row],[Exclude From Chart]]="X",NA(),GeneralTable[[#This Row],[CPU]]&amp; " [" &amp; GeneralTable[[#This Row],[Ref.]] &amp; "]"),NA())</f>
        <v>R5 2500U (Raven Ridge) [75]</v>
      </c>
      <c r="D78" s="21"/>
      <c r="E78" s="12">
        <f>IFERROR(IF(OR(GeneralTable[[#This Row],[Exclude From Chart]]="X",PerfPowerST[[#This Row],[ExcludeHere]]="X"),NA(),GeneralTable[[#This Row],[Cons. ST]]),NA())</f>
        <v>7799</v>
      </c>
      <c r="F78" s="19">
        <f>IFERROR(IF(OR(GeneralTable[[#This Row],[Exclude From Chart]]="X",PerfPowerST[[#This Row],[ExcludeHere]]="X"),NA(),GeneralTable[[#This Row],[Dur. ST]]),NA())</f>
        <v>1013.61</v>
      </c>
    </row>
    <row r="79" spans="2:6" x14ac:dyDescent="0.3">
      <c r="B79">
        <f>IFERROR(GeneralTable[[#This Row],[Ref.]],NA())</f>
        <v>76</v>
      </c>
      <c r="C79" s="17" t="str">
        <f>IFERROR(IF(GeneralTable[[#This Row],[Exclude From Chart]]="X",NA(),GeneralTable[[#This Row],[CPU]]&amp; " [" &amp; GeneralTable[[#This Row],[Ref.]] &amp; "]"),NA())</f>
        <v>R5 5600X (Vermeer) [76]</v>
      </c>
      <c r="D79" s="21"/>
      <c r="E79" s="12">
        <f>IFERROR(IF(OR(GeneralTable[[#This Row],[Exclude From Chart]]="X",PerfPowerST[[#This Row],[ExcludeHere]]="X"),NA(),GeneralTable[[#This Row],[Cons. ST]]),NA())</f>
        <v>20057.62</v>
      </c>
      <c r="F79" s="19">
        <f>IFERROR(IF(OR(GeneralTable[[#This Row],[Exclude From Chart]]="X",PerfPowerST[[#This Row],[ExcludeHere]]="X"),NA(),GeneralTable[[#This Row],[Dur. ST]]),NA())</f>
        <v>525.22</v>
      </c>
    </row>
    <row r="80" spans="2:6" x14ac:dyDescent="0.3">
      <c r="B80">
        <f>IFERROR(GeneralTable[[#This Row],[Ref.]],NA())</f>
        <v>77</v>
      </c>
      <c r="C80" s="17" t="str">
        <f>IFERROR(IF(GeneralTable[[#This Row],[Exclude From Chart]]="X",NA(),GeneralTable[[#This Row],[CPU]]&amp; " [" &amp; GeneralTable[[#This Row],[Ref.]] &amp; "]"),NA())</f>
        <v>R7 5800H (Cezanne) [77]</v>
      </c>
      <c r="D80" s="21"/>
      <c r="E80" s="12">
        <f>IFERROR(IF(OR(GeneralTable[[#This Row],[Exclude From Chart]]="X",PerfPowerST[[#This Row],[ExcludeHere]]="X"),NA(),GeneralTable[[#This Row],[Cons. ST]]),NA())</f>
        <v>8085</v>
      </c>
      <c r="F80" s="19">
        <f>IFERROR(IF(OR(GeneralTable[[#This Row],[Exclude From Chart]]="X",PerfPowerST[[#This Row],[ExcludeHere]]="X"),NA(),GeneralTable[[#This Row],[Dur. ST]]),NA())</f>
        <v>587.17999999999995</v>
      </c>
    </row>
    <row r="81" spans="2:6" x14ac:dyDescent="0.3">
      <c r="B81">
        <f>IFERROR(GeneralTable[[#This Row],[Ref.]],NA())</f>
        <v>78</v>
      </c>
      <c r="C81" s="17" t="e">
        <f>IFERROR(IF(GeneralTable[[#This Row],[Exclude From Chart]]="X",NA(),GeneralTable[[#This Row],[CPU]]&amp; " [" &amp; GeneralTable[[#This Row],[Ref.]] &amp; "]"),NA())</f>
        <v>#N/A</v>
      </c>
      <c r="D81" s="21"/>
      <c r="E81" s="12" t="e">
        <f>IFERROR(IF(OR(GeneralTable[[#This Row],[Exclude From Chart]]="X",PerfPowerST[[#This Row],[ExcludeHere]]="X"),NA(),GeneralTable[[#This Row],[Cons. ST]]),NA())</f>
        <v>#N/A</v>
      </c>
      <c r="F81" s="19" t="e">
        <f>IFERROR(IF(OR(GeneralTable[[#This Row],[Exclude From Chart]]="X",PerfPowerST[[#This Row],[ExcludeHere]]="X"),NA(),GeneralTable[[#This Row],[Dur. ST]]),NA())</f>
        <v>#N/A</v>
      </c>
    </row>
    <row r="82" spans="2:6" x14ac:dyDescent="0.3">
      <c r="B82">
        <f>IFERROR(GeneralTable[[#This Row],[Ref.]],NA())</f>
        <v>79</v>
      </c>
      <c r="C82" s="17" t="str">
        <f>IFERROR(IF(GeneralTable[[#This Row],[Exclude From Chart]]="X",NA(),GeneralTable[[#This Row],[CPU]]&amp; " [" &amp; GeneralTable[[#This Row],[Ref.]] &amp; "]"),NA())</f>
        <v>P Silver N6000 (JasperLake) [79]</v>
      </c>
      <c r="D82" s="21"/>
      <c r="E82" s="12">
        <f>IFERROR(IF(OR(GeneralTable[[#This Row],[Exclude From Chart]]="X",PerfPowerST[[#This Row],[ExcludeHere]]="X"),NA(),GeneralTable[[#This Row],[Cons. ST]]),NA())</f>
        <v>8577.2000000000007</v>
      </c>
      <c r="F82" s="19">
        <f>IFERROR(IF(OR(GeneralTable[[#This Row],[Exclude From Chart]]="X",PerfPowerST[[#This Row],[ExcludeHere]]="X"),NA(),GeneralTable[[#This Row],[Dur. ST]]),NA())</f>
        <v>1227</v>
      </c>
    </row>
    <row r="83" spans="2:6" x14ac:dyDescent="0.3">
      <c r="B83">
        <f>IFERROR(GeneralTable[[#This Row],[Ref.]],NA())</f>
        <v>80</v>
      </c>
      <c r="C83" s="17" t="str">
        <f>IFERROR(IF(GeneralTable[[#This Row],[Exclude From Chart]]="X",NA(),GeneralTable[[#This Row],[CPU]]&amp; " [" &amp; GeneralTable[[#This Row],[Ref.]] &amp; "]"),NA())</f>
        <v>Celeron N5100 (JasperLake) [80]</v>
      </c>
      <c r="D83" s="21"/>
      <c r="E83" s="12">
        <f>IFERROR(IF(OR(GeneralTable[[#This Row],[Exclude From Chart]]="X",PerfPowerST[[#This Row],[ExcludeHere]]="X"),NA(),GeneralTable[[#This Row],[Cons. ST]]),NA())</f>
        <v>9505</v>
      </c>
      <c r="F83" s="19">
        <f>IFERROR(IF(OR(GeneralTable[[#This Row],[Exclude From Chart]]="X",PerfPowerST[[#This Row],[ExcludeHere]]="X"),NA(),GeneralTable[[#This Row],[Dur. ST]]),NA())</f>
        <v>1597.64</v>
      </c>
    </row>
    <row r="84" spans="2:6" x14ac:dyDescent="0.3">
      <c r="B84">
        <f>IFERROR(GeneralTable[[#This Row],[Ref.]],NA())</f>
        <v>81</v>
      </c>
      <c r="C84" s="17" t="str">
        <f>IFERROR(IF(GeneralTable[[#This Row],[Exclude From Chart]]="X",NA(),GeneralTable[[#This Row],[CPU]]&amp; " [" &amp; GeneralTable[[#This Row],[Ref.]] &amp; "]"),NA())</f>
        <v>R3 4300G (Renoir) [81]</v>
      </c>
      <c r="D84" s="21"/>
      <c r="E84" s="12">
        <f>IFERROR(IF(OR(GeneralTable[[#This Row],[Exclude From Chart]]="X",PerfPowerST[[#This Row],[ExcludeHere]]="X"),NA(),GeneralTable[[#This Row],[Cons. ST]]),NA())</f>
        <v>6349.88</v>
      </c>
      <c r="F84" s="19">
        <f>IFERROR(IF(OR(GeneralTable[[#This Row],[Exclude From Chart]]="X",PerfPowerST[[#This Row],[ExcludeHere]]="X"),NA(),GeneralTable[[#This Row],[Dur. ST]]),NA())</f>
        <v>835.72</v>
      </c>
    </row>
    <row r="85" spans="2:6" x14ac:dyDescent="0.3">
      <c r="B85">
        <f>IFERROR(GeneralTable[[#This Row],[Ref.]],NA())</f>
        <v>82</v>
      </c>
      <c r="C85" s="17" t="str">
        <f>IFERROR(IF(GeneralTable[[#This Row],[Exclude From Chart]]="X",NA(),GeneralTable[[#This Row],[CPU]]&amp; " [" &amp; GeneralTable[[#This Row],[Ref.]] &amp; "]"),NA())</f>
        <v>i7 1165G7 (TigerLake) [82]</v>
      </c>
      <c r="D85" s="21"/>
      <c r="E85" s="12">
        <f>IFERROR(IF(OR(GeneralTable[[#This Row],[Exclude From Chart]]="X",PerfPowerST[[#This Row],[ExcludeHere]]="X"),NA(),GeneralTable[[#This Row],[Cons. ST]]),NA())</f>
        <v>11590</v>
      </c>
      <c r="F85" s="19">
        <f>IFERROR(IF(OR(GeneralTable[[#This Row],[Exclude From Chart]]="X",PerfPowerST[[#This Row],[ExcludeHere]]="X"),NA(),GeneralTable[[#This Row],[Dur. ST]]),NA())</f>
        <v>553.66999999999996</v>
      </c>
    </row>
    <row r="86" spans="2:6" x14ac:dyDescent="0.3">
      <c r="B86">
        <f>IFERROR(GeneralTable[[#This Row],[Ref.]],NA())</f>
        <v>83</v>
      </c>
      <c r="C86" s="17" t="str">
        <f>IFERROR(IF(GeneralTable[[#This Row],[Exclude From Chart]]="X",NA(),GeneralTable[[#This Row],[CPU]]&amp; " [" &amp; GeneralTable[[#This Row],[Ref.]] &amp; "]"),NA())</f>
        <v>i5 11500 (Rocket Lake) [83]</v>
      </c>
      <c r="D86" s="21"/>
      <c r="E86" s="12">
        <f>IFERROR(IF(OR(GeneralTable[[#This Row],[Exclude From Chart]]="X",PerfPowerST[[#This Row],[ExcludeHere]]="X"),NA(),GeneralTable[[#This Row],[Cons. ST]]),NA())</f>
        <v>20987</v>
      </c>
      <c r="F86" s="19">
        <f>IFERROR(IF(OR(GeneralTable[[#This Row],[Exclude From Chart]]="X",PerfPowerST[[#This Row],[ExcludeHere]]="X"),NA(),GeneralTable[[#This Row],[Dur. ST]]),NA())</f>
        <v>570.83000000000004</v>
      </c>
    </row>
    <row r="87" spans="2:6" x14ac:dyDescent="0.3">
      <c r="B87">
        <f>IFERROR(GeneralTable[[#This Row],[Ref.]],NA())</f>
        <v>84</v>
      </c>
      <c r="C87" s="17" t="str">
        <f>IFERROR(IF(GeneralTable[[#This Row],[Exclude From Chart]]="X",NA(),GeneralTable[[#This Row],[CPU]]&amp; " [" &amp; GeneralTable[[#This Row],[Ref.]] &amp; "]"),NA())</f>
        <v>i7 11700K (Rocket Lake) [84]</v>
      </c>
      <c r="D87" s="21"/>
      <c r="E87" s="12">
        <f>IFERROR(IF(OR(GeneralTable[[#This Row],[Exclude From Chart]]="X",PerfPowerST[[#This Row],[ExcludeHere]]="X"),NA(),GeneralTable[[#This Row],[Cons. ST]]),NA())</f>
        <v>23458.63</v>
      </c>
      <c r="F87" s="19">
        <f>IFERROR(IF(OR(GeneralTable[[#This Row],[Exclude From Chart]]="X",PerfPowerST[[#This Row],[ExcludeHere]]="X"),NA(),GeneralTable[[#This Row],[Dur. ST]]),NA())</f>
        <v>507.64</v>
      </c>
    </row>
    <row r="88" spans="2:6" x14ac:dyDescent="0.3">
      <c r="B88">
        <f>IFERROR(GeneralTable[[#This Row],[Ref.]],NA())</f>
        <v>85</v>
      </c>
      <c r="C88" s="18" t="str">
        <f>IFERROR(IF(GeneralTable[[#This Row],[Exclude From Chart]]="X",NA(),GeneralTable[[#This Row],[CPU]]&amp; " [" &amp; GeneralTable[[#This Row],[Ref.]] &amp; "]"),NA())</f>
        <v>i5 11400F (Rocket Lake) [85]</v>
      </c>
      <c r="D88" s="21"/>
      <c r="E88" s="12">
        <f>IFERROR(IF(OR(GeneralTable[[#This Row],[Exclude From Chart]]="X",PerfPowerST[[#This Row],[ExcludeHere]]="X"),NA(),GeneralTable[[#This Row],[Cons. ST]]),NA())</f>
        <v>16480.22</v>
      </c>
      <c r="F88" s="19">
        <f>IFERROR(IF(OR(GeneralTable[[#This Row],[Exclude From Chart]]="X",PerfPowerST[[#This Row],[ExcludeHere]]="X"),NA(),GeneralTable[[#This Row],[Dur. ST]]),NA())</f>
        <v>568.99</v>
      </c>
    </row>
    <row r="89" spans="2:6" x14ac:dyDescent="0.3">
      <c r="B89">
        <f>IFERROR(GeneralTable[[#This Row],[Ref.]],NA())</f>
        <v>86</v>
      </c>
      <c r="C89" s="17" t="e">
        <f>IFERROR(IF(GeneralTable[[#This Row],[Exclude From Chart]]="X",NA(),GeneralTable[[#This Row],[CPU]]&amp; " [" &amp; GeneralTable[[#This Row],[Ref.]] &amp; "]"),NA())</f>
        <v>#N/A</v>
      </c>
      <c r="D89" s="21"/>
      <c r="E89" s="22" t="e">
        <f>IFERROR(IF(OR(GeneralTable[[#This Row],[Exclude From Chart]]="X",PerfPowerST[[#This Row],[ExcludeHere]]="X"),NA(),GeneralTable[[#This Row],[Cons. ST]]),NA())</f>
        <v>#N/A</v>
      </c>
      <c r="F89" s="23" t="e">
        <f>IFERROR(IF(OR(GeneralTable[[#This Row],[Exclude From Chart]]="X",PerfPowerST[[#This Row],[ExcludeHere]]="X"),NA(),GeneralTable[[#This Row],[Dur. ST]]),NA())</f>
        <v>#N/A</v>
      </c>
    </row>
    <row r="90" spans="2:6" x14ac:dyDescent="0.3">
      <c r="B90">
        <f>IFERROR(GeneralTable[[#This Row],[Ref.]],NA())</f>
        <v>87</v>
      </c>
      <c r="C90" s="21" t="str">
        <f>IFERROR(IF(GeneralTable[[#This Row],[Exclude From Chart]]="X",NA(),GeneralTable[[#This Row],[CPU]]&amp; " [" &amp; GeneralTable[[#This Row],[Ref.]] &amp; "]"),NA())</f>
        <v>TR 1900X (Whitehaven) [87]</v>
      </c>
      <c r="D90" s="21"/>
      <c r="E90" s="22">
        <f>IFERROR(IF(OR(GeneralTable[[#This Row],[Exclude From Chart]]="X",PerfPowerST[[#This Row],[ExcludeHere]]="X"),NA(),GeneralTable[[#This Row],[Cons. ST]]),NA())</f>
        <v>48597</v>
      </c>
      <c r="F90" s="23">
        <f>IFERROR(IF(OR(GeneralTable[[#This Row],[Exclude From Chart]]="X",PerfPowerST[[#This Row],[ExcludeHere]]="X"),NA(),GeneralTable[[#This Row],[Dur. ST]]),NA())</f>
        <v>772.61</v>
      </c>
    </row>
    <row r="91" spans="2:6" x14ac:dyDescent="0.3">
      <c r="B91">
        <f>IFERROR(GeneralTable[[#This Row],[Ref.]],NA())</f>
        <v>88</v>
      </c>
      <c r="C91" s="21" t="e">
        <f>IFERROR(IF(GeneralTable[[#This Row],[Exclude From Chart]]="X",NA(),GeneralTable[[#This Row],[CPU]]&amp; " [" &amp; GeneralTable[[#This Row],[Ref.]] &amp; "]"),NA())</f>
        <v>#N/A</v>
      </c>
      <c r="D91" s="21"/>
      <c r="E91" s="22" t="e">
        <f>IFERROR(IF(OR(GeneralTable[[#This Row],[Exclude From Chart]]="X",PerfPowerST[[#This Row],[ExcludeHere]]="X"),NA(),GeneralTable[[#This Row],[Cons. ST]]),NA())</f>
        <v>#N/A</v>
      </c>
      <c r="F91" s="23" t="e">
        <f>IFERROR(IF(OR(GeneralTable[[#This Row],[Exclude From Chart]]="X",PerfPowerST[[#This Row],[ExcludeHere]]="X"),NA(),GeneralTable[[#This Row],[Dur. ST]]),NA())</f>
        <v>#N/A</v>
      </c>
    </row>
    <row r="92" spans="2:6" x14ac:dyDescent="0.3">
      <c r="B92">
        <f>IFERROR(GeneralTable[[#This Row],[Ref.]],NA())</f>
        <v>89</v>
      </c>
      <c r="C92" s="21" t="e">
        <f>IFERROR(IF(GeneralTable[[#This Row],[Exclude From Chart]]="X",NA(),GeneralTable[[#This Row],[CPU]]&amp; " [" &amp; GeneralTable[[#This Row],[Ref.]] &amp; "]"),NA())</f>
        <v>#N/A</v>
      </c>
      <c r="D92" s="21"/>
      <c r="E92" s="22" t="e">
        <f>IFERROR(IF(OR(GeneralTable[[#This Row],[Exclude From Chart]]="X",PerfPowerST[[#This Row],[ExcludeHere]]="X"),NA(),GeneralTable[[#This Row],[Cons. ST]]),NA())</f>
        <v>#N/A</v>
      </c>
      <c r="F92" s="23" t="e">
        <f>IFERROR(IF(OR(GeneralTable[[#This Row],[Exclude From Chart]]="X",PerfPowerST[[#This Row],[ExcludeHere]]="X"),NA(),GeneralTable[[#This Row],[Dur. ST]]),NA())</f>
        <v>#N/A</v>
      </c>
    </row>
    <row r="93" spans="2:6" x14ac:dyDescent="0.3">
      <c r="B93">
        <f>IFERROR(GeneralTable[[#This Row],[Ref.]],NA())</f>
        <v>90</v>
      </c>
      <c r="C93" s="21" t="str">
        <f>IFERROR(IF(GeneralTable[[#This Row],[Exclude From Chart]]="X",NA(),GeneralTable[[#This Row],[CPU]]&amp; " [" &amp; GeneralTable[[#This Row],[Ref.]] &amp; "]"),NA())</f>
        <v>R9 5900X (Vermeer) [90]</v>
      </c>
      <c r="D93" s="21"/>
      <c r="E93" s="22">
        <f>IFERROR(IF(OR(GeneralTable[[#This Row],[Exclude From Chart]]="X",PerfPowerST[[#This Row],[ExcludeHere]]="X"),NA(),GeneralTable[[#This Row],[Cons. ST]]),NA())</f>
        <v>26897</v>
      </c>
      <c r="F93" s="23">
        <f>IFERROR(IF(OR(GeneralTable[[#This Row],[Exclude From Chart]]="X",PerfPowerST[[#This Row],[ExcludeHere]]="X"),NA(),GeneralTable[[#This Row],[Dur. ST]]),NA())</f>
        <v>520.49</v>
      </c>
    </row>
    <row r="94" spans="2:6" x14ac:dyDescent="0.3">
      <c r="B94">
        <f>IFERROR(GeneralTable[[#This Row],[Ref.]],NA())</f>
        <v>91</v>
      </c>
      <c r="C94" s="21" t="str">
        <f>IFERROR(IF(GeneralTable[[#This Row],[Exclude From Chart]]="X",NA(),GeneralTable[[#This Row],[CPU]]&amp; " [" &amp; GeneralTable[[#This Row],[Ref.]] &amp; "]"),NA())</f>
        <v>i5 4690k (Haswell) [91]</v>
      </c>
      <c r="D94" s="21"/>
      <c r="E94" s="24">
        <f>IFERROR(IF(OR(GeneralTable[[#This Row],[Exclude From Chart]]="X",PerfPowerST[[#This Row],[ExcludeHere]]="X"),NA(),GeneralTable[[#This Row],[Cons. ST]]),NA())</f>
        <v>28989</v>
      </c>
      <c r="F94" s="25">
        <f>IFERROR(IF(OR(GeneralTable[[#This Row],[Exclude From Chart]]="X",PerfPowerST[[#This Row],[ExcludeHere]]="X"),NA(),GeneralTable[[#This Row],[Dur. ST]]),NA())</f>
        <v>842.74</v>
      </c>
    </row>
    <row r="95" spans="2:6" x14ac:dyDescent="0.3">
      <c r="B95" s="31" t="e">
        <f>IFERROR(GeneralTable[[#This Row],[Ref.]],NA())</f>
        <v>#N/A</v>
      </c>
      <c r="C95" s="17" t="e">
        <f>IFERROR(IF(GeneralTable[[#This Row],[Exclude From Chart]]="X",NA(),GeneralTable[[#This Row],[CPU]]&amp; " [" &amp; GeneralTable[[#This Row],[Ref.]] &amp; "]"),NA())</f>
        <v>#N/A</v>
      </c>
      <c r="D95" s="21"/>
      <c r="E95" s="22" t="e">
        <f>IFERROR(IF(OR(GeneralTable[[#This Row],[Exclude From Chart]]="X",PerfPowerST[[#This Row],[ExcludeHere]]="X"),NA(),GeneralTable[[#This Row],[Cons. ST]]),NA())</f>
        <v>#N/A</v>
      </c>
      <c r="F95" s="23" t="e">
        <f>IFERROR(IF(OR(GeneralTable[[#This Row],[Exclude From Chart]]="X",PerfPowerST[[#This Row],[ExcludeHere]]="X"),NA(),GeneralTable[[#This Row],[Dur. ST]]),NA())</f>
        <v>#N/A</v>
      </c>
    </row>
    <row r="96" spans="2:6" x14ac:dyDescent="0.3">
      <c r="B96" s="31" t="e">
        <f>IFERROR(GeneralTable[[#This Row],[Ref.]],NA())</f>
        <v>#N/A</v>
      </c>
      <c r="C96" s="21" t="e">
        <f>IFERROR(IF(GeneralTable[[#This Row],[Exclude From Chart]]="X",NA(),GeneralTable[[#This Row],[CPU]]&amp; " [" &amp; GeneralTable[[#This Row],[Ref.]] &amp; "]"),NA())</f>
        <v>#N/A</v>
      </c>
      <c r="D96" s="21"/>
      <c r="E96" s="22" t="e">
        <f>IFERROR(IF(OR(GeneralTable[[#This Row],[Exclude From Chart]]="X",PerfPowerST[[#This Row],[ExcludeHere]]="X"),NA(),GeneralTable[[#This Row],[Cons. ST]]),NA())</f>
        <v>#N/A</v>
      </c>
      <c r="F96" s="23" t="e">
        <f>IFERROR(IF(OR(GeneralTable[[#This Row],[Exclude From Chart]]="X",PerfPowerST[[#This Row],[ExcludeHere]]="X"),NA(),GeneralTable[[#This Row],[Dur. ST]]),NA())</f>
        <v>#N/A</v>
      </c>
    </row>
    <row r="97" spans="2:6" x14ac:dyDescent="0.3">
      <c r="B97" s="31" t="e">
        <f>IFERROR(GeneralTable[[#This Row],[Ref.]],NA())</f>
        <v>#N/A</v>
      </c>
      <c r="C97" s="21" t="e">
        <f>IFERROR(IF(GeneralTable[[#This Row],[Exclude From Chart]]="X",NA(),GeneralTable[[#This Row],[CPU]]&amp; " [" &amp; GeneralTable[[#This Row],[Ref.]] &amp; "]"),NA())</f>
        <v>#N/A</v>
      </c>
      <c r="D97" s="21"/>
      <c r="E97" s="22" t="e">
        <f>IFERROR(IF(OR(GeneralTable[[#This Row],[Exclude From Chart]]="X",PerfPowerST[[#This Row],[ExcludeHere]]="X"),NA(),GeneralTable[[#This Row],[Cons. ST]]),NA())</f>
        <v>#N/A</v>
      </c>
      <c r="F97" s="23" t="e">
        <f>IFERROR(IF(OR(GeneralTable[[#This Row],[Exclude From Chart]]="X",PerfPowerST[[#This Row],[ExcludeHere]]="X"),NA(),GeneralTable[[#This Row],[Dur. ST]]),NA())</f>
        <v>#N/A</v>
      </c>
    </row>
    <row r="98" spans="2:6" x14ac:dyDescent="0.3">
      <c r="B98" s="31" t="e">
        <f>IFERROR(GeneralTable[[#This Row],[Ref.]],NA())</f>
        <v>#N/A</v>
      </c>
      <c r="C98" s="21" t="e">
        <f>IFERROR(IF(GeneralTable[[#This Row],[Exclude From Chart]]="X",NA(),GeneralTable[[#This Row],[CPU]]&amp; " [" &amp; GeneralTable[[#This Row],[Ref.]] &amp; "]"),NA())</f>
        <v>#N/A</v>
      </c>
      <c r="D98" s="21"/>
      <c r="E98" s="22" t="e">
        <f>IFERROR(IF(OR(GeneralTable[[#This Row],[Exclude From Chart]]="X",PerfPowerST[[#This Row],[ExcludeHere]]="X"),NA(),GeneralTable[[#This Row],[Cons. ST]]),NA())</f>
        <v>#N/A</v>
      </c>
      <c r="F98" s="23" t="e">
        <f>IFERROR(IF(OR(GeneralTable[[#This Row],[Exclude From Chart]]="X",PerfPowerST[[#This Row],[ExcludeHere]]="X"),NA(),GeneralTable[[#This Row],[Dur. ST]]),NA())</f>
        <v>#N/A</v>
      </c>
    </row>
    <row r="99" spans="2:6" x14ac:dyDescent="0.3">
      <c r="B99" s="31" t="e">
        <f>IFERROR(GeneralTable[[#This Row],[Ref.]],NA())</f>
        <v>#N/A</v>
      </c>
      <c r="C99" s="21" t="e">
        <f>IFERROR(IF(GeneralTable[[#This Row],[Exclude From Chart]]="X",NA(),GeneralTable[[#This Row],[CPU]]&amp; " [" &amp; GeneralTable[[#This Row],[Ref.]] &amp; "]"),NA())</f>
        <v>#N/A</v>
      </c>
      <c r="D99" s="21"/>
      <c r="E99" s="22" t="e">
        <f>IFERROR(IF(OR(GeneralTable[[#This Row],[Exclude From Chart]]="X",PerfPowerST[[#This Row],[ExcludeHere]]="X"),NA(),GeneralTable[[#This Row],[Cons. ST]]),NA())</f>
        <v>#N/A</v>
      </c>
      <c r="F99" s="23" t="e">
        <f>IFERROR(IF(OR(GeneralTable[[#This Row],[Exclude From Chart]]="X",PerfPowerST[[#This Row],[ExcludeHere]]="X"),NA(),GeneralTable[[#This Row],[Dur. ST]]),NA())</f>
        <v>#N/A</v>
      </c>
    </row>
    <row r="100" spans="2:6" x14ac:dyDescent="0.3">
      <c r="B100" s="31" t="e">
        <f>IFERROR(GeneralTable[[#This Row],[Ref.]],NA())</f>
        <v>#N/A</v>
      </c>
      <c r="C100" s="21" t="e">
        <f>IFERROR(IF(GeneralTable[[#This Row],[Exclude From Chart]]="X",NA(),GeneralTable[[#This Row],[CPU]]&amp; " [" &amp; GeneralTable[[#This Row],[Ref.]] &amp; "]"),NA())</f>
        <v>#N/A</v>
      </c>
      <c r="D100" s="21"/>
      <c r="E100" s="22" t="e">
        <f>IFERROR(IF(OR(GeneralTable[[#This Row],[Exclude From Chart]]="X",PerfPowerST[[#This Row],[ExcludeHere]]="X"),NA(),GeneralTable[[#This Row],[Cons. ST]]),NA())</f>
        <v>#N/A</v>
      </c>
      <c r="F100" s="23" t="e">
        <f>IFERROR(IF(OR(GeneralTable[[#This Row],[Exclude From Chart]]="X",PerfPowerST[[#This Row],[ExcludeHere]]="X"),NA(),GeneralTable[[#This Row],[Dur. ST]]),NA())</f>
        <v>#N/A</v>
      </c>
    </row>
    <row r="101" spans="2:6" x14ac:dyDescent="0.3">
      <c r="B101" s="31" t="e">
        <f>IFERROR(GeneralTable[[#This Row],[Ref.]],NA())</f>
        <v>#N/A</v>
      </c>
      <c r="C101" s="21" t="e">
        <f>IFERROR(IF(GeneralTable[[#This Row],[Exclude From Chart]]="X",NA(),GeneralTable[[#This Row],[CPU]]&amp; " [" &amp; GeneralTable[[#This Row],[Ref.]] &amp; "]"),NA())</f>
        <v>#N/A</v>
      </c>
      <c r="D101" s="21"/>
      <c r="E101" s="22" t="e">
        <f>IFERROR(IF(OR(GeneralTable[[#This Row],[Exclude From Chart]]="X",PerfPowerST[[#This Row],[ExcludeHere]]="X"),NA(),GeneralTable[[#This Row],[Cons. ST]]),NA())</f>
        <v>#N/A</v>
      </c>
      <c r="F101" s="23" t="e">
        <f>IFERROR(IF(OR(GeneralTable[[#This Row],[Exclude From Chart]]="X",PerfPowerST[[#This Row],[ExcludeHere]]="X"),NA(),GeneralTable[[#This Row],[Dur. ST]]),NA())</f>
        <v>#N/A</v>
      </c>
    </row>
    <row r="102" spans="2:6" x14ac:dyDescent="0.3">
      <c r="B102" s="31" t="e">
        <f>IFERROR(GeneralTable[[#This Row],[Ref.]],NA())</f>
        <v>#N/A</v>
      </c>
      <c r="C102" s="21" t="e">
        <f>IFERROR(IF(GeneralTable[[#This Row],[Exclude From Chart]]="X",NA(),GeneralTable[[#This Row],[CPU]]&amp; " [" &amp; GeneralTable[[#This Row],[Ref.]] &amp; "]"),NA())</f>
        <v>#N/A</v>
      </c>
      <c r="D102" s="21"/>
      <c r="E102" s="22" t="e">
        <f>IFERROR(IF(OR(GeneralTable[[#This Row],[Exclude From Chart]]="X",PerfPowerST[[#This Row],[ExcludeHere]]="X"),NA(),GeneralTable[[#This Row],[Cons. ST]]),NA())</f>
        <v>#N/A</v>
      </c>
      <c r="F102" s="23" t="e">
        <f>IFERROR(IF(OR(GeneralTable[[#This Row],[Exclude From Chart]]="X",PerfPowerST[[#This Row],[ExcludeHere]]="X"),NA(),GeneralTable[[#This Row],[Dur. ST]]),NA())</f>
        <v>#N/A</v>
      </c>
    </row>
    <row r="103" spans="2:6" x14ac:dyDescent="0.3">
      <c r="B103" s="31" t="e">
        <f>IFERROR(GeneralTable[[#This Row],[Ref.]],NA())</f>
        <v>#N/A</v>
      </c>
      <c r="C103" s="21" t="e">
        <f>IFERROR(IF(GeneralTable[[#This Row],[Exclude From Chart]]="X",NA(),GeneralTable[[#This Row],[CPU]]&amp; " [" &amp; GeneralTable[[#This Row],[Ref.]] &amp; "]"),NA())</f>
        <v>#N/A</v>
      </c>
      <c r="D103" s="21"/>
      <c r="E103" s="22" t="e">
        <f>IFERROR(IF(OR(GeneralTable[[#This Row],[Exclude From Chart]]="X",PerfPowerST[[#This Row],[ExcludeHere]]="X"),NA(),GeneralTable[[#This Row],[Cons. ST]]),NA())</f>
        <v>#N/A</v>
      </c>
      <c r="F103" s="23" t="e">
        <f>IFERROR(IF(OR(GeneralTable[[#This Row],[Exclude From Chart]]="X",PerfPowerST[[#This Row],[ExcludeHere]]="X"),NA(),GeneralTable[[#This Row],[Dur. ST]]),NA())</f>
        <v>#N/A</v>
      </c>
    </row>
    <row r="104" spans="2:6" x14ac:dyDescent="0.3">
      <c r="B104" s="31" t="e">
        <f>IFERROR(GeneralTable[[#This Row],[Ref.]],NA())</f>
        <v>#N/A</v>
      </c>
      <c r="C104" s="21" t="e">
        <f>IFERROR(IF(GeneralTable[[#This Row],[Exclude From Chart]]="X",NA(),GeneralTable[[#This Row],[CPU]]&amp; " [" &amp; GeneralTable[[#This Row],[Ref.]] &amp; "]"),NA())</f>
        <v>#N/A</v>
      </c>
      <c r="D104" s="21"/>
      <c r="E104" s="22" t="e">
        <f>IFERROR(IF(OR(GeneralTable[[#This Row],[Exclude From Chart]]="X",PerfPowerST[[#This Row],[ExcludeHere]]="X"),NA(),GeneralTable[[#This Row],[Cons. ST]]),NA())</f>
        <v>#N/A</v>
      </c>
      <c r="F104" s="23" t="e">
        <f>IFERROR(IF(OR(GeneralTable[[#This Row],[Exclude From Chart]]="X",PerfPowerST[[#This Row],[ExcludeHere]]="X"),NA(),GeneralTable[[#This Row],[Dur. ST]]),NA())</f>
        <v>#N/A</v>
      </c>
    </row>
    <row r="105" spans="2:6" x14ac:dyDescent="0.3">
      <c r="B105" s="31" t="e">
        <f>IFERROR(GeneralTable[[#This Row],[Ref.]],NA())</f>
        <v>#N/A</v>
      </c>
      <c r="C105" s="21" t="e">
        <f>IFERROR(IF(GeneralTable[[#This Row],[Exclude From Chart]]="X",NA(),GeneralTable[[#This Row],[CPU]]&amp; " [" &amp; GeneralTable[[#This Row],[Ref.]] &amp; "]"),NA())</f>
        <v>#N/A</v>
      </c>
      <c r="D105" s="21"/>
      <c r="E105" s="22" t="e">
        <f>IFERROR(IF(OR(GeneralTable[[#This Row],[Exclude From Chart]]="X",PerfPowerST[[#This Row],[ExcludeHere]]="X"),NA(),GeneralTable[[#This Row],[Cons. ST]]),NA())</f>
        <v>#N/A</v>
      </c>
      <c r="F105" s="23" t="e">
        <f>IFERROR(IF(OR(GeneralTable[[#This Row],[Exclude From Chart]]="X",PerfPowerST[[#This Row],[ExcludeHere]]="X"),NA(),GeneralTable[[#This Row],[Dur. ST]]),NA())</f>
        <v>#N/A</v>
      </c>
    </row>
    <row r="106" spans="2:6" x14ac:dyDescent="0.3">
      <c r="B106" s="31" t="e">
        <f>IFERROR(GeneralTable[[#This Row],[Ref.]],NA())</f>
        <v>#N/A</v>
      </c>
      <c r="C106" s="21" t="e">
        <f>IFERROR(IF(GeneralTable[[#This Row],[Exclude From Chart]]="X",NA(),GeneralTable[[#This Row],[CPU]]&amp; " [" &amp; GeneralTable[[#This Row],[Ref.]] &amp; "]"),NA())</f>
        <v>#N/A</v>
      </c>
      <c r="D106" s="21"/>
      <c r="E106" s="22" t="e">
        <f>IFERROR(IF(OR(GeneralTable[[#This Row],[Exclude From Chart]]="X",PerfPowerST[[#This Row],[ExcludeHere]]="X"),NA(),GeneralTable[[#This Row],[Cons. ST]]),NA())</f>
        <v>#N/A</v>
      </c>
      <c r="F106" s="23" t="e">
        <f>IFERROR(IF(OR(GeneralTable[[#This Row],[Exclude From Chart]]="X",PerfPowerST[[#This Row],[ExcludeHere]]="X"),NA(),GeneralTable[[#This Row],[Dur. ST]]),NA())</f>
        <v>#N/A</v>
      </c>
    </row>
    <row r="107" spans="2:6" x14ac:dyDescent="0.3">
      <c r="B107" s="31" t="e">
        <f>IFERROR(GeneralTable[[#This Row],[Ref.]],NA())</f>
        <v>#N/A</v>
      </c>
      <c r="C107" s="21" t="e">
        <f>IFERROR(IF(GeneralTable[[#This Row],[Exclude From Chart]]="X",NA(),GeneralTable[[#This Row],[CPU]]&amp; " [" &amp; GeneralTable[[#This Row],[Ref.]] &amp; "]"),NA())</f>
        <v>#N/A</v>
      </c>
      <c r="D107" s="21"/>
      <c r="E107" s="22" t="e">
        <f>IFERROR(IF(OR(GeneralTable[[#This Row],[Exclude From Chart]]="X",PerfPowerST[[#This Row],[ExcludeHere]]="X"),NA(),GeneralTable[[#This Row],[Cons. ST]]),NA())</f>
        <v>#N/A</v>
      </c>
      <c r="F107" s="23" t="e">
        <f>IFERROR(IF(OR(GeneralTable[[#This Row],[Exclude From Chart]]="X",PerfPowerST[[#This Row],[ExcludeHere]]="X"),NA(),GeneralTable[[#This Row],[Dur. ST]]),NA())</f>
        <v>#N/A</v>
      </c>
    </row>
    <row r="108" spans="2:6" x14ac:dyDescent="0.3">
      <c r="B108" s="31" t="e">
        <f>IFERROR(GeneralTable[[#This Row],[Ref.]],NA())</f>
        <v>#N/A</v>
      </c>
      <c r="C108" s="21" t="e">
        <f>IFERROR(IF(GeneralTable[[#This Row],[Exclude From Chart]]="X",NA(),GeneralTable[[#This Row],[CPU]]&amp; " [" &amp; GeneralTable[[#This Row],[Ref.]] &amp; "]"),NA())</f>
        <v>#N/A</v>
      </c>
      <c r="D108" s="21"/>
      <c r="E108" s="22" t="e">
        <f>IFERROR(IF(OR(GeneralTable[[#This Row],[Exclude From Chart]]="X",PerfPowerST[[#This Row],[ExcludeHere]]="X"),NA(),GeneralTable[[#This Row],[Cons. ST]]),NA())</f>
        <v>#N/A</v>
      </c>
      <c r="F108" s="23" t="e">
        <f>IFERROR(IF(OR(GeneralTable[[#This Row],[Exclude From Chart]]="X",PerfPowerST[[#This Row],[ExcludeHere]]="X"),NA(),GeneralTable[[#This Row],[Dur. ST]]),NA())</f>
        <v>#N/A</v>
      </c>
    </row>
    <row r="109" spans="2:6" x14ac:dyDescent="0.3">
      <c r="B109" s="31" t="e">
        <f>IFERROR(GeneralTable[[#This Row],[Ref.]],NA())</f>
        <v>#N/A</v>
      </c>
      <c r="C109" s="21" t="e">
        <f>IFERROR(IF(GeneralTable[[#This Row],[Exclude From Chart]]="X",NA(),GeneralTable[[#This Row],[CPU]]&amp; " [" &amp; GeneralTable[[#This Row],[Ref.]] &amp; "]"),NA())</f>
        <v>#N/A</v>
      </c>
      <c r="D109" s="21"/>
      <c r="E109" s="22" t="e">
        <f>IFERROR(IF(OR(GeneralTable[[#This Row],[Exclude From Chart]]="X",PerfPowerST[[#This Row],[ExcludeHere]]="X"),NA(),GeneralTable[[#This Row],[Cons. ST]]),NA())</f>
        <v>#N/A</v>
      </c>
      <c r="F109" s="23" t="e">
        <f>IFERROR(IF(OR(GeneralTable[[#This Row],[Exclude From Chart]]="X",PerfPowerST[[#This Row],[ExcludeHere]]="X"),NA(),GeneralTable[[#This Row],[Dur. ST]]),NA())</f>
        <v>#N/A</v>
      </c>
    </row>
    <row r="110" spans="2:6" x14ac:dyDescent="0.3">
      <c r="B110" s="31" t="e">
        <f>IFERROR(GeneralTable[[#This Row],[Ref.]],NA())</f>
        <v>#N/A</v>
      </c>
      <c r="C110" s="21" t="e">
        <f>IFERROR(IF(GeneralTable[[#This Row],[Exclude From Chart]]="X",NA(),GeneralTable[[#This Row],[CPU]]&amp; " [" &amp; GeneralTable[[#This Row],[Ref.]] &amp; "]"),NA())</f>
        <v>#N/A</v>
      </c>
      <c r="D110" s="21"/>
      <c r="E110" s="22" t="e">
        <f>IFERROR(IF(OR(GeneralTable[[#This Row],[Exclude From Chart]]="X",PerfPowerST[[#This Row],[ExcludeHere]]="X"),NA(),GeneralTable[[#This Row],[Cons. ST]]),NA())</f>
        <v>#N/A</v>
      </c>
      <c r="F110" s="23" t="e">
        <f>IFERROR(IF(OR(GeneralTable[[#This Row],[Exclude From Chart]]="X",PerfPowerST[[#This Row],[ExcludeHere]]="X"),NA(),GeneralTable[[#This Row],[Dur. ST]]),NA())</f>
        <v>#N/A</v>
      </c>
    </row>
    <row r="111" spans="2:6" x14ac:dyDescent="0.3">
      <c r="B111" s="31" t="e">
        <f>IFERROR(GeneralTable[[#This Row],[Ref.]],NA())</f>
        <v>#N/A</v>
      </c>
      <c r="C111" s="21" t="e">
        <f>IFERROR(IF(GeneralTable[[#This Row],[Exclude From Chart]]="X",NA(),GeneralTable[[#This Row],[CPU]]&amp; " [" &amp; GeneralTable[[#This Row],[Ref.]] &amp; "]"),NA())</f>
        <v>#N/A</v>
      </c>
      <c r="D111" s="21"/>
      <c r="E111" s="22" t="e">
        <f>IFERROR(IF(OR(GeneralTable[[#This Row],[Exclude From Chart]]="X",PerfPowerST[[#This Row],[ExcludeHere]]="X"),NA(),GeneralTable[[#This Row],[Cons. ST]]),NA())</f>
        <v>#N/A</v>
      </c>
      <c r="F111" s="23" t="e">
        <f>IFERROR(IF(OR(GeneralTable[[#This Row],[Exclude From Chart]]="X",PerfPowerST[[#This Row],[ExcludeHere]]="X"),NA(),GeneralTable[[#This Row],[Dur. ST]]),NA())</f>
        <v>#N/A</v>
      </c>
    </row>
    <row r="112" spans="2:6" x14ac:dyDescent="0.3">
      <c r="B112" s="31" t="e">
        <f>IFERROR(GeneralTable[[#This Row],[Ref.]],NA())</f>
        <v>#N/A</v>
      </c>
      <c r="C112" s="21" t="e">
        <f>IFERROR(IF(GeneralTable[[#This Row],[Exclude From Chart]]="X",NA(),GeneralTable[[#This Row],[CPU]]&amp; " [" &amp; GeneralTable[[#This Row],[Ref.]] &amp; "]"),NA())</f>
        <v>#N/A</v>
      </c>
      <c r="D112" s="21"/>
      <c r="E112" s="22" t="e">
        <f>IFERROR(IF(OR(GeneralTable[[#This Row],[Exclude From Chart]]="X",PerfPowerST[[#This Row],[ExcludeHere]]="X"),NA(),GeneralTable[[#This Row],[Cons. ST]]),NA())</f>
        <v>#N/A</v>
      </c>
      <c r="F112" s="23" t="e">
        <f>IFERROR(IF(OR(GeneralTable[[#This Row],[Exclude From Chart]]="X",PerfPowerST[[#This Row],[ExcludeHere]]="X"),NA(),GeneralTable[[#This Row],[Dur. ST]]),NA())</f>
        <v>#N/A</v>
      </c>
    </row>
    <row r="113" spans="2:6" x14ac:dyDescent="0.3">
      <c r="B113" s="31" t="e">
        <f>IFERROR(GeneralTable[[#This Row],[Ref.]],NA())</f>
        <v>#N/A</v>
      </c>
      <c r="C113" s="21" t="e">
        <f>IFERROR(IF(GeneralTable[[#This Row],[Exclude From Chart]]="X",NA(),GeneralTable[[#This Row],[CPU]]&amp; " [" &amp; GeneralTable[[#This Row],[Ref.]] &amp; "]"),NA())</f>
        <v>#N/A</v>
      </c>
      <c r="D113" s="21"/>
      <c r="E113" s="22" t="e">
        <f>IFERROR(IF(OR(GeneralTable[[#This Row],[Exclude From Chart]]="X",PerfPowerST[[#This Row],[ExcludeHere]]="X"),NA(),GeneralTable[[#This Row],[Cons. ST]]),NA())</f>
        <v>#N/A</v>
      </c>
      <c r="F113" s="23" t="e">
        <f>IFERROR(IF(OR(GeneralTable[[#This Row],[Exclude From Chart]]="X",PerfPowerST[[#This Row],[ExcludeHere]]="X"),NA(),GeneralTable[[#This Row],[Dur. ST]]),NA())</f>
        <v>#N/A</v>
      </c>
    </row>
    <row r="114" spans="2:6" x14ac:dyDescent="0.3">
      <c r="B114" s="31" t="e">
        <f>IFERROR(GeneralTable[[#This Row],[Ref.]],NA())</f>
        <v>#N/A</v>
      </c>
      <c r="C114" s="21" t="e">
        <f>IFERROR(IF(GeneralTable[[#This Row],[Exclude From Chart]]="X",NA(),GeneralTable[[#This Row],[CPU]]&amp; " [" &amp; GeneralTable[[#This Row],[Ref.]] &amp; "]"),NA())</f>
        <v>#N/A</v>
      </c>
      <c r="D114" s="21"/>
      <c r="E114" s="22" t="e">
        <f>IFERROR(IF(OR(GeneralTable[[#This Row],[Exclude From Chart]]="X",PerfPowerST[[#This Row],[ExcludeHere]]="X"),NA(),GeneralTable[[#This Row],[Cons. ST]]),NA())</f>
        <v>#N/A</v>
      </c>
      <c r="F114" s="23" t="e">
        <f>IFERROR(IF(OR(GeneralTable[[#This Row],[Exclude From Chart]]="X",PerfPowerST[[#This Row],[ExcludeHere]]="X"),NA(),GeneralTable[[#This Row],[Dur. ST]]),NA())</f>
        <v>#N/A</v>
      </c>
    </row>
    <row r="115" spans="2:6" x14ac:dyDescent="0.3">
      <c r="B115" s="31" t="e">
        <f>IFERROR(GeneralTable[[#This Row],[Ref.]],NA())</f>
        <v>#N/A</v>
      </c>
      <c r="C115" s="21" t="e">
        <f>IFERROR(IF(GeneralTable[[#This Row],[Exclude From Chart]]="X",NA(),GeneralTable[[#This Row],[CPU]]&amp; " [" &amp; GeneralTable[[#This Row],[Ref.]] &amp; "]"),NA())</f>
        <v>#N/A</v>
      </c>
      <c r="D115" s="21"/>
      <c r="E115" s="22" t="e">
        <f>IFERROR(IF(OR(GeneralTable[[#This Row],[Exclude From Chart]]="X",PerfPowerST[[#This Row],[ExcludeHere]]="X"),NA(),GeneralTable[[#This Row],[Cons. ST]]),NA())</f>
        <v>#N/A</v>
      </c>
      <c r="F115" s="23" t="e">
        <f>IFERROR(IF(OR(GeneralTable[[#This Row],[Exclude From Chart]]="X",PerfPowerST[[#This Row],[ExcludeHere]]="X"),NA(),GeneralTable[[#This Row],[Dur. ST]]),NA())</f>
        <v>#N/A</v>
      </c>
    </row>
    <row r="116" spans="2:6" x14ac:dyDescent="0.3">
      <c r="B116" s="31" t="e">
        <f>IFERROR(GeneralTable[[#This Row],[Ref.]],NA())</f>
        <v>#N/A</v>
      </c>
      <c r="C116" s="21" t="e">
        <f>IFERROR(IF(GeneralTable[[#This Row],[Exclude From Chart]]="X",NA(),GeneralTable[[#This Row],[CPU]]&amp; " [" &amp; GeneralTable[[#This Row],[Ref.]] &amp; "]"),NA())</f>
        <v>#N/A</v>
      </c>
      <c r="D116" s="21"/>
      <c r="E116" s="22" t="e">
        <f>IFERROR(IF(OR(GeneralTable[[#This Row],[Exclude From Chart]]="X",PerfPowerST[[#This Row],[ExcludeHere]]="X"),NA(),GeneralTable[[#This Row],[Cons. ST]]),NA())</f>
        <v>#N/A</v>
      </c>
      <c r="F116" s="23" t="e">
        <f>IFERROR(IF(OR(GeneralTable[[#This Row],[Exclude From Chart]]="X",PerfPowerST[[#This Row],[ExcludeHere]]="X"),NA(),GeneralTable[[#This Row],[Dur. ST]]),NA())</f>
        <v>#N/A</v>
      </c>
    </row>
    <row r="117" spans="2:6" x14ac:dyDescent="0.3">
      <c r="B117" s="31" t="e">
        <f>IFERROR(GeneralTable[[#This Row],[Ref.]],NA())</f>
        <v>#N/A</v>
      </c>
      <c r="C117" s="21" t="e">
        <f>IFERROR(IF(GeneralTable[[#This Row],[Exclude From Chart]]="X",NA(),GeneralTable[[#This Row],[CPU]]&amp; " [" &amp; GeneralTable[[#This Row],[Ref.]] &amp; "]"),NA())</f>
        <v>#N/A</v>
      </c>
      <c r="D117" s="21"/>
      <c r="E117" s="22" t="e">
        <f>IFERROR(IF(OR(GeneralTable[[#This Row],[Exclude From Chart]]="X",PerfPowerST[[#This Row],[ExcludeHere]]="X"),NA(),GeneralTable[[#This Row],[Cons. ST]]),NA())</f>
        <v>#N/A</v>
      </c>
      <c r="F117" s="23" t="e">
        <f>IFERROR(IF(OR(GeneralTable[[#This Row],[Exclude From Chart]]="X",PerfPowerST[[#This Row],[ExcludeHere]]="X"),NA(),GeneralTable[[#This Row],[Dur. ST]]),NA())</f>
        <v>#N/A</v>
      </c>
    </row>
    <row r="118" spans="2:6" x14ac:dyDescent="0.3">
      <c r="B118" s="31" t="e">
        <f>IFERROR(GeneralTable[[#This Row],[Ref.]],NA())</f>
        <v>#N/A</v>
      </c>
      <c r="C118" s="21" t="e">
        <f>IFERROR(IF(GeneralTable[[#This Row],[Exclude From Chart]]="X",NA(),GeneralTable[[#This Row],[CPU]]&amp; " [" &amp; GeneralTable[[#This Row],[Ref.]] &amp; "]"),NA())</f>
        <v>#N/A</v>
      </c>
      <c r="D118" s="21"/>
      <c r="E118" s="22" t="e">
        <f>IFERROR(IF(OR(GeneralTable[[#This Row],[Exclude From Chart]]="X",PerfPowerST[[#This Row],[ExcludeHere]]="X"),NA(),GeneralTable[[#This Row],[Cons. ST]]),NA())</f>
        <v>#N/A</v>
      </c>
      <c r="F118" s="23" t="e">
        <f>IFERROR(IF(OR(GeneralTable[[#This Row],[Exclude From Chart]]="X",PerfPowerST[[#This Row],[ExcludeHere]]="X"),NA(),GeneralTable[[#This Row],[Dur. ST]]),NA())</f>
        <v>#N/A</v>
      </c>
    </row>
    <row r="119" spans="2:6" x14ac:dyDescent="0.3">
      <c r="B119" s="31" t="e">
        <f>IFERROR(GeneralTable[[#This Row],[Ref.]],NA())</f>
        <v>#N/A</v>
      </c>
      <c r="C119" s="21" t="e">
        <f>IFERROR(IF(GeneralTable[[#This Row],[Exclude From Chart]]="X",NA(),GeneralTable[[#This Row],[CPU]]&amp; " [" &amp; GeneralTable[[#This Row],[Ref.]] &amp; "]"),NA())</f>
        <v>#N/A</v>
      </c>
      <c r="D119" s="21"/>
      <c r="E119" s="22" t="e">
        <f>IFERROR(IF(OR(GeneralTable[[#This Row],[Exclude From Chart]]="X",PerfPowerST[[#This Row],[ExcludeHere]]="X"),NA(),GeneralTable[[#This Row],[Cons. ST]]),NA())</f>
        <v>#N/A</v>
      </c>
      <c r="F119" s="23" t="e">
        <f>IFERROR(IF(OR(GeneralTable[[#This Row],[Exclude From Chart]]="X",PerfPowerST[[#This Row],[ExcludeHere]]="X"),NA(),GeneralTable[[#This Row],[Dur. ST]]),NA())</f>
        <v>#N/A</v>
      </c>
    </row>
    <row r="120" spans="2:6" x14ac:dyDescent="0.3">
      <c r="B120" s="31" t="e">
        <f>IFERROR(GeneralTable[[#This Row],[Ref.]],NA())</f>
        <v>#N/A</v>
      </c>
      <c r="C120" s="21" t="e">
        <f>IFERROR(IF(GeneralTable[[#This Row],[Exclude From Chart]]="X",NA(),GeneralTable[[#This Row],[CPU]]&amp; " [" &amp; GeneralTable[[#This Row],[Ref.]] &amp; "]"),NA())</f>
        <v>#N/A</v>
      </c>
      <c r="D120" s="21"/>
      <c r="E120" s="22" t="e">
        <f>IFERROR(IF(OR(GeneralTable[[#This Row],[Exclude From Chart]]="X",PerfPowerST[[#This Row],[ExcludeHere]]="X"),NA(),GeneralTable[[#This Row],[Cons. ST]]),NA())</f>
        <v>#N/A</v>
      </c>
      <c r="F120" s="23" t="e">
        <f>IFERROR(IF(OR(GeneralTable[[#This Row],[Exclude From Chart]]="X",PerfPowerST[[#This Row],[ExcludeHere]]="X"),NA(),GeneralTable[[#This Row],[Dur. ST]]),NA())</f>
        <v>#N/A</v>
      </c>
    </row>
    <row r="121" spans="2:6" x14ac:dyDescent="0.3">
      <c r="B121" s="31" t="e">
        <f>IFERROR(GeneralTable[[#This Row],[Ref.]],NA())</f>
        <v>#N/A</v>
      </c>
      <c r="C121" s="21" t="e">
        <f>IFERROR(IF(GeneralTable[[#This Row],[Exclude From Chart]]="X",NA(),GeneralTable[[#This Row],[CPU]]&amp; " [" &amp; GeneralTable[[#This Row],[Ref.]] &amp; "]"),NA())</f>
        <v>#N/A</v>
      </c>
      <c r="D121" s="21"/>
      <c r="E121" s="22" t="e">
        <f>IFERROR(IF(OR(GeneralTable[[#This Row],[Exclude From Chart]]="X",PerfPowerST[[#This Row],[ExcludeHere]]="X"),NA(),GeneralTable[[#This Row],[Cons. ST]]),NA())</f>
        <v>#N/A</v>
      </c>
      <c r="F121" s="23" t="e">
        <f>IFERROR(IF(OR(GeneralTable[[#This Row],[Exclude From Chart]]="X",PerfPowerST[[#This Row],[ExcludeHere]]="X"),NA(),GeneralTable[[#This Row],[Dur. ST]]),NA())</f>
        <v>#N/A</v>
      </c>
    </row>
    <row r="122" spans="2:6" x14ac:dyDescent="0.3">
      <c r="B122" s="31" t="e">
        <f>IFERROR(GeneralTable[[#This Row],[Ref.]],NA())</f>
        <v>#N/A</v>
      </c>
      <c r="C122" s="21" t="e">
        <f>IFERROR(IF(GeneralTable[[#This Row],[Exclude From Chart]]="X",NA(),GeneralTable[[#This Row],[CPU]]&amp; " [" &amp; GeneralTable[[#This Row],[Ref.]] &amp; "]"),NA())</f>
        <v>#N/A</v>
      </c>
      <c r="D122" s="21"/>
      <c r="E122" s="22" t="e">
        <f>IFERROR(IF(OR(GeneralTable[[#This Row],[Exclude From Chart]]="X",PerfPowerST[[#This Row],[ExcludeHere]]="X"),NA(),GeneralTable[[#This Row],[Cons. ST]]),NA())</f>
        <v>#N/A</v>
      </c>
      <c r="F122" s="23" t="e">
        <f>IFERROR(IF(OR(GeneralTable[[#This Row],[Exclude From Chart]]="X",PerfPowerST[[#This Row],[ExcludeHere]]="X"),NA(),GeneralTable[[#This Row],[Dur. ST]]),NA())</f>
        <v>#N/A</v>
      </c>
    </row>
    <row r="123" spans="2:6" x14ac:dyDescent="0.3">
      <c r="B123" s="31" t="e">
        <f>IFERROR(GeneralTable[[#This Row],[Ref.]],NA())</f>
        <v>#N/A</v>
      </c>
      <c r="C123" s="21" t="e">
        <f>IFERROR(IF(GeneralTable[[#This Row],[Exclude From Chart]]="X",NA(),GeneralTable[[#This Row],[CPU]]&amp; " [" &amp; GeneralTable[[#This Row],[Ref.]] &amp; "]"),NA())</f>
        <v>#N/A</v>
      </c>
      <c r="D123" s="21"/>
      <c r="E123" s="22" t="e">
        <f>IFERROR(IF(OR(GeneralTable[[#This Row],[Exclude From Chart]]="X",PerfPowerST[[#This Row],[ExcludeHere]]="X"),NA(),GeneralTable[[#This Row],[Cons. ST]]),NA())</f>
        <v>#N/A</v>
      </c>
      <c r="F123" s="23" t="e">
        <f>IFERROR(IF(OR(GeneralTable[[#This Row],[Exclude From Chart]]="X",PerfPowerST[[#This Row],[ExcludeHere]]="X"),NA(),GeneralTable[[#This Row],[Dur. ST]]),NA())</f>
        <v>#N/A</v>
      </c>
    </row>
    <row r="124" spans="2:6" x14ac:dyDescent="0.3">
      <c r="B124" s="31" t="e">
        <f>IFERROR(GeneralTable[[#This Row],[Ref.]],NA())</f>
        <v>#N/A</v>
      </c>
      <c r="C124" s="21" t="e">
        <f>IFERROR(IF(GeneralTable[[#This Row],[Exclude From Chart]]="X",NA(),GeneralTable[[#This Row],[CPU]]&amp; " [" &amp; GeneralTable[[#This Row],[Ref.]] &amp; "]"),NA())</f>
        <v>#N/A</v>
      </c>
      <c r="D124" s="21"/>
      <c r="E124" s="22" t="e">
        <f>IFERROR(IF(OR(GeneralTable[[#This Row],[Exclude From Chart]]="X",PerfPowerST[[#This Row],[ExcludeHere]]="X"),NA(),GeneralTable[[#This Row],[Cons. ST]]),NA())</f>
        <v>#N/A</v>
      </c>
      <c r="F124" s="23" t="e">
        <f>IFERROR(IF(OR(GeneralTable[[#This Row],[Exclude From Chart]]="X",PerfPowerST[[#This Row],[ExcludeHere]]="X"),NA(),GeneralTable[[#This Row],[Dur. ST]]),NA())</f>
        <v>#N/A</v>
      </c>
    </row>
    <row r="125" spans="2:6" x14ac:dyDescent="0.3">
      <c r="B125" s="31" t="e">
        <f>IFERROR(GeneralTable[[#This Row],[Ref.]],NA())</f>
        <v>#N/A</v>
      </c>
      <c r="C125" s="21" t="e">
        <f>IFERROR(IF(GeneralTable[[#This Row],[Exclude From Chart]]="X",NA(),GeneralTable[[#This Row],[CPU]]&amp; " [" &amp; GeneralTable[[#This Row],[Ref.]] &amp; "]"),NA())</f>
        <v>#N/A</v>
      </c>
      <c r="D125" s="21"/>
      <c r="E125" s="22" t="e">
        <f>IFERROR(IF(OR(GeneralTable[[#This Row],[Exclude From Chart]]="X",PerfPowerST[[#This Row],[ExcludeHere]]="X"),NA(),GeneralTable[[#This Row],[Cons. ST]]),NA())</f>
        <v>#N/A</v>
      </c>
      <c r="F125" s="23" t="e">
        <f>IFERROR(IF(OR(GeneralTable[[#This Row],[Exclude From Chart]]="X",PerfPowerST[[#This Row],[ExcludeHere]]="X"),NA(),GeneralTable[[#This Row],[Dur. ST]]),NA())</f>
        <v>#N/A</v>
      </c>
    </row>
    <row r="126" spans="2:6" x14ac:dyDescent="0.3">
      <c r="B126" s="31" t="e">
        <f>IFERROR(GeneralTable[[#This Row],[Ref.]],NA())</f>
        <v>#N/A</v>
      </c>
      <c r="C126" s="21" t="e">
        <f>IFERROR(IF(GeneralTable[[#This Row],[Exclude From Chart]]="X",NA(),GeneralTable[[#This Row],[CPU]]&amp; " [" &amp; GeneralTable[[#This Row],[Ref.]] &amp; "]"),NA())</f>
        <v>#N/A</v>
      </c>
      <c r="D126" s="21"/>
      <c r="E126" s="22" t="e">
        <f>IFERROR(IF(OR(GeneralTable[[#This Row],[Exclude From Chart]]="X",PerfPowerST[[#This Row],[ExcludeHere]]="X"),NA(),GeneralTable[[#This Row],[Cons. ST]]),NA())</f>
        <v>#N/A</v>
      </c>
      <c r="F126" s="23" t="e">
        <f>IFERROR(IF(OR(GeneralTable[[#This Row],[Exclude From Chart]]="X",PerfPowerST[[#This Row],[ExcludeHere]]="X"),NA(),GeneralTable[[#This Row],[Dur. ST]]),NA())</f>
        <v>#N/A</v>
      </c>
    </row>
    <row r="127" spans="2:6" x14ac:dyDescent="0.3">
      <c r="B127" s="31" t="e">
        <f>IFERROR(GeneralTable[[#This Row],[Ref.]],NA())</f>
        <v>#N/A</v>
      </c>
      <c r="C127" s="21" t="e">
        <f>IFERROR(IF(GeneralTable[[#This Row],[Exclude From Chart]]="X",NA(),GeneralTable[[#This Row],[CPU]]&amp; " [" &amp; GeneralTable[[#This Row],[Ref.]] &amp; "]"),NA())</f>
        <v>#N/A</v>
      </c>
      <c r="D127" s="21"/>
      <c r="E127" s="22" t="e">
        <f>IFERROR(IF(OR(GeneralTable[[#This Row],[Exclude From Chart]]="X",PerfPowerST[[#This Row],[ExcludeHere]]="X"),NA(),GeneralTable[[#This Row],[Cons. ST]]),NA())</f>
        <v>#N/A</v>
      </c>
      <c r="F127" s="23" t="e">
        <f>IFERROR(IF(OR(GeneralTable[[#This Row],[Exclude From Chart]]="X",PerfPowerST[[#This Row],[ExcludeHere]]="X"),NA(),GeneralTable[[#This Row],[Dur. ST]]),NA())</f>
        <v>#N/A</v>
      </c>
    </row>
    <row r="128" spans="2:6" x14ac:dyDescent="0.3">
      <c r="B128" s="31" t="e">
        <f>IFERROR(GeneralTable[[#This Row],[Ref.]],NA())</f>
        <v>#N/A</v>
      </c>
      <c r="C128" s="21" t="e">
        <f>IFERROR(IF(GeneralTable[[#This Row],[Exclude From Chart]]="X",NA(),GeneralTable[[#This Row],[CPU]]&amp; " [" &amp; GeneralTable[[#This Row],[Ref.]] &amp; "]"),NA())</f>
        <v>#N/A</v>
      </c>
      <c r="D128" s="21"/>
      <c r="E128" s="22" t="e">
        <f>IFERROR(IF(OR(GeneralTable[[#This Row],[Exclude From Chart]]="X",PerfPowerST[[#This Row],[ExcludeHere]]="X"),NA(),GeneralTable[[#This Row],[Cons. ST]]),NA())</f>
        <v>#N/A</v>
      </c>
      <c r="F128" s="23" t="e">
        <f>IFERROR(IF(OR(GeneralTable[[#This Row],[Exclude From Chart]]="X",PerfPowerST[[#This Row],[ExcludeHere]]="X"),NA(),GeneralTable[[#This Row],[Dur. ST]]),NA())</f>
        <v>#N/A</v>
      </c>
    </row>
    <row r="129" spans="2:6" x14ac:dyDescent="0.3">
      <c r="B129" s="31" t="e">
        <f>IFERROR(GeneralTable[[#This Row],[Ref.]],NA())</f>
        <v>#N/A</v>
      </c>
      <c r="C129" s="21" t="e">
        <f>IFERROR(IF(GeneralTable[[#This Row],[Exclude From Chart]]="X",NA(),GeneralTable[[#This Row],[CPU]]&amp; " [" &amp; GeneralTable[[#This Row],[Ref.]] &amp; "]"),NA())</f>
        <v>#N/A</v>
      </c>
      <c r="D129" s="21"/>
      <c r="E129" s="22" t="e">
        <f>IFERROR(IF(OR(GeneralTable[[#This Row],[Exclude From Chart]]="X",PerfPowerST[[#This Row],[ExcludeHere]]="X"),NA(),GeneralTable[[#This Row],[Cons. ST]]),NA())</f>
        <v>#N/A</v>
      </c>
      <c r="F129" s="23" t="e">
        <f>IFERROR(IF(OR(GeneralTable[[#This Row],[Exclude From Chart]]="X",PerfPowerST[[#This Row],[ExcludeHere]]="X"),NA(),GeneralTable[[#This Row],[Dur. ST]]),NA())</f>
        <v>#N/A</v>
      </c>
    </row>
    <row r="130" spans="2:6" x14ac:dyDescent="0.3">
      <c r="B130" s="31" t="e">
        <f>IFERROR(GeneralTable[[#This Row],[Ref.]],NA())</f>
        <v>#N/A</v>
      </c>
      <c r="C130" s="21" t="e">
        <f>IFERROR(IF(GeneralTable[[#This Row],[Exclude From Chart]]="X",NA(),GeneralTable[[#This Row],[CPU]]&amp; " [" &amp; GeneralTable[[#This Row],[Ref.]] &amp; "]"),NA())</f>
        <v>#N/A</v>
      </c>
      <c r="D130" s="21"/>
      <c r="E130" s="22" t="e">
        <f>IFERROR(IF(OR(GeneralTable[[#This Row],[Exclude From Chart]]="X",PerfPowerST[[#This Row],[ExcludeHere]]="X"),NA(),GeneralTable[[#This Row],[Cons. ST]]),NA())</f>
        <v>#N/A</v>
      </c>
      <c r="F130" s="23" t="e">
        <f>IFERROR(IF(OR(GeneralTable[[#This Row],[Exclude From Chart]]="X",PerfPowerST[[#This Row],[ExcludeHere]]="X"),NA(),GeneralTable[[#This Row],[Dur. ST]]),NA())</f>
        <v>#N/A</v>
      </c>
    </row>
    <row r="131" spans="2:6" x14ac:dyDescent="0.3">
      <c r="B131" s="31" t="e">
        <f>IFERROR(GeneralTable[[#This Row],[Ref.]],NA())</f>
        <v>#N/A</v>
      </c>
      <c r="C131" s="21" t="e">
        <f>IFERROR(IF(GeneralTable[[#This Row],[Exclude From Chart]]="X",NA(),GeneralTable[[#This Row],[CPU]]&amp; " [" &amp; GeneralTable[[#This Row],[Ref.]] &amp; "]"),NA())</f>
        <v>#N/A</v>
      </c>
      <c r="D131" s="21"/>
      <c r="E131" s="22" t="e">
        <f>IFERROR(IF(OR(GeneralTable[[#This Row],[Exclude From Chart]]="X",PerfPowerST[[#This Row],[ExcludeHere]]="X"),NA(),GeneralTable[[#This Row],[Cons. ST]]),NA())</f>
        <v>#N/A</v>
      </c>
      <c r="F131" s="23" t="e">
        <f>IFERROR(IF(OR(GeneralTable[[#This Row],[Exclude From Chart]]="X",PerfPowerST[[#This Row],[ExcludeHere]]="X"),NA(),GeneralTable[[#This Row],[Dur. ST]]),NA())</f>
        <v>#N/A</v>
      </c>
    </row>
    <row r="132" spans="2:6" x14ac:dyDescent="0.3">
      <c r="B132" s="31" t="e">
        <f>IFERROR(GeneralTable[[#This Row],[Ref.]],NA())</f>
        <v>#N/A</v>
      </c>
      <c r="C132" s="21" t="e">
        <f>IFERROR(IF(GeneralTable[[#This Row],[Exclude From Chart]]="X",NA(),GeneralTable[[#This Row],[CPU]]&amp; " [" &amp; GeneralTable[[#This Row],[Ref.]] &amp; "]"),NA())</f>
        <v>#N/A</v>
      </c>
      <c r="D132" s="21"/>
      <c r="E132" s="22" t="e">
        <f>IFERROR(IF(OR(GeneralTable[[#This Row],[Exclude From Chart]]="X",PerfPowerST[[#This Row],[ExcludeHere]]="X"),NA(),GeneralTable[[#This Row],[Cons. ST]]),NA())</f>
        <v>#N/A</v>
      </c>
      <c r="F132" s="23" t="e">
        <f>IFERROR(IF(OR(GeneralTable[[#This Row],[Exclude From Chart]]="X",PerfPowerST[[#This Row],[ExcludeHere]]="X"),NA(),GeneralTable[[#This Row],[Dur. ST]]),NA())</f>
        <v>#N/A</v>
      </c>
    </row>
    <row r="133" spans="2:6" x14ac:dyDescent="0.3">
      <c r="B133" s="31" t="e">
        <f>IFERROR(GeneralTable[[#This Row],[Ref.]],NA())</f>
        <v>#N/A</v>
      </c>
      <c r="C133" s="21" t="e">
        <f>IFERROR(IF(GeneralTable[[#This Row],[Exclude From Chart]]="X",NA(),GeneralTable[[#This Row],[CPU]]&amp; " [" &amp; GeneralTable[[#This Row],[Ref.]] &amp; "]"),NA())</f>
        <v>#N/A</v>
      </c>
      <c r="D133" s="21"/>
      <c r="E133" s="22" t="e">
        <f>IFERROR(IF(OR(GeneralTable[[#This Row],[Exclude From Chart]]="X",PerfPowerST[[#This Row],[ExcludeHere]]="X"),NA(),GeneralTable[[#This Row],[Cons. ST]]),NA())</f>
        <v>#N/A</v>
      </c>
      <c r="F133" s="23" t="e">
        <f>IFERROR(IF(OR(GeneralTable[[#This Row],[Exclude From Chart]]="X",PerfPowerST[[#This Row],[ExcludeHere]]="X"),NA(),GeneralTable[[#This Row],[Dur. ST]]),NA())</f>
        <v>#N/A</v>
      </c>
    </row>
    <row r="134" spans="2:6" x14ac:dyDescent="0.3">
      <c r="B134" s="31" t="e">
        <f>IFERROR(GeneralTable[[#This Row],[Ref.]],NA())</f>
        <v>#N/A</v>
      </c>
      <c r="C134" s="21" t="e">
        <f>IFERROR(IF(GeneralTable[[#This Row],[Exclude From Chart]]="X",NA(),GeneralTable[[#This Row],[CPU]]&amp; " [" &amp; GeneralTable[[#This Row],[Ref.]] &amp; "]"),NA())</f>
        <v>#N/A</v>
      </c>
      <c r="D134" s="21"/>
      <c r="E134" s="22" t="e">
        <f>IFERROR(IF(OR(GeneralTable[[#This Row],[Exclude From Chart]]="X",PerfPowerST[[#This Row],[ExcludeHere]]="X"),NA(),GeneralTable[[#This Row],[Cons. ST]]),NA())</f>
        <v>#N/A</v>
      </c>
      <c r="F134" s="23" t="e">
        <f>IFERROR(IF(OR(GeneralTable[[#This Row],[Exclude From Chart]]="X",PerfPowerST[[#This Row],[ExcludeHere]]="X"),NA(),GeneralTable[[#This Row],[Dur. ST]]),NA())</f>
        <v>#N/A</v>
      </c>
    </row>
    <row r="135" spans="2:6" x14ac:dyDescent="0.3">
      <c r="B135" s="31" t="e">
        <f>IFERROR(GeneralTable[[#This Row],[Ref.]],NA())</f>
        <v>#N/A</v>
      </c>
      <c r="C135" s="21" t="e">
        <f>IFERROR(IF(GeneralTable[[#This Row],[Exclude From Chart]]="X",NA(),GeneralTable[[#This Row],[CPU]]&amp; " [" &amp; GeneralTable[[#This Row],[Ref.]] &amp; "]"),NA())</f>
        <v>#N/A</v>
      </c>
      <c r="D135" s="21"/>
      <c r="E135" s="22" t="e">
        <f>IFERROR(IF(OR(GeneralTable[[#This Row],[Exclude From Chart]]="X",PerfPowerST[[#This Row],[ExcludeHere]]="X"),NA(),GeneralTable[[#This Row],[Cons. ST]]),NA())</f>
        <v>#N/A</v>
      </c>
      <c r="F135" s="23" t="e">
        <f>IFERROR(IF(OR(GeneralTable[[#This Row],[Exclude From Chart]]="X",PerfPowerST[[#This Row],[ExcludeHere]]="X"),NA(),GeneralTable[[#This Row],[Dur. ST]]),NA())</f>
        <v>#N/A</v>
      </c>
    </row>
    <row r="136" spans="2:6" x14ac:dyDescent="0.3">
      <c r="B136" s="31" t="e">
        <f>IFERROR(GeneralTable[[#This Row],[Ref.]],NA())</f>
        <v>#N/A</v>
      </c>
      <c r="C136" s="21" t="e">
        <f>IFERROR(IF(GeneralTable[[#This Row],[Exclude From Chart]]="X",NA(),GeneralTable[[#This Row],[CPU]]&amp; " [" &amp; GeneralTable[[#This Row],[Ref.]] &amp; "]"),NA())</f>
        <v>#N/A</v>
      </c>
      <c r="D136" s="21"/>
      <c r="E136" s="22" t="e">
        <f>IFERROR(IF(OR(GeneralTable[[#This Row],[Exclude From Chart]]="X",PerfPowerST[[#This Row],[ExcludeHere]]="X"),NA(),GeneralTable[[#This Row],[Cons. ST]]),NA())</f>
        <v>#N/A</v>
      </c>
      <c r="F136" s="23" t="e">
        <f>IFERROR(IF(OR(GeneralTable[[#This Row],[Exclude From Chart]]="X",PerfPowerST[[#This Row],[ExcludeHere]]="X"),NA(),GeneralTable[[#This Row],[Dur. ST]]),NA())</f>
        <v>#N/A</v>
      </c>
    </row>
    <row r="137" spans="2:6" x14ac:dyDescent="0.3">
      <c r="B137" s="31" t="e">
        <f>IFERROR(GeneralTable[[#This Row],[Ref.]],NA())</f>
        <v>#N/A</v>
      </c>
      <c r="C137" s="21" t="e">
        <f>IFERROR(IF(GeneralTable[[#This Row],[Exclude From Chart]]="X",NA(),GeneralTable[[#This Row],[CPU]]&amp; " [" &amp; GeneralTable[[#This Row],[Ref.]] &amp; "]"),NA())</f>
        <v>#N/A</v>
      </c>
      <c r="D137" s="21"/>
      <c r="E137" s="22" t="e">
        <f>IFERROR(IF(OR(GeneralTable[[#This Row],[Exclude From Chart]]="X",PerfPowerST[[#This Row],[ExcludeHere]]="X"),NA(),GeneralTable[[#This Row],[Cons. ST]]),NA())</f>
        <v>#N/A</v>
      </c>
      <c r="F137" s="23" t="e">
        <f>IFERROR(IF(OR(GeneralTable[[#This Row],[Exclude From Chart]]="X",PerfPowerST[[#This Row],[ExcludeHere]]="X"),NA(),GeneralTable[[#This Row],[Dur. ST]]),NA())</f>
        <v>#N/A</v>
      </c>
    </row>
    <row r="138" spans="2:6" x14ac:dyDescent="0.3">
      <c r="B138" s="31" t="e">
        <f>IFERROR(GeneralTable[[#This Row],[Ref.]],NA())</f>
        <v>#N/A</v>
      </c>
      <c r="C138" s="21" t="e">
        <f>IFERROR(IF(GeneralTable[[#This Row],[Exclude From Chart]]="X",NA(),GeneralTable[[#This Row],[CPU]]&amp; " [" &amp; GeneralTable[[#This Row],[Ref.]] &amp; "]"),NA())</f>
        <v>#N/A</v>
      </c>
      <c r="D138" s="21"/>
      <c r="E138" s="22" t="e">
        <f>IFERROR(IF(OR(GeneralTable[[#This Row],[Exclude From Chart]]="X",PerfPowerST[[#This Row],[ExcludeHere]]="X"),NA(),GeneralTable[[#This Row],[Cons. ST]]),NA())</f>
        <v>#N/A</v>
      </c>
      <c r="F138" s="23" t="e">
        <f>IFERROR(IF(OR(GeneralTable[[#This Row],[Exclude From Chart]]="X",PerfPowerST[[#This Row],[ExcludeHere]]="X"),NA(),GeneralTable[[#This Row],[Dur. ST]]),NA())</f>
        <v>#N/A</v>
      </c>
    </row>
    <row r="139" spans="2:6" x14ac:dyDescent="0.3">
      <c r="B139" s="31" t="e">
        <f>IFERROR(GeneralTable[[#This Row],[Ref.]],NA())</f>
        <v>#N/A</v>
      </c>
      <c r="C139" s="21" t="e">
        <f>IFERROR(IF(GeneralTable[[#This Row],[Exclude From Chart]]="X",NA(),GeneralTable[[#This Row],[CPU]]&amp; " [" &amp; GeneralTable[[#This Row],[Ref.]] &amp; "]"),NA())</f>
        <v>#N/A</v>
      </c>
      <c r="D139" s="21"/>
      <c r="E139" s="22" t="e">
        <f>IFERROR(IF(OR(GeneralTable[[#This Row],[Exclude From Chart]]="X",PerfPowerST[[#This Row],[ExcludeHere]]="X"),NA(),GeneralTable[[#This Row],[Cons. ST]]),NA())</f>
        <v>#N/A</v>
      </c>
      <c r="F139" s="23" t="e">
        <f>IFERROR(IF(OR(GeneralTable[[#This Row],[Exclude From Chart]]="X",PerfPowerST[[#This Row],[ExcludeHere]]="X"),NA(),GeneralTable[[#This Row],[Dur. ST]]),NA())</f>
        <v>#N/A</v>
      </c>
    </row>
    <row r="140" spans="2:6" x14ac:dyDescent="0.3">
      <c r="B140" s="31" t="e">
        <f>IFERROR(GeneralTable[[#This Row],[Ref.]],NA())</f>
        <v>#N/A</v>
      </c>
      <c r="C140" s="21" t="e">
        <f>IFERROR(IF(GeneralTable[[#This Row],[Exclude From Chart]]="X",NA(),GeneralTable[[#This Row],[CPU]]&amp; " [" &amp; GeneralTable[[#This Row],[Ref.]] &amp; "]"),NA())</f>
        <v>#N/A</v>
      </c>
      <c r="D140" s="21"/>
      <c r="E140" s="22" t="e">
        <f>IFERROR(IF(OR(GeneralTable[[#This Row],[Exclude From Chart]]="X",PerfPowerST[[#This Row],[ExcludeHere]]="X"),NA(),GeneralTable[[#This Row],[Cons. ST]]),NA())</f>
        <v>#N/A</v>
      </c>
      <c r="F140" s="23" t="e">
        <f>IFERROR(IF(OR(GeneralTable[[#This Row],[Exclude From Chart]]="X",PerfPowerST[[#This Row],[ExcludeHere]]="X"),NA(),GeneralTable[[#This Row],[Dur. ST]]),NA())</f>
        <v>#N/A</v>
      </c>
    </row>
    <row r="141" spans="2:6" x14ac:dyDescent="0.3">
      <c r="B141" s="31" t="e">
        <f>IFERROR(GeneralTable[[#This Row],[Ref.]],NA())</f>
        <v>#N/A</v>
      </c>
      <c r="C141" s="21" t="e">
        <f>IFERROR(IF(GeneralTable[[#This Row],[Exclude From Chart]]="X",NA(),GeneralTable[[#This Row],[CPU]]&amp; " [" &amp; GeneralTable[[#This Row],[Ref.]] &amp; "]"),NA())</f>
        <v>#N/A</v>
      </c>
      <c r="D141" s="21"/>
      <c r="E141" s="22" t="e">
        <f>IFERROR(IF(OR(GeneralTable[[#This Row],[Exclude From Chart]]="X",PerfPowerST[[#This Row],[ExcludeHere]]="X"),NA(),GeneralTable[[#This Row],[Cons. ST]]),NA())</f>
        <v>#N/A</v>
      </c>
      <c r="F141" s="23" t="e">
        <f>IFERROR(IF(OR(GeneralTable[[#This Row],[Exclude From Chart]]="X",PerfPowerST[[#This Row],[ExcludeHere]]="X"),NA(),GeneralTable[[#This Row],[Dur. ST]]),NA())</f>
        <v>#N/A</v>
      </c>
    </row>
    <row r="142" spans="2:6" x14ac:dyDescent="0.3">
      <c r="B142" s="31" t="e">
        <f>IFERROR(GeneralTable[[#This Row],[Ref.]],NA())</f>
        <v>#N/A</v>
      </c>
      <c r="C142" s="21" t="e">
        <f>IFERROR(IF(GeneralTable[[#This Row],[Exclude From Chart]]="X",NA(),GeneralTable[[#This Row],[CPU]]&amp; " [" &amp; GeneralTable[[#This Row],[Ref.]] &amp; "]"),NA())</f>
        <v>#N/A</v>
      </c>
      <c r="D142" s="21"/>
      <c r="E142" s="22" t="e">
        <f>IFERROR(IF(OR(GeneralTable[[#This Row],[Exclude From Chart]]="X",PerfPowerST[[#This Row],[ExcludeHere]]="X"),NA(),GeneralTable[[#This Row],[Cons. ST]]),NA())</f>
        <v>#N/A</v>
      </c>
      <c r="F142" s="23" t="e">
        <f>IFERROR(IF(OR(GeneralTable[[#This Row],[Exclude From Chart]]="X",PerfPowerST[[#This Row],[ExcludeHere]]="X"),NA(),GeneralTable[[#This Row],[Dur. ST]]),NA())</f>
        <v>#N/A</v>
      </c>
    </row>
    <row r="143" spans="2:6" x14ac:dyDescent="0.3">
      <c r="B143" s="31" t="e">
        <f>IFERROR(GeneralTable[[#This Row],[Ref.]],NA())</f>
        <v>#N/A</v>
      </c>
      <c r="C143" s="21" t="e">
        <f>IFERROR(IF(GeneralTable[[#This Row],[Exclude From Chart]]="X",NA(),GeneralTable[[#This Row],[CPU]]&amp; " [" &amp; GeneralTable[[#This Row],[Ref.]] &amp; "]"),NA())</f>
        <v>#N/A</v>
      </c>
      <c r="D143" s="21"/>
      <c r="E143" s="22" t="e">
        <f>IFERROR(IF(OR(GeneralTable[[#This Row],[Exclude From Chart]]="X",PerfPowerST[[#This Row],[ExcludeHere]]="X"),NA(),GeneralTable[[#This Row],[Cons. ST]]),NA())</f>
        <v>#N/A</v>
      </c>
      <c r="F143" s="23" t="e">
        <f>IFERROR(IF(OR(GeneralTable[[#This Row],[Exclude From Chart]]="X",PerfPowerST[[#This Row],[ExcludeHere]]="X"),NA(),GeneralTable[[#This Row],[Dur. ST]]),NA())</f>
        <v>#N/A</v>
      </c>
    </row>
    <row r="144" spans="2:6" x14ac:dyDescent="0.3">
      <c r="B144" s="31" t="e">
        <f>IFERROR(GeneralTable[[#This Row],[Ref.]],NA())</f>
        <v>#N/A</v>
      </c>
      <c r="C144" s="21" t="e">
        <f>IFERROR(IF(GeneralTable[[#This Row],[Exclude From Chart]]="X",NA(),GeneralTable[[#This Row],[CPU]]&amp; " [" &amp; GeneralTable[[#This Row],[Ref.]] &amp; "]"),NA())</f>
        <v>#N/A</v>
      </c>
      <c r="D144" s="21"/>
      <c r="E144" s="22" t="e">
        <f>IFERROR(IF(OR(GeneralTable[[#This Row],[Exclude From Chart]]="X",PerfPowerST[[#This Row],[ExcludeHere]]="X"),NA(),GeneralTable[[#This Row],[Cons. ST]]),NA())</f>
        <v>#N/A</v>
      </c>
      <c r="F144" s="23" t="e">
        <f>IFERROR(IF(OR(GeneralTable[[#This Row],[Exclude From Chart]]="X",PerfPowerST[[#This Row],[ExcludeHere]]="X"),NA(),GeneralTable[[#This Row],[Dur. ST]]),NA())</f>
        <v>#N/A</v>
      </c>
    </row>
    <row r="145" spans="2:6" x14ac:dyDescent="0.3">
      <c r="B145" s="31" t="e">
        <f>IFERROR(GeneralTable[[#This Row],[Ref.]],NA())</f>
        <v>#N/A</v>
      </c>
      <c r="C145" s="21" t="e">
        <f>IFERROR(IF(GeneralTable[[#This Row],[Exclude From Chart]]="X",NA(),GeneralTable[[#This Row],[CPU]]&amp; " [" &amp; GeneralTable[[#This Row],[Ref.]] &amp; "]"),NA())</f>
        <v>#N/A</v>
      </c>
      <c r="D145" s="21"/>
      <c r="E145" s="22" t="e">
        <f>IFERROR(IF(OR(GeneralTable[[#This Row],[Exclude From Chart]]="X",PerfPowerST[[#This Row],[ExcludeHere]]="X"),NA(),GeneralTable[[#This Row],[Cons. ST]]),NA())</f>
        <v>#N/A</v>
      </c>
      <c r="F145" s="23" t="e">
        <f>IFERROR(IF(OR(GeneralTable[[#This Row],[Exclude From Chart]]="X",PerfPowerST[[#This Row],[ExcludeHere]]="X"),NA(),GeneralTable[[#This Row],[Dur. ST]]),NA())</f>
        <v>#N/A</v>
      </c>
    </row>
    <row r="146" spans="2:6" x14ac:dyDescent="0.3">
      <c r="B146" s="31" t="e">
        <f>IFERROR(GeneralTable[[#This Row],[Ref.]],NA())</f>
        <v>#N/A</v>
      </c>
      <c r="C146" s="21" t="e">
        <f>IFERROR(IF(GeneralTable[[#This Row],[Exclude From Chart]]="X",NA(),GeneralTable[[#This Row],[CPU]]&amp; " [" &amp; GeneralTable[[#This Row],[Ref.]] &amp; "]"),NA())</f>
        <v>#N/A</v>
      </c>
      <c r="D146" s="21"/>
      <c r="E146" s="22" t="e">
        <f>IFERROR(IF(OR(GeneralTable[[#This Row],[Exclude From Chart]]="X",PerfPowerST[[#This Row],[ExcludeHere]]="X"),NA(),GeneralTable[[#This Row],[Cons. ST]]),NA())</f>
        <v>#N/A</v>
      </c>
      <c r="F146" s="23" t="e">
        <f>IFERROR(IF(OR(GeneralTable[[#This Row],[Exclude From Chart]]="X",PerfPowerST[[#This Row],[ExcludeHere]]="X"),NA(),GeneralTable[[#This Row],[Dur. ST]]),NA())</f>
        <v>#N/A</v>
      </c>
    </row>
    <row r="147" spans="2:6" x14ac:dyDescent="0.3">
      <c r="B147" s="31" t="e">
        <f>IFERROR(GeneralTable[[#This Row],[Ref.]],NA())</f>
        <v>#N/A</v>
      </c>
      <c r="C147" s="21" t="e">
        <f>IFERROR(IF(GeneralTable[[#This Row],[Exclude From Chart]]="X",NA(),GeneralTable[[#This Row],[CPU]]&amp; " [" &amp; GeneralTable[[#This Row],[Ref.]] &amp; "]"),NA())</f>
        <v>#N/A</v>
      </c>
      <c r="D147" s="21"/>
      <c r="E147" s="22" t="e">
        <f>IFERROR(IF(OR(GeneralTable[[#This Row],[Exclude From Chart]]="X",PerfPowerST[[#This Row],[ExcludeHere]]="X"),NA(),GeneralTable[[#This Row],[Cons. ST]]),NA())</f>
        <v>#N/A</v>
      </c>
      <c r="F147" s="23" t="e">
        <f>IFERROR(IF(OR(GeneralTable[[#This Row],[Exclude From Chart]]="X",PerfPowerST[[#This Row],[ExcludeHere]]="X"),NA(),GeneralTable[[#This Row],[Dur. ST]]),NA())</f>
        <v>#N/A</v>
      </c>
    </row>
    <row r="148" spans="2:6" x14ac:dyDescent="0.3">
      <c r="B148" s="31" t="e">
        <f>IFERROR(GeneralTable[[#This Row],[Ref.]],NA())</f>
        <v>#N/A</v>
      </c>
      <c r="C148" s="21" t="e">
        <f>IFERROR(IF(GeneralTable[[#This Row],[Exclude From Chart]]="X",NA(),GeneralTable[[#This Row],[CPU]]&amp; " [" &amp; GeneralTable[[#This Row],[Ref.]] &amp; "]"),NA())</f>
        <v>#N/A</v>
      </c>
      <c r="D148" s="21"/>
      <c r="E148" s="22" t="e">
        <f>IFERROR(IF(OR(GeneralTable[[#This Row],[Exclude From Chart]]="X",PerfPowerST[[#This Row],[ExcludeHere]]="X"),NA(),GeneralTable[[#This Row],[Cons. ST]]),NA())</f>
        <v>#N/A</v>
      </c>
      <c r="F148" s="23" t="e">
        <f>IFERROR(IF(OR(GeneralTable[[#This Row],[Exclude From Chart]]="X",PerfPowerST[[#This Row],[ExcludeHere]]="X"),NA(),GeneralTable[[#This Row],[Dur. ST]]),NA())</f>
        <v>#N/A</v>
      </c>
    </row>
    <row r="149" spans="2:6" x14ac:dyDescent="0.3">
      <c r="B149" s="31" t="e">
        <f>IFERROR(GeneralTable[[#This Row],[Ref.]],NA())</f>
        <v>#N/A</v>
      </c>
      <c r="C149" s="21" t="e">
        <f>IFERROR(IF(GeneralTable[[#This Row],[Exclude From Chart]]="X",NA(),GeneralTable[[#This Row],[CPU]]&amp; " [" &amp; GeneralTable[[#This Row],[Ref.]] &amp; "]"),NA())</f>
        <v>#N/A</v>
      </c>
      <c r="D149" s="21"/>
      <c r="E149" s="22" t="e">
        <f>IFERROR(IF(OR(GeneralTable[[#This Row],[Exclude From Chart]]="X",PerfPowerST[[#This Row],[ExcludeHere]]="X"),NA(),GeneralTable[[#This Row],[Cons. ST]]),NA())</f>
        <v>#N/A</v>
      </c>
      <c r="F149" s="23" t="e">
        <f>IFERROR(IF(OR(GeneralTable[[#This Row],[Exclude From Chart]]="X",PerfPowerST[[#This Row],[ExcludeHere]]="X"),NA(),GeneralTable[[#This Row],[Dur. ST]]),NA())</f>
        <v>#N/A</v>
      </c>
    </row>
    <row r="150" spans="2:6" x14ac:dyDescent="0.3">
      <c r="B150" s="31" t="e">
        <f>IFERROR(GeneralTable[[#This Row],[Ref.]],NA())</f>
        <v>#N/A</v>
      </c>
      <c r="C150" s="21" t="e">
        <f>IFERROR(IF(GeneralTable[[#This Row],[Exclude From Chart]]="X",NA(),GeneralTable[[#This Row],[CPU]]&amp; " [" &amp; GeneralTable[[#This Row],[Ref.]] &amp; "]"),NA())</f>
        <v>#N/A</v>
      </c>
      <c r="D150" s="21"/>
      <c r="E150" s="22" t="e">
        <f>IFERROR(IF(OR(GeneralTable[[#This Row],[Exclude From Chart]]="X",PerfPowerST[[#This Row],[ExcludeHere]]="X"),NA(),GeneralTable[[#This Row],[Cons. ST]]),NA())</f>
        <v>#N/A</v>
      </c>
      <c r="F150" s="23" t="e">
        <f>IFERROR(IF(OR(GeneralTable[[#This Row],[Exclude From Chart]]="X",PerfPowerST[[#This Row],[ExcludeHere]]="X"),NA(),GeneralTable[[#This Row],[Dur. ST]]),NA())</f>
        <v>#N/A</v>
      </c>
    </row>
    <row r="151" spans="2:6" x14ac:dyDescent="0.3">
      <c r="B151" s="31" t="e">
        <f>IFERROR(GeneralTable[[#This Row],[Ref.]],NA())</f>
        <v>#N/A</v>
      </c>
      <c r="C151" s="21" t="e">
        <f>IFERROR(IF(GeneralTable[[#This Row],[Exclude From Chart]]="X",NA(),GeneralTable[[#This Row],[CPU]]&amp; " [" &amp; GeneralTable[[#This Row],[Ref.]] &amp; "]"),NA())</f>
        <v>#N/A</v>
      </c>
      <c r="D151" s="21"/>
      <c r="E151" s="22" t="e">
        <f>IFERROR(IF(OR(GeneralTable[[#This Row],[Exclude From Chart]]="X",PerfPowerST[[#This Row],[ExcludeHere]]="X"),NA(),GeneralTable[[#This Row],[Cons. ST]]),NA())</f>
        <v>#N/A</v>
      </c>
      <c r="F151" s="23" t="e">
        <f>IFERROR(IF(OR(GeneralTable[[#This Row],[Exclude From Chart]]="X",PerfPowerST[[#This Row],[ExcludeHere]]="X"),NA(),GeneralTable[[#This Row],[Dur. ST]]),NA())</f>
        <v>#N/A</v>
      </c>
    </row>
    <row r="152" spans="2:6" x14ac:dyDescent="0.3">
      <c r="B152" s="31" t="e">
        <f>IFERROR(GeneralTable[[#This Row],[Ref.]],NA())</f>
        <v>#N/A</v>
      </c>
      <c r="C152" s="21" t="e">
        <f>IFERROR(IF(GeneralTable[[#This Row],[Exclude From Chart]]="X",NA(),GeneralTable[[#This Row],[CPU]]&amp; " [" &amp; GeneralTable[[#This Row],[Ref.]] &amp; "]"),NA())</f>
        <v>#N/A</v>
      </c>
      <c r="D152" s="21"/>
      <c r="E152" s="22" t="e">
        <f>IFERROR(IF(OR(GeneralTable[[#This Row],[Exclude From Chart]]="X",PerfPowerST[[#This Row],[ExcludeHere]]="X"),NA(),GeneralTable[[#This Row],[Cons. ST]]),NA())</f>
        <v>#N/A</v>
      </c>
      <c r="F152" s="23" t="e">
        <f>IFERROR(IF(OR(GeneralTable[[#This Row],[Exclude From Chart]]="X",PerfPowerST[[#This Row],[ExcludeHere]]="X"),NA(),GeneralTable[[#This Row],[Dur. ST]]),NA())</f>
        <v>#N/A</v>
      </c>
    </row>
    <row r="153" spans="2:6" x14ac:dyDescent="0.3">
      <c r="B153" s="31" t="e">
        <f>IFERROR(GeneralTable[[#This Row],[Ref.]],NA())</f>
        <v>#N/A</v>
      </c>
      <c r="C153" s="21" t="e">
        <f>IFERROR(IF(GeneralTable[[#This Row],[Exclude From Chart]]="X",NA(),GeneralTable[[#This Row],[CPU]]&amp; " [" &amp; GeneralTable[[#This Row],[Ref.]] &amp; "]"),NA())</f>
        <v>#N/A</v>
      </c>
      <c r="D153" s="21"/>
      <c r="E153" s="22" t="e">
        <f>IFERROR(IF(OR(GeneralTable[[#This Row],[Exclude From Chart]]="X",PerfPowerST[[#This Row],[ExcludeHere]]="X"),NA(),GeneralTable[[#This Row],[Cons. ST]]),NA())</f>
        <v>#N/A</v>
      </c>
      <c r="F153" s="23" t="e">
        <f>IFERROR(IF(OR(GeneralTable[[#This Row],[Exclude From Chart]]="X",PerfPowerST[[#This Row],[ExcludeHere]]="X"),NA(),GeneralTable[[#This Row],[Dur. ST]]),NA())</f>
        <v>#N/A</v>
      </c>
    </row>
    <row r="154" spans="2:6" x14ac:dyDescent="0.3">
      <c r="B154" s="31" t="e">
        <f>IFERROR(GeneralTable[[#This Row],[Ref.]],NA())</f>
        <v>#N/A</v>
      </c>
      <c r="C154" s="21" t="e">
        <f>IFERROR(IF(GeneralTable[[#This Row],[Exclude From Chart]]="X",NA(),GeneralTable[[#This Row],[CPU]]&amp; " [" &amp; GeneralTable[[#This Row],[Ref.]] &amp; "]"),NA())</f>
        <v>#N/A</v>
      </c>
      <c r="D154" s="21"/>
      <c r="E154" s="22" t="e">
        <f>IFERROR(IF(OR(GeneralTable[[#This Row],[Exclude From Chart]]="X",PerfPowerST[[#This Row],[ExcludeHere]]="X"),NA(),GeneralTable[[#This Row],[Cons. ST]]),NA())</f>
        <v>#N/A</v>
      </c>
      <c r="F154" s="23" t="e">
        <f>IFERROR(IF(OR(GeneralTable[[#This Row],[Exclude From Chart]]="X",PerfPowerST[[#This Row],[ExcludeHere]]="X"),NA(),GeneralTable[[#This Row],[Dur. ST]]),NA())</f>
        <v>#N/A</v>
      </c>
    </row>
    <row r="155" spans="2:6" x14ac:dyDescent="0.3">
      <c r="B155" s="31" t="e">
        <f>IFERROR(GeneralTable[[#This Row],[Ref.]],NA())</f>
        <v>#N/A</v>
      </c>
      <c r="C155" s="21" t="e">
        <f>IFERROR(IF(GeneralTable[[#This Row],[Exclude From Chart]]="X",NA(),GeneralTable[[#This Row],[CPU]]&amp; " [" &amp; GeneralTable[[#This Row],[Ref.]] &amp; "]"),NA())</f>
        <v>#N/A</v>
      </c>
      <c r="D155" s="21"/>
      <c r="E155" s="22" t="e">
        <f>IFERROR(IF(OR(GeneralTable[[#This Row],[Exclude From Chart]]="X",PerfPowerST[[#This Row],[ExcludeHere]]="X"),NA(),GeneralTable[[#This Row],[Cons. ST]]),NA())</f>
        <v>#N/A</v>
      </c>
      <c r="F155" s="23" t="e">
        <f>IFERROR(IF(OR(GeneralTable[[#This Row],[Exclude From Chart]]="X",PerfPowerST[[#This Row],[ExcludeHere]]="X"),NA(),GeneralTable[[#This Row],[Dur. ST]]),NA())</f>
        <v>#N/A</v>
      </c>
    </row>
    <row r="156" spans="2:6" x14ac:dyDescent="0.3">
      <c r="B156" s="31" t="e">
        <f>IFERROR(GeneralTable[[#This Row],[Ref.]],NA())</f>
        <v>#N/A</v>
      </c>
      <c r="C156" s="21" t="e">
        <f>IFERROR(IF(GeneralTable[[#This Row],[Exclude From Chart]]="X",NA(),GeneralTable[[#This Row],[CPU]]&amp; " [" &amp; GeneralTable[[#This Row],[Ref.]] &amp; "]"),NA())</f>
        <v>#N/A</v>
      </c>
      <c r="D156" s="21"/>
      <c r="E156" s="22" t="e">
        <f>IFERROR(IF(OR(GeneralTable[[#This Row],[Exclude From Chart]]="X",PerfPowerST[[#This Row],[ExcludeHere]]="X"),NA(),GeneralTable[[#This Row],[Cons. ST]]),NA())</f>
        <v>#N/A</v>
      </c>
      <c r="F156" s="23" t="e">
        <f>IFERROR(IF(OR(GeneralTable[[#This Row],[Exclude From Chart]]="X",PerfPowerST[[#This Row],[ExcludeHere]]="X"),NA(),GeneralTable[[#This Row],[Dur. ST]]),NA())</f>
        <v>#N/A</v>
      </c>
    </row>
    <row r="157" spans="2:6" x14ac:dyDescent="0.3">
      <c r="B157" s="31" t="e">
        <f>IFERROR(GeneralTable[[#This Row],[Ref.]],NA())</f>
        <v>#N/A</v>
      </c>
      <c r="C157" s="21" t="e">
        <f>IFERROR(IF(GeneralTable[[#This Row],[Exclude From Chart]]="X",NA(),GeneralTable[[#This Row],[CPU]]&amp; " [" &amp; GeneralTable[[#This Row],[Ref.]] &amp; "]"),NA())</f>
        <v>#N/A</v>
      </c>
      <c r="D157" s="21"/>
      <c r="E157" s="22" t="e">
        <f>IFERROR(IF(OR(GeneralTable[[#This Row],[Exclude From Chart]]="X",PerfPowerST[[#This Row],[ExcludeHere]]="X"),NA(),GeneralTable[[#This Row],[Cons. ST]]),NA())</f>
        <v>#N/A</v>
      </c>
      <c r="F157" s="23" t="e">
        <f>IFERROR(IF(OR(GeneralTable[[#This Row],[Exclude From Chart]]="X",PerfPowerST[[#This Row],[ExcludeHere]]="X"),NA(),GeneralTable[[#This Row],[Dur. ST]]),NA())</f>
        <v>#N/A</v>
      </c>
    </row>
    <row r="158" spans="2:6" x14ac:dyDescent="0.3">
      <c r="B158" s="31" t="e">
        <f>IFERROR(GeneralTable[[#This Row],[Ref.]],NA())</f>
        <v>#N/A</v>
      </c>
      <c r="C158" s="21" t="e">
        <f>IFERROR(IF(GeneralTable[[#This Row],[Exclude From Chart]]="X",NA(),GeneralTable[[#This Row],[CPU]]&amp; " [" &amp; GeneralTable[[#This Row],[Ref.]] &amp; "]"),NA())</f>
        <v>#N/A</v>
      </c>
      <c r="D158" s="21"/>
      <c r="E158" s="22" t="e">
        <f>IFERROR(IF(OR(GeneralTable[[#This Row],[Exclude From Chart]]="X",PerfPowerST[[#This Row],[ExcludeHere]]="X"),NA(),GeneralTable[[#This Row],[Cons. ST]]),NA())</f>
        <v>#N/A</v>
      </c>
      <c r="F158" s="23" t="e">
        <f>IFERROR(IF(OR(GeneralTable[[#This Row],[Exclude From Chart]]="X",PerfPowerST[[#This Row],[ExcludeHere]]="X"),NA(),GeneralTable[[#This Row],[Dur. ST]]),NA())</f>
        <v>#N/A</v>
      </c>
    </row>
    <row r="159" spans="2:6" x14ac:dyDescent="0.3">
      <c r="B159" s="31" t="e">
        <f>IFERROR(GeneralTable[[#This Row],[Ref.]],NA())</f>
        <v>#N/A</v>
      </c>
      <c r="C159" s="21" t="e">
        <f>IFERROR(IF(GeneralTable[[#This Row],[Exclude From Chart]]="X",NA(),GeneralTable[[#This Row],[CPU]]&amp; " [" &amp; GeneralTable[[#This Row],[Ref.]] &amp; "]"),NA())</f>
        <v>#N/A</v>
      </c>
      <c r="D159" s="21"/>
      <c r="E159" s="22" t="e">
        <f>IFERROR(IF(OR(GeneralTable[[#This Row],[Exclude From Chart]]="X",PerfPowerST[[#This Row],[ExcludeHere]]="X"),NA(),GeneralTable[[#This Row],[Cons. ST]]),NA())</f>
        <v>#N/A</v>
      </c>
      <c r="F159" s="23" t="e">
        <f>IFERROR(IF(OR(GeneralTable[[#This Row],[Exclude From Chart]]="X",PerfPowerST[[#This Row],[ExcludeHere]]="X"),NA(),GeneralTable[[#This Row],[Dur. ST]]),NA())</f>
        <v>#N/A</v>
      </c>
    </row>
    <row r="160" spans="2:6" x14ac:dyDescent="0.3">
      <c r="B160" s="31" t="e">
        <f>IFERROR(GeneralTable[[#This Row],[Ref.]],NA())</f>
        <v>#N/A</v>
      </c>
      <c r="C160" s="21" t="e">
        <f>IFERROR(IF(GeneralTable[[#This Row],[Exclude From Chart]]="X",NA(),GeneralTable[[#This Row],[CPU]]&amp; " [" &amp; GeneralTable[[#This Row],[Ref.]] &amp; "]"),NA())</f>
        <v>#N/A</v>
      </c>
      <c r="D160" s="21"/>
      <c r="E160" s="22" t="e">
        <f>IFERROR(IF(OR(GeneralTable[[#This Row],[Exclude From Chart]]="X",PerfPowerST[[#This Row],[ExcludeHere]]="X"),NA(),GeneralTable[[#This Row],[Cons. ST]]),NA())</f>
        <v>#N/A</v>
      </c>
      <c r="F160" s="23" t="e">
        <f>IFERROR(IF(OR(GeneralTable[[#This Row],[Exclude From Chart]]="X",PerfPowerST[[#This Row],[ExcludeHere]]="X"),NA(),GeneralTable[[#This Row],[Dur. ST]]),NA())</f>
        <v>#N/A</v>
      </c>
    </row>
    <row r="161" spans="2:6" x14ac:dyDescent="0.3">
      <c r="B161" s="31" t="e">
        <f>IFERROR(GeneralTable[[#This Row],[Ref.]],NA())</f>
        <v>#N/A</v>
      </c>
      <c r="C161" s="21" t="e">
        <f>IFERROR(IF(GeneralTable[[#This Row],[Exclude From Chart]]="X",NA(),GeneralTable[[#This Row],[CPU]]&amp; " [" &amp; GeneralTable[[#This Row],[Ref.]] &amp; "]"),NA())</f>
        <v>#N/A</v>
      </c>
      <c r="D161" s="21"/>
      <c r="E161" s="22" t="e">
        <f>IFERROR(IF(OR(GeneralTable[[#This Row],[Exclude From Chart]]="X",PerfPowerST[[#This Row],[ExcludeHere]]="X"),NA(),GeneralTable[[#This Row],[Cons. ST]]),NA())</f>
        <v>#N/A</v>
      </c>
      <c r="F161" s="23" t="e">
        <f>IFERROR(IF(OR(GeneralTable[[#This Row],[Exclude From Chart]]="X",PerfPowerST[[#This Row],[ExcludeHere]]="X"),NA(),GeneralTable[[#This Row],[Dur. ST]]),NA())</f>
        <v>#N/A</v>
      </c>
    </row>
    <row r="162" spans="2:6" x14ac:dyDescent="0.3">
      <c r="B162" s="31" t="e">
        <f>IFERROR(GeneralTable[[#This Row],[Ref.]],NA())</f>
        <v>#N/A</v>
      </c>
      <c r="C162" s="21" t="e">
        <f>IFERROR(IF(GeneralTable[[#This Row],[Exclude From Chart]]="X",NA(),GeneralTable[[#This Row],[CPU]]&amp; " [" &amp; GeneralTable[[#This Row],[Ref.]] &amp; "]"),NA())</f>
        <v>#N/A</v>
      </c>
      <c r="D162" s="21"/>
      <c r="E162" s="22" t="e">
        <f>IFERROR(IF(OR(GeneralTable[[#This Row],[Exclude From Chart]]="X",PerfPowerST[[#This Row],[ExcludeHere]]="X"),NA(),GeneralTable[[#This Row],[Cons. ST]]),NA())</f>
        <v>#N/A</v>
      </c>
      <c r="F162" s="23" t="e">
        <f>IFERROR(IF(OR(GeneralTable[[#This Row],[Exclude From Chart]]="X",PerfPowerST[[#This Row],[ExcludeHere]]="X"),NA(),GeneralTable[[#This Row],[Dur. ST]]),NA())</f>
        <v>#N/A</v>
      </c>
    </row>
    <row r="163" spans="2:6" x14ac:dyDescent="0.3">
      <c r="B163" s="31" t="e">
        <f>IFERROR(GeneralTable[[#This Row],[Ref.]],NA())</f>
        <v>#N/A</v>
      </c>
      <c r="C163" s="21" t="e">
        <f>IFERROR(IF(GeneralTable[[#This Row],[Exclude From Chart]]="X",NA(),GeneralTable[[#This Row],[CPU]]&amp; " [" &amp; GeneralTable[[#This Row],[Ref.]] &amp; "]"),NA())</f>
        <v>#N/A</v>
      </c>
      <c r="D163" s="21"/>
      <c r="E163" s="22" t="e">
        <f>IFERROR(IF(OR(GeneralTable[[#This Row],[Exclude From Chart]]="X",PerfPowerST[[#This Row],[ExcludeHere]]="X"),NA(),GeneralTable[[#This Row],[Cons. ST]]),NA())</f>
        <v>#N/A</v>
      </c>
      <c r="F163" s="23" t="e">
        <f>IFERROR(IF(OR(GeneralTable[[#This Row],[Exclude From Chart]]="X",PerfPowerST[[#This Row],[ExcludeHere]]="X"),NA(),GeneralTable[[#This Row],[Dur. ST]]),NA())</f>
        <v>#N/A</v>
      </c>
    </row>
    <row r="164" spans="2:6" x14ac:dyDescent="0.3">
      <c r="B164" s="31" t="e">
        <f>IFERROR(GeneralTable[[#This Row],[Ref.]],NA())</f>
        <v>#N/A</v>
      </c>
      <c r="C164" s="21" t="e">
        <f>IFERROR(IF(GeneralTable[[#This Row],[Exclude From Chart]]="X",NA(),GeneralTable[[#This Row],[CPU]]&amp; " [" &amp; GeneralTable[[#This Row],[Ref.]] &amp; "]"),NA())</f>
        <v>#N/A</v>
      </c>
      <c r="D164" s="21"/>
      <c r="E164" s="22" t="e">
        <f>IFERROR(IF(OR(GeneralTable[[#This Row],[Exclude From Chart]]="X",PerfPowerST[[#This Row],[ExcludeHere]]="X"),NA(),GeneralTable[[#This Row],[Cons. ST]]),NA())</f>
        <v>#N/A</v>
      </c>
      <c r="F164" s="23" t="e">
        <f>IFERROR(IF(OR(GeneralTable[[#This Row],[Exclude From Chart]]="X",PerfPowerST[[#This Row],[ExcludeHere]]="X"),NA(),GeneralTable[[#This Row],[Dur. ST]]),NA())</f>
        <v>#N/A</v>
      </c>
    </row>
    <row r="165" spans="2:6" x14ac:dyDescent="0.3">
      <c r="B165" s="31" t="e">
        <f>IFERROR(GeneralTable[[#This Row],[Ref.]],NA())</f>
        <v>#N/A</v>
      </c>
      <c r="C165" s="21" t="e">
        <f>IFERROR(IF(GeneralTable[[#This Row],[Exclude From Chart]]="X",NA(),GeneralTable[[#This Row],[CPU]]&amp; " [" &amp; GeneralTable[[#This Row],[Ref.]] &amp; "]"),NA())</f>
        <v>#N/A</v>
      </c>
      <c r="D165" s="21"/>
      <c r="E165" s="22" t="e">
        <f>IFERROR(IF(OR(GeneralTable[[#This Row],[Exclude From Chart]]="X",PerfPowerST[[#This Row],[ExcludeHere]]="X"),NA(),GeneralTable[[#This Row],[Cons. ST]]),NA())</f>
        <v>#N/A</v>
      </c>
      <c r="F165" s="23" t="e">
        <f>IFERROR(IF(OR(GeneralTable[[#This Row],[Exclude From Chart]]="X",PerfPowerST[[#This Row],[ExcludeHere]]="X"),NA(),GeneralTable[[#This Row],[Dur. ST]]),NA())</f>
        <v>#N/A</v>
      </c>
    </row>
    <row r="166" spans="2:6" x14ac:dyDescent="0.3">
      <c r="B166" s="31" t="e">
        <f>IFERROR(GeneralTable[[#This Row],[Ref.]],NA())</f>
        <v>#N/A</v>
      </c>
      <c r="C166" s="21" t="e">
        <f>IFERROR(IF(GeneralTable[[#This Row],[Exclude From Chart]]="X",NA(),GeneralTable[[#This Row],[CPU]]&amp; " [" &amp; GeneralTable[[#This Row],[Ref.]] &amp; "]"),NA())</f>
        <v>#N/A</v>
      </c>
      <c r="D166" s="21"/>
      <c r="E166" s="22" t="e">
        <f>IFERROR(IF(OR(GeneralTable[[#This Row],[Exclude From Chart]]="X",PerfPowerST[[#This Row],[ExcludeHere]]="X"),NA(),GeneralTable[[#This Row],[Cons. ST]]),NA())</f>
        <v>#N/A</v>
      </c>
      <c r="F166" s="23" t="e">
        <f>IFERROR(IF(OR(GeneralTable[[#This Row],[Exclude From Chart]]="X",PerfPowerST[[#This Row],[ExcludeHere]]="X"),NA(),GeneralTable[[#This Row],[Dur. ST]]),NA())</f>
        <v>#N/A</v>
      </c>
    </row>
    <row r="167" spans="2:6" x14ac:dyDescent="0.3">
      <c r="B167" s="31" t="e">
        <f>IFERROR(GeneralTable[[#This Row],[Ref.]],NA())</f>
        <v>#N/A</v>
      </c>
      <c r="C167" s="21" t="e">
        <f>IFERROR(IF(GeneralTable[[#This Row],[Exclude From Chart]]="X",NA(),GeneralTable[[#This Row],[CPU]]&amp; " [" &amp; GeneralTable[[#This Row],[Ref.]] &amp; "]"),NA())</f>
        <v>#N/A</v>
      </c>
      <c r="D167" s="21"/>
      <c r="E167" s="22" t="e">
        <f>IFERROR(IF(OR(GeneralTable[[#This Row],[Exclude From Chart]]="X",PerfPowerST[[#This Row],[ExcludeHere]]="X"),NA(),GeneralTable[[#This Row],[Cons. ST]]),NA())</f>
        <v>#N/A</v>
      </c>
      <c r="F167" s="23" t="e">
        <f>IFERROR(IF(OR(GeneralTable[[#This Row],[Exclude From Chart]]="X",PerfPowerST[[#This Row],[ExcludeHere]]="X"),NA(),GeneralTable[[#This Row],[Dur. ST]]),NA())</f>
        <v>#N/A</v>
      </c>
    </row>
    <row r="168" spans="2:6" x14ac:dyDescent="0.3">
      <c r="B168" s="31" t="e">
        <f>IFERROR(GeneralTable[[#This Row],[Ref.]],NA())</f>
        <v>#N/A</v>
      </c>
      <c r="C168" s="21" t="e">
        <f>IFERROR(IF(GeneralTable[[#This Row],[Exclude From Chart]]="X",NA(),GeneralTable[[#This Row],[CPU]]&amp; " [" &amp; GeneralTable[[#This Row],[Ref.]] &amp; "]"),NA())</f>
        <v>#N/A</v>
      </c>
      <c r="D168" s="21"/>
      <c r="E168" s="22" t="e">
        <f>IFERROR(IF(OR(GeneralTable[[#This Row],[Exclude From Chart]]="X",PerfPowerST[[#This Row],[ExcludeHere]]="X"),NA(),GeneralTable[[#This Row],[Cons. ST]]),NA())</f>
        <v>#N/A</v>
      </c>
      <c r="F168" s="23" t="e">
        <f>IFERROR(IF(OR(GeneralTable[[#This Row],[Exclude From Chart]]="X",PerfPowerST[[#This Row],[ExcludeHere]]="X"),NA(),GeneralTable[[#This Row],[Dur. ST]]),NA())</f>
        <v>#N/A</v>
      </c>
    </row>
    <row r="169" spans="2:6" x14ac:dyDescent="0.3">
      <c r="B169" s="31" t="e">
        <f>IFERROR(GeneralTable[[#This Row],[Ref.]],NA())</f>
        <v>#N/A</v>
      </c>
      <c r="C169" s="21" t="e">
        <f>IFERROR(IF(GeneralTable[[#This Row],[Exclude From Chart]]="X",NA(),GeneralTable[[#This Row],[CPU]]&amp; " [" &amp; GeneralTable[[#This Row],[Ref.]] &amp; "]"),NA())</f>
        <v>#N/A</v>
      </c>
      <c r="D169" s="21"/>
      <c r="E169" s="22" t="e">
        <f>IFERROR(IF(OR(GeneralTable[[#This Row],[Exclude From Chart]]="X",PerfPowerST[[#This Row],[ExcludeHere]]="X"),NA(),GeneralTable[[#This Row],[Cons. ST]]),NA())</f>
        <v>#N/A</v>
      </c>
      <c r="F169" s="23" t="e">
        <f>IFERROR(IF(OR(GeneralTable[[#This Row],[Exclude From Chart]]="X",PerfPowerST[[#This Row],[ExcludeHere]]="X"),NA(),GeneralTable[[#This Row],[Dur. ST]]),NA())</f>
        <v>#N/A</v>
      </c>
    </row>
    <row r="170" spans="2:6" x14ac:dyDescent="0.3">
      <c r="B170" s="31" t="e">
        <f>IFERROR(GeneralTable[[#This Row],[Ref.]],NA())</f>
        <v>#N/A</v>
      </c>
      <c r="C170" s="21" t="e">
        <f>IFERROR(IF(GeneralTable[[#This Row],[Exclude From Chart]]="X",NA(),GeneralTable[[#This Row],[CPU]]&amp; " [" &amp; GeneralTable[[#This Row],[Ref.]] &amp; "]"),NA())</f>
        <v>#N/A</v>
      </c>
      <c r="D170" s="21"/>
      <c r="E170" s="22" t="e">
        <f>IFERROR(IF(OR(GeneralTable[[#This Row],[Exclude From Chart]]="X",PerfPowerST[[#This Row],[ExcludeHere]]="X"),NA(),GeneralTable[[#This Row],[Cons. ST]]),NA())</f>
        <v>#N/A</v>
      </c>
      <c r="F170" s="23" t="e">
        <f>IFERROR(IF(OR(GeneralTable[[#This Row],[Exclude From Chart]]="X",PerfPowerST[[#This Row],[ExcludeHere]]="X"),NA(),GeneralTable[[#This Row],[Dur. ST]]),NA())</f>
        <v>#N/A</v>
      </c>
    </row>
    <row r="171" spans="2:6" x14ac:dyDescent="0.3">
      <c r="B171" s="31" t="e">
        <f>IFERROR(GeneralTable[[#This Row],[Ref.]],NA())</f>
        <v>#N/A</v>
      </c>
      <c r="C171" s="21" t="e">
        <f>IFERROR(IF(GeneralTable[[#This Row],[Exclude From Chart]]="X",NA(),GeneralTable[[#This Row],[CPU]]&amp; " [" &amp; GeneralTable[[#This Row],[Ref.]] &amp; "]"),NA())</f>
        <v>#N/A</v>
      </c>
      <c r="D171" s="21"/>
      <c r="E171" s="22" t="e">
        <f>IFERROR(IF(OR(GeneralTable[[#This Row],[Exclude From Chart]]="X",PerfPowerST[[#This Row],[ExcludeHere]]="X"),NA(),GeneralTable[[#This Row],[Cons. ST]]),NA())</f>
        <v>#N/A</v>
      </c>
      <c r="F171" s="23" t="e">
        <f>IFERROR(IF(OR(GeneralTable[[#This Row],[Exclude From Chart]]="X",PerfPowerST[[#This Row],[ExcludeHere]]="X"),NA(),GeneralTable[[#This Row],[Dur. ST]]),NA())</f>
        <v>#N/A</v>
      </c>
    </row>
    <row r="172" spans="2:6" x14ac:dyDescent="0.3">
      <c r="B172" s="31" t="e">
        <f>IFERROR(GeneralTable[[#This Row],[Ref.]],NA())</f>
        <v>#N/A</v>
      </c>
      <c r="C172" s="21" t="e">
        <f>IFERROR(IF(GeneralTable[[#This Row],[Exclude From Chart]]="X",NA(),GeneralTable[[#This Row],[CPU]]&amp; " [" &amp; GeneralTable[[#This Row],[Ref.]] &amp; "]"),NA())</f>
        <v>#N/A</v>
      </c>
      <c r="D172" s="21"/>
      <c r="E172" s="22" t="e">
        <f>IFERROR(IF(OR(GeneralTable[[#This Row],[Exclude From Chart]]="X",PerfPowerST[[#This Row],[ExcludeHere]]="X"),NA(),GeneralTable[[#This Row],[Cons. ST]]),NA())</f>
        <v>#N/A</v>
      </c>
      <c r="F172" s="23" t="e">
        <f>IFERROR(IF(OR(GeneralTable[[#This Row],[Exclude From Chart]]="X",PerfPowerST[[#This Row],[ExcludeHere]]="X"),NA(),GeneralTable[[#This Row],[Dur. ST]]),NA())</f>
        <v>#N/A</v>
      </c>
    </row>
    <row r="173" spans="2:6" x14ac:dyDescent="0.3">
      <c r="B173" s="31" t="e">
        <f>IFERROR(GeneralTable[[#This Row],[Ref.]],NA())</f>
        <v>#N/A</v>
      </c>
      <c r="C173" s="21" t="e">
        <f>IFERROR(IF(GeneralTable[[#This Row],[Exclude From Chart]]="X",NA(),GeneralTable[[#This Row],[CPU]]&amp; " [" &amp; GeneralTable[[#This Row],[Ref.]] &amp; "]"),NA())</f>
        <v>#N/A</v>
      </c>
      <c r="D173" s="21"/>
      <c r="E173" s="22" t="e">
        <f>IFERROR(IF(OR(GeneralTable[[#This Row],[Exclude From Chart]]="X",PerfPowerST[[#This Row],[ExcludeHere]]="X"),NA(),GeneralTable[[#This Row],[Cons. ST]]),NA())</f>
        <v>#N/A</v>
      </c>
      <c r="F173" s="23" t="e">
        <f>IFERROR(IF(OR(GeneralTable[[#This Row],[Exclude From Chart]]="X",PerfPowerST[[#This Row],[ExcludeHere]]="X"),NA(),GeneralTable[[#This Row],[Dur. ST]]),NA())</f>
        <v>#N/A</v>
      </c>
    </row>
    <row r="174" spans="2:6" x14ac:dyDescent="0.3">
      <c r="B174" s="31" t="e">
        <f>IFERROR(GeneralTable[[#This Row],[Ref.]],NA())</f>
        <v>#N/A</v>
      </c>
      <c r="C174" s="21" t="e">
        <f>IFERROR(IF(GeneralTable[[#This Row],[Exclude From Chart]]="X",NA(),GeneralTable[[#This Row],[CPU]]&amp; " [" &amp; GeneralTable[[#This Row],[Ref.]] &amp; "]"),NA())</f>
        <v>#N/A</v>
      </c>
      <c r="D174" s="21"/>
      <c r="E174" s="22" t="e">
        <f>IFERROR(IF(OR(GeneralTable[[#This Row],[Exclude From Chart]]="X",PerfPowerST[[#This Row],[ExcludeHere]]="X"),NA(),GeneralTable[[#This Row],[Cons. ST]]),NA())</f>
        <v>#N/A</v>
      </c>
      <c r="F174" s="23" t="e">
        <f>IFERROR(IF(OR(GeneralTable[[#This Row],[Exclude From Chart]]="X",PerfPowerST[[#This Row],[ExcludeHere]]="X"),NA(),GeneralTable[[#This Row],[Dur. ST]]),NA())</f>
        <v>#N/A</v>
      </c>
    </row>
    <row r="175" spans="2:6" x14ac:dyDescent="0.3">
      <c r="B175" s="31" t="e">
        <f>IFERROR(GeneralTable[[#This Row],[Ref.]],NA())</f>
        <v>#N/A</v>
      </c>
      <c r="C175" s="21" t="e">
        <f>IFERROR(IF(GeneralTable[[#This Row],[Exclude From Chart]]="X",NA(),GeneralTable[[#This Row],[CPU]]&amp; " [" &amp; GeneralTable[[#This Row],[Ref.]] &amp; "]"),NA())</f>
        <v>#N/A</v>
      </c>
      <c r="D175" s="21"/>
      <c r="E175" s="22" t="e">
        <f>IFERROR(IF(OR(GeneralTable[[#This Row],[Exclude From Chart]]="X",PerfPowerST[[#This Row],[ExcludeHere]]="X"),NA(),GeneralTable[[#This Row],[Cons. ST]]),NA())</f>
        <v>#N/A</v>
      </c>
      <c r="F175" s="23" t="e">
        <f>IFERROR(IF(OR(GeneralTable[[#This Row],[Exclude From Chart]]="X",PerfPowerST[[#This Row],[ExcludeHere]]="X"),NA(),GeneralTable[[#This Row],[Dur. ST]]),NA())</f>
        <v>#N/A</v>
      </c>
    </row>
    <row r="176" spans="2:6" x14ac:dyDescent="0.3">
      <c r="B176" s="31" t="e">
        <f>IFERROR(GeneralTable[[#This Row],[Ref.]],NA())</f>
        <v>#N/A</v>
      </c>
      <c r="C176" s="21" t="e">
        <f>IFERROR(IF(GeneralTable[[#This Row],[Exclude From Chart]]="X",NA(),GeneralTable[[#This Row],[CPU]]&amp; " [" &amp; GeneralTable[[#This Row],[Ref.]] &amp; "]"),NA())</f>
        <v>#N/A</v>
      </c>
      <c r="D176" s="21"/>
      <c r="E176" s="22" t="e">
        <f>IFERROR(IF(OR(GeneralTable[[#This Row],[Exclude From Chart]]="X",PerfPowerST[[#This Row],[ExcludeHere]]="X"),NA(),GeneralTable[[#This Row],[Cons. ST]]),NA())</f>
        <v>#N/A</v>
      </c>
      <c r="F176" s="23" t="e">
        <f>IFERROR(IF(OR(GeneralTable[[#This Row],[Exclude From Chart]]="X",PerfPowerST[[#This Row],[ExcludeHere]]="X"),NA(),GeneralTable[[#This Row],[Dur. ST]]),NA())</f>
        <v>#N/A</v>
      </c>
    </row>
    <row r="177" spans="2:6" x14ac:dyDescent="0.3">
      <c r="B177" s="31" t="e">
        <f>IFERROR(GeneralTable[[#This Row],[Ref.]],NA())</f>
        <v>#N/A</v>
      </c>
      <c r="C177" s="21" t="e">
        <f>IFERROR(IF(GeneralTable[[#This Row],[Exclude From Chart]]="X",NA(),GeneralTable[[#This Row],[CPU]]&amp; " [" &amp; GeneralTable[[#This Row],[Ref.]] &amp; "]"),NA())</f>
        <v>#N/A</v>
      </c>
      <c r="D177" s="21"/>
      <c r="E177" s="22" t="e">
        <f>IFERROR(IF(OR(GeneralTable[[#This Row],[Exclude From Chart]]="X",PerfPowerST[[#This Row],[ExcludeHere]]="X"),NA(),GeneralTable[[#This Row],[Cons. ST]]),NA())</f>
        <v>#N/A</v>
      </c>
      <c r="F177" s="23" t="e">
        <f>IFERROR(IF(OR(GeneralTable[[#This Row],[Exclude From Chart]]="X",PerfPowerST[[#This Row],[ExcludeHere]]="X"),NA(),GeneralTable[[#This Row],[Dur. ST]]),NA())</f>
        <v>#N/A</v>
      </c>
    </row>
    <row r="178" spans="2:6" x14ac:dyDescent="0.3">
      <c r="B178" s="31" t="e">
        <f>IFERROR(GeneralTable[[#This Row],[Ref.]],NA())</f>
        <v>#N/A</v>
      </c>
      <c r="C178" s="21" t="e">
        <f>IFERROR(IF(GeneralTable[[#This Row],[Exclude From Chart]]="X",NA(),GeneralTable[[#This Row],[CPU]]&amp; " [" &amp; GeneralTable[[#This Row],[Ref.]] &amp; "]"),NA())</f>
        <v>#N/A</v>
      </c>
      <c r="D178" s="21"/>
      <c r="E178" s="22" t="e">
        <f>IFERROR(IF(OR(GeneralTable[[#This Row],[Exclude From Chart]]="X",PerfPowerST[[#This Row],[ExcludeHere]]="X"),NA(),GeneralTable[[#This Row],[Cons. ST]]),NA())</f>
        <v>#N/A</v>
      </c>
      <c r="F178" s="23" t="e">
        <f>IFERROR(IF(OR(GeneralTable[[#This Row],[Exclude From Chart]]="X",PerfPowerST[[#This Row],[ExcludeHere]]="X"),NA(),GeneralTable[[#This Row],[Dur. ST]]),NA())</f>
        <v>#N/A</v>
      </c>
    </row>
    <row r="179" spans="2:6" x14ac:dyDescent="0.3">
      <c r="B179" s="31" t="e">
        <f>IFERROR(GeneralTable[[#This Row],[Ref.]],NA())</f>
        <v>#N/A</v>
      </c>
      <c r="C179" s="21" t="e">
        <f>IFERROR(IF(GeneralTable[[#This Row],[Exclude From Chart]]="X",NA(),GeneralTable[[#This Row],[CPU]]&amp; " [" &amp; GeneralTable[[#This Row],[Ref.]] &amp; "]"),NA())</f>
        <v>#N/A</v>
      </c>
      <c r="D179" s="21"/>
      <c r="E179" s="22" t="e">
        <f>IFERROR(IF(OR(GeneralTable[[#This Row],[Exclude From Chart]]="X",PerfPowerST[[#This Row],[ExcludeHere]]="X"),NA(),GeneralTable[[#This Row],[Cons. ST]]),NA())</f>
        <v>#N/A</v>
      </c>
      <c r="F179" s="23" t="e">
        <f>IFERROR(IF(OR(GeneralTable[[#This Row],[Exclude From Chart]]="X",PerfPowerST[[#This Row],[ExcludeHere]]="X"),NA(),GeneralTable[[#This Row],[Dur. ST]]),NA())</f>
        <v>#N/A</v>
      </c>
    </row>
    <row r="180" spans="2:6" x14ac:dyDescent="0.3">
      <c r="B180" s="31" t="e">
        <f>IFERROR(GeneralTable[[#This Row],[Ref.]],NA())</f>
        <v>#N/A</v>
      </c>
      <c r="C180" s="21" t="e">
        <f>IFERROR(IF(GeneralTable[[#This Row],[Exclude From Chart]]="X",NA(),GeneralTable[[#This Row],[CPU]]&amp; " [" &amp; GeneralTable[[#This Row],[Ref.]] &amp; "]"),NA())</f>
        <v>#N/A</v>
      </c>
      <c r="D180" s="21"/>
      <c r="E180" s="22" t="e">
        <f>IFERROR(IF(OR(GeneralTable[[#This Row],[Exclude From Chart]]="X",PerfPowerST[[#This Row],[ExcludeHere]]="X"),NA(),GeneralTable[[#This Row],[Cons. ST]]),NA())</f>
        <v>#N/A</v>
      </c>
      <c r="F180" s="23" t="e">
        <f>IFERROR(IF(OR(GeneralTable[[#This Row],[Exclude From Chart]]="X",PerfPowerST[[#This Row],[ExcludeHere]]="X"),NA(),GeneralTable[[#This Row],[Dur. ST]]),NA())</f>
        <v>#N/A</v>
      </c>
    </row>
    <row r="181" spans="2:6" x14ac:dyDescent="0.3">
      <c r="B181" s="31" t="e">
        <f>IFERROR(GeneralTable[[#This Row],[Ref.]],NA())</f>
        <v>#N/A</v>
      </c>
      <c r="C181" s="21" t="e">
        <f>IFERROR(IF(GeneralTable[[#This Row],[Exclude From Chart]]="X",NA(),GeneralTable[[#This Row],[CPU]]&amp; " [" &amp; GeneralTable[[#This Row],[Ref.]] &amp; "]"),NA())</f>
        <v>#N/A</v>
      </c>
      <c r="D181" s="21"/>
      <c r="E181" s="22" t="e">
        <f>IFERROR(IF(OR(GeneralTable[[#This Row],[Exclude From Chart]]="X",PerfPowerST[[#This Row],[ExcludeHere]]="X"),NA(),GeneralTable[[#This Row],[Cons. ST]]),NA())</f>
        <v>#N/A</v>
      </c>
      <c r="F181" s="23" t="e">
        <f>IFERROR(IF(OR(GeneralTable[[#This Row],[Exclude From Chart]]="X",PerfPowerST[[#This Row],[ExcludeHere]]="X"),NA(),GeneralTable[[#This Row],[Dur. ST]]),NA())</f>
        <v>#N/A</v>
      </c>
    </row>
    <row r="182" spans="2:6" x14ac:dyDescent="0.3">
      <c r="B182" s="31" t="e">
        <f>IFERROR(GeneralTable[[#This Row],[Ref.]],NA())</f>
        <v>#N/A</v>
      </c>
      <c r="C182" s="21" t="e">
        <f>IFERROR(IF(GeneralTable[[#This Row],[Exclude From Chart]]="X",NA(),GeneralTable[[#This Row],[CPU]]&amp; " [" &amp; GeneralTable[[#This Row],[Ref.]] &amp; "]"),NA())</f>
        <v>#N/A</v>
      </c>
      <c r="D182" s="21"/>
      <c r="E182" s="22" t="e">
        <f>IFERROR(IF(OR(GeneralTable[[#This Row],[Exclude From Chart]]="X",PerfPowerST[[#This Row],[ExcludeHere]]="X"),NA(),GeneralTable[[#This Row],[Cons. ST]]),NA())</f>
        <v>#N/A</v>
      </c>
      <c r="F182" s="23" t="e">
        <f>IFERROR(IF(OR(GeneralTable[[#This Row],[Exclude From Chart]]="X",PerfPowerST[[#This Row],[ExcludeHere]]="X"),NA(),GeneralTable[[#This Row],[Dur. ST]]),NA())</f>
        <v>#N/A</v>
      </c>
    </row>
    <row r="183" spans="2:6" x14ac:dyDescent="0.3">
      <c r="B183" s="31" t="e">
        <f>IFERROR(GeneralTable[[#This Row],[Ref.]],NA())</f>
        <v>#N/A</v>
      </c>
      <c r="C183" s="21" t="e">
        <f>IFERROR(IF(GeneralTable[[#This Row],[Exclude From Chart]]="X",NA(),GeneralTable[[#This Row],[CPU]]&amp; " [" &amp; GeneralTable[[#This Row],[Ref.]] &amp; "]"),NA())</f>
        <v>#N/A</v>
      </c>
      <c r="D183" s="21"/>
      <c r="E183" s="22" t="e">
        <f>IFERROR(IF(OR(GeneralTable[[#This Row],[Exclude From Chart]]="X",PerfPowerST[[#This Row],[ExcludeHere]]="X"),NA(),GeneralTable[[#This Row],[Cons. ST]]),NA())</f>
        <v>#N/A</v>
      </c>
      <c r="F183" s="23" t="e">
        <f>IFERROR(IF(OR(GeneralTable[[#This Row],[Exclude From Chart]]="X",PerfPowerST[[#This Row],[ExcludeHere]]="X"),NA(),GeneralTable[[#This Row],[Dur. ST]]),NA())</f>
        <v>#N/A</v>
      </c>
    </row>
    <row r="184" spans="2:6" x14ac:dyDescent="0.3">
      <c r="B184" s="31" t="e">
        <f>IFERROR(GeneralTable[[#This Row],[Ref.]],NA())</f>
        <v>#N/A</v>
      </c>
      <c r="C184" s="21" t="e">
        <f>IFERROR(IF(GeneralTable[[#This Row],[Exclude From Chart]]="X",NA(),GeneralTable[[#This Row],[CPU]]&amp; " [" &amp; GeneralTable[[#This Row],[Ref.]] &amp; "]"),NA())</f>
        <v>#N/A</v>
      </c>
      <c r="D184" s="21"/>
      <c r="E184" s="22" t="e">
        <f>IFERROR(IF(OR(GeneralTable[[#This Row],[Exclude From Chart]]="X",PerfPowerST[[#This Row],[ExcludeHere]]="X"),NA(),GeneralTable[[#This Row],[Cons. ST]]),NA())</f>
        <v>#N/A</v>
      </c>
      <c r="F184" s="23" t="e">
        <f>IFERROR(IF(OR(GeneralTable[[#This Row],[Exclude From Chart]]="X",PerfPowerST[[#This Row],[ExcludeHere]]="X"),NA(),GeneralTable[[#This Row],[Dur. ST]]),NA())</f>
        <v>#N/A</v>
      </c>
    </row>
    <row r="185" spans="2:6" x14ac:dyDescent="0.3">
      <c r="B185" s="31" t="e">
        <f>IFERROR(GeneralTable[[#This Row],[Ref.]],NA())</f>
        <v>#N/A</v>
      </c>
      <c r="C185" s="21" t="e">
        <f>IFERROR(IF(GeneralTable[[#This Row],[Exclude From Chart]]="X",NA(),GeneralTable[[#This Row],[CPU]]&amp; " [" &amp; GeneralTable[[#This Row],[Ref.]] &amp; "]"),NA())</f>
        <v>#N/A</v>
      </c>
      <c r="D185" s="21"/>
      <c r="E185" s="22" t="e">
        <f>IFERROR(IF(OR(GeneralTable[[#This Row],[Exclude From Chart]]="X",PerfPowerST[[#This Row],[ExcludeHere]]="X"),NA(),GeneralTable[[#This Row],[Cons. ST]]),NA())</f>
        <v>#N/A</v>
      </c>
      <c r="F185" s="23" t="e">
        <f>IFERROR(IF(OR(GeneralTable[[#This Row],[Exclude From Chart]]="X",PerfPowerST[[#This Row],[ExcludeHere]]="X"),NA(),GeneralTable[[#This Row],[Dur. ST]]),NA())</f>
        <v>#N/A</v>
      </c>
    </row>
    <row r="186" spans="2:6" x14ac:dyDescent="0.3">
      <c r="B186" s="31" t="e">
        <f>IFERROR(GeneralTable[[#This Row],[Ref.]],NA())</f>
        <v>#N/A</v>
      </c>
      <c r="C186" s="21" t="e">
        <f>IFERROR(IF(GeneralTable[[#This Row],[Exclude From Chart]]="X",NA(),GeneralTable[[#This Row],[CPU]]&amp; " [" &amp; GeneralTable[[#This Row],[Ref.]] &amp; "]"),NA())</f>
        <v>#N/A</v>
      </c>
      <c r="D186" s="21"/>
      <c r="E186" s="22" t="e">
        <f>IFERROR(IF(OR(GeneralTable[[#This Row],[Exclude From Chart]]="X",PerfPowerST[[#This Row],[ExcludeHere]]="X"),NA(),GeneralTable[[#This Row],[Cons. ST]]),NA())</f>
        <v>#N/A</v>
      </c>
      <c r="F186" s="23" t="e">
        <f>IFERROR(IF(OR(GeneralTable[[#This Row],[Exclude From Chart]]="X",PerfPowerST[[#This Row],[ExcludeHere]]="X"),NA(),GeneralTable[[#This Row],[Dur. ST]]),NA())</f>
        <v>#N/A</v>
      </c>
    </row>
    <row r="187" spans="2:6" x14ac:dyDescent="0.3">
      <c r="B187" s="31" t="e">
        <f>IFERROR(GeneralTable[[#This Row],[Ref.]],NA())</f>
        <v>#N/A</v>
      </c>
      <c r="C187" s="21" t="e">
        <f>IFERROR(IF(GeneralTable[[#This Row],[Exclude From Chart]]="X",NA(),GeneralTable[[#This Row],[CPU]]&amp; " [" &amp; GeneralTable[[#This Row],[Ref.]] &amp; "]"),NA())</f>
        <v>#N/A</v>
      </c>
      <c r="D187" s="21"/>
      <c r="E187" s="22" t="e">
        <f>IFERROR(IF(OR(GeneralTable[[#This Row],[Exclude From Chart]]="X",PerfPowerST[[#This Row],[ExcludeHere]]="X"),NA(),GeneralTable[[#This Row],[Cons. ST]]),NA())</f>
        <v>#N/A</v>
      </c>
      <c r="F187" s="23" t="e">
        <f>IFERROR(IF(OR(GeneralTable[[#This Row],[Exclude From Chart]]="X",PerfPowerST[[#This Row],[ExcludeHere]]="X"),NA(),GeneralTable[[#This Row],[Dur. ST]]),NA())</f>
        <v>#N/A</v>
      </c>
    </row>
    <row r="188" spans="2:6" x14ac:dyDescent="0.3">
      <c r="B188" s="31" t="e">
        <f>IFERROR(GeneralTable[[#This Row],[Ref.]],NA())</f>
        <v>#N/A</v>
      </c>
      <c r="C188" s="21" t="e">
        <f>IFERROR(IF(GeneralTable[[#This Row],[Exclude From Chart]]="X",NA(),GeneralTable[[#This Row],[CPU]]&amp; " [" &amp; GeneralTable[[#This Row],[Ref.]] &amp; "]"),NA())</f>
        <v>#N/A</v>
      </c>
      <c r="D188" s="21"/>
      <c r="E188" s="22" t="e">
        <f>IFERROR(IF(OR(GeneralTable[[#This Row],[Exclude From Chart]]="X",PerfPowerST[[#This Row],[ExcludeHere]]="X"),NA(),GeneralTable[[#This Row],[Cons. ST]]),NA())</f>
        <v>#N/A</v>
      </c>
      <c r="F188" s="23" t="e">
        <f>IFERROR(IF(OR(GeneralTable[[#This Row],[Exclude From Chart]]="X",PerfPowerST[[#This Row],[ExcludeHere]]="X"),NA(),GeneralTable[[#This Row],[Dur. ST]]),NA())</f>
        <v>#N/A</v>
      </c>
    </row>
    <row r="189" spans="2:6" x14ac:dyDescent="0.3">
      <c r="B189" s="31" t="e">
        <f>IFERROR(GeneralTable[[#This Row],[Ref.]],NA())</f>
        <v>#N/A</v>
      </c>
      <c r="C189" s="21" t="e">
        <f>IFERROR(IF(GeneralTable[[#This Row],[Exclude From Chart]]="X",NA(),GeneralTable[[#This Row],[CPU]]&amp; " [" &amp; GeneralTable[[#This Row],[Ref.]] &amp; "]"),NA())</f>
        <v>#N/A</v>
      </c>
      <c r="D189" s="21"/>
      <c r="E189" s="22" t="e">
        <f>IFERROR(IF(OR(GeneralTable[[#This Row],[Exclude From Chart]]="X",PerfPowerST[[#This Row],[ExcludeHere]]="X"),NA(),GeneralTable[[#This Row],[Cons. ST]]),NA())</f>
        <v>#N/A</v>
      </c>
      <c r="F189" s="23" t="e">
        <f>IFERROR(IF(OR(GeneralTable[[#This Row],[Exclude From Chart]]="X",PerfPowerST[[#This Row],[ExcludeHere]]="X"),NA(),GeneralTable[[#This Row],[Dur. ST]]),NA())</f>
        <v>#N/A</v>
      </c>
    </row>
    <row r="190" spans="2:6" x14ac:dyDescent="0.3">
      <c r="B190" s="31" t="e">
        <f>IFERROR(GeneralTable[[#This Row],[Ref.]],NA())</f>
        <v>#N/A</v>
      </c>
      <c r="C190" s="21" t="e">
        <f>IFERROR(IF(GeneralTable[[#This Row],[Exclude From Chart]]="X",NA(),GeneralTable[[#This Row],[CPU]]&amp; " [" &amp; GeneralTable[[#This Row],[Ref.]] &amp; "]"),NA())</f>
        <v>#N/A</v>
      </c>
      <c r="D190" s="21"/>
      <c r="E190" s="22" t="e">
        <f>IFERROR(IF(OR(GeneralTable[[#This Row],[Exclude From Chart]]="X",PerfPowerST[[#This Row],[ExcludeHere]]="X"),NA(),GeneralTable[[#This Row],[Cons. ST]]),NA())</f>
        <v>#N/A</v>
      </c>
      <c r="F190" s="23" t="e">
        <f>IFERROR(IF(OR(GeneralTable[[#This Row],[Exclude From Chart]]="X",PerfPowerST[[#This Row],[ExcludeHere]]="X"),NA(),GeneralTable[[#This Row],[Dur. ST]]),NA())</f>
        <v>#N/A</v>
      </c>
    </row>
    <row r="191" spans="2:6" x14ac:dyDescent="0.3">
      <c r="B191" s="31" t="e">
        <f>IFERROR(GeneralTable[[#This Row],[Ref.]],NA())</f>
        <v>#N/A</v>
      </c>
      <c r="C191" s="21" t="e">
        <f>IFERROR(IF(GeneralTable[[#This Row],[Exclude From Chart]]="X",NA(),GeneralTable[[#This Row],[CPU]]&amp; " [" &amp; GeneralTable[[#This Row],[Ref.]] &amp; "]"),NA())</f>
        <v>#N/A</v>
      </c>
      <c r="D191" s="21"/>
      <c r="E191" s="22" t="e">
        <f>IFERROR(IF(OR(GeneralTable[[#This Row],[Exclude From Chart]]="X",PerfPowerST[[#This Row],[ExcludeHere]]="X"),NA(),GeneralTable[[#This Row],[Cons. ST]]),NA())</f>
        <v>#N/A</v>
      </c>
      <c r="F191" s="23" t="e">
        <f>IFERROR(IF(OR(GeneralTable[[#This Row],[Exclude From Chart]]="X",PerfPowerST[[#This Row],[ExcludeHere]]="X"),NA(),GeneralTable[[#This Row],[Dur. ST]]),NA())</f>
        <v>#N/A</v>
      </c>
    </row>
    <row r="192" spans="2:6" x14ac:dyDescent="0.3">
      <c r="B192" s="31" t="e">
        <f>IFERROR(GeneralTable[[#This Row],[Ref.]],NA())</f>
        <v>#N/A</v>
      </c>
      <c r="C192" s="21" t="e">
        <f>IFERROR(IF(GeneralTable[[#This Row],[Exclude From Chart]]="X",NA(),GeneralTable[[#This Row],[CPU]]&amp; " [" &amp; GeneralTable[[#This Row],[Ref.]] &amp; "]"),NA())</f>
        <v>#N/A</v>
      </c>
      <c r="D192" s="21"/>
      <c r="E192" s="22" t="e">
        <f>IFERROR(IF(OR(GeneralTable[[#This Row],[Exclude From Chart]]="X",PerfPowerST[[#This Row],[ExcludeHere]]="X"),NA(),GeneralTable[[#This Row],[Cons. ST]]),NA())</f>
        <v>#N/A</v>
      </c>
      <c r="F192" s="23" t="e">
        <f>IFERROR(IF(OR(GeneralTable[[#This Row],[Exclude From Chart]]="X",PerfPowerST[[#This Row],[ExcludeHere]]="X"),NA(),GeneralTable[[#This Row],[Dur. ST]]),NA())</f>
        <v>#N/A</v>
      </c>
    </row>
    <row r="193" spans="2:6" x14ac:dyDescent="0.3">
      <c r="B193" s="31" t="e">
        <f>IFERROR(GeneralTable[[#This Row],[Ref.]],NA())</f>
        <v>#N/A</v>
      </c>
      <c r="C193" s="21" t="e">
        <f>IFERROR(IF(GeneralTable[[#This Row],[Exclude From Chart]]="X",NA(),GeneralTable[[#This Row],[CPU]]&amp; " [" &amp; GeneralTable[[#This Row],[Ref.]] &amp; "]"),NA())</f>
        <v>#N/A</v>
      </c>
      <c r="D193" s="21"/>
      <c r="E193" s="22" t="e">
        <f>IFERROR(IF(OR(GeneralTable[[#This Row],[Exclude From Chart]]="X",PerfPowerST[[#This Row],[ExcludeHere]]="X"),NA(),GeneralTable[[#This Row],[Cons. ST]]),NA())</f>
        <v>#N/A</v>
      </c>
      <c r="F193" s="23" t="e">
        <f>IFERROR(IF(OR(GeneralTable[[#This Row],[Exclude From Chart]]="X",PerfPowerST[[#This Row],[ExcludeHere]]="X"),NA(),GeneralTable[[#This Row],[Dur. ST]]),NA())</f>
        <v>#N/A</v>
      </c>
    </row>
    <row r="194" spans="2:6" x14ac:dyDescent="0.3">
      <c r="B194" s="31" t="e">
        <f>IFERROR(GeneralTable[[#This Row],[Ref.]],NA())</f>
        <v>#N/A</v>
      </c>
      <c r="C194" s="21" t="e">
        <f>IFERROR(IF(GeneralTable[[#This Row],[Exclude From Chart]]="X",NA(),GeneralTable[[#This Row],[CPU]]&amp; " [" &amp; GeneralTable[[#This Row],[Ref.]] &amp; "]"),NA())</f>
        <v>#N/A</v>
      </c>
      <c r="D194" s="21"/>
      <c r="E194" s="22" t="e">
        <f>IFERROR(IF(OR(GeneralTable[[#This Row],[Exclude From Chart]]="X",PerfPowerST[[#This Row],[ExcludeHere]]="X"),NA(),GeneralTable[[#This Row],[Cons. ST]]),NA())</f>
        <v>#N/A</v>
      </c>
      <c r="F194" s="23" t="e">
        <f>IFERROR(IF(OR(GeneralTable[[#This Row],[Exclude From Chart]]="X",PerfPowerST[[#This Row],[ExcludeHere]]="X"),NA(),GeneralTable[[#This Row],[Dur. ST]]),NA())</f>
        <v>#N/A</v>
      </c>
    </row>
    <row r="195" spans="2:6" x14ac:dyDescent="0.3">
      <c r="B195" s="31" t="e">
        <f>IFERROR(GeneralTable[[#This Row],[Ref.]],NA())</f>
        <v>#N/A</v>
      </c>
      <c r="C195" s="21" t="e">
        <f>IFERROR(IF(GeneralTable[[#This Row],[Exclude From Chart]]="X",NA(),GeneralTable[[#This Row],[CPU]]&amp; " [" &amp; GeneralTable[[#This Row],[Ref.]] &amp; "]"),NA())</f>
        <v>#N/A</v>
      </c>
      <c r="D195" s="21"/>
      <c r="E195" s="22" t="e">
        <f>IFERROR(IF(OR(GeneralTable[[#This Row],[Exclude From Chart]]="X",PerfPowerST[[#This Row],[ExcludeHere]]="X"),NA(),GeneralTable[[#This Row],[Cons. ST]]),NA())</f>
        <v>#N/A</v>
      </c>
      <c r="F195" s="23" t="e">
        <f>IFERROR(IF(OR(GeneralTable[[#This Row],[Exclude From Chart]]="X",PerfPowerST[[#This Row],[ExcludeHere]]="X"),NA(),GeneralTable[[#This Row],[Dur. ST]]),NA())</f>
        <v>#N/A</v>
      </c>
    </row>
    <row r="196" spans="2:6" x14ac:dyDescent="0.3">
      <c r="B196" s="31" t="e">
        <f>IFERROR(GeneralTable[[#This Row],[Ref.]],NA())</f>
        <v>#N/A</v>
      </c>
      <c r="C196" s="21" t="e">
        <f>IFERROR(IF(GeneralTable[[#This Row],[Exclude From Chart]]="X",NA(),GeneralTable[[#This Row],[CPU]]&amp; " [" &amp; GeneralTable[[#This Row],[Ref.]] &amp; "]"),NA())</f>
        <v>#N/A</v>
      </c>
      <c r="D196" s="21"/>
      <c r="E196" s="22" t="e">
        <f>IFERROR(IF(OR(GeneralTable[[#This Row],[Exclude From Chart]]="X",PerfPowerST[[#This Row],[ExcludeHere]]="X"),NA(),GeneralTable[[#This Row],[Cons. ST]]),NA())</f>
        <v>#N/A</v>
      </c>
      <c r="F196" s="23" t="e">
        <f>IFERROR(IF(OR(GeneralTable[[#This Row],[Exclude From Chart]]="X",PerfPowerST[[#This Row],[ExcludeHere]]="X"),NA(),GeneralTable[[#This Row],[Dur. ST]]),NA())</f>
        <v>#N/A</v>
      </c>
    </row>
    <row r="197" spans="2:6" x14ac:dyDescent="0.3">
      <c r="B197" s="31" t="e">
        <f>IFERROR(GeneralTable[[#This Row],[Ref.]],NA())</f>
        <v>#N/A</v>
      </c>
      <c r="C197" s="21" t="e">
        <f>IFERROR(IF(GeneralTable[[#This Row],[Exclude From Chart]]="X",NA(),GeneralTable[[#This Row],[CPU]]&amp; " [" &amp; GeneralTable[[#This Row],[Ref.]] &amp; "]"),NA())</f>
        <v>#N/A</v>
      </c>
      <c r="D197" s="21"/>
      <c r="E197" s="22" t="e">
        <f>IFERROR(IF(OR(GeneralTable[[#This Row],[Exclude From Chart]]="X",PerfPowerST[[#This Row],[ExcludeHere]]="X"),NA(),GeneralTable[[#This Row],[Cons. ST]]),NA())</f>
        <v>#N/A</v>
      </c>
      <c r="F197" s="23" t="e">
        <f>IFERROR(IF(OR(GeneralTable[[#This Row],[Exclude From Chart]]="X",PerfPowerST[[#This Row],[ExcludeHere]]="X"),NA(),GeneralTable[[#This Row],[Dur. ST]]),NA())</f>
        <v>#N/A</v>
      </c>
    </row>
    <row r="198" spans="2:6" x14ac:dyDescent="0.3">
      <c r="B198" s="31" t="e">
        <f>IFERROR(GeneralTable[[#This Row],[Ref.]],NA())</f>
        <v>#N/A</v>
      </c>
      <c r="C198" s="21" t="e">
        <f>IFERROR(IF(GeneralTable[[#This Row],[Exclude From Chart]]="X",NA(),GeneralTable[[#This Row],[CPU]]&amp; " [" &amp; GeneralTable[[#This Row],[Ref.]] &amp; "]"),NA())</f>
        <v>#N/A</v>
      </c>
      <c r="D198" s="21"/>
      <c r="E198" s="22" t="e">
        <f>IFERROR(IF(OR(GeneralTable[[#This Row],[Exclude From Chart]]="X",PerfPowerST[[#This Row],[ExcludeHere]]="X"),NA(),GeneralTable[[#This Row],[Cons. ST]]),NA())</f>
        <v>#N/A</v>
      </c>
      <c r="F198" s="23" t="e">
        <f>IFERROR(IF(OR(GeneralTable[[#This Row],[Exclude From Chart]]="X",PerfPowerST[[#This Row],[ExcludeHere]]="X"),NA(),GeneralTable[[#This Row],[Dur. ST]]),NA())</f>
        <v>#N/A</v>
      </c>
    </row>
    <row r="199" spans="2:6" x14ac:dyDescent="0.3">
      <c r="B199" s="31" t="e">
        <f>IFERROR(GeneralTable[[#This Row],[Ref.]],NA())</f>
        <v>#N/A</v>
      </c>
      <c r="C199" s="21" t="e">
        <f>IFERROR(IF(GeneralTable[[#This Row],[Exclude From Chart]]="X",NA(),GeneralTable[[#This Row],[CPU]]&amp; " [" &amp; GeneralTable[[#This Row],[Ref.]] &amp; "]"),NA())</f>
        <v>#N/A</v>
      </c>
      <c r="D199" s="21"/>
      <c r="E199" s="22" t="e">
        <f>IFERROR(IF(OR(GeneralTable[[#This Row],[Exclude From Chart]]="X",PerfPowerST[[#This Row],[ExcludeHere]]="X"),NA(),GeneralTable[[#This Row],[Cons. ST]]),NA())</f>
        <v>#N/A</v>
      </c>
      <c r="F199" s="23" t="e">
        <f>IFERROR(IF(OR(GeneralTable[[#This Row],[Exclude From Chart]]="X",PerfPowerST[[#This Row],[ExcludeHere]]="X"),NA(),GeneralTable[[#This Row],[Dur. ST]]),NA())</f>
        <v>#N/A</v>
      </c>
    </row>
    <row r="200" spans="2:6" x14ac:dyDescent="0.3">
      <c r="B200" s="31" t="e">
        <f>IFERROR(GeneralTable[[#This Row],[Ref.]],NA())</f>
        <v>#N/A</v>
      </c>
      <c r="C200" s="21" t="e">
        <f>IFERROR(IF(GeneralTable[[#This Row],[Exclude From Chart]]="X",NA(),GeneralTable[[#This Row],[CPU]]&amp; " [" &amp; GeneralTable[[#This Row],[Ref.]] &amp; "]"),NA())</f>
        <v>#N/A</v>
      </c>
      <c r="D200" s="21"/>
      <c r="E200" s="24" t="e">
        <f>IFERROR(IF(OR(GeneralTable[[#This Row],[Exclude From Chart]]="X",PerfPowerST[[#This Row],[ExcludeHere]]="X"),NA(),GeneralTable[[#This Row],[Cons. ST]]),NA())</f>
        <v>#N/A</v>
      </c>
      <c r="F200" s="25" t="e">
        <f>IFERROR(IF(OR(GeneralTable[[#This Row],[Exclude From Chart]]="X",PerfPowerST[[#This Row],[ExcludeHere]]="X"),NA(),GeneralTable[[#This Row],[Dur. ST]]),NA())</f>
        <v>#N/A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2D50E-9363-488B-9BFC-B64ADDEEA2B0}">
  <dimension ref="B5:F200"/>
  <sheetViews>
    <sheetView zoomScale="102" workbookViewId="0">
      <selection activeCell="H5" sqref="H5"/>
    </sheetView>
  </sheetViews>
  <sheetFormatPr baseColWidth="10" defaultRowHeight="14.4" x14ac:dyDescent="0.3"/>
  <cols>
    <col min="1" max="1" width="3" customWidth="1"/>
    <col min="2" max="2" width="6.5546875" bestFit="1" customWidth="1"/>
    <col min="3" max="3" width="28.21875" bestFit="1" customWidth="1"/>
    <col min="4" max="4" width="13.5546875" bestFit="1" customWidth="1"/>
  </cols>
  <sheetData>
    <row r="5" spans="2:6" x14ac:dyDescent="0.3">
      <c r="B5" s="28" t="s">
        <v>162</v>
      </c>
      <c r="C5" s="20" t="s">
        <v>7</v>
      </c>
      <c r="D5" s="20" t="s">
        <v>218</v>
      </c>
      <c r="E5" s="20" t="s">
        <v>34</v>
      </c>
      <c r="F5" s="20" t="s">
        <v>35</v>
      </c>
    </row>
    <row r="6" spans="2:6" x14ac:dyDescent="0.3">
      <c r="B6">
        <f>IFERROR(GeneralTable[[#This Row],[Ref.]],NA())</f>
        <v>1</v>
      </c>
      <c r="C6" s="15" t="str">
        <f>IFERROR(IF(GeneralTable[[#This Row],[Exclude From Chart]]="X",NA(),GeneralTable[[#This Row],[CPU]]&amp; " [" &amp; GeneralTable[[#This Row],[Ref.]] &amp; "]"),NA())</f>
        <v>R7 4700U (Renoir) [1]</v>
      </c>
      <c r="D6" s="26"/>
      <c r="E6" s="12">
        <f>IFERROR(IF(OR(GeneralTable[[#This Row],[Exclude From Chart]]="X",PerfPowerST4[[#This Row],[ExcludeHere]]="X"),NA(),GeneralTable[[#This Row],[Cons. MT]]),NA())</f>
        <v>2410</v>
      </c>
      <c r="F6" s="19">
        <f>IFERROR(IF(OR(GeneralTable[[#This Row],[Exclude From Chart]]="X",PerfPowerST4[[#This Row],[ExcludeHere]]="X"),NA(),GeneralTable[[#This Row],[Dur. MT]]),NA())</f>
        <v>156.22</v>
      </c>
    </row>
    <row r="7" spans="2:6" x14ac:dyDescent="0.3">
      <c r="B7">
        <f>IFERROR(GeneralTable[[#This Row],[Ref.]],NA())</f>
        <v>2</v>
      </c>
      <c r="C7" s="15" t="str">
        <f>IFERROR(IF(GeneralTable[[#This Row],[Exclude From Chart]]="X",NA(),GeneralTable[[#This Row],[CPU]]&amp; " [" &amp; GeneralTable[[#This Row],[Ref.]] &amp; "]"),NA())</f>
        <v>R5 3600 (Matisse) [2]</v>
      </c>
      <c r="D7" s="26"/>
      <c r="E7" s="12">
        <f>IFERROR(IF(OR(GeneralTable[[#This Row],[Exclude From Chart]]="X",PerfPowerST4[[#This Row],[ExcludeHere]]="X"),NA(),GeneralTable[[#This Row],[Cons. MT]]),NA())</f>
        <v>7223</v>
      </c>
      <c r="F7" s="19">
        <f>IFERROR(IF(OR(GeneralTable[[#This Row],[Exclude From Chart]]="X",PerfPowerST4[[#This Row],[ExcludeHere]]="X"),NA(),GeneralTable[[#This Row],[Dur. MT]]),NA())</f>
        <v>99.861243102293088</v>
      </c>
    </row>
    <row r="8" spans="2:6" x14ac:dyDescent="0.3">
      <c r="B8">
        <f>IFERROR(GeneralTable[[#This Row],[Ref.]],NA())</f>
        <v>3</v>
      </c>
      <c r="C8" s="15" t="str">
        <f>IFERROR(IF(GeneralTable[[#This Row],[Exclude From Chart]]="X",NA(),GeneralTable[[#This Row],[CPU]]&amp; " [" &amp; GeneralTable[[#This Row],[Ref.]] &amp; "]"),NA())</f>
        <v>i7 1065G (IceLake) [3]</v>
      </c>
      <c r="D8" s="26"/>
      <c r="E8" s="12">
        <f>IFERROR(IF(OR(GeneralTable[[#This Row],[Exclude From Chart]]="X",PerfPowerST4[[#This Row],[ExcludeHere]]="X"),NA(),GeneralTable[[#This Row],[Cons. MT]]),NA())</f>
        <v>3912</v>
      </c>
      <c r="F8" s="19">
        <f>IFERROR(IF(OR(GeneralTable[[#This Row],[Exclude From Chart]]="X",PerfPowerST4[[#This Row],[ExcludeHere]]="X"),NA(),GeneralTable[[#This Row],[Dur. MT]]),NA())</f>
        <v>288.76857942815411</v>
      </c>
    </row>
    <row r="9" spans="2:6" x14ac:dyDescent="0.3">
      <c r="B9">
        <f>IFERROR(GeneralTable[[#This Row],[Ref.]],NA())</f>
        <v>4</v>
      </c>
      <c r="C9" s="15" t="e">
        <f>IFERROR(IF(GeneralTable[[#This Row],[Exclude From Chart]]="X",NA(),GeneralTable[[#This Row],[CPU]]&amp; " [" &amp; GeneralTable[[#This Row],[Ref.]] &amp; "]"),NA())</f>
        <v>#N/A</v>
      </c>
      <c r="D9" s="26"/>
      <c r="E9" s="12" t="e">
        <f>IFERROR(IF(OR(GeneralTable[[#This Row],[Exclude From Chart]]="X",PerfPowerST4[[#This Row],[ExcludeHere]]="X"),NA(),GeneralTable[[#This Row],[Cons. MT]]),NA())</f>
        <v>#N/A</v>
      </c>
      <c r="F9" s="19" t="e">
        <f>IFERROR(IF(OR(GeneralTable[[#This Row],[Exclude From Chart]]="X",PerfPowerST4[[#This Row],[ExcludeHere]]="X"),NA(),GeneralTable[[#This Row],[Dur. MT]]),NA())</f>
        <v>#N/A</v>
      </c>
    </row>
    <row r="10" spans="2:6" x14ac:dyDescent="0.3">
      <c r="B10">
        <f>IFERROR(GeneralTable[[#This Row],[Ref.]],NA())</f>
        <v>5</v>
      </c>
      <c r="C10" s="15" t="str">
        <f>IFERROR(IF(GeneralTable[[#This Row],[Exclude From Chart]]="X",NA(),GeneralTable[[#This Row],[CPU]]&amp; " [" &amp; GeneralTable[[#This Row],[Ref.]] &amp; "]"),NA())</f>
        <v>R7 4750G (Renoir) [5]</v>
      </c>
      <c r="D10" s="26"/>
      <c r="E10" s="12">
        <f>IFERROR(IF(OR(GeneralTable[[#This Row],[Exclude From Chart]]="X",PerfPowerST4[[#This Row],[ExcludeHere]]="X"),NA(),GeneralTable[[#This Row],[Cons. MT]]),NA())</f>
        <v>5262</v>
      </c>
      <c r="F10" s="19">
        <f>IFERROR(IF(OR(GeneralTable[[#This Row],[Exclude From Chart]]="X",PerfPowerST4[[#This Row],[ExcludeHere]]="X"),NA(),GeneralTable[[#This Row],[Dur. MT]]),NA())</f>
        <v>72.052127420048677</v>
      </c>
    </row>
    <row r="11" spans="2:6" x14ac:dyDescent="0.3">
      <c r="B11">
        <f>IFERROR(GeneralTable[[#This Row],[Ref.]],NA())</f>
        <v>6</v>
      </c>
      <c r="C11" s="15" t="e">
        <f>IFERROR(IF(GeneralTable[[#This Row],[Exclude From Chart]]="X",NA(),GeneralTable[[#This Row],[CPU]]&amp; " [" &amp; GeneralTable[[#This Row],[Ref.]] &amp; "]"),NA())</f>
        <v>#N/A</v>
      </c>
      <c r="D11" s="26"/>
      <c r="E11" s="12" t="e">
        <f>IFERROR(IF(OR(GeneralTable[[#This Row],[Exclude From Chart]]="X",PerfPowerST4[[#This Row],[ExcludeHere]]="X"),NA(),GeneralTable[[#This Row],[Cons. MT]]),NA())</f>
        <v>#N/A</v>
      </c>
      <c r="F11" s="19" t="e">
        <f>IFERROR(IF(OR(GeneralTable[[#This Row],[Exclude From Chart]]="X",PerfPowerST4[[#This Row],[ExcludeHere]]="X"),NA(),GeneralTable[[#This Row],[Dur. MT]]),NA())</f>
        <v>#N/A</v>
      </c>
    </row>
    <row r="12" spans="2:6" x14ac:dyDescent="0.3">
      <c r="B12">
        <f>IFERROR(GeneralTable[[#This Row],[Ref.]],NA())</f>
        <v>7</v>
      </c>
      <c r="C12" s="15" t="str">
        <f>IFERROR(IF(GeneralTable[[#This Row],[Exclude From Chart]]="X",NA(),GeneralTable[[#This Row],[CPU]]&amp; " [" &amp; GeneralTable[[#This Row],[Ref.]] &amp; "]"),NA())</f>
        <v>R7 4750U (Renoir) [7]</v>
      </c>
      <c r="D12" s="26"/>
      <c r="E12" s="12">
        <f>IFERROR(IF(OR(GeneralTable[[#This Row],[Exclude From Chart]]="X",PerfPowerST4[[#This Row],[ExcludeHere]]="X"),NA(),GeneralTable[[#This Row],[Cons. MT]]),NA())</f>
        <v>2029</v>
      </c>
      <c r="F12" s="19">
        <f>IFERROR(IF(OR(GeneralTable[[#This Row],[Exclude From Chart]]="X",PerfPowerST4[[#This Row],[ExcludeHere]]="X"),NA(),GeneralTable[[#This Row],[Dur. MT]]),NA())</f>
        <v>136.91785613358184</v>
      </c>
    </row>
    <row r="13" spans="2:6" x14ac:dyDescent="0.3">
      <c r="B13">
        <f>IFERROR(GeneralTable[[#This Row],[Ref.]],NA())</f>
        <v>8</v>
      </c>
      <c r="C13" s="15" t="e">
        <f>IFERROR(IF(GeneralTable[[#This Row],[Exclude From Chart]]="X",NA(),GeneralTable[[#This Row],[CPU]]&amp; " [" &amp; GeneralTable[[#This Row],[Ref.]] &amp; "]"),NA())</f>
        <v>#N/A</v>
      </c>
      <c r="D13" s="26"/>
      <c r="E13" s="12" t="e">
        <f>IFERROR(IF(OR(GeneralTable[[#This Row],[Exclude From Chart]]="X",PerfPowerST4[[#This Row],[ExcludeHere]]="X"),NA(),GeneralTable[[#This Row],[Cons. MT]]),NA())</f>
        <v>#N/A</v>
      </c>
      <c r="F13" s="19" t="e">
        <f>IFERROR(IF(OR(GeneralTable[[#This Row],[Exclude From Chart]]="X",PerfPowerST4[[#This Row],[ExcludeHere]]="X"),NA(),GeneralTable[[#This Row],[Dur. MT]]),NA())</f>
        <v>#N/A</v>
      </c>
    </row>
    <row r="14" spans="2:6" x14ac:dyDescent="0.3">
      <c r="B14">
        <f>IFERROR(GeneralTable[[#This Row],[Ref.]],NA())</f>
        <v>9</v>
      </c>
      <c r="C14" s="15" t="e">
        <f>IFERROR(IF(GeneralTable[[#This Row],[Exclude From Chart]]="X",NA(),GeneralTable[[#This Row],[CPU]]&amp; " [" &amp; GeneralTable[[#This Row],[Ref.]] &amp; "]"),NA())</f>
        <v>#N/A</v>
      </c>
      <c r="D14" s="26"/>
      <c r="E14" s="12" t="e">
        <f>IFERROR(IF(OR(GeneralTable[[#This Row],[Exclude From Chart]]="X",PerfPowerST4[[#This Row],[ExcludeHere]]="X"),NA(),GeneralTable[[#This Row],[Cons. MT]]),NA())</f>
        <v>#N/A</v>
      </c>
      <c r="F14" s="19" t="e">
        <f>IFERROR(IF(OR(GeneralTable[[#This Row],[Exclude From Chart]]="X",PerfPowerST4[[#This Row],[ExcludeHere]]="X"),NA(),GeneralTable[[#This Row],[Dur. MT]]),NA())</f>
        <v>#N/A</v>
      </c>
    </row>
    <row r="15" spans="2:6" x14ac:dyDescent="0.3">
      <c r="B15">
        <f>IFERROR(GeneralTable[[#This Row],[Ref.]],NA())</f>
        <v>10</v>
      </c>
      <c r="C15" s="15" t="e">
        <f>IFERROR(IF(GeneralTable[[#This Row],[Exclude From Chart]]="X",NA(),GeneralTable[[#This Row],[CPU]]&amp; " [" &amp; GeneralTable[[#This Row],[Ref.]] &amp; "]"),NA())</f>
        <v>#N/A</v>
      </c>
      <c r="D15" s="26"/>
      <c r="E15" s="12" t="e">
        <f>IFERROR(IF(OR(GeneralTable[[#This Row],[Exclude From Chart]]="X",PerfPowerST4[[#This Row],[ExcludeHere]]="X"),NA(),GeneralTable[[#This Row],[Cons. MT]]),NA())</f>
        <v>#N/A</v>
      </c>
      <c r="F15" s="19" t="e">
        <f>IFERROR(IF(OR(GeneralTable[[#This Row],[Exclude From Chart]]="X",PerfPowerST4[[#This Row],[ExcludeHere]]="X"),NA(),GeneralTable[[#This Row],[Dur. MT]]),NA())</f>
        <v>#N/A</v>
      </c>
    </row>
    <row r="16" spans="2:6" x14ac:dyDescent="0.3">
      <c r="B16">
        <f>IFERROR(GeneralTable[[#This Row],[Ref.]],NA())</f>
        <v>11</v>
      </c>
      <c r="C16" s="15" t="str">
        <f>IFERROR(IF(GeneralTable[[#This Row],[Exclude From Chart]]="X",NA(),GeneralTable[[#This Row],[CPU]]&amp; " [" &amp; GeneralTable[[#This Row],[Ref.]] &amp; "]"),NA())</f>
        <v>i5 8365U (WhiskeyLake) [11]</v>
      </c>
      <c r="D16" s="26"/>
      <c r="E16" s="12">
        <f>IFERROR(IF(OR(GeneralTable[[#This Row],[Exclude From Chart]]="X",PerfPowerST4[[#This Row],[ExcludeHere]]="X"),NA(),GeneralTable[[#This Row],[Cons. MT]]),NA())</f>
        <v>4575</v>
      </c>
      <c r="F16" s="19">
        <f>IFERROR(IF(OR(GeneralTable[[#This Row],[Exclude From Chart]]="X",PerfPowerST4[[#This Row],[ExcludeHere]]="X"),NA(),GeneralTable[[#This Row],[Dur. MT]]),NA())</f>
        <v>332.85</v>
      </c>
    </row>
    <row r="17" spans="2:6" x14ac:dyDescent="0.3">
      <c r="B17">
        <f>IFERROR(GeneralTable[[#This Row],[Ref.]],NA())</f>
        <v>12</v>
      </c>
      <c r="C17" s="15" t="str">
        <f>IFERROR(IF(GeneralTable[[#This Row],[Exclude From Chart]]="X",NA(),GeneralTable[[#This Row],[CPU]]&amp; " [" &amp; GeneralTable[[#This Row],[Ref.]] &amp; "]"),NA())</f>
        <v>R5 PRO 4650G (Renoir) [12]</v>
      </c>
      <c r="D17" s="26"/>
      <c r="E17" s="12">
        <f>IFERROR(IF(OR(GeneralTable[[#This Row],[Exclude From Chart]]="X",PerfPowerST4[[#This Row],[ExcludeHere]]="X"),NA(),GeneralTable[[#This Row],[Cons. MT]]),NA())</f>
        <v>5785</v>
      </c>
      <c r="F17" s="19">
        <f>IFERROR(IF(OR(GeneralTable[[#This Row],[Exclude From Chart]]="X",PerfPowerST4[[#This Row],[ExcludeHere]]="X"),NA(),GeneralTable[[#This Row],[Dur. MT]]),NA())</f>
        <v>95.05</v>
      </c>
    </row>
    <row r="18" spans="2:6" x14ac:dyDescent="0.3">
      <c r="B18">
        <f>IFERROR(GeneralTable[[#This Row],[Ref.]],NA())</f>
        <v>13</v>
      </c>
      <c r="C18" s="15" t="e">
        <f>IFERROR(IF(GeneralTable[[#This Row],[Exclude From Chart]]="X",NA(),GeneralTable[[#This Row],[CPU]]&amp; " [" &amp; GeneralTable[[#This Row],[Ref.]] &amp; "]"),NA())</f>
        <v>#N/A</v>
      </c>
      <c r="D18" s="26"/>
      <c r="E18" s="12" t="e">
        <f>IFERROR(IF(OR(GeneralTable[[#This Row],[Exclude From Chart]]="X",PerfPowerST4[[#This Row],[ExcludeHere]]="X"),NA(),GeneralTable[[#This Row],[Cons. MT]]),NA())</f>
        <v>#N/A</v>
      </c>
      <c r="F18" s="19" t="e">
        <f>IFERROR(IF(OR(GeneralTable[[#This Row],[Exclude From Chart]]="X",PerfPowerST4[[#This Row],[ExcludeHere]]="X"),NA(),GeneralTable[[#This Row],[Dur. MT]]),NA())</f>
        <v>#N/A</v>
      </c>
    </row>
    <row r="19" spans="2:6" x14ac:dyDescent="0.3">
      <c r="B19">
        <f>IFERROR(GeneralTable[[#This Row],[Ref.]],NA())</f>
        <v>14</v>
      </c>
      <c r="C19" s="15" t="e">
        <f>IFERROR(IF(GeneralTable[[#This Row],[Exclude From Chart]]="X",NA(),GeneralTable[[#This Row],[CPU]]&amp; " [" &amp; GeneralTable[[#This Row],[Ref.]] &amp; "]"),NA())</f>
        <v>#N/A</v>
      </c>
      <c r="D19" s="26"/>
      <c r="E19" s="12" t="e">
        <f>IFERROR(IF(OR(GeneralTable[[#This Row],[Exclude From Chart]]="X",PerfPowerST4[[#This Row],[ExcludeHere]]="X"),NA(),GeneralTable[[#This Row],[Cons. MT]]),NA())</f>
        <v>#N/A</v>
      </c>
      <c r="F19" s="19" t="e">
        <f>IFERROR(IF(OR(GeneralTable[[#This Row],[Exclude From Chart]]="X",PerfPowerST4[[#This Row],[ExcludeHere]]="X"),NA(),GeneralTable[[#This Row],[Dur. MT]]),NA())</f>
        <v>#N/A</v>
      </c>
    </row>
    <row r="20" spans="2:6" x14ac:dyDescent="0.3">
      <c r="B20">
        <f>IFERROR(GeneralTable[[#This Row],[Ref.]],NA())</f>
        <v>15</v>
      </c>
      <c r="C20" s="15" t="e">
        <f>IFERROR(IF(GeneralTable[[#This Row],[Exclude From Chart]]="X",NA(),GeneralTable[[#This Row],[CPU]]&amp; " [" &amp; GeneralTable[[#This Row],[Ref.]] &amp; "]"),NA())</f>
        <v>#N/A</v>
      </c>
      <c r="D20" s="26"/>
      <c r="E20" s="12" t="e">
        <f>IFERROR(IF(OR(GeneralTable[[#This Row],[Exclude From Chart]]="X",PerfPowerST4[[#This Row],[ExcludeHere]]="X"),NA(),GeneralTable[[#This Row],[Cons. MT]]),NA())</f>
        <v>#N/A</v>
      </c>
      <c r="F20" s="19" t="e">
        <f>IFERROR(IF(OR(GeneralTable[[#This Row],[Exclude From Chart]]="X",PerfPowerST4[[#This Row],[ExcludeHere]]="X"),NA(),GeneralTable[[#This Row],[Dur. MT]]),NA())</f>
        <v>#N/A</v>
      </c>
    </row>
    <row r="21" spans="2:6" x14ac:dyDescent="0.3">
      <c r="B21">
        <f>IFERROR(GeneralTable[[#This Row],[Ref.]],NA())</f>
        <v>16</v>
      </c>
      <c r="C21" s="15" t="e">
        <f>IFERROR(IF(GeneralTable[[#This Row],[Exclude From Chart]]="X",NA(),GeneralTable[[#This Row],[CPU]]&amp; " [" &amp; GeneralTable[[#This Row],[Ref.]] &amp; "]"),NA())</f>
        <v>#N/A</v>
      </c>
      <c r="D21" s="26"/>
      <c r="E21" s="12" t="e">
        <f>IFERROR(IF(OR(GeneralTable[[#This Row],[Exclude From Chart]]="X",PerfPowerST4[[#This Row],[ExcludeHere]]="X"),NA(),GeneralTable[[#This Row],[Cons. MT]]),NA())</f>
        <v>#N/A</v>
      </c>
      <c r="F21" s="19" t="e">
        <f>IFERROR(IF(OR(GeneralTable[[#This Row],[Exclude From Chart]]="X",PerfPowerST4[[#This Row],[ExcludeHere]]="X"),NA(),GeneralTable[[#This Row],[Dur. MT]]),NA())</f>
        <v>#N/A</v>
      </c>
    </row>
    <row r="22" spans="2:6" x14ac:dyDescent="0.3">
      <c r="B22">
        <f>IFERROR(GeneralTable[[#This Row],[Ref.]],NA())</f>
        <v>17</v>
      </c>
      <c r="C22" s="15" t="str">
        <f>IFERROR(IF(GeneralTable[[#This Row],[Exclude From Chart]]="X",NA(),GeneralTable[[#This Row],[CPU]]&amp; " [" &amp; GeneralTable[[#This Row],[Ref.]] &amp; "]"),NA())</f>
        <v>R3 1200 (Summit Ridge) [17]</v>
      </c>
      <c r="D22" s="26"/>
      <c r="E22" s="12">
        <f>IFERROR(IF(OR(GeneralTable[[#This Row],[Exclude From Chart]]="X",PerfPowerST4[[#This Row],[ExcludeHere]]="X"),NA(),GeneralTable[[#This Row],[Cons. MT]]),NA())</f>
        <v>13138</v>
      </c>
      <c r="F22" s="19">
        <f>IFERROR(IF(OR(GeneralTable[[#This Row],[Exclude From Chart]]="X",PerfPowerST4[[#This Row],[ExcludeHere]]="X"),NA(),GeneralTable[[#This Row],[Dur. MT]]),NA())</f>
        <v>289.86</v>
      </c>
    </row>
    <row r="23" spans="2:6" x14ac:dyDescent="0.3">
      <c r="B23">
        <f>IFERROR(GeneralTable[[#This Row],[Ref.]],NA())</f>
        <v>18</v>
      </c>
      <c r="C23" s="15" t="e">
        <f>IFERROR(IF(GeneralTable[[#This Row],[Exclude From Chart]]="X",NA(),GeneralTable[[#This Row],[CPU]]&amp; " [" &amp; GeneralTable[[#This Row],[Ref.]] &amp; "]"),NA())</f>
        <v>#N/A</v>
      </c>
      <c r="D23" s="26"/>
      <c r="E23" s="12" t="e">
        <f>IFERROR(IF(OR(GeneralTable[[#This Row],[Exclude From Chart]]="X",PerfPowerST4[[#This Row],[ExcludeHere]]="X"),NA(),GeneralTable[[#This Row],[Cons. MT]]),NA())</f>
        <v>#N/A</v>
      </c>
      <c r="F23" s="19" t="e">
        <f>IFERROR(IF(OR(GeneralTable[[#This Row],[Exclude From Chart]]="X",PerfPowerST4[[#This Row],[ExcludeHere]]="X"),NA(),GeneralTable[[#This Row],[Dur. MT]]),NA())</f>
        <v>#N/A</v>
      </c>
    </row>
    <row r="24" spans="2:6" x14ac:dyDescent="0.3">
      <c r="B24">
        <f>IFERROR(GeneralTable[[#This Row],[Ref.]],NA())</f>
        <v>19</v>
      </c>
      <c r="C24" s="15" t="e">
        <f>IFERROR(IF(GeneralTable[[#This Row],[Exclude From Chart]]="X",NA(),GeneralTable[[#This Row],[CPU]]&amp; " [" &amp; GeneralTable[[#This Row],[Ref.]] &amp; "]"),NA())</f>
        <v>#N/A</v>
      </c>
      <c r="D24" s="26"/>
      <c r="E24" s="12" t="e">
        <f>IFERROR(IF(OR(GeneralTable[[#This Row],[Exclude From Chart]]="X",PerfPowerST4[[#This Row],[ExcludeHere]]="X"),NA(),GeneralTable[[#This Row],[Cons. MT]]),NA())</f>
        <v>#N/A</v>
      </c>
      <c r="F24" s="19" t="e">
        <f>IFERROR(IF(OR(GeneralTable[[#This Row],[Exclude From Chart]]="X",PerfPowerST4[[#This Row],[ExcludeHere]]="X"),NA(),GeneralTable[[#This Row],[Dur. MT]]),NA())</f>
        <v>#N/A</v>
      </c>
    </row>
    <row r="25" spans="2:6" x14ac:dyDescent="0.3">
      <c r="B25">
        <f>IFERROR(GeneralTable[[#This Row],[Ref.]],NA())</f>
        <v>20</v>
      </c>
      <c r="C25" s="15" t="e">
        <f>IFERROR(IF(GeneralTable[[#This Row],[Exclude From Chart]]="X",NA(),GeneralTable[[#This Row],[CPU]]&amp; " [" &amp; GeneralTable[[#This Row],[Ref.]] &amp; "]"),NA())</f>
        <v>#N/A</v>
      </c>
      <c r="D25" s="26"/>
      <c r="E25" s="12" t="e">
        <f>IFERROR(IF(OR(GeneralTable[[#This Row],[Exclude From Chart]]="X",PerfPowerST4[[#This Row],[ExcludeHere]]="X"),NA(),GeneralTable[[#This Row],[Cons. MT]]),NA())</f>
        <v>#N/A</v>
      </c>
      <c r="F25" s="19" t="e">
        <f>IFERROR(IF(OR(GeneralTable[[#This Row],[Exclude From Chart]]="X",PerfPowerST4[[#This Row],[ExcludeHere]]="X"),NA(),GeneralTable[[#This Row],[Dur. MT]]),NA())</f>
        <v>#N/A</v>
      </c>
    </row>
    <row r="26" spans="2:6" x14ac:dyDescent="0.3">
      <c r="B26">
        <f>IFERROR(GeneralTable[[#This Row],[Ref.]],NA())</f>
        <v>21</v>
      </c>
      <c r="C26" s="15" t="e">
        <f>IFERROR(IF(GeneralTable[[#This Row],[Exclude From Chart]]="X",NA(),GeneralTable[[#This Row],[CPU]]&amp; " [" &amp; GeneralTable[[#This Row],[Ref.]] &amp; "]"),NA())</f>
        <v>#N/A</v>
      </c>
      <c r="D26" s="26"/>
      <c r="E26" s="12" t="e">
        <f>IFERROR(IF(OR(GeneralTable[[#This Row],[Exclude From Chart]]="X",PerfPowerST4[[#This Row],[ExcludeHere]]="X"),NA(),GeneralTable[[#This Row],[Cons. MT]]),NA())</f>
        <v>#N/A</v>
      </c>
      <c r="F26" s="19" t="e">
        <f>IFERROR(IF(OR(GeneralTable[[#This Row],[Exclude From Chart]]="X",PerfPowerST4[[#This Row],[ExcludeHere]]="X"),NA(),GeneralTable[[#This Row],[Dur. MT]]),NA())</f>
        <v>#N/A</v>
      </c>
    </row>
    <row r="27" spans="2:6" x14ac:dyDescent="0.3">
      <c r="B27">
        <f>IFERROR(GeneralTable[[#This Row],[Ref.]],NA())</f>
        <v>22</v>
      </c>
      <c r="C27" s="15" t="e">
        <f>IFERROR(IF(GeneralTable[[#This Row],[Exclude From Chart]]="X",NA(),GeneralTable[[#This Row],[CPU]]&amp; " [" &amp; GeneralTable[[#This Row],[Ref.]] &amp; "]"),NA())</f>
        <v>#N/A</v>
      </c>
      <c r="D27" s="26"/>
      <c r="E27" s="12" t="e">
        <f>IFERROR(IF(OR(GeneralTable[[#This Row],[Exclude From Chart]]="X",PerfPowerST4[[#This Row],[ExcludeHere]]="X"),NA(),GeneralTable[[#This Row],[Cons. MT]]),NA())</f>
        <v>#N/A</v>
      </c>
      <c r="F27" s="19" t="e">
        <f>IFERROR(IF(OR(GeneralTable[[#This Row],[Exclude From Chart]]="X",PerfPowerST4[[#This Row],[ExcludeHere]]="X"),NA(),GeneralTable[[#This Row],[Dur. MT]]),NA())</f>
        <v>#N/A</v>
      </c>
    </row>
    <row r="28" spans="2:6" x14ac:dyDescent="0.3">
      <c r="B28">
        <f>IFERROR(GeneralTable[[#This Row],[Ref.]],NA())</f>
        <v>23</v>
      </c>
      <c r="C28" s="15" t="str">
        <f>IFERROR(IF(GeneralTable[[#This Row],[Exclude From Chart]]="X",NA(),GeneralTable[[#This Row],[CPU]]&amp; " [" &amp; GeneralTable[[#This Row],[Ref.]] &amp; "]"),NA())</f>
        <v>i7 4820K (Ivy Bridge) [23]</v>
      </c>
      <c r="D28" s="26"/>
      <c r="E28" s="12">
        <f>IFERROR(IF(OR(GeneralTable[[#This Row],[Exclude From Chart]]="X",PerfPowerST4[[#This Row],[ExcludeHere]]="X"),NA(),GeneralTable[[#This Row],[Cons. MT]]),NA())</f>
        <v>20531</v>
      </c>
      <c r="F28" s="19">
        <f>IFERROR(IF(OR(GeneralTable[[#This Row],[Exclude From Chart]]="X",PerfPowerST4[[#This Row],[ExcludeHere]]="X"),NA(),GeneralTable[[#This Row],[Dur. MT]]),NA())</f>
        <v>205</v>
      </c>
    </row>
    <row r="29" spans="2:6" x14ac:dyDescent="0.3">
      <c r="B29">
        <f>IFERROR(GeneralTable[[#This Row],[Ref.]],NA())</f>
        <v>24</v>
      </c>
      <c r="C29" s="15" t="e">
        <f>IFERROR(IF(GeneralTable[[#This Row],[Exclude From Chart]]="X",NA(),GeneralTable[[#This Row],[CPU]]&amp; " [" &amp; GeneralTable[[#This Row],[Ref.]] &amp; "]"),NA())</f>
        <v>#N/A</v>
      </c>
      <c r="D29" s="26"/>
      <c r="E29" s="12" t="e">
        <f>IFERROR(IF(OR(GeneralTable[[#This Row],[Exclude From Chart]]="X",PerfPowerST4[[#This Row],[ExcludeHere]]="X"),NA(),GeneralTable[[#This Row],[Cons. MT]]),NA())</f>
        <v>#N/A</v>
      </c>
      <c r="F29" s="19" t="e">
        <f>IFERROR(IF(OR(GeneralTable[[#This Row],[Exclude From Chart]]="X",PerfPowerST4[[#This Row],[ExcludeHere]]="X"),NA(),GeneralTable[[#This Row],[Dur. MT]]),NA())</f>
        <v>#N/A</v>
      </c>
    </row>
    <row r="30" spans="2:6" x14ac:dyDescent="0.3">
      <c r="B30">
        <f>IFERROR(GeneralTable[[#This Row],[Ref.]],NA())</f>
        <v>25</v>
      </c>
      <c r="C30" s="16" t="e">
        <f>IFERROR(IF(GeneralTable[[#This Row],[Exclude From Chart]]="X",NA(),GeneralTable[[#This Row],[CPU]]&amp; " [" &amp; GeneralTable[[#This Row],[Ref.]] &amp; "]"),NA())</f>
        <v>#N/A</v>
      </c>
      <c r="D30" s="27"/>
      <c r="E30" s="12" t="e">
        <f>IFERROR(IF(OR(GeneralTable[[#This Row],[Exclude From Chart]]="X",PerfPowerST4[[#This Row],[ExcludeHere]]="X"),NA(),GeneralTable[[#This Row],[Cons. MT]]),NA())</f>
        <v>#N/A</v>
      </c>
      <c r="F30" s="19" t="e">
        <f>IFERROR(IF(OR(GeneralTable[[#This Row],[Exclude From Chart]]="X",PerfPowerST4[[#This Row],[ExcludeHere]]="X"),NA(),GeneralTable[[#This Row],[Dur. MT]]),NA())</f>
        <v>#N/A</v>
      </c>
    </row>
    <row r="31" spans="2:6" x14ac:dyDescent="0.3">
      <c r="B31">
        <f>IFERROR(GeneralTable[[#This Row],[Ref.]],NA())</f>
        <v>26</v>
      </c>
      <c r="C31" s="16" t="e">
        <f>IFERROR(IF(GeneralTable[[#This Row],[Exclude From Chart]]="X",NA(),GeneralTable[[#This Row],[CPU]]&amp; " [" &amp; GeneralTable[[#This Row],[Ref.]] &amp; "]"),NA())</f>
        <v>#N/A</v>
      </c>
      <c r="D31" s="27"/>
      <c r="E31" s="12" t="e">
        <f>IFERROR(IF(OR(GeneralTable[[#This Row],[Exclude From Chart]]="X",PerfPowerST4[[#This Row],[ExcludeHere]]="X"),NA(),GeneralTable[[#This Row],[Cons. MT]]),NA())</f>
        <v>#N/A</v>
      </c>
      <c r="F31" s="19" t="e">
        <f>IFERROR(IF(OR(GeneralTable[[#This Row],[Exclude From Chart]]="X",PerfPowerST4[[#This Row],[ExcludeHere]]="X"),NA(),GeneralTable[[#This Row],[Dur. MT]]),NA())</f>
        <v>#N/A</v>
      </c>
    </row>
    <row r="32" spans="2:6" x14ac:dyDescent="0.3">
      <c r="B32">
        <f>IFERROR(GeneralTable[[#This Row],[Ref.]],NA())</f>
        <v>27</v>
      </c>
      <c r="C32" s="16" t="e">
        <f>IFERROR(IF(GeneralTable[[#This Row],[Exclude From Chart]]="X",NA(),GeneralTable[[#This Row],[CPU]]&amp; " [" &amp; GeneralTable[[#This Row],[Ref.]] &amp; "]"),NA())</f>
        <v>#N/A</v>
      </c>
      <c r="D32" s="27"/>
      <c r="E32" s="12" t="e">
        <f>IFERROR(IF(OR(GeneralTable[[#This Row],[Exclude From Chart]]="X",PerfPowerST4[[#This Row],[ExcludeHere]]="X"),NA(),GeneralTable[[#This Row],[Cons. MT]]),NA())</f>
        <v>#N/A</v>
      </c>
      <c r="F32" s="19" t="e">
        <f>IFERROR(IF(OR(GeneralTable[[#This Row],[Exclude From Chart]]="X",PerfPowerST4[[#This Row],[ExcludeHere]]="X"),NA(),GeneralTable[[#This Row],[Dur. MT]]),NA())</f>
        <v>#N/A</v>
      </c>
    </row>
    <row r="33" spans="2:6" x14ac:dyDescent="0.3">
      <c r="B33">
        <f>IFERROR(GeneralTable[[#This Row],[Ref.]],NA())</f>
        <v>28</v>
      </c>
      <c r="C33" s="16" t="str">
        <f>IFERROR(IF(GeneralTable[[#This Row],[Exclude From Chart]]="X",NA(),GeneralTable[[#This Row],[CPU]]&amp; " [" &amp; GeneralTable[[#This Row],[Ref.]] &amp; "]"),NA())</f>
        <v>i7 5775C (Broadwell) [28]</v>
      </c>
      <c r="D33" s="27"/>
      <c r="E33" s="12">
        <f>IFERROR(IF(OR(GeneralTable[[#This Row],[Exclude From Chart]]="X",PerfPowerST4[[#This Row],[ExcludeHere]]="X"),NA(),GeneralTable[[#This Row],[Cons. MT]]),NA())</f>
        <v>9308</v>
      </c>
      <c r="F33" s="19">
        <f>IFERROR(IF(OR(GeneralTable[[#This Row],[Exclude From Chart]]="X",PerfPowerST4[[#This Row],[ExcludeHere]]="X"),NA(),GeneralTable[[#This Row],[Dur. MT]]),NA())</f>
        <v>191.83</v>
      </c>
    </row>
    <row r="34" spans="2:6" x14ac:dyDescent="0.3">
      <c r="B34">
        <f>IFERROR(GeneralTable[[#This Row],[Ref.]],NA())</f>
        <v>29</v>
      </c>
      <c r="C34" s="16" t="e">
        <f>IFERROR(IF(GeneralTable[[#This Row],[Exclude From Chart]]="X",NA(),GeneralTable[[#This Row],[CPU]]&amp; " [" &amp; GeneralTable[[#This Row],[Ref.]] &amp; "]"),NA())</f>
        <v>#N/A</v>
      </c>
      <c r="D34" s="27"/>
      <c r="E34" s="12" t="e">
        <f>IFERROR(IF(OR(GeneralTable[[#This Row],[Exclude From Chart]]="X",PerfPowerST4[[#This Row],[ExcludeHere]]="X"),NA(),GeneralTable[[#This Row],[Cons. MT]]),NA())</f>
        <v>#N/A</v>
      </c>
      <c r="F34" s="19" t="e">
        <f>IFERROR(IF(OR(GeneralTable[[#This Row],[Exclude From Chart]]="X",PerfPowerST4[[#This Row],[ExcludeHere]]="X"),NA(),GeneralTable[[#This Row],[Dur. MT]]),NA())</f>
        <v>#N/A</v>
      </c>
    </row>
    <row r="35" spans="2:6" x14ac:dyDescent="0.3">
      <c r="B35">
        <f>IFERROR(GeneralTable[[#This Row],[Ref.]],NA())</f>
        <v>30</v>
      </c>
      <c r="C35" s="16" t="str">
        <f>IFERROR(IF(GeneralTable[[#This Row],[Exclude From Chart]]="X",NA(),GeneralTable[[#This Row],[CPU]]&amp; " [" &amp; GeneralTable[[#This Row],[Ref.]] &amp; "]"),NA())</f>
        <v>R9 5900HS (Cezanne) [30]</v>
      </c>
      <c r="D35" s="27"/>
      <c r="E35" s="12">
        <f>IFERROR(IF(OR(GeneralTable[[#This Row],[Exclude From Chart]]="X",PerfPowerST4[[#This Row],[ExcludeHere]]="X"),NA(),GeneralTable[[#This Row],[Cons. MT]]),NA())</f>
        <v>3010</v>
      </c>
      <c r="F35" s="19">
        <f>IFERROR(IF(OR(GeneralTable[[#This Row],[Exclude From Chart]]="X",PerfPowerST4[[#This Row],[ExcludeHere]]="X"),NA(),GeneralTable[[#This Row],[Dur. MT]]),NA())</f>
        <v>84.41</v>
      </c>
    </row>
    <row r="36" spans="2:6" x14ac:dyDescent="0.3">
      <c r="B36">
        <f>IFERROR(GeneralTable[[#This Row],[Ref.]],NA())</f>
        <v>31</v>
      </c>
      <c r="C36" s="16" t="e">
        <f>IFERROR(IF(GeneralTable[[#This Row],[Exclude From Chart]]="X",NA(),GeneralTable[[#This Row],[CPU]]&amp; " [" &amp; GeneralTable[[#This Row],[Ref.]] &amp; "]"),NA())</f>
        <v>#N/A</v>
      </c>
      <c r="D36" s="27"/>
      <c r="E36" s="12" t="e">
        <f>IFERROR(IF(OR(GeneralTable[[#This Row],[Exclude From Chart]]="X",PerfPowerST4[[#This Row],[ExcludeHere]]="X"),NA(),GeneralTable[[#This Row],[Cons. MT]]),NA())</f>
        <v>#N/A</v>
      </c>
      <c r="F36" s="19" t="e">
        <f>IFERROR(IF(OR(GeneralTable[[#This Row],[Exclude From Chart]]="X",PerfPowerST4[[#This Row],[ExcludeHere]]="X"),NA(),GeneralTable[[#This Row],[Dur. MT]]),NA())</f>
        <v>#N/A</v>
      </c>
    </row>
    <row r="37" spans="2:6" x14ac:dyDescent="0.3">
      <c r="B37">
        <f>IFERROR(GeneralTable[[#This Row],[Ref.]],NA())</f>
        <v>32</v>
      </c>
      <c r="C37" s="16" t="e">
        <f>IFERROR(IF(GeneralTable[[#This Row],[Exclude From Chart]]="X",NA(),GeneralTable[[#This Row],[CPU]]&amp; " [" &amp; GeneralTable[[#This Row],[Ref.]] &amp; "]"),NA())</f>
        <v>#N/A</v>
      </c>
      <c r="D37" s="27"/>
      <c r="E37" s="12" t="e">
        <f>IFERROR(IF(OR(GeneralTable[[#This Row],[Exclude From Chart]]="X",PerfPowerST4[[#This Row],[ExcludeHere]]="X"),NA(),GeneralTable[[#This Row],[Cons. MT]]),NA())</f>
        <v>#N/A</v>
      </c>
      <c r="F37" s="19" t="e">
        <f>IFERROR(IF(OR(GeneralTable[[#This Row],[Exclude From Chart]]="X",PerfPowerST4[[#This Row],[ExcludeHere]]="X"),NA(),GeneralTable[[#This Row],[Dur. MT]]),NA())</f>
        <v>#N/A</v>
      </c>
    </row>
    <row r="38" spans="2:6" x14ac:dyDescent="0.3">
      <c r="B38">
        <f>IFERROR(GeneralTable[[#This Row],[Ref.]],NA())</f>
        <v>33</v>
      </c>
      <c r="C38" s="17" t="e">
        <f>IFERROR(IF(GeneralTable[[#This Row],[Exclude From Chart]]="X",NA(),GeneralTable[[#This Row],[CPU]]&amp; " [" &amp; GeneralTable[[#This Row],[Ref.]] &amp; "]"),NA())</f>
        <v>#N/A</v>
      </c>
      <c r="D38" s="21"/>
      <c r="E38" s="12" t="e">
        <f>IFERROR(IF(OR(GeneralTable[[#This Row],[Exclude From Chart]]="X",PerfPowerST4[[#This Row],[ExcludeHere]]="X"),NA(),GeneralTable[[#This Row],[Cons. MT]]),NA())</f>
        <v>#N/A</v>
      </c>
      <c r="F38" s="19" t="e">
        <f>IFERROR(IF(OR(GeneralTable[[#This Row],[Exclude From Chart]]="X",PerfPowerST4[[#This Row],[ExcludeHere]]="X"),NA(),GeneralTable[[#This Row],[Dur. MT]]),NA())</f>
        <v>#N/A</v>
      </c>
    </row>
    <row r="39" spans="2:6" x14ac:dyDescent="0.3">
      <c r="B39">
        <f>IFERROR(GeneralTable[[#This Row],[Ref.]],NA())</f>
        <v>34</v>
      </c>
      <c r="C39" s="17" t="str">
        <f>IFERROR(IF(GeneralTable[[#This Row],[Exclude From Chart]]="X",NA(),GeneralTable[[#This Row],[CPU]]&amp; " [" &amp; GeneralTable[[#This Row],[Ref.]] &amp; "]"),NA())</f>
        <v>i7 2600K (Sandy Bridge) [34]</v>
      </c>
      <c r="D39" s="21"/>
      <c r="E39" s="12">
        <f>IFERROR(IF(OR(GeneralTable[[#This Row],[Exclude From Chart]]="X",PerfPowerST4[[#This Row],[ExcludeHere]]="X"),NA(),GeneralTable[[#This Row],[Cons. MT]]),NA())</f>
        <v>18669</v>
      </c>
      <c r="F39" s="19">
        <f>IFERROR(IF(OR(GeneralTable[[#This Row],[Exclude From Chart]]="X",PerfPowerST4[[#This Row],[ExcludeHere]]="X"),NA(),GeneralTable[[#This Row],[Dur. MT]]),NA())</f>
        <v>198.68</v>
      </c>
    </row>
    <row r="40" spans="2:6" x14ac:dyDescent="0.3">
      <c r="B40">
        <f>IFERROR(GeneralTable[[#This Row],[Ref.]],NA())</f>
        <v>35</v>
      </c>
      <c r="C40" s="17" t="e">
        <f>IFERROR(IF(GeneralTable[[#This Row],[Exclude From Chart]]="X",NA(),GeneralTable[[#This Row],[CPU]]&amp; " [" &amp; GeneralTable[[#This Row],[Ref.]] &amp; "]"),NA())</f>
        <v>#N/A</v>
      </c>
      <c r="D40" s="21"/>
      <c r="E40" s="12" t="e">
        <f>IFERROR(IF(OR(GeneralTable[[#This Row],[Exclude From Chart]]="X",PerfPowerST4[[#This Row],[ExcludeHere]]="X"),NA(),GeneralTable[[#This Row],[Cons. MT]]),NA())</f>
        <v>#N/A</v>
      </c>
      <c r="F40" s="19" t="e">
        <f>IFERROR(IF(OR(GeneralTable[[#This Row],[Exclude From Chart]]="X",PerfPowerST4[[#This Row],[ExcludeHere]]="X"),NA(),GeneralTable[[#This Row],[Dur. MT]]),NA())</f>
        <v>#N/A</v>
      </c>
    </row>
    <row r="41" spans="2:6" x14ac:dyDescent="0.3">
      <c r="B41">
        <f>IFERROR(GeneralTable[[#This Row],[Ref.]],NA())</f>
        <v>36</v>
      </c>
      <c r="C41" s="17" t="str">
        <f>IFERROR(IF(GeneralTable[[#This Row],[Exclude From Chart]]="X",NA(),GeneralTable[[#This Row],[CPU]]&amp; " [" &amp; GeneralTable[[#This Row],[Ref.]] &amp; "]"),NA())</f>
        <v>i7 7500U (Kaby Lake) [36]</v>
      </c>
      <c r="D41" s="21"/>
      <c r="E41" s="12">
        <f>IFERROR(IF(OR(GeneralTable[[#This Row],[Exclude From Chart]]="X",PerfPowerST4[[#This Row],[ExcludeHere]]="X"),NA(),GeneralTable[[#This Row],[Cons. MT]]),NA())</f>
        <v>5226</v>
      </c>
      <c r="F41" s="19">
        <f>IFERROR(IF(OR(GeneralTable[[#This Row],[Exclude From Chart]]="X",PerfPowerST4[[#This Row],[ExcludeHere]]="X"),NA(),GeneralTable[[#This Row],[Dur. MT]]),NA())</f>
        <v>497.55</v>
      </c>
    </row>
    <row r="42" spans="2:6" x14ac:dyDescent="0.3">
      <c r="B42">
        <f>IFERROR(GeneralTable[[#This Row],[Ref.]],NA())</f>
        <v>37</v>
      </c>
      <c r="C42" s="17" t="str">
        <f>IFERROR(IF(GeneralTable[[#This Row],[Exclude From Chart]]="X",NA(),GeneralTable[[#This Row],[CPU]]&amp; " [" &amp; GeneralTable[[#This Row],[Ref.]] &amp; "]"),NA())</f>
        <v>Celeron N3450 (Apollo Lake) [37]</v>
      </c>
      <c r="D42" s="21"/>
      <c r="E42" s="12">
        <f>IFERROR(IF(OR(GeneralTable[[#This Row],[Exclude From Chart]]="X",PerfPowerST4[[#This Row],[ExcludeHere]]="X"),NA(),GeneralTable[[#This Row],[Cons. MT]]),NA())</f>
        <v>12920</v>
      </c>
      <c r="F42" s="19">
        <f>IFERROR(IF(OR(GeneralTable[[#This Row],[Exclude From Chart]]="X",PerfPowerST4[[#This Row],[ExcludeHere]]="X"),NA(),GeneralTable[[#This Row],[Dur. MT]]),NA())</f>
        <v>2173.7800000000002</v>
      </c>
    </row>
    <row r="43" spans="2:6" x14ac:dyDescent="0.3">
      <c r="B43">
        <f>IFERROR(GeneralTable[[#This Row],[Ref.]],NA())</f>
        <v>38</v>
      </c>
      <c r="C43" s="17" t="e">
        <f>IFERROR(IF(GeneralTable[[#This Row],[Exclude From Chart]]="X",NA(),GeneralTable[[#This Row],[CPU]]&amp; " [" &amp; GeneralTable[[#This Row],[Ref.]] &amp; "]"),NA())</f>
        <v>#N/A</v>
      </c>
      <c r="D43" s="21"/>
      <c r="E43" s="12" t="e">
        <f>IFERROR(IF(OR(GeneralTable[[#This Row],[Exclude From Chart]]="X",PerfPowerST4[[#This Row],[ExcludeHere]]="X"),NA(),GeneralTable[[#This Row],[Cons. MT]]),NA())</f>
        <v>#N/A</v>
      </c>
      <c r="F43" s="19" t="e">
        <f>IFERROR(IF(OR(GeneralTable[[#This Row],[Exclude From Chart]]="X",PerfPowerST4[[#This Row],[ExcludeHere]]="X"),NA(),GeneralTable[[#This Row],[Dur. MT]]),NA())</f>
        <v>#N/A</v>
      </c>
    </row>
    <row r="44" spans="2:6" x14ac:dyDescent="0.3">
      <c r="B44">
        <f>IFERROR(GeneralTable[[#This Row],[Ref.]],NA())</f>
        <v>39</v>
      </c>
      <c r="C44" s="17" t="str">
        <f>IFERROR(IF(GeneralTable[[#This Row],[Exclude From Chart]]="X",NA(),GeneralTable[[#This Row],[CPU]]&amp; " [" &amp; GeneralTable[[#This Row],[Ref.]] &amp; "]"),NA())</f>
        <v>i5 8600k (Coffee Lake) [39]</v>
      </c>
      <c r="D44" s="21"/>
      <c r="E44" s="12">
        <f>IFERROR(IF(OR(GeneralTable[[#This Row],[Exclude From Chart]]="X",PerfPowerST4[[#This Row],[ExcludeHere]]="X"),NA(),GeneralTable[[#This Row],[Cons. MT]]),NA())</f>
        <v>12266</v>
      </c>
      <c r="F44" s="19">
        <f>IFERROR(IF(OR(GeneralTable[[#This Row],[Exclude From Chart]]="X",PerfPowerST4[[#This Row],[ExcludeHere]]="X"),NA(),GeneralTable[[#This Row],[Dur. MT]]),NA())</f>
        <v>110.27</v>
      </c>
    </row>
    <row r="45" spans="2:6" x14ac:dyDescent="0.3">
      <c r="B45">
        <f>IFERROR(GeneralTable[[#This Row],[Ref.]],NA())</f>
        <v>40</v>
      </c>
      <c r="C45" s="17" t="str">
        <f>IFERROR(IF(GeneralTable[[#This Row],[Exclude From Chart]]="X",NA(),GeneralTable[[#This Row],[CPU]]&amp; " [" &amp; GeneralTable[[#This Row],[Ref.]] &amp; "]"),NA())</f>
        <v>i5 7500 (Kaby Lake) [40]</v>
      </c>
      <c r="D45" s="21"/>
      <c r="E45" s="12">
        <f>IFERROR(IF(OR(GeneralTable[[#This Row],[Exclude From Chart]]="X",PerfPowerST4[[#This Row],[ExcludeHere]]="X"),NA(),GeneralTable[[#This Row],[Cons. MT]]),NA())</f>
        <v>10055</v>
      </c>
      <c r="F45" s="19">
        <f>IFERROR(IF(OR(GeneralTable[[#This Row],[Exclude From Chart]]="X",PerfPowerST4[[#This Row],[ExcludeHere]]="X"),NA(),GeneralTable[[#This Row],[Dur. MT]]),NA())</f>
        <v>295.61</v>
      </c>
    </row>
    <row r="46" spans="2:6" x14ac:dyDescent="0.3">
      <c r="B46">
        <f>IFERROR(GeneralTable[[#This Row],[Ref.]],NA())</f>
        <v>41</v>
      </c>
      <c r="C46" s="17" t="str">
        <f>IFERROR(IF(GeneralTable[[#This Row],[Exclude From Chart]]="X",NA(),GeneralTable[[#This Row],[CPU]]&amp; " [" &amp; GeneralTable[[#This Row],[Ref.]] &amp; "]"),NA())</f>
        <v>i7 8700k (Coffee Lake) [41]</v>
      </c>
      <c r="D46" s="21"/>
      <c r="E46" s="12">
        <f>IFERROR(IF(OR(GeneralTable[[#This Row],[Exclude From Chart]]="X",PerfPowerST4[[#This Row],[ExcludeHere]]="X"),NA(),GeneralTable[[#This Row],[Cons. MT]]),NA())</f>
        <v>12017</v>
      </c>
      <c r="F46" s="19">
        <f>IFERROR(IF(OR(GeneralTable[[#This Row],[Exclude From Chart]]="X",PerfPowerST4[[#This Row],[ExcludeHere]]="X"),NA(),GeneralTable[[#This Row],[Dur. MT]]),NA())</f>
        <v>89.91</v>
      </c>
    </row>
    <row r="47" spans="2:6" x14ac:dyDescent="0.3">
      <c r="B47">
        <f>IFERROR(GeneralTable[[#This Row],[Ref.]],NA())</f>
        <v>42</v>
      </c>
      <c r="C47" s="17" t="e">
        <f>IFERROR(IF(GeneralTable[[#This Row],[Exclude From Chart]]="X",NA(),GeneralTable[[#This Row],[CPU]]&amp; " [" &amp; GeneralTable[[#This Row],[Ref.]] &amp; "]"),NA())</f>
        <v>#N/A</v>
      </c>
      <c r="D47" s="21"/>
      <c r="E47" s="12" t="e">
        <f>IFERROR(IF(OR(GeneralTable[[#This Row],[Exclude From Chart]]="X",PerfPowerST4[[#This Row],[ExcludeHere]]="X"),NA(),GeneralTable[[#This Row],[Cons. MT]]),NA())</f>
        <v>#N/A</v>
      </c>
      <c r="F47" s="19" t="e">
        <f>IFERROR(IF(OR(GeneralTable[[#This Row],[Exclude From Chart]]="X",PerfPowerST4[[#This Row],[ExcludeHere]]="X"),NA(),GeneralTable[[#This Row],[Dur. MT]]),NA())</f>
        <v>#N/A</v>
      </c>
    </row>
    <row r="48" spans="2:6" x14ac:dyDescent="0.3">
      <c r="B48">
        <f>IFERROR(GeneralTable[[#This Row],[Ref.]],NA())</f>
        <v>43</v>
      </c>
      <c r="C48" s="17" t="str">
        <f>IFERROR(IF(GeneralTable[[#This Row],[Exclude From Chart]]="X",NA(),GeneralTable[[#This Row],[CPU]]&amp; " [" &amp; GeneralTable[[#This Row],[Ref.]] &amp; "]"),NA())</f>
        <v>R9 5950X (Vermeer) [43]</v>
      </c>
      <c r="D48" s="21"/>
      <c r="E48" s="12">
        <f>IFERROR(IF(OR(GeneralTable[[#This Row],[Exclude From Chart]]="X",PerfPowerST4[[#This Row],[ExcludeHere]]="X"),NA(),GeneralTable[[#This Row],[Cons. MT]]),NA())</f>
        <v>4149</v>
      </c>
      <c r="F48" s="19">
        <f>IFERROR(IF(OR(GeneralTable[[#This Row],[Exclude From Chart]]="X",PerfPowerST4[[#This Row],[ExcludeHere]]="X"),NA(),GeneralTable[[#This Row],[Dur. MT]]),NA())</f>
        <v>36.14</v>
      </c>
    </row>
    <row r="49" spans="2:6" x14ac:dyDescent="0.3">
      <c r="B49">
        <f>IFERROR(GeneralTable[[#This Row],[Ref.]],NA())</f>
        <v>44</v>
      </c>
      <c r="C49" s="17" t="str">
        <f>IFERROR(IF(GeneralTable[[#This Row],[Exclude From Chart]]="X",NA(),GeneralTable[[#This Row],[CPU]]&amp; " [" &amp; GeneralTable[[#This Row],[Ref.]] &amp; "]"),NA())</f>
        <v>R5 4600H (Renoir) [44]</v>
      </c>
      <c r="D49" s="21"/>
      <c r="E49" s="12">
        <f>IFERROR(IF(OR(GeneralTable[[#This Row],[Exclude From Chart]]="X",PerfPowerST4[[#This Row],[ExcludeHere]]="X"),NA(),GeneralTable[[#This Row],[Cons. MT]]),NA())</f>
        <v>3886</v>
      </c>
      <c r="F49" s="19">
        <f>IFERROR(IF(OR(GeneralTable[[#This Row],[Exclude From Chart]]="X",PerfPowerST4[[#This Row],[ExcludeHere]]="X"),NA(),GeneralTable[[#This Row],[Dur. MT]]),NA())</f>
        <v>136.99</v>
      </c>
    </row>
    <row r="50" spans="2:6" x14ac:dyDescent="0.3">
      <c r="B50">
        <f>IFERROR(GeneralTable[[#This Row],[Ref.]],NA())</f>
        <v>45</v>
      </c>
      <c r="C50" s="17" t="e">
        <f>IFERROR(IF(GeneralTable[[#This Row],[Exclude From Chart]]="X",NA(),GeneralTable[[#This Row],[CPU]]&amp; " [" &amp; GeneralTable[[#This Row],[Ref.]] &amp; "]"),NA())</f>
        <v>#N/A</v>
      </c>
      <c r="D50" s="21"/>
      <c r="E50" s="12" t="e">
        <f>IFERROR(IF(OR(GeneralTable[[#This Row],[Exclude From Chart]]="X",PerfPowerST4[[#This Row],[ExcludeHere]]="X"),NA(),GeneralTable[[#This Row],[Cons. MT]]),NA())</f>
        <v>#N/A</v>
      </c>
      <c r="F50" s="19" t="e">
        <f>IFERROR(IF(OR(GeneralTable[[#This Row],[Exclude From Chart]]="X",PerfPowerST4[[#This Row],[ExcludeHere]]="X"),NA(),GeneralTable[[#This Row],[Dur. MT]]),NA())</f>
        <v>#N/A</v>
      </c>
    </row>
    <row r="51" spans="2:6" x14ac:dyDescent="0.3">
      <c r="B51">
        <f>IFERROR(GeneralTable[[#This Row],[Ref.]],NA())</f>
        <v>46</v>
      </c>
      <c r="C51" s="17" t="e">
        <f>IFERROR(IF(GeneralTable[[#This Row],[Exclude From Chart]]="X",NA(),GeneralTable[[#This Row],[CPU]]&amp; " [" &amp; GeneralTable[[#This Row],[Ref.]] &amp; "]"),NA())</f>
        <v>#N/A</v>
      </c>
      <c r="D51" s="21"/>
      <c r="E51" s="12" t="e">
        <f>IFERROR(IF(OR(GeneralTable[[#This Row],[Exclude From Chart]]="X",PerfPowerST4[[#This Row],[ExcludeHere]]="X"),NA(),GeneralTable[[#This Row],[Cons. MT]]),NA())</f>
        <v>#N/A</v>
      </c>
      <c r="F51" s="19" t="e">
        <f>IFERROR(IF(OR(GeneralTable[[#This Row],[Exclude From Chart]]="X",PerfPowerST4[[#This Row],[ExcludeHere]]="X"),NA(),GeneralTable[[#This Row],[Dur. MT]]),NA())</f>
        <v>#N/A</v>
      </c>
    </row>
    <row r="52" spans="2:6" x14ac:dyDescent="0.3">
      <c r="B52">
        <f>IFERROR(GeneralTable[[#This Row],[Ref.]],NA())</f>
        <v>47</v>
      </c>
      <c r="C52" s="17" t="str">
        <f>IFERROR(IF(GeneralTable[[#This Row],[Exclude From Chart]]="X",NA(),GeneralTable[[#This Row],[CPU]]&amp; " [" &amp; GeneralTable[[#This Row],[Ref.]] &amp; "]"),NA())</f>
        <v>R7 3700X (Matisse) [47]</v>
      </c>
      <c r="D52" s="21"/>
      <c r="E52" s="12">
        <f>IFERROR(IF(OR(GeneralTable[[#This Row],[Exclude From Chart]]="X",PerfPowerST4[[#This Row],[ExcludeHere]]="X"),NA(),GeneralTable[[#This Row],[Cons. MT]]),NA())</f>
        <v>5444</v>
      </c>
      <c r="F52" s="19">
        <f>IFERROR(IF(OR(GeneralTable[[#This Row],[Exclude From Chart]]="X",PerfPowerST4[[#This Row],[ExcludeHere]]="X"),NA(),GeneralTable[[#This Row],[Dur. MT]]),NA())</f>
        <v>71.48</v>
      </c>
    </row>
    <row r="53" spans="2:6" x14ac:dyDescent="0.3">
      <c r="B53">
        <f>IFERROR(GeneralTable[[#This Row],[Ref.]],NA())</f>
        <v>48</v>
      </c>
      <c r="C53" s="17" t="e">
        <f>IFERROR(IF(GeneralTable[[#This Row],[Exclude From Chart]]="X",NA(),GeneralTable[[#This Row],[CPU]]&amp; " [" &amp; GeneralTable[[#This Row],[Ref.]] &amp; "]"),NA())</f>
        <v>#N/A</v>
      </c>
      <c r="D53" s="21"/>
      <c r="E53" s="12" t="e">
        <f>IFERROR(IF(OR(GeneralTable[[#This Row],[Exclude From Chart]]="X",PerfPowerST4[[#This Row],[ExcludeHere]]="X"),NA(),GeneralTable[[#This Row],[Cons. MT]]),NA())</f>
        <v>#N/A</v>
      </c>
      <c r="F53" s="19" t="e">
        <f>IFERROR(IF(OR(GeneralTable[[#This Row],[Exclude From Chart]]="X",PerfPowerST4[[#This Row],[ExcludeHere]]="X"),NA(),GeneralTable[[#This Row],[Dur. MT]]),NA())</f>
        <v>#N/A</v>
      </c>
    </row>
    <row r="54" spans="2:6" x14ac:dyDescent="0.3">
      <c r="B54">
        <f>IFERROR(GeneralTable[[#This Row],[Ref.]],NA())</f>
        <v>49</v>
      </c>
      <c r="C54" s="17" t="e">
        <f>IFERROR(IF(GeneralTable[[#This Row],[Exclude From Chart]]="X",NA(),GeneralTable[[#This Row],[CPU]]&amp; " [" &amp; GeneralTable[[#This Row],[Ref.]] &amp; "]"),NA())</f>
        <v>#N/A</v>
      </c>
      <c r="D54" s="21"/>
      <c r="E54" s="12" t="e">
        <f>IFERROR(IF(OR(GeneralTable[[#This Row],[Exclude From Chart]]="X",PerfPowerST4[[#This Row],[ExcludeHere]]="X"),NA(),GeneralTable[[#This Row],[Cons. MT]]),NA())</f>
        <v>#N/A</v>
      </c>
      <c r="F54" s="19" t="e">
        <f>IFERROR(IF(OR(GeneralTable[[#This Row],[Exclude From Chart]]="X",PerfPowerST4[[#This Row],[ExcludeHere]]="X"),NA(),GeneralTable[[#This Row],[Dur. MT]]),NA())</f>
        <v>#N/A</v>
      </c>
    </row>
    <row r="55" spans="2:6" x14ac:dyDescent="0.3">
      <c r="B55">
        <f>IFERROR(GeneralTable[[#This Row],[Ref.]],NA())</f>
        <v>50</v>
      </c>
      <c r="C55" s="17" t="e">
        <f>IFERROR(IF(GeneralTable[[#This Row],[Exclude From Chart]]="X",NA(),GeneralTable[[#This Row],[CPU]]&amp; " [" &amp; GeneralTable[[#This Row],[Ref.]] &amp; "]"),NA())</f>
        <v>#N/A</v>
      </c>
      <c r="D55" s="21"/>
      <c r="E55" s="12" t="e">
        <f>IFERROR(IF(OR(GeneralTable[[#This Row],[Exclude From Chart]]="X",PerfPowerST4[[#This Row],[ExcludeHere]]="X"),NA(),GeneralTable[[#This Row],[Cons. MT]]),NA())</f>
        <v>#N/A</v>
      </c>
      <c r="F55" s="19" t="e">
        <f>IFERROR(IF(OR(GeneralTable[[#This Row],[Exclude From Chart]]="X",PerfPowerST4[[#This Row],[ExcludeHere]]="X"),NA(),GeneralTable[[#This Row],[Dur. MT]]),NA())</f>
        <v>#N/A</v>
      </c>
    </row>
    <row r="56" spans="2:6" x14ac:dyDescent="0.3">
      <c r="B56">
        <f>IFERROR(GeneralTable[[#This Row],[Ref.]],NA())</f>
        <v>51</v>
      </c>
      <c r="C56" s="17" t="str">
        <f>IFERROR(IF(GeneralTable[[#This Row],[Exclude From Chart]]="X",NA(),GeneralTable[[#This Row],[CPU]]&amp; " [" &amp; GeneralTable[[#This Row],[Ref.]] &amp; "]"),NA())</f>
        <v>i5 8250U (WhiskeyLake) [51]</v>
      </c>
      <c r="D56" s="21"/>
      <c r="E56" s="12">
        <f>IFERROR(IF(OR(GeneralTable[[#This Row],[Exclude From Chart]]="X",PerfPowerST4[[#This Row],[ExcludeHere]]="X"),NA(),GeneralTable[[#This Row],[Cons. MT]]),NA())</f>
        <v>5030</v>
      </c>
      <c r="F56" s="19">
        <f>IFERROR(IF(OR(GeneralTable[[#This Row],[Exclude From Chart]]="X",PerfPowerST4[[#This Row],[ExcludeHere]]="X"),NA(),GeneralTable[[#This Row],[Dur. MT]]),NA())</f>
        <v>237.2</v>
      </c>
    </row>
    <row r="57" spans="2:6" x14ac:dyDescent="0.3">
      <c r="B57">
        <f>IFERROR(GeneralTable[[#This Row],[Ref.]],NA())</f>
        <v>52</v>
      </c>
      <c r="C57" s="17" t="str">
        <f>IFERROR(IF(GeneralTable[[#This Row],[Exclude From Chart]]="X",NA(),GeneralTable[[#This Row],[CPU]]&amp; " [" &amp; GeneralTable[[#This Row],[Ref.]] &amp; "]"),NA())</f>
        <v>i7 4800MQ (Haswell) [52]</v>
      </c>
      <c r="D57" s="21"/>
      <c r="E57" s="12">
        <f>IFERROR(IF(OR(GeneralTable[[#This Row],[Exclude From Chart]]="X",PerfPowerST4[[#This Row],[ExcludeHere]]="X"),NA(),GeneralTable[[#This Row],[Cons. MT]]),NA())</f>
        <v>8980.59</v>
      </c>
      <c r="F57" s="19">
        <f>IFERROR(IF(OR(GeneralTable[[#This Row],[Exclude From Chart]]="X",PerfPowerST4[[#This Row],[ExcludeHere]]="X"),NA(),GeneralTable[[#This Row],[Dur. MT]]),NA())</f>
        <v>246.44</v>
      </c>
    </row>
    <row r="58" spans="2:6" x14ac:dyDescent="0.3">
      <c r="B58">
        <f>IFERROR(GeneralTable[[#This Row],[Ref.]],NA())</f>
        <v>53</v>
      </c>
      <c r="C58" s="17" t="e">
        <f>IFERROR(IF(GeneralTable[[#This Row],[Exclude From Chart]]="X",NA(),GeneralTable[[#This Row],[CPU]]&amp; " [" &amp; GeneralTable[[#This Row],[Ref.]] &amp; "]"),NA())</f>
        <v>#N/A</v>
      </c>
      <c r="D58" s="21"/>
      <c r="E58" s="12" t="e">
        <f>IFERROR(IF(OR(GeneralTable[[#This Row],[Exclude From Chart]]="X",PerfPowerST4[[#This Row],[ExcludeHere]]="X"),NA(),GeneralTable[[#This Row],[Cons. MT]]),NA())</f>
        <v>#N/A</v>
      </c>
      <c r="F58" s="19" t="e">
        <f>IFERROR(IF(OR(GeneralTable[[#This Row],[Exclude From Chart]]="X",PerfPowerST4[[#This Row],[ExcludeHere]]="X"),NA(),GeneralTable[[#This Row],[Dur. MT]]),NA())</f>
        <v>#N/A</v>
      </c>
    </row>
    <row r="59" spans="2:6" x14ac:dyDescent="0.3">
      <c r="B59">
        <f>IFERROR(GeneralTable[[#This Row],[Ref.]],NA())</f>
        <v>56</v>
      </c>
      <c r="C59" s="17" t="e">
        <f>IFERROR(IF(GeneralTable[[#This Row],[Exclude From Chart]]="X",NA(),GeneralTable[[#This Row],[CPU]]&amp; " [" &amp; GeneralTable[[#This Row],[Ref.]] &amp; "]"),NA())</f>
        <v>#N/A</v>
      </c>
      <c r="D59" s="21"/>
      <c r="E59" s="12" t="e">
        <f>IFERROR(IF(OR(GeneralTable[[#This Row],[Exclude From Chart]]="X",PerfPowerST4[[#This Row],[ExcludeHere]]="X"),NA(),GeneralTable[[#This Row],[Cons. MT]]),NA())</f>
        <v>#N/A</v>
      </c>
      <c r="F59" s="19" t="e">
        <f>IFERROR(IF(OR(GeneralTable[[#This Row],[Exclude From Chart]]="X",PerfPowerST4[[#This Row],[ExcludeHere]]="X"),NA(),GeneralTable[[#This Row],[Dur. MT]]),NA())</f>
        <v>#N/A</v>
      </c>
    </row>
    <row r="60" spans="2:6" x14ac:dyDescent="0.3">
      <c r="B60">
        <f>IFERROR(GeneralTable[[#This Row],[Ref.]],NA())</f>
        <v>57</v>
      </c>
      <c r="C60" s="17" t="str">
        <f>IFERROR(IF(GeneralTable[[#This Row],[Exclude From Chart]]="X",NA(),GeneralTable[[#This Row],[CPU]]&amp; " [" &amp; GeneralTable[[#This Row],[Ref.]] &amp; "]"),NA())</f>
        <v>i7 3770K (Ivy Bridge) [57]</v>
      </c>
      <c r="D60" s="21"/>
      <c r="E60" s="12">
        <f>IFERROR(IF(OR(GeneralTable[[#This Row],[Exclude From Chart]]="X",PerfPowerST4[[#This Row],[ExcludeHere]]="X"),NA(),GeneralTable[[#This Row],[Cons. MT]]),NA())</f>
        <v>11189.89</v>
      </c>
      <c r="F60" s="19">
        <f>IFERROR(IF(OR(GeneralTable[[#This Row],[Exclude From Chart]]="X",PerfPowerST4[[#This Row],[ExcludeHere]]="X"),NA(),GeneralTable[[#This Row],[Dur. MT]]),NA())</f>
        <v>199.83</v>
      </c>
    </row>
    <row r="61" spans="2:6" x14ac:dyDescent="0.3">
      <c r="B61">
        <f>IFERROR(GeneralTable[[#This Row],[Ref.]],NA())</f>
        <v>58</v>
      </c>
      <c r="C61" s="17" t="str">
        <f>IFERROR(IF(GeneralTable[[#This Row],[Exclude From Chart]]="X",NA(),GeneralTable[[#This Row],[CPU]]&amp; " [" &amp; GeneralTable[[#This Row],[Ref.]] &amp; "]"),NA())</f>
        <v>i5 4300U (Haswell) [58]</v>
      </c>
      <c r="D61" s="21"/>
      <c r="E61" s="12">
        <f>IFERROR(IF(OR(GeneralTable[[#This Row],[Exclude From Chart]]="X",PerfPowerST4[[#This Row],[ExcludeHere]]="X"),NA(),GeneralTable[[#This Row],[Cons. MT]]),NA())</f>
        <v>9015.32</v>
      </c>
      <c r="F61" s="19">
        <f>IFERROR(IF(OR(GeneralTable[[#This Row],[Exclude From Chart]]="X",PerfPowerST4[[#This Row],[ExcludeHere]]="X"),NA(),GeneralTable[[#This Row],[Dur. MT]]),NA())</f>
        <v>600.22</v>
      </c>
    </row>
    <row r="62" spans="2:6" x14ac:dyDescent="0.3">
      <c r="B62">
        <f>IFERROR(GeneralTable[[#This Row],[Ref.]],NA())</f>
        <v>59</v>
      </c>
      <c r="C62" s="17" t="str">
        <f>IFERROR(IF(GeneralTable[[#This Row],[Exclude From Chart]]="X",NA(),GeneralTable[[#This Row],[CPU]]&amp; " [" &amp; GeneralTable[[#This Row],[Ref.]] &amp; "]"),NA())</f>
        <v>R5 2600X (Pinnacle Ridge) [59]</v>
      </c>
      <c r="D62" s="21"/>
      <c r="E62" s="12">
        <f>IFERROR(IF(OR(GeneralTable[[#This Row],[Exclude From Chart]]="X",PerfPowerST4[[#This Row],[ExcludeHere]]="X"),NA(),GeneralTable[[#This Row],[Cons. MT]]),NA())</f>
        <v>11691</v>
      </c>
      <c r="F62" s="19">
        <f>IFERROR(IF(OR(GeneralTable[[#This Row],[Exclude From Chart]]="X",PerfPowerST4[[#This Row],[ExcludeHere]]="X"),NA(),GeneralTable[[#This Row],[Dur. MT]]),NA())</f>
        <v>111.26</v>
      </c>
    </row>
    <row r="63" spans="2:6" x14ac:dyDescent="0.3">
      <c r="B63">
        <f>IFERROR(GeneralTable[[#This Row],[Ref.]],NA())</f>
        <v>60</v>
      </c>
      <c r="C63" s="17" t="str">
        <f>IFERROR(IF(GeneralTable[[#This Row],[Exclude From Chart]]="X",NA(),GeneralTable[[#This Row],[CPU]]&amp; " [" &amp; GeneralTable[[#This Row],[Ref.]] &amp; "]"),NA())</f>
        <v>i5 3320M (Ivy Bridge) [60]</v>
      </c>
      <c r="D63" s="21"/>
      <c r="E63" s="12">
        <f>IFERROR(IF(OR(GeneralTable[[#This Row],[Exclude From Chart]]="X",PerfPowerST4[[#This Row],[ExcludeHere]]="X"),NA(),GeneralTable[[#This Row],[Cons. MT]]),NA())</f>
        <v>10172</v>
      </c>
      <c r="F63" s="19">
        <f>IFERROR(IF(OR(GeneralTable[[#This Row],[Exclude From Chart]]="X",PerfPowerST4[[#This Row],[ExcludeHere]]="X"),NA(),GeneralTable[[#This Row],[Dur. MT]]),NA())</f>
        <v>554.55999999999995</v>
      </c>
    </row>
    <row r="64" spans="2:6" x14ac:dyDescent="0.3">
      <c r="B64">
        <f>IFERROR(GeneralTable[[#This Row],[Ref.]],NA())</f>
        <v>61</v>
      </c>
      <c r="C64" s="17" t="e">
        <f>IFERROR(IF(GeneralTable[[#This Row],[Exclude From Chart]]="X",NA(),GeneralTable[[#This Row],[CPU]]&amp; " [" &amp; GeneralTable[[#This Row],[Ref.]] &amp; "]"),NA())</f>
        <v>#N/A</v>
      </c>
      <c r="D64" s="21"/>
      <c r="E64" s="12" t="e">
        <f>IFERROR(IF(OR(GeneralTable[[#This Row],[Exclude From Chart]]="X",PerfPowerST4[[#This Row],[ExcludeHere]]="X"),NA(),GeneralTable[[#This Row],[Cons. MT]]),NA())</f>
        <v>#N/A</v>
      </c>
      <c r="F64" s="19" t="e">
        <f>IFERROR(IF(OR(GeneralTable[[#This Row],[Exclude From Chart]]="X",PerfPowerST4[[#This Row],[ExcludeHere]]="X"),NA(),GeneralTable[[#This Row],[Dur. MT]]),NA())</f>
        <v>#N/A</v>
      </c>
    </row>
    <row r="65" spans="2:6" x14ac:dyDescent="0.3">
      <c r="B65">
        <f>IFERROR(GeneralTable[[#This Row],[Ref.]],NA())</f>
        <v>62</v>
      </c>
      <c r="C65" s="17" t="str">
        <f>IFERROR(IF(GeneralTable[[#This Row],[Exclude From Chart]]="X",NA(),GeneralTable[[#This Row],[CPU]]&amp; " [" &amp; GeneralTable[[#This Row],[Ref.]] &amp; "]"),NA())</f>
        <v>i7 2600 (Sandy Bridge) [62]</v>
      </c>
      <c r="D65" s="21"/>
      <c r="E65" s="12">
        <f>IFERROR(IF(OR(GeneralTable[[#This Row],[Exclude From Chart]]="X",PerfPowerST4[[#This Row],[ExcludeHere]]="X"),NA(),GeneralTable[[#This Row],[Cons. MT]]),NA())</f>
        <v>17714</v>
      </c>
      <c r="F65" s="19">
        <f>IFERROR(IF(OR(GeneralTable[[#This Row],[Exclude From Chart]]="X",PerfPowerST4[[#This Row],[ExcludeHere]]="X"),NA(),GeneralTable[[#This Row],[Dur. MT]]),NA())</f>
        <v>249.31</v>
      </c>
    </row>
    <row r="66" spans="2:6" x14ac:dyDescent="0.3">
      <c r="B66">
        <f>IFERROR(GeneralTable[[#This Row],[Ref.]],NA())</f>
        <v>63</v>
      </c>
      <c r="C66" s="17" t="str">
        <f>IFERROR(IF(GeneralTable[[#This Row],[Exclude From Chart]]="X",NA(),GeneralTable[[#This Row],[CPU]]&amp; " [" &amp; GeneralTable[[#This Row],[Ref.]] &amp; "]"),NA())</f>
        <v>i3 6157U (Skylake) [63]</v>
      </c>
      <c r="D66" s="21"/>
      <c r="E66" s="12">
        <f>IFERROR(IF(OR(GeneralTable[[#This Row],[Exclude From Chart]]="X",PerfPowerST4[[#This Row],[ExcludeHere]]="X"),NA(),GeneralTable[[#This Row],[Cons. MT]]),NA())</f>
        <v>4965</v>
      </c>
      <c r="F66" s="19">
        <f>IFERROR(IF(OR(GeneralTable[[#This Row],[Exclude From Chart]]="X",PerfPowerST4[[#This Row],[ExcludeHere]]="X"),NA(),GeneralTable[[#This Row],[Dur. MT]]),NA())</f>
        <v>519.01</v>
      </c>
    </row>
    <row r="67" spans="2:6" x14ac:dyDescent="0.3">
      <c r="B67">
        <f>IFERROR(GeneralTable[[#This Row],[Ref.]],NA())</f>
        <v>64</v>
      </c>
      <c r="C67" s="17" t="e">
        <f>IFERROR(IF(GeneralTable[[#This Row],[Exclude From Chart]]="X",NA(),GeneralTable[[#This Row],[CPU]]&amp; " [" &amp; GeneralTable[[#This Row],[Ref.]] &amp; "]"),NA())</f>
        <v>#N/A</v>
      </c>
      <c r="D67" s="21"/>
      <c r="E67" s="12" t="e">
        <f>IFERROR(IF(OR(GeneralTable[[#This Row],[Exclude From Chart]]="X",PerfPowerST4[[#This Row],[ExcludeHere]]="X"),NA(),GeneralTable[[#This Row],[Cons. MT]]),NA())</f>
        <v>#N/A</v>
      </c>
      <c r="F67" s="19" t="e">
        <f>IFERROR(IF(OR(GeneralTable[[#This Row],[Exclude From Chart]]="X",PerfPowerST4[[#This Row],[ExcludeHere]]="X"),NA(),GeneralTable[[#This Row],[Dur. MT]]),NA())</f>
        <v>#N/A</v>
      </c>
    </row>
    <row r="68" spans="2:6" x14ac:dyDescent="0.3">
      <c r="B68">
        <f>IFERROR(GeneralTable[[#This Row],[Ref.]],NA())</f>
        <v>65</v>
      </c>
      <c r="C68" s="17" t="e">
        <f>IFERROR(IF(GeneralTable[[#This Row],[Exclude From Chart]]="X",NA(),GeneralTable[[#This Row],[CPU]]&amp; " [" &amp; GeneralTable[[#This Row],[Ref.]] &amp; "]"),NA())</f>
        <v>#N/A</v>
      </c>
      <c r="D68" s="21"/>
      <c r="E68" s="12" t="e">
        <f>IFERROR(IF(OR(GeneralTable[[#This Row],[Exclude From Chart]]="X",PerfPowerST4[[#This Row],[ExcludeHere]]="X"),NA(),GeneralTable[[#This Row],[Cons. MT]]),NA())</f>
        <v>#N/A</v>
      </c>
      <c r="F68" s="19" t="e">
        <f>IFERROR(IF(OR(GeneralTable[[#This Row],[Exclude From Chart]]="X",PerfPowerST4[[#This Row],[ExcludeHere]]="X"),NA(),GeneralTable[[#This Row],[Dur. MT]]),NA())</f>
        <v>#N/A</v>
      </c>
    </row>
    <row r="69" spans="2:6" x14ac:dyDescent="0.3">
      <c r="B69">
        <f>IFERROR(GeneralTable[[#This Row],[Ref.]],NA())</f>
        <v>66</v>
      </c>
      <c r="C69" s="17" t="str">
        <f>IFERROR(IF(GeneralTable[[#This Row],[Exclude From Chart]]="X",NA(),GeneralTable[[#This Row],[CPU]]&amp; " [" &amp; GeneralTable[[#This Row],[Ref.]] &amp; "]"),NA())</f>
        <v>R7 5800X (Vermeer) [66]</v>
      </c>
      <c r="D69" s="21"/>
      <c r="E69" s="12">
        <f>IFERROR(IF(OR(GeneralTable[[#This Row],[Exclude From Chart]]="X",PerfPowerST4[[#This Row],[ExcludeHere]]="X"),NA(),GeneralTable[[#This Row],[Cons. MT]]),NA())</f>
        <v>6777</v>
      </c>
      <c r="F69" s="19">
        <f>IFERROR(IF(OR(GeneralTable[[#This Row],[Exclude From Chart]]="X",PerfPowerST4[[#This Row],[ExcludeHere]]="X"),NA(),GeneralTable[[#This Row],[Dur. MT]]),NA())</f>
        <v>63.01</v>
      </c>
    </row>
    <row r="70" spans="2:6" x14ac:dyDescent="0.3">
      <c r="B70">
        <f>IFERROR(GeneralTable[[#This Row],[Ref.]],NA())</f>
        <v>67</v>
      </c>
      <c r="C70" s="17" t="e">
        <f>IFERROR(IF(GeneralTable[[#This Row],[Exclude From Chart]]="X",NA(),GeneralTable[[#This Row],[CPU]]&amp; " [" &amp; GeneralTable[[#This Row],[Ref.]] &amp; "]"),NA())</f>
        <v>#N/A</v>
      </c>
      <c r="D70" s="21"/>
      <c r="E70" s="12" t="e">
        <f>IFERROR(IF(OR(GeneralTable[[#This Row],[Exclude From Chart]]="X",PerfPowerST4[[#This Row],[ExcludeHere]]="X"),NA(),GeneralTable[[#This Row],[Cons. MT]]),NA())</f>
        <v>#N/A</v>
      </c>
      <c r="F70" s="19" t="e">
        <f>IFERROR(IF(OR(GeneralTable[[#This Row],[Exclude From Chart]]="X",PerfPowerST4[[#This Row],[ExcludeHere]]="X"),NA(),GeneralTable[[#This Row],[Dur. MT]]),NA())</f>
        <v>#N/A</v>
      </c>
    </row>
    <row r="71" spans="2:6" x14ac:dyDescent="0.3">
      <c r="B71">
        <f>IFERROR(GeneralTable[[#This Row],[Ref.]],NA())</f>
        <v>68</v>
      </c>
      <c r="C71" s="17" t="str">
        <f>IFERROR(IF(GeneralTable[[#This Row],[Exclude From Chart]]="X",NA(),GeneralTable[[#This Row],[CPU]]&amp; " [" &amp; GeneralTable[[#This Row],[Ref.]] &amp; "]"),NA())</f>
        <v>i9 11980HK (TigerLake-8C) [68]</v>
      </c>
      <c r="D71" s="21"/>
      <c r="E71" s="12">
        <f>IFERROR(IF(OR(GeneralTable[[#This Row],[Exclude From Chart]]="X",PerfPowerST4[[#This Row],[ExcludeHere]]="X"),NA(),GeneralTable[[#This Row],[Cons. MT]]),NA())</f>
        <v>3825</v>
      </c>
      <c r="F71" s="19">
        <f>IFERROR(IF(OR(GeneralTable[[#This Row],[Exclude From Chart]]="X",PerfPowerST4[[#This Row],[ExcludeHere]]="X"),NA(),GeneralTable[[#This Row],[Dur. MT]]),NA())</f>
        <v>101.94</v>
      </c>
    </row>
    <row r="72" spans="2:6" x14ac:dyDescent="0.3">
      <c r="B72">
        <f>IFERROR(GeneralTable[[#This Row],[Ref.]],NA())</f>
        <v>69</v>
      </c>
      <c r="C72" s="17" t="e">
        <f>IFERROR(IF(GeneralTable[[#This Row],[Exclude From Chart]]="X",NA(),GeneralTable[[#This Row],[CPU]]&amp; " [" &amp; GeneralTable[[#This Row],[Ref.]] &amp; "]"),NA())</f>
        <v>#N/A</v>
      </c>
      <c r="D72" s="21"/>
      <c r="E72" s="12" t="e">
        <f>IFERROR(IF(OR(GeneralTable[[#This Row],[Exclude From Chart]]="X",PerfPowerST4[[#This Row],[ExcludeHere]]="X"),NA(),GeneralTable[[#This Row],[Cons. MT]]),NA())</f>
        <v>#N/A</v>
      </c>
      <c r="F72" s="19" t="e">
        <f>IFERROR(IF(OR(GeneralTable[[#This Row],[Exclude From Chart]]="X",PerfPowerST4[[#This Row],[ExcludeHere]]="X"),NA(),GeneralTable[[#This Row],[Dur. MT]]),NA())</f>
        <v>#N/A</v>
      </c>
    </row>
    <row r="73" spans="2:6" x14ac:dyDescent="0.3">
      <c r="B73">
        <f>IFERROR(GeneralTable[[#This Row],[Ref.]],NA())</f>
        <v>70</v>
      </c>
      <c r="C73" s="17" t="e">
        <f>IFERROR(IF(GeneralTable[[#This Row],[Exclude From Chart]]="X",NA(),GeneralTable[[#This Row],[CPU]]&amp; " [" &amp; GeneralTable[[#This Row],[Ref.]] &amp; "]"),NA())</f>
        <v>#N/A</v>
      </c>
      <c r="D73" s="21"/>
      <c r="E73" s="12" t="e">
        <f>IFERROR(IF(OR(GeneralTable[[#This Row],[Exclude From Chart]]="X",PerfPowerST4[[#This Row],[ExcludeHere]]="X"),NA(),GeneralTable[[#This Row],[Cons. MT]]),NA())</f>
        <v>#N/A</v>
      </c>
      <c r="F73" s="19" t="e">
        <f>IFERROR(IF(OR(GeneralTable[[#This Row],[Exclude From Chart]]="X",PerfPowerST4[[#This Row],[ExcludeHere]]="X"),NA(),GeneralTable[[#This Row],[Dur. MT]]),NA())</f>
        <v>#N/A</v>
      </c>
    </row>
    <row r="74" spans="2:6" x14ac:dyDescent="0.3">
      <c r="B74">
        <f>IFERROR(GeneralTable[[#This Row],[Ref.]],NA())</f>
        <v>71</v>
      </c>
      <c r="C74" s="17" t="str">
        <f>IFERROR(IF(GeneralTable[[#This Row],[Exclude From Chart]]="X",NA(),GeneralTable[[#This Row],[CPU]]&amp; " [" &amp; GeneralTable[[#This Row],[Ref.]] &amp; "]"),NA())</f>
        <v>i7 9750H (Coffee Lake) [71]</v>
      </c>
      <c r="D74" s="21"/>
      <c r="E74" s="12">
        <f>IFERROR(IF(OR(GeneralTable[[#This Row],[Exclude From Chart]]="X",PerfPowerST4[[#This Row],[ExcludeHere]]="X"),NA(),GeneralTable[[#This Row],[Cons. MT]]),NA())</f>
        <v>5428.6440000000002</v>
      </c>
      <c r="F74" s="19">
        <f>IFERROR(IF(OR(GeneralTable[[#This Row],[Exclude From Chart]]="X",PerfPowerST4[[#This Row],[ExcludeHere]]="X"),NA(),GeneralTable[[#This Row],[Dur. MT]]),NA())</f>
        <v>120</v>
      </c>
    </row>
    <row r="75" spans="2:6" x14ac:dyDescent="0.3">
      <c r="B75">
        <f>IFERROR(GeneralTable[[#This Row],[Ref.]],NA())</f>
        <v>72</v>
      </c>
      <c r="C75" s="17" t="str">
        <f>IFERROR(IF(GeneralTable[[#This Row],[Exclude From Chart]]="X",NA(),GeneralTable[[#This Row],[CPU]]&amp; " [" &amp; GeneralTable[[#This Row],[Ref.]] &amp; "]"),NA())</f>
        <v>R7 2700X (Pinnacle Ridge) [72]</v>
      </c>
      <c r="D75" s="21"/>
      <c r="E75" s="12">
        <f>IFERROR(IF(OR(GeneralTable[[#This Row],[Exclude From Chart]]="X",PerfPowerST4[[#This Row],[ExcludeHere]]="X"),NA(),GeneralTable[[#This Row],[Cons. MT]]),NA())</f>
        <v>7620</v>
      </c>
      <c r="F75" s="19">
        <f>IFERROR(IF(OR(GeneralTable[[#This Row],[Exclude From Chart]]="X",PerfPowerST4[[#This Row],[ExcludeHere]]="X"),NA(),GeneralTable[[#This Row],[Dur. MT]]),NA())</f>
        <v>87.32</v>
      </c>
    </row>
    <row r="76" spans="2:6" x14ac:dyDescent="0.3">
      <c r="B76">
        <f>IFERROR(GeneralTable[[#This Row],[Ref.]],NA())</f>
        <v>73</v>
      </c>
      <c r="C76" s="17" t="str">
        <f>IFERROR(IF(GeneralTable[[#This Row],[Exclude From Chart]]="X",NA(),GeneralTable[[#This Row],[CPU]]&amp; " [" &amp; GeneralTable[[#This Row],[Ref.]] &amp; "]"),NA())</f>
        <v>R5 3500U (Picasso) [73]</v>
      </c>
      <c r="D76" s="21"/>
      <c r="E76" s="12">
        <f>IFERROR(IF(OR(GeneralTable[[#This Row],[Exclude From Chart]]="X",PerfPowerST4[[#This Row],[ExcludeHere]]="X"),NA(),GeneralTable[[#This Row],[Cons. MT]]),NA())</f>
        <v>5238</v>
      </c>
      <c r="F76" s="19">
        <f>IFERROR(IF(OR(GeneralTable[[#This Row],[Exclude From Chart]]="X",PerfPowerST4[[#This Row],[ExcludeHere]]="X"),NA(),GeneralTable[[#This Row],[Dur. MT]]),NA())</f>
        <v>323.11</v>
      </c>
    </row>
    <row r="77" spans="2:6" x14ac:dyDescent="0.3">
      <c r="B77">
        <f>IFERROR(GeneralTable[[#This Row],[Ref.]],NA())</f>
        <v>74</v>
      </c>
      <c r="C77" s="17" t="str">
        <f>IFERROR(IF(GeneralTable[[#This Row],[Exclude From Chart]]="X",NA(),GeneralTable[[#This Row],[CPU]]&amp; " [" &amp; GeneralTable[[#This Row],[Ref.]] &amp; "]"),NA())</f>
        <v>R5 4500U (Renoir) [74]</v>
      </c>
      <c r="D77" s="21"/>
      <c r="E77" s="12">
        <f>IFERROR(IF(OR(GeneralTable[[#This Row],[Exclude From Chart]]="X",PerfPowerST4[[#This Row],[ExcludeHere]]="X"),NA(),GeneralTable[[#This Row],[Cons. MT]]),NA())</f>
        <v>2723.7275</v>
      </c>
      <c r="F77" s="19">
        <f>IFERROR(IF(OR(GeneralTable[[#This Row],[Exclude From Chart]]="X",PerfPowerST4[[#This Row],[ExcludeHere]]="X"),NA(),GeneralTable[[#This Row],[Dur. MT]]),NA())</f>
        <v>178.0625</v>
      </c>
    </row>
    <row r="78" spans="2:6" x14ac:dyDescent="0.3">
      <c r="B78">
        <f>IFERROR(GeneralTable[[#This Row],[Ref.]],NA())</f>
        <v>75</v>
      </c>
      <c r="C78" s="17" t="str">
        <f>IFERROR(IF(GeneralTable[[#This Row],[Exclude From Chart]]="X",NA(),GeneralTable[[#This Row],[CPU]]&amp; " [" &amp; GeneralTable[[#This Row],[Ref.]] &amp; "]"),NA())</f>
        <v>R5 2500U (Raven Ridge) [75]</v>
      </c>
      <c r="D78" s="21"/>
      <c r="E78" s="12">
        <f>IFERROR(IF(OR(GeneralTable[[#This Row],[Exclude From Chart]]="X",PerfPowerST4[[#This Row],[ExcludeHere]]="X"),NA(),GeneralTable[[#This Row],[Cons. MT]]),NA())</f>
        <v>2588</v>
      </c>
      <c r="F78" s="19">
        <f>IFERROR(IF(OR(GeneralTable[[#This Row],[Exclude From Chart]]="X",PerfPowerST4[[#This Row],[ExcludeHere]]="X"),NA(),GeneralTable[[#This Row],[Dur. MT]]),NA())</f>
        <v>317.62</v>
      </c>
    </row>
    <row r="79" spans="2:6" x14ac:dyDescent="0.3">
      <c r="B79">
        <f>IFERROR(GeneralTable[[#This Row],[Ref.]],NA())</f>
        <v>76</v>
      </c>
      <c r="C79" s="17" t="str">
        <f>IFERROR(IF(GeneralTable[[#This Row],[Exclude From Chart]]="X",NA(),GeneralTable[[#This Row],[CPU]]&amp; " [" &amp; GeneralTable[[#This Row],[Ref.]] &amp; "]"),NA())</f>
        <v>R5 5600X (Vermeer) [76]</v>
      </c>
      <c r="D79" s="21"/>
      <c r="E79" s="12">
        <f>IFERROR(IF(OR(GeneralTable[[#This Row],[Exclude From Chart]]="X",PerfPowerST4[[#This Row],[ExcludeHere]]="X"),NA(),GeneralTable[[#This Row],[Cons. MT]]),NA())</f>
        <v>5870.3512499999997</v>
      </c>
      <c r="F79" s="19">
        <f>IFERROR(IF(OR(GeneralTable[[#This Row],[Exclude From Chart]]="X",PerfPowerST4[[#This Row],[ExcludeHere]]="X"),NA(),GeneralTable[[#This Row],[Dur. MT]]),NA())</f>
        <v>81.157499999999999</v>
      </c>
    </row>
    <row r="80" spans="2:6" x14ac:dyDescent="0.3">
      <c r="B80">
        <f>IFERROR(GeneralTable[[#This Row],[Ref.]],NA())</f>
        <v>77</v>
      </c>
      <c r="C80" s="17" t="str">
        <f>IFERROR(IF(GeneralTable[[#This Row],[Exclude From Chart]]="X",NA(),GeneralTable[[#This Row],[CPU]]&amp; " [" &amp; GeneralTable[[#This Row],[Ref.]] &amp; "]"),NA())</f>
        <v>R7 5800H (Cezanne) [77]</v>
      </c>
      <c r="D80" s="21"/>
      <c r="E80" s="12">
        <f>IFERROR(IF(OR(GeneralTable[[#This Row],[Exclude From Chart]]="X",PerfPowerST4[[#This Row],[ExcludeHere]]="X"),NA(),GeneralTable[[#This Row],[Cons. MT]]),NA())</f>
        <v>3775</v>
      </c>
      <c r="F80" s="19">
        <f>IFERROR(IF(OR(GeneralTable[[#This Row],[Exclude From Chart]]="X",PerfPowerST4[[#This Row],[ExcludeHere]]="X"),NA(),GeneralTable[[#This Row],[Dur. MT]]),NA())</f>
        <v>75.84</v>
      </c>
    </row>
    <row r="81" spans="2:6" x14ac:dyDescent="0.3">
      <c r="B81">
        <f>IFERROR(GeneralTable[[#This Row],[Ref.]],NA())</f>
        <v>78</v>
      </c>
      <c r="C81" s="17" t="e">
        <f>IFERROR(IF(GeneralTable[[#This Row],[Exclude From Chart]]="X",NA(),GeneralTable[[#This Row],[CPU]]&amp; " [" &amp; GeneralTable[[#This Row],[Ref.]] &amp; "]"),NA())</f>
        <v>#N/A</v>
      </c>
      <c r="D81" s="21"/>
      <c r="E81" s="12" t="e">
        <f>IFERROR(IF(OR(GeneralTable[[#This Row],[Exclude From Chart]]="X",PerfPowerST4[[#This Row],[ExcludeHere]]="X"),NA(),GeneralTable[[#This Row],[Cons. MT]]),NA())</f>
        <v>#N/A</v>
      </c>
      <c r="F81" s="19" t="e">
        <f>IFERROR(IF(OR(GeneralTable[[#This Row],[Exclude From Chart]]="X",PerfPowerST4[[#This Row],[ExcludeHere]]="X"),NA(),GeneralTable[[#This Row],[Dur. MT]]),NA())</f>
        <v>#N/A</v>
      </c>
    </row>
    <row r="82" spans="2:6" x14ac:dyDescent="0.3">
      <c r="B82">
        <f>IFERROR(GeneralTable[[#This Row],[Ref.]],NA())</f>
        <v>79</v>
      </c>
      <c r="C82" s="17" t="str">
        <f>IFERROR(IF(GeneralTable[[#This Row],[Exclude From Chart]]="X",NA(),GeneralTable[[#This Row],[CPU]]&amp; " [" &amp; GeneralTable[[#This Row],[Ref.]] &amp; "]"),NA())</f>
        <v>P Silver N6000 (JasperLake) [79]</v>
      </c>
      <c r="D82" s="21"/>
      <c r="E82" s="12">
        <f>IFERROR(IF(OR(GeneralTable[[#This Row],[Exclude From Chart]]="X",PerfPowerST4[[#This Row],[ExcludeHere]]="X"),NA(),GeneralTable[[#This Row],[Cons. MT]]),NA())</f>
        <v>3703.3049999999998</v>
      </c>
      <c r="F82" s="19">
        <f>IFERROR(IF(OR(GeneralTable[[#This Row],[Exclude From Chart]]="X",PerfPowerST4[[#This Row],[ExcludeHere]]="X"),NA(),GeneralTable[[#This Row],[Dur. MT]]),NA())</f>
        <v>527</v>
      </c>
    </row>
    <row r="83" spans="2:6" x14ac:dyDescent="0.3">
      <c r="B83">
        <f>IFERROR(GeneralTable[[#This Row],[Ref.]],NA())</f>
        <v>80</v>
      </c>
      <c r="C83" s="17" t="str">
        <f>IFERROR(IF(GeneralTable[[#This Row],[Exclude From Chart]]="X",NA(),GeneralTable[[#This Row],[CPU]]&amp; " [" &amp; GeneralTable[[#This Row],[Ref.]] &amp; "]"),NA())</f>
        <v>Celeron N5100 (JasperLake) [80]</v>
      </c>
      <c r="D83" s="21"/>
      <c r="E83" s="12">
        <f>IFERROR(IF(OR(GeneralTable[[#This Row],[Exclude From Chart]]="X",PerfPowerST4[[#This Row],[ExcludeHere]]="X"),NA(),GeneralTable[[#This Row],[Cons. MT]]),NA())</f>
        <v>4550</v>
      </c>
      <c r="F83" s="19">
        <f>IFERROR(IF(OR(GeneralTable[[#This Row],[Exclude From Chart]]="X",PerfPowerST4[[#This Row],[ExcludeHere]]="X"),NA(),GeneralTable[[#This Row],[Dur. MT]]),NA())</f>
        <v>765.23</v>
      </c>
    </row>
    <row r="84" spans="2:6" x14ac:dyDescent="0.3">
      <c r="B84">
        <f>IFERROR(GeneralTable[[#This Row],[Ref.]],NA())</f>
        <v>81</v>
      </c>
      <c r="C84" s="17" t="str">
        <f>IFERROR(IF(GeneralTable[[#This Row],[Exclude From Chart]]="X",NA(),GeneralTable[[#This Row],[CPU]]&amp; " [" &amp; GeneralTable[[#This Row],[Ref.]] &amp; "]"),NA())</f>
        <v>R3 4300G (Renoir) [81]</v>
      </c>
      <c r="D84" s="21"/>
      <c r="E84" s="12">
        <f>IFERROR(IF(OR(GeneralTable[[#This Row],[Exclude From Chart]]="X",PerfPowerST4[[#This Row],[ExcludeHere]]="X"),NA(),GeneralTable[[#This Row],[Cons. MT]]),NA())</f>
        <v>4075.1950000000002</v>
      </c>
      <c r="F84" s="19">
        <f>IFERROR(IF(OR(GeneralTable[[#This Row],[Exclude From Chart]]="X",PerfPowerST4[[#This Row],[ExcludeHere]]="X"),NA(),GeneralTable[[#This Row],[Dur. MT]]),NA())</f>
        <v>162.1275</v>
      </c>
    </row>
    <row r="85" spans="2:6" x14ac:dyDescent="0.3">
      <c r="B85">
        <f>IFERROR(GeneralTable[[#This Row],[Ref.]],NA())</f>
        <v>82</v>
      </c>
      <c r="C85" s="17" t="str">
        <f>IFERROR(IF(GeneralTable[[#This Row],[Exclude From Chart]]="X",NA(),GeneralTable[[#This Row],[CPU]]&amp; " [" &amp; GeneralTable[[#This Row],[Ref.]] &amp; "]"),NA())</f>
        <v>i7 1165G7 (TigerLake) [82]</v>
      </c>
      <c r="D85" s="21"/>
      <c r="E85" s="12">
        <f>IFERROR(IF(OR(GeneralTable[[#This Row],[Exclude From Chart]]="X",PerfPowerST4[[#This Row],[ExcludeHere]]="X"),NA(),GeneralTable[[#This Row],[Cons. MT]]),NA())</f>
        <v>5208</v>
      </c>
      <c r="F85" s="19">
        <f>IFERROR(IF(OR(GeneralTable[[#This Row],[Exclude From Chart]]="X",PerfPowerST4[[#This Row],[ExcludeHere]]="X"),NA(),GeneralTable[[#This Row],[Dur. MT]]),NA())</f>
        <v>168.99</v>
      </c>
    </row>
    <row r="86" spans="2:6" x14ac:dyDescent="0.3">
      <c r="B86">
        <f>IFERROR(GeneralTable[[#This Row],[Ref.]],NA())</f>
        <v>83</v>
      </c>
      <c r="C86" s="17" t="str">
        <f>IFERROR(IF(GeneralTable[[#This Row],[Exclude From Chart]]="X",NA(),GeneralTable[[#This Row],[CPU]]&amp; " [" &amp; GeneralTable[[#This Row],[Ref.]] &amp; "]"),NA())</f>
        <v>i5 11500 (Rocket Lake) [83]</v>
      </c>
      <c r="D86" s="21"/>
      <c r="E86" s="12">
        <f>IFERROR(IF(OR(GeneralTable[[#This Row],[Exclude From Chart]]="X",PerfPowerST4[[#This Row],[ExcludeHere]]="X"),NA(),GeneralTable[[#This Row],[Cons. MT]]),NA())</f>
        <v>6750</v>
      </c>
      <c r="F86" s="19">
        <f>IFERROR(IF(OR(GeneralTable[[#This Row],[Exclude From Chart]]="X",PerfPowerST4[[#This Row],[ExcludeHere]]="X"),NA(),GeneralTable[[#This Row],[Dur. MT]]),NA())</f>
        <v>100.09</v>
      </c>
    </row>
    <row r="87" spans="2:6" x14ac:dyDescent="0.3">
      <c r="B87">
        <f>IFERROR(GeneralTable[[#This Row],[Ref.]],NA())</f>
        <v>84</v>
      </c>
      <c r="C87" s="17" t="str">
        <f>IFERROR(IF(GeneralTable[[#This Row],[Exclude From Chart]]="X",NA(),GeneralTable[[#This Row],[CPU]]&amp; " [" &amp; GeneralTable[[#This Row],[Ref.]] &amp; "]"),NA())</f>
        <v>i7 11700K (Rocket Lake) [84]</v>
      </c>
      <c r="D87" s="21"/>
      <c r="E87" s="12">
        <f>IFERROR(IF(OR(GeneralTable[[#This Row],[Exclude From Chart]]="X",PerfPowerST4[[#This Row],[ExcludeHere]]="X"),NA(),GeneralTable[[#This Row],[Cons. MT]]),NA())</f>
        <v>8241.4330000000009</v>
      </c>
      <c r="F87" s="19">
        <f>IFERROR(IF(OR(GeneralTable[[#This Row],[Exclude From Chart]]="X",PerfPowerST4[[#This Row],[ExcludeHere]]="X"),NA(),GeneralTable[[#This Row],[Dur. MT]]),NA())</f>
        <v>64.282000000000011</v>
      </c>
    </row>
    <row r="88" spans="2:6" x14ac:dyDescent="0.3">
      <c r="B88">
        <f>IFERROR(GeneralTable[[#This Row],[Ref.]],NA())</f>
        <v>85</v>
      </c>
      <c r="C88" s="18" t="str">
        <f>IFERROR(IF(GeneralTable[[#This Row],[Exclude From Chart]]="X",NA(),GeneralTable[[#This Row],[CPU]]&amp; " [" &amp; GeneralTable[[#This Row],[Ref.]] &amp; "]"),NA())</f>
        <v>i5 11400F (Rocket Lake) [85]</v>
      </c>
      <c r="D88" s="21"/>
      <c r="E88" s="12">
        <f>IFERROR(IF(OR(GeneralTable[[#This Row],[Exclude From Chart]]="X",PerfPowerST4[[#This Row],[ExcludeHere]]="X"),NA(),GeneralTable[[#This Row],[Cons. MT]]),NA())</f>
        <v>7981.25</v>
      </c>
      <c r="F88" s="19">
        <f>IFERROR(IF(OR(GeneralTable[[#This Row],[Exclude From Chart]]="X",PerfPowerST4[[#This Row],[ExcludeHere]]="X"),NA(),GeneralTable[[#This Row],[Dur. MT]]),NA())</f>
        <v>84.342500000000001</v>
      </c>
    </row>
    <row r="89" spans="2:6" x14ac:dyDescent="0.3">
      <c r="B89">
        <f>IFERROR(GeneralTable[[#This Row],[Ref.]],NA())</f>
        <v>86</v>
      </c>
      <c r="C89" s="17" t="e">
        <f>IFERROR(IF(GeneralTable[[#This Row],[Exclude From Chart]]="X",NA(),GeneralTable[[#This Row],[CPU]]&amp; " [" &amp; GeneralTable[[#This Row],[Ref.]] &amp; "]"),NA())</f>
        <v>#N/A</v>
      </c>
      <c r="D89" s="21"/>
      <c r="E89" s="22" t="e">
        <f>IFERROR(IF(OR(GeneralTable[[#This Row],[Exclude From Chart]]="X",PerfPowerST4[[#This Row],[ExcludeHere]]="X"),NA(),GeneralTable[[#This Row],[Cons. MT]]),NA())</f>
        <v>#N/A</v>
      </c>
      <c r="F89" s="23" t="e">
        <f>IFERROR(IF(OR(GeneralTable[[#This Row],[Exclude From Chart]]="X",PerfPowerST4[[#This Row],[ExcludeHere]]="X"),NA(),GeneralTable[[#This Row],[Dur. MT]]),NA())</f>
        <v>#N/A</v>
      </c>
    </row>
    <row r="90" spans="2:6" x14ac:dyDescent="0.3">
      <c r="B90">
        <f>IFERROR(GeneralTable[[#This Row],[Ref.]],NA())</f>
        <v>87</v>
      </c>
      <c r="C90" s="21" t="str">
        <f>IFERROR(IF(GeneralTable[[#This Row],[Exclude From Chart]]="X",NA(),GeneralTable[[#This Row],[CPU]]&amp; " [" &amp; GeneralTable[[#This Row],[Ref.]] &amp; "]"),NA())</f>
        <v>TR 1900X (Whitehaven) [87]</v>
      </c>
      <c r="D90" s="21"/>
      <c r="E90" s="22">
        <f>IFERROR(IF(OR(GeneralTable[[#This Row],[Exclude From Chart]]="X",PerfPowerST4[[#This Row],[ExcludeHere]]="X"),NA(),GeneralTable[[#This Row],[Cons. MT]]),NA())</f>
        <v>14692.8</v>
      </c>
      <c r="F90" s="23">
        <f>IFERROR(IF(OR(GeneralTable[[#This Row],[Exclude From Chart]]="X",PerfPowerST4[[#This Row],[ExcludeHere]]="X"),NA(),GeneralTable[[#This Row],[Dur. MT]]),NA())</f>
        <v>88.2</v>
      </c>
    </row>
    <row r="91" spans="2:6" x14ac:dyDescent="0.3">
      <c r="B91">
        <f>IFERROR(GeneralTable[[#This Row],[Ref.]],NA())</f>
        <v>88</v>
      </c>
      <c r="C91" s="21" t="e">
        <f>IFERROR(IF(GeneralTable[[#This Row],[Exclude From Chart]]="X",NA(),GeneralTable[[#This Row],[CPU]]&amp; " [" &amp; GeneralTable[[#This Row],[Ref.]] &amp; "]"),NA())</f>
        <v>#N/A</v>
      </c>
      <c r="D91" s="21"/>
      <c r="E91" s="22" t="e">
        <f>IFERROR(IF(OR(GeneralTable[[#This Row],[Exclude From Chart]]="X",PerfPowerST4[[#This Row],[ExcludeHere]]="X"),NA(),GeneralTable[[#This Row],[Cons. MT]]),NA())</f>
        <v>#N/A</v>
      </c>
      <c r="F91" s="23" t="e">
        <f>IFERROR(IF(OR(GeneralTable[[#This Row],[Exclude From Chart]]="X",PerfPowerST4[[#This Row],[ExcludeHere]]="X"),NA(),GeneralTable[[#This Row],[Dur. MT]]),NA())</f>
        <v>#N/A</v>
      </c>
    </row>
    <row r="92" spans="2:6" x14ac:dyDescent="0.3">
      <c r="B92">
        <f>IFERROR(GeneralTable[[#This Row],[Ref.]],NA())</f>
        <v>89</v>
      </c>
      <c r="C92" s="21" t="e">
        <f>IFERROR(IF(GeneralTable[[#This Row],[Exclude From Chart]]="X",NA(),GeneralTable[[#This Row],[CPU]]&amp; " [" &amp; GeneralTable[[#This Row],[Ref.]] &amp; "]"),NA())</f>
        <v>#N/A</v>
      </c>
      <c r="D92" s="21"/>
      <c r="E92" s="22" t="e">
        <f>IFERROR(IF(OR(GeneralTable[[#This Row],[Exclude From Chart]]="X",PerfPowerST4[[#This Row],[ExcludeHere]]="X"),NA(),GeneralTable[[#This Row],[Cons. MT]]),NA())</f>
        <v>#N/A</v>
      </c>
      <c r="F92" s="23" t="e">
        <f>IFERROR(IF(OR(GeneralTable[[#This Row],[Exclude From Chart]]="X",PerfPowerST4[[#This Row],[ExcludeHere]]="X"),NA(),GeneralTable[[#This Row],[Dur. MT]]),NA())</f>
        <v>#N/A</v>
      </c>
    </row>
    <row r="93" spans="2:6" x14ac:dyDescent="0.3">
      <c r="B93">
        <f>IFERROR(GeneralTable[[#This Row],[Ref.]],NA())</f>
        <v>90</v>
      </c>
      <c r="C93" s="21" t="str">
        <f>IFERROR(IF(GeneralTable[[#This Row],[Exclude From Chart]]="X",NA(),GeneralTable[[#This Row],[CPU]]&amp; " [" &amp; GeneralTable[[#This Row],[Ref.]] &amp; "]"),NA())</f>
        <v>R9 5900X (Vermeer) [90]</v>
      </c>
      <c r="D93" s="21"/>
      <c r="E93" s="22">
        <f>IFERROR(IF(OR(GeneralTable[[#This Row],[Exclude From Chart]]="X",PerfPowerST4[[#This Row],[ExcludeHere]]="X"),NA(),GeneralTable[[#This Row],[Cons. MT]]),NA())</f>
        <v>5274</v>
      </c>
      <c r="F93" s="23">
        <f>IFERROR(IF(OR(GeneralTable[[#This Row],[Exclude From Chart]]="X",PerfPowerST4[[#This Row],[ExcludeHere]]="X"),NA(),GeneralTable[[#This Row],[Dur. MT]]),NA())</f>
        <v>44.76</v>
      </c>
    </row>
    <row r="94" spans="2:6" x14ac:dyDescent="0.3">
      <c r="B94">
        <f>IFERROR(GeneralTable[[#This Row],[Ref.]],NA())</f>
        <v>91</v>
      </c>
      <c r="C94" s="21" t="str">
        <f>IFERROR(IF(GeneralTable[[#This Row],[Exclude From Chart]]="X",NA(),GeneralTable[[#This Row],[CPU]]&amp; " [" &amp; GeneralTable[[#This Row],[Ref.]] &amp; "]"),NA())</f>
        <v>i5 4690k (Haswell) [91]</v>
      </c>
      <c r="D94" s="21"/>
      <c r="E94" s="24">
        <f>IFERROR(IF(OR(GeneralTable[[#This Row],[Exclude From Chart]]="X",PerfPowerST4[[#This Row],[ExcludeHere]]="X"),NA(),GeneralTable[[#This Row],[Cons. MT]]),NA())</f>
        <v>16486</v>
      </c>
      <c r="F94" s="25">
        <f>IFERROR(IF(OR(GeneralTable[[#This Row],[Exclude From Chart]]="X",PerfPowerST4[[#This Row],[ExcludeHere]]="X"),NA(),GeneralTable[[#This Row],[Dur. MT]]),NA())</f>
        <v>232.98</v>
      </c>
    </row>
    <row r="95" spans="2:6" x14ac:dyDescent="0.3">
      <c r="B95" s="31" t="e">
        <f>IFERROR(GeneralTable[[#This Row],[Ref.]],NA())</f>
        <v>#N/A</v>
      </c>
      <c r="C95" s="17" t="e">
        <f>IFERROR(IF(GeneralTable[[#This Row],[Exclude From Chart]]="X",NA(),GeneralTable[[#This Row],[CPU]]&amp; " [" &amp; GeneralTable[[#This Row],[Ref.]] &amp; "]"),NA())</f>
        <v>#N/A</v>
      </c>
      <c r="D95" s="21"/>
      <c r="E95" s="22" t="e">
        <f>IFERROR(IF(OR(GeneralTable[[#This Row],[Exclude From Chart]]="X",PerfPowerST4[[#This Row],[ExcludeHere]]="X"),NA(),GeneralTable[[#This Row],[Cons. MT]]),NA())</f>
        <v>#N/A</v>
      </c>
      <c r="F95" s="23" t="e">
        <f>IFERROR(IF(OR(GeneralTable[[#This Row],[Exclude From Chart]]="X",PerfPowerST4[[#This Row],[ExcludeHere]]="X"),NA(),GeneralTable[[#This Row],[Dur. MT]]),NA())</f>
        <v>#N/A</v>
      </c>
    </row>
    <row r="96" spans="2:6" x14ac:dyDescent="0.3">
      <c r="B96" s="31" t="e">
        <f>IFERROR(GeneralTable[[#This Row],[Ref.]],NA())</f>
        <v>#N/A</v>
      </c>
      <c r="C96" s="21" t="e">
        <f>IFERROR(IF(GeneralTable[[#This Row],[Exclude From Chart]]="X",NA(),GeneralTable[[#This Row],[CPU]]&amp; " [" &amp; GeneralTable[[#This Row],[Ref.]] &amp; "]"),NA())</f>
        <v>#N/A</v>
      </c>
      <c r="D96" s="21"/>
      <c r="E96" s="22" t="e">
        <f>IFERROR(IF(OR(GeneralTable[[#This Row],[Exclude From Chart]]="X",PerfPowerST4[[#This Row],[ExcludeHere]]="X"),NA(),GeneralTable[[#This Row],[Cons. MT]]),NA())</f>
        <v>#N/A</v>
      </c>
      <c r="F96" s="23" t="e">
        <f>IFERROR(IF(OR(GeneralTable[[#This Row],[Exclude From Chart]]="X",PerfPowerST4[[#This Row],[ExcludeHere]]="X"),NA(),GeneralTable[[#This Row],[Dur. MT]]),NA())</f>
        <v>#N/A</v>
      </c>
    </row>
    <row r="97" spans="2:6" x14ac:dyDescent="0.3">
      <c r="B97" s="31" t="e">
        <f>IFERROR(GeneralTable[[#This Row],[Ref.]],NA())</f>
        <v>#N/A</v>
      </c>
      <c r="C97" s="21" t="e">
        <f>IFERROR(IF(GeneralTable[[#This Row],[Exclude From Chart]]="X",NA(),GeneralTable[[#This Row],[CPU]]&amp; " [" &amp; GeneralTable[[#This Row],[Ref.]] &amp; "]"),NA())</f>
        <v>#N/A</v>
      </c>
      <c r="D97" s="21"/>
      <c r="E97" s="22" t="e">
        <f>IFERROR(IF(OR(GeneralTable[[#This Row],[Exclude From Chart]]="X",PerfPowerST4[[#This Row],[ExcludeHere]]="X"),NA(),GeneralTable[[#This Row],[Cons. MT]]),NA())</f>
        <v>#N/A</v>
      </c>
      <c r="F97" s="23" t="e">
        <f>IFERROR(IF(OR(GeneralTable[[#This Row],[Exclude From Chart]]="X",PerfPowerST4[[#This Row],[ExcludeHere]]="X"),NA(),GeneralTable[[#This Row],[Dur. MT]]),NA())</f>
        <v>#N/A</v>
      </c>
    </row>
    <row r="98" spans="2:6" x14ac:dyDescent="0.3">
      <c r="B98" s="31" t="e">
        <f>IFERROR(GeneralTable[[#This Row],[Ref.]],NA())</f>
        <v>#N/A</v>
      </c>
      <c r="C98" s="21" t="e">
        <f>IFERROR(IF(GeneralTable[[#This Row],[Exclude From Chart]]="X",NA(),GeneralTable[[#This Row],[CPU]]&amp; " [" &amp; GeneralTable[[#This Row],[Ref.]] &amp; "]"),NA())</f>
        <v>#N/A</v>
      </c>
      <c r="D98" s="21"/>
      <c r="E98" s="22" t="e">
        <f>IFERROR(IF(OR(GeneralTable[[#This Row],[Exclude From Chart]]="X",PerfPowerST4[[#This Row],[ExcludeHere]]="X"),NA(),GeneralTable[[#This Row],[Cons. MT]]),NA())</f>
        <v>#N/A</v>
      </c>
      <c r="F98" s="23" t="e">
        <f>IFERROR(IF(OR(GeneralTable[[#This Row],[Exclude From Chart]]="X",PerfPowerST4[[#This Row],[ExcludeHere]]="X"),NA(),GeneralTable[[#This Row],[Dur. MT]]),NA())</f>
        <v>#N/A</v>
      </c>
    </row>
    <row r="99" spans="2:6" x14ac:dyDescent="0.3">
      <c r="B99" s="31" t="e">
        <f>IFERROR(GeneralTable[[#This Row],[Ref.]],NA())</f>
        <v>#N/A</v>
      </c>
      <c r="C99" s="21" t="e">
        <f>IFERROR(IF(GeneralTable[[#This Row],[Exclude From Chart]]="X",NA(),GeneralTable[[#This Row],[CPU]]&amp; " [" &amp; GeneralTable[[#This Row],[Ref.]] &amp; "]"),NA())</f>
        <v>#N/A</v>
      </c>
      <c r="D99" s="21"/>
      <c r="E99" s="22" t="e">
        <f>IFERROR(IF(OR(GeneralTable[[#This Row],[Exclude From Chart]]="X",PerfPowerST4[[#This Row],[ExcludeHere]]="X"),NA(),GeneralTable[[#This Row],[Cons. MT]]),NA())</f>
        <v>#N/A</v>
      </c>
      <c r="F99" s="23" t="e">
        <f>IFERROR(IF(OR(GeneralTable[[#This Row],[Exclude From Chart]]="X",PerfPowerST4[[#This Row],[ExcludeHere]]="X"),NA(),GeneralTable[[#This Row],[Dur. MT]]),NA())</f>
        <v>#N/A</v>
      </c>
    </row>
    <row r="100" spans="2:6" x14ac:dyDescent="0.3">
      <c r="B100" s="31" t="e">
        <f>IFERROR(GeneralTable[[#This Row],[Ref.]],NA())</f>
        <v>#N/A</v>
      </c>
      <c r="C100" s="21" t="e">
        <f>IFERROR(IF(GeneralTable[[#This Row],[Exclude From Chart]]="X",NA(),GeneralTable[[#This Row],[CPU]]&amp; " [" &amp; GeneralTable[[#This Row],[Ref.]] &amp; "]"),NA())</f>
        <v>#N/A</v>
      </c>
      <c r="D100" s="21"/>
      <c r="E100" s="22" t="e">
        <f>IFERROR(IF(OR(GeneralTable[[#This Row],[Exclude From Chart]]="X",PerfPowerST4[[#This Row],[ExcludeHere]]="X"),NA(),GeneralTable[[#This Row],[Cons. MT]]),NA())</f>
        <v>#N/A</v>
      </c>
      <c r="F100" s="23" t="e">
        <f>IFERROR(IF(OR(GeneralTable[[#This Row],[Exclude From Chart]]="X",PerfPowerST4[[#This Row],[ExcludeHere]]="X"),NA(),GeneralTable[[#This Row],[Dur. MT]]),NA())</f>
        <v>#N/A</v>
      </c>
    </row>
    <row r="101" spans="2:6" x14ac:dyDescent="0.3">
      <c r="B101" s="31" t="e">
        <f>IFERROR(GeneralTable[[#This Row],[Ref.]],NA())</f>
        <v>#N/A</v>
      </c>
      <c r="C101" s="21" t="e">
        <f>IFERROR(IF(GeneralTable[[#This Row],[Exclude From Chart]]="X",NA(),GeneralTable[[#This Row],[CPU]]&amp; " [" &amp; GeneralTable[[#This Row],[Ref.]] &amp; "]"),NA())</f>
        <v>#N/A</v>
      </c>
      <c r="D101" s="21"/>
      <c r="E101" s="22" t="e">
        <f>IFERROR(IF(OR(GeneralTable[[#This Row],[Exclude From Chart]]="X",PerfPowerST4[[#This Row],[ExcludeHere]]="X"),NA(),GeneralTable[[#This Row],[Cons. MT]]),NA())</f>
        <v>#N/A</v>
      </c>
      <c r="F101" s="23" t="e">
        <f>IFERROR(IF(OR(GeneralTable[[#This Row],[Exclude From Chart]]="X",PerfPowerST4[[#This Row],[ExcludeHere]]="X"),NA(),GeneralTable[[#This Row],[Dur. MT]]),NA())</f>
        <v>#N/A</v>
      </c>
    </row>
    <row r="102" spans="2:6" x14ac:dyDescent="0.3">
      <c r="B102" s="31" t="e">
        <f>IFERROR(GeneralTable[[#This Row],[Ref.]],NA())</f>
        <v>#N/A</v>
      </c>
      <c r="C102" s="21" t="e">
        <f>IFERROR(IF(GeneralTable[[#This Row],[Exclude From Chart]]="X",NA(),GeneralTable[[#This Row],[CPU]]&amp; " [" &amp; GeneralTable[[#This Row],[Ref.]] &amp; "]"),NA())</f>
        <v>#N/A</v>
      </c>
      <c r="D102" s="21"/>
      <c r="E102" s="22" t="e">
        <f>IFERROR(IF(OR(GeneralTable[[#This Row],[Exclude From Chart]]="X",PerfPowerST4[[#This Row],[ExcludeHere]]="X"),NA(),GeneralTable[[#This Row],[Cons. MT]]),NA())</f>
        <v>#N/A</v>
      </c>
      <c r="F102" s="23" t="e">
        <f>IFERROR(IF(OR(GeneralTable[[#This Row],[Exclude From Chart]]="X",PerfPowerST4[[#This Row],[ExcludeHere]]="X"),NA(),GeneralTable[[#This Row],[Dur. MT]]),NA())</f>
        <v>#N/A</v>
      </c>
    </row>
    <row r="103" spans="2:6" x14ac:dyDescent="0.3">
      <c r="B103" s="31" t="e">
        <f>IFERROR(GeneralTable[[#This Row],[Ref.]],NA())</f>
        <v>#N/A</v>
      </c>
      <c r="C103" s="21" t="e">
        <f>IFERROR(IF(GeneralTable[[#This Row],[Exclude From Chart]]="X",NA(),GeneralTable[[#This Row],[CPU]]&amp; " [" &amp; GeneralTable[[#This Row],[Ref.]] &amp; "]"),NA())</f>
        <v>#N/A</v>
      </c>
      <c r="D103" s="21"/>
      <c r="E103" s="22" t="e">
        <f>IFERROR(IF(OR(GeneralTable[[#This Row],[Exclude From Chart]]="X",PerfPowerST4[[#This Row],[ExcludeHere]]="X"),NA(),GeneralTable[[#This Row],[Cons. MT]]),NA())</f>
        <v>#N/A</v>
      </c>
      <c r="F103" s="23" t="e">
        <f>IFERROR(IF(OR(GeneralTable[[#This Row],[Exclude From Chart]]="X",PerfPowerST4[[#This Row],[ExcludeHere]]="X"),NA(),GeneralTable[[#This Row],[Dur. MT]]),NA())</f>
        <v>#N/A</v>
      </c>
    </row>
    <row r="104" spans="2:6" x14ac:dyDescent="0.3">
      <c r="B104" s="31" t="e">
        <f>IFERROR(GeneralTable[[#This Row],[Ref.]],NA())</f>
        <v>#N/A</v>
      </c>
      <c r="C104" s="21" t="e">
        <f>IFERROR(IF(GeneralTable[[#This Row],[Exclude From Chart]]="X",NA(),GeneralTable[[#This Row],[CPU]]&amp; " [" &amp; GeneralTable[[#This Row],[Ref.]] &amp; "]"),NA())</f>
        <v>#N/A</v>
      </c>
      <c r="D104" s="21"/>
      <c r="E104" s="22" t="e">
        <f>IFERROR(IF(OR(GeneralTable[[#This Row],[Exclude From Chart]]="X",PerfPowerST4[[#This Row],[ExcludeHere]]="X"),NA(),GeneralTable[[#This Row],[Cons. MT]]),NA())</f>
        <v>#N/A</v>
      </c>
      <c r="F104" s="23" t="e">
        <f>IFERROR(IF(OR(GeneralTable[[#This Row],[Exclude From Chart]]="X",PerfPowerST4[[#This Row],[ExcludeHere]]="X"),NA(),GeneralTable[[#This Row],[Dur. MT]]),NA())</f>
        <v>#N/A</v>
      </c>
    </row>
    <row r="105" spans="2:6" x14ac:dyDescent="0.3">
      <c r="B105" s="31" t="e">
        <f>IFERROR(GeneralTable[[#This Row],[Ref.]],NA())</f>
        <v>#N/A</v>
      </c>
      <c r="C105" s="21" t="e">
        <f>IFERROR(IF(GeneralTable[[#This Row],[Exclude From Chart]]="X",NA(),GeneralTable[[#This Row],[CPU]]&amp; " [" &amp; GeneralTable[[#This Row],[Ref.]] &amp; "]"),NA())</f>
        <v>#N/A</v>
      </c>
      <c r="D105" s="21"/>
      <c r="E105" s="22" t="e">
        <f>IFERROR(IF(OR(GeneralTable[[#This Row],[Exclude From Chart]]="X",PerfPowerST4[[#This Row],[ExcludeHere]]="X"),NA(),GeneralTable[[#This Row],[Cons. MT]]),NA())</f>
        <v>#N/A</v>
      </c>
      <c r="F105" s="23" t="e">
        <f>IFERROR(IF(OR(GeneralTable[[#This Row],[Exclude From Chart]]="X",PerfPowerST4[[#This Row],[ExcludeHere]]="X"),NA(),GeneralTable[[#This Row],[Dur. MT]]),NA())</f>
        <v>#N/A</v>
      </c>
    </row>
    <row r="106" spans="2:6" x14ac:dyDescent="0.3">
      <c r="B106" s="31" t="e">
        <f>IFERROR(GeneralTable[[#This Row],[Ref.]],NA())</f>
        <v>#N/A</v>
      </c>
      <c r="C106" s="21" t="e">
        <f>IFERROR(IF(GeneralTable[[#This Row],[Exclude From Chart]]="X",NA(),GeneralTable[[#This Row],[CPU]]&amp; " [" &amp; GeneralTable[[#This Row],[Ref.]] &amp; "]"),NA())</f>
        <v>#N/A</v>
      </c>
      <c r="D106" s="21"/>
      <c r="E106" s="22" t="e">
        <f>IFERROR(IF(OR(GeneralTable[[#This Row],[Exclude From Chart]]="X",PerfPowerST4[[#This Row],[ExcludeHere]]="X"),NA(),GeneralTable[[#This Row],[Cons. MT]]),NA())</f>
        <v>#N/A</v>
      </c>
      <c r="F106" s="23" t="e">
        <f>IFERROR(IF(OR(GeneralTable[[#This Row],[Exclude From Chart]]="X",PerfPowerST4[[#This Row],[ExcludeHere]]="X"),NA(),GeneralTable[[#This Row],[Dur. MT]]),NA())</f>
        <v>#N/A</v>
      </c>
    </row>
    <row r="107" spans="2:6" x14ac:dyDescent="0.3">
      <c r="B107" s="31" t="e">
        <f>IFERROR(GeneralTable[[#This Row],[Ref.]],NA())</f>
        <v>#N/A</v>
      </c>
      <c r="C107" s="21" t="e">
        <f>IFERROR(IF(GeneralTable[[#This Row],[Exclude From Chart]]="X",NA(),GeneralTable[[#This Row],[CPU]]&amp; " [" &amp; GeneralTable[[#This Row],[Ref.]] &amp; "]"),NA())</f>
        <v>#N/A</v>
      </c>
      <c r="D107" s="21"/>
      <c r="E107" s="22" t="e">
        <f>IFERROR(IF(OR(GeneralTable[[#This Row],[Exclude From Chart]]="X",PerfPowerST4[[#This Row],[ExcludeHere]]="X"),NA(),GeneralTable[[#This Row],[Cons. MT]]),NA())</f>
        <v>#N/A</v>
      </c>
      <c r="F107" s="23" t="e">
        <f>IFERROR(IF(OR(GeneralTable[[#This Row],[Exclude From Chart]]="X",PerfPowerST4[[#This Row],[ExcludeHere]]="X"),NA(),GeneralTable[[#This Row],[Dur. MT]]),NA())</f>
        <v>#N/A</v>
      </c>
    </row>
    <row r="108" spans="2:6" x14ac:dyDescent="0.3">
      <c r="B108" s="31" t="e">
        <f>IFERROR(GeneralTable[[#This Row],[Ref.]],NA())</f>
        <v>#N/A</v>
      </c>
      <c r="C108" s="21" t="e">
        <f>IFERROR(IF(GeneralTable[[#This Row],[Exclude From Chart]]="X",NA(),GeneralTable[[#This Row],[CPU]]&amp; " [" &amp; GeneralTable[[#This Row],[Ref.]] &amp; "]"),NA())</f>
        <v>#N/A</v>
      </c>
      <c r="D108" s="21"/>
      <c r="E108" s="22" t="e">
        <f>IFERROR(IF(OR(GeneralTable[[#This Row],[Exclude From Chart]]="X",PerfPowerST4[[#This Row],[ExcludeHere]]="X"),NA(),GeneralTable[[#This Row],[Cons. MT]]),NA())</f>
        <v>#N/A</v>
      </c>
      <c r="F108" s="23" t="e">
        <f>IFERROR(IF(OR(GeneralTable[[#This Row],[Exclude From Chart]]="X",PerfPowerST4[[#This Row],[ExcludeHere]]="X"),NA(),GeneralTable[[#This Row],[Dur. MT]]),NA())</f>
        <v>#N/A</v>
      </c>
    </row>
    <row r="109" spans="2:6" x14ac:dyDescent="0.3">
      <c r="B109" s="31" t="e">
        <f>IFERROR(GeneralTable[[#This Row],[Ref.]],NA())</f>
        <v>#N/A</v>
      </c>
      <c r="C109" s="21" t="e">
        <f>IFERROR(IF(GeneralTable[[#This Row],[Exclude From Chart]]="X",NA(),GeneralTable[[#This Row],[CPU]]&amp; " [" &amp; GeneralTable[[#This Row],[Ref.]] &amp; "]"),NA())</f>
        <v>#N/A</v>
      </c>
      <c r="D109" s="21"/>
      <c r="E109" s="22" t="e">
        <f>IFERROR(IF(OR(GeneralTable[[#This Row],[Exclude From Chart]]="X",PerfPowerST4[[#This Row],[ExcludeHere]]="X"),NA(),GeneralTable[[#This Row],[Cons. MT]]),NA())</f>
        <v>#N/A</v>
      </c>
      <c r="F109" s="23" t="e">
        <f>IFERROR(IF(OR(GeneralTable[[#This Row],[Exclude From Chart]]="X",PerfPowerST4[[#This Row],[ExcludeHere]]="X"),NA(),GeneralTable[[#This Row],[Dur. MT]]),NA())</f>
        <v>#N/A</v>
      </c>
    </row>
    <row r="110" spans="2:6" x14ac:dyDescent="0.3">
      <c r="B110" s="31" t="e">
        <f>IFERROR(GeneralTable[[#This Row],[Ref.]],NA())</f>
        <v>#N/A</v>
      </c>
      <c r="C110" s="21" t="e">
        <f>IFERROR(IF(GeneralTable[[#This Row],[Exclude From Chart]]="X",NA(),GeneralTable[[#This Row],[CPU]]&amp; " [" &amp; GeneralTable[[#This Row],[Ref.]] &amp; "]"),NA())</f>
        <v>#N/A</v>
      </c>
      <c r="D110" s="21"/>
      <c r="E110" s="22" t="e">
        <f>IFERROR(IF(OR(GeneralTable[[#This Row],[Exclude From Chart]]="X",PerfPowerST4[[#This Row],[ExcludeHere]]="X"),NA(),GeneralTable[[#This Row],[Cons. MT]]),NA())</f>
        <v>#N/A</v>
      </c>
      <c r="F110" s="23" t="e">
        <f>IFERROR(IF(OR(GeneralTable[[#This Row],[Exclude From Chart]]="X",PerfPowerST4[[#This Row],[ExcludeHere]]="X"),NA(),GeneralTable[[#This Row],[Dur. MT]]),NA())</f>
        <v>#N/A</v>
      </c>
    </row>
    <row r="111" spans="2:6" x14ac:dyDescent="0.3">
      <c r="B111" s="31" t="e">
        <f>IFERROR(GeneralTable[[#This Row],[Ref.]],NA())</f>
        <v>#N/A</v>
      </c>
      <c r="C111" s="21" t="e">
        <f>IFERROR(IF(GeneralTable[[#This Row],[Exclude From Chart]]="X",NA(),GeneralTable[[#This Row],[CPU]]&amp; " [" &amp; GeneralTable[[#This Row],[Ref.]] &amp; "]"),NA())</f>
        <v>#N/A</v>
      </c>
      <c r="D111" s="21"/>
      <c r="E111" s="22" t="e">
        <f>IFERROR(IF(OR(GeneralTable[[#This Row],[Exclude From Chart]]="X",PerfPowerST4[[#This Row],[ExcludeHere]]="X"),NA(),GeneralTable[[#This Row],[Cons. MT]]),NA())</f>
        <v>#N/A</v>
      </c>
      <c r="F111" s="23" t="e">
        <f>IFERROR(IF(OR(GeneralTable[[#This Row],[Exclude From Chart]]="X",PerfPowerST4[[#This Row],[ExcludeHere]]="X"),NA(),GeneralTable[[#This Row],[Dur. MT]]),NA())</f>
        <v>#N/A</v>
      </c>
    </row>
    <row r="112" spans="2:6" x14ac:dyDescent="0.3">
      <c r="B112" s="31" t="e">
        <f>IFERROR(GeneralTable[[#This Row],[Ref.]],NA())</f>
        <v>#N/A</v>
      </c>
      <c r="C112" s="21" t="e">
        <f>IFERROR(IF(GeneralTable[[#This Row],[Exclude From Chart]]="X",NA(),GeneralTable[[#This Row],[CPU]]&amp; " [" &amp; GeneralTable[[#This Row],[Ref.]] &amp; "]"),NA())</f>
        <v>#N/A</v>
      </c>
      <c r="D112" s="21"/>
      <c r="E112" s="22" t="e">
        <f>IFERROR(IF(OR(GeneralTable[[#This Row],[Exclude From Chart]]="X",PerfPowerST4[[#This Row],[ExcludeHere]]="X"),NA(),GeneralTable[[#This Row],[Cons. MT]]),NA())</f>
        <v>#N/A</v>
      </c>
      <c r="F112" s="23" t="e">
        <f>IFERROR(IF(OR(GeneralTable[[#This Row],[Exclude From Chart]]="X",PerfPowerST4[[#This Row],[ExcludeHere]]="X"),NA(),GeneralTable[[#This Row],[Dur. MT]]),NA())</f>
        <v>#N/A</v>
      </c>
    </row>
    <row r="113" spans="2:6" x14ac:dyDescent="0.3">
      <c r="B113" s="31" t="e">
        <f>IFERROR(GeneralTable[[#This Row],[Ref.]],NA())</f>
        <v>#N/A</v>
      </c>
      <c r="C113" s="21" t="e">
        <f>IFERROR(IF(GeneralTable[[#This Row],[Exclude From Chart]]="X",NA(),GeneralTable[[#This Row],[CPU]]&amp; " [" &amp; GeneralTable[[#This Row],[Ref.]] &amp; "]"),NA())</f>
        <v>#N/A</v>
      </c>
      <c r="D113" s="21"/>
      <c r="E113" s="22" t="e">
        <f>IFERROR(IF(OR(GeneralTable[[#This Row],[Exclude From Chart]]="X",PerfPowerST4[[#This Row],[ExcludeHere]]="X"),NA(),GeneralTable[[#This Row],[Cons. MT]]),NA())</f>
        <v>#N/A</v>
      </c>
      <c r="F113" s="23" t="e">
        <f>IFERROR(IF(OR(GeneralTable[[#This Row],[Exclude From Chart]]="X",PerfPowerST4[[#This Row],[ExcludeHere]]="X"),NA(),GeneralTable[[#This Row],[Dur. MT]]),NA())</f>
        <v>#N/A</v>
      </c>
    </row>
    <row r="114" spans="2:6" x14ac:dyDescent="0.3">
      <c r="B114" s="31" t="e">
        <f>IFERROR(GeneralTable[[#This Row],[Ref.]],NA())</f>
        <v>#N/A</v>
      </c>
      <c r="C114" s="21" t="e">
        <f>IFERROR(IF(GeneralTable[[#This Row],[Exclude From Chart]]="X",NA(),GeneralTable[[#This Row],[CPU]]&amp; " [" &amp; GeneralTable[[#This Row],[Ref.]] &amp; "]"),NA())</f>
        <v>#N/A</v>
      </c>
      <c r="D114" s="21"/>
      <c r="E114" s="22" t="e">
        <f>IFERROR(IF(OR(GeneralTable[[#This Row],[Exclude From Chart]]="X",PerfPowerST4[[#This Row],[ExcludeHere]]="X"),NA(),GeneralTable[[#This Row],[Cons. MT]]),NA())</f>
        <v>#N/A</v>
      </c>
      <c r="F114" s="23" t="e">
        <f>IFERROR(IF(OR(GeneralTable[[#This Row],[Exclude From Chart]]="X",PerfPowerST4[[#This Row],[ExcludeHere]]="X"),NA(),GeneralTable[[#This Row],[Dur. MT]]),NA())</f>
        <v>#N/A</v>
      </c>
    </row>
    <row r="115" spans="2:6" x14ac:dyDescent="0.3">
      <c r="B115" s="31" t="e">
        <f>IFERROR(GeneralTable[[#This Row],[Ref.]],NA())</f>
        <v>#N/A</v>
      </c>
      <c r="C115" s="21" t="e">
        <f>IFERROR(IF(GeneralTable[[#This Row],[Exclude From Chart]]="X",NA(),GeneralTable[[#This Row],[CPU]]&amp; " [" &amp; GeneralTable[[#This Row],[Ref.]] &amp; "]"),NA())</f>
        <v>#N/A</v>
      </c>
      <c r="D115" s="21"/>
      <c r="E115" s="22" t="e">
        <f>IFERROR(IF(OR(GeneralTable[[#This Row],[Exclude From Chart]]="X",PerfPowerST4[[#This Row],[ExcludeHere]]="X"),NA(),GeneralTable[[#This Row],[Cons. MT]]),NA())</f>
        <v>#N/A</v>
      </c>
      <c r="F115" s="23" t="e">
        <f>IFERROR(IF(OR(GeneralTable[[#This Row],[Exclude From Chart]]="X",PerfPowerST4[[#This Row],[ExcludeHere]]="X"),NA(),GeneralTable[[#This Row],[Dur. MT]]),NA())</f>
        <v>#N/A</v>
      </c>
    </row>
    <row r="116" spans="2:6" x14ac:dyDescent="0.3">
      <c r="B116" s="31" t="e">
        <f>IFERROR(GeneralTable[[#This Row],[Ref.]],NA())</f>
        <v>#N/A</v>
      </c>
      <c r="C116" s="21" t="e">
        <f>IFERROR(IF(GeneralTable[[#This Row],[Exclude From Chart]]="X",NA(),GeneralTable[[#This Row],[CPU]]&amp; " [" &amp; GeneralTable[[#This Row],[Ref.]] &amp; "]"),NA())</f>
        <v>#N/A</v>
      </c>
      <c r="D116" s="21"/>
      <c r="E116" s="22" t="e">
        <f>IFERROR(IF(OR(GeneralTable[[#This Row],[Exclude From Chart]]="X",PerfPowerST4[[#This Row],[ExcludeHere]]="X"),NA(),GeneralTable[[#This Row],[Cons. MT]]),NA())</f>
        <v>#N/A</v>
      </c>
      <c r="F116" s="23" t="e">
        <f>IFERROR(IF(OR(GeneralTable[[#This Row],[Exclude From Chart]]="X",PerfPowerST4[[#This Row],[ExcludeHere]]="X"),NA(),GeneralTable[[#This Row],[Dur. MT]]),NA())</f>
        <v>#N/A</v>
      </c>
    </row>
    <row r="117" spans="2:6" x14ac:dyDescent="0.3">
      <c r="B117" s="31" t="e">
        <f>IFERROR(GeneralTable[[#This Row],[Ref.]],NA())</f>
        <v>#N/A</v>
      </c>
      <c r="C117" s="21" t="e">
        <f>IFERROR(IF(GeneralTable[[#This Row],[Exclude From Chart]]="X",NA(),GeneralTable[[#This Row],[CPU]]&amp; " [" &amp; GeneralTable[[#This Row],[Ref.]] &amp; "]"),NA())</f>
        <v>#N/A</v>
      </c>
      <c r="D117" s="21"/>
      <c r="E117" s="22" t="e">
        <f>IFERROR(IF(OR(GeneralTable[[#This Row],[Exclude From Chart]]="X",PerfPowerST4[[#This Row],[ExcludeHere]]="X"),NA(),GeneralTable[[#This Row],[Cons. MT]]),NA())</f>
        <v>#N/A</v>
      </c>
      <c r="F117" s="23" t="e">
        <f>IFERROR(IF(OR(GeneralTable[[#This Row],[Exclude From Chart]]="X",PerfPowerST4[[#This Row],[ExcludeHere]]="X"),NA(),GeneralTable[[#This Row],[Dur. MT]]),NA())</f>
        <v>#N/A</v>
      </c>
    </row>
    <row r="118" spans="2:6" x14ac:dyDescent="0.3">
      <c r="B118" s="31" t="e">
        <f>IFERROR(GeneralTable[[#This Row],[Ref.]],NA())</f>
        <v>#N/A</v>
      </c>
      <c r="C118" s="21" t="e">
        <f>IFERROR(IF(GeneralTable[[#This Row],[Exclude From Chart]]="X",NA(),GeneralTable[[#This Row],[CPU]]&amp; " [" &amp; GeneralTable[[#This Row],[Ref.]] &amp; "]"),NA())</f>
        <v>#N/A</v>
      </c>
      <c r="D118" s="21"/>
      <c r="E118" s="22" t="e">
        <f>IFERROR(IF(OR(GeneralTable[[#This Row],[Exclude From Chart]]="X",PerfPowerST4[[#This Row],[ExcludeHere]]="X"),NA(),GeneralTable[[#This Row],[Cons. MT]]),NA())</f>
        <v>#N/A</v>
      </c>
      <c r="F118" s="23" t="e">
        <f>IFERROR(IF(OR(GeneralTable[[#This Row],[Exclude From Chart]]="X",PerfPowerST4[[#This Row],[ExcludeHere]]="X"),NA(),GeneralTable[[#This Row],[Dur. MT]]),NA())</f>
        <v>#N/A</v>
      </c>
    </row>
    <row r="119" spans="2:6" x14ac:dyDescent="0.3">
      <c r="B119" s="31" t="e">
        <f>IFERROR(GeneralTable[[#This Row],[Ref.]],NA())</f>
        <v>#N/A</v>
      </c>
      <c r="C119" s="21" t="e">
        <f>IFERROR(IF(GeneralTable[[#This Row],[Exclude From Chart]]="X",NA(),GeneralTable[[#This Row],[CPU]]&amp; " [" &amp; GeneralTable[[#This Row],[Ref.]] &amp; "]"),NA())</f>
        <v>#N/A</v>
      </c>
      <c r="D119" s="21"/>
      <c r="E119" s="22" t="e">
        <f>IFERROR(IF(OR(GeneralTable[[#This Row],[Exclude From Chart]]="X",PerfPowerST4[[#This Row],[ExcludeHere]]="X"),NA(),GeneralTable[[#This Row],[Cons. MT]]),NA())</f>
        <v>#N/A</v>
      </c>
      <c r="F119" s="23" t="e">
        <f>IFERROR(IF(OR(GeneralTable[[#This Row],[Exclude From Chart]]="X",PerfPowerST4[[#This Row],[ExcludeHere]]="X"),NA(),GeneralTable[[#This Row],[Dur. MT]]),NA())</f>
        <v>#N/A</v>
      </c>
    </row>
    <row r="120" spans="2:6" x14ac:dyDescent="0.3">
      <c r="B120" s="31" t="e">
        <f>IFERROR(GeneralTable[[#This Row],[Ref.]],NA())</f>
        <v>#N/A</v>
      </c>
      <c r="C120" s="21" t="e">
        <f>IFERROR(IF(GeneralTable[[#This Row],[Exclude From Chart]]="X",NA(),GeneralTable[[#This Row],[CPU]]&amp; " [" &amp; GeneralTable[[#This Row],[Ref.]] &amp; "]"),NA())</f>
        <v>#N/A</v>
      </c>
      <c r="D120" s="21"/>
      <c r="E120" s="22" t="e">
        <f>IFERROR(IF(OR(GeneralTable[[#This Row],[Exclude From Chart]]="X",PerfPowerST4[[#This Row],[ExcludeHere]]="X"),NA(),GeneralTable[[#This Row],[Cons. MT]]),NA())</f>
        <v>#N/A</v>
      </c>
      <c r="F120" s="23" t="e">
        <f>IFERROR(IF(OR(GeneralTable[[#This Row],[Exclude From Chart]]="X",PerfPowerST4[[#This Row],[ExcludeHere]]="X"),NA(),GeneralTable[[#This Row],[Dur. MT]]),NA())</f>
        <v>#N/A</v>
      </c>
    </row>
    <row r="121" spans="2:6" x14ac:dyDescent="0.3">
      <c r="B121" s="31" t="e">
        <f>IFERROR(GeneralTable[[#This Row],[Ref.]],NA())</f>
        <v>#N/A</v>
      </c>
      <c r="C121" s="21" t="e">
        <f>IFERROR(IF(GeneralTable[[#This Row],[Exclude From Chart]]="X",NA(),GeneralTable[[#This Row],[CPU]]&amp; " [" &amp; GeneralTable[[#This Row],[Ref.]] &amp; "]"),NA())</f>
        <v>#N/A</v>
      </c>
      <c r="D121" s="21"/>
      <c r="E121" s="22" t="e">
        <f>IFERROR(IF(OR(GeneralTable[[#This Row],[Exclude From Chart]]="X",PerfPowerST4[[#This Row],[ExcludeHere]]="X"),NA(),GeneralTable[[#This Row],[Cons. MT]]),NA())</f>
        <v>#N/A</v>
      </c>
      <c r="F121" s="23" t="e">
        <f>IFERROR(IF(OR(GeneralTable[[#This Row],[Exclude From Chart]]="X",PerfPowerST4[[#This Row],[ExcludeHere]]="X"),NA(),GeneralTable[[#This Row],[Dur. MT]]),NA())</f>
        <v>#N/A</v>
      </c>
    </row>
    <row r="122" spans="2:6" x14ac:dyDescent="0.3">
      <c r="B122" s="31" t="e">
        <f>IFERROR(GeneralTable[[#This Row],[Ref.]],NA())</f>
        <v>#N/A</v>
      </c>
      <c r="C122" s="21" t="e">
        <f>IFERROR(IF(GeneralTable[[#This Row],[Exclude From Chart]]="X",NA(),GeneralTable[[#This Row],[CPU]]&amp; " [" &amp; GeneralTable[[#This Row],[Ref.]] &amp; "]"),NA())</f>
        <v>#N/A</v>
      </c>
      <c r="D122" s="21"/>
      <c r="E122" s="22" t="e">
        <f>IFERROR(IF(OR(GeneralTable[[#This Row],[Exclude From Chart]]="X",PerfPowerST4[[#This Row],[ExcludeHere]]="X"),NA(),GeneralTable[[#This Row],[Cons. MT]]),NA())</f>
        <v>#N/A</v>
      </c>
      <c r="F122" s="23" t="e">
        <f>IFERROR(IF(OR(GeneralTable[[#This Row],[Exclude From Chart]]="X",PerfPowerST4[[#This Row],[ExcludeHere]]="X"),NA(),GeneralTable[[#This Row],[Dur. MT]]),NA())</f>
        <v>#N/A</v>
      </c>
    </row>
    <row r="123" spans="2:6" x14ac:dyDescent="0.3">
      <c r="B123" s="31" t="e">
        <f>IFERROR(GeneralTable[[#This Row],[Ref.]],NA())</f>
        <v>#N/A</v>
      </c>
      <c r="C123" s="21" t="e">
        <f>IFERROR(IF(GeneralTable[[#This Row],[Exclude From Chart]]="X",NA(),GeneralTable[[#This Row],[CPU]]&amp; " [" &amp; GeneralTable[[#This Row],[Ref.]] &amp; "]"),NA())</f>
        <v>#N/A</v>
      </c>
      <c r="D123" s="21"/>
      <c r="E123" s="22" t="e">
        <f>IFERROR(IF(OR(GeneralTable[[#This Row],[Exclude From Chart]]="X",PerfPowerST4[[#This Row],[ExcludeHere]]="X"),NA(),GeneralTable[[#This Row],[Cons. MT]]),NA())</f>
        <v>#N/A</v>
      </c>
      <c r="F123" s="23" t="e">
        <f>IFERROR(IF(OR(GeneralTable[[#This Row],[Exclude From Chart]]="X",PerfPowerST4[[#This Row],[ExcludeHere]]="X"),NA(),GeneralTable[[#This Row],[Dur. MT]]),NA())</f>
        <v>#N/A</v>
      </c>
    </row>
    <row r="124" spans="2:6" x14ac:dyDescent="0.3">
      <c r="B124" s="31" t="e">
        <f>IFERROR(GeneralTable[[#This Row],[Ref.]],NA())</f>
        <v>#N/A</v>
      </c>
      <c r="C124" s="21" t="e">
        <f>IFERROR(IF(GeneralTable[[#This Row],[Exclude From Chart]]="X",NA(),GeneralTable[[#This Row],[CPU]]&amp; " [" &amp; GeneralTable[[#This Row],[Ref.]] &amp; "]"),NA())</f>
        <v>#N/A</v>
      </c>
      <c r="D124" s="21"/>
      <c r="E124" s="22" t="e">
        <f>IFERROR(IF(OR(GeneralTable[[#This Row],[Exclude From Chart]]="X",PerfPowerST4[[#This Row],[ExcludeHere]]="X"),NA(),GeneralTable[[#This Row],[Cons. MT]]),NA())</f>
        <v>#N/A</v>
      </c>
      <c r="F124" s="23" t="e">
        <f>IFERROR(IF(OR(GeneralTable[[#This Row],[Exclude From Chart]]="X",PerfPowerST4[[#This Row],[ExcludeHere]]="X"),NA(),GeneralTable[[#This Row],[Dur. MT]]),NA())</f>
        <v>#N/A</v>
      </c>
    </row>
    <row r="125" spans="2:6" x14ac:dyDescent="0.3">
      <c r="B125" s="31" t="e">
        <f>IFERROR(GeneralTable[[#This Row],[Ref.]],NA())</f>
        <v>#N/A</v>
      </c>
      <c r="C125" s="21" t="e">
        <f>IFERROR(IF(GeneralTable[[#This Row],[Exclude From Chart]]="X",NA(),GeneralTable[[#This Row],[CPU]]&amp; " [" &amp; GeneralTable[[#This Row],[Ref.]] &amp; "]"),NA())</f>
        <v>#N/A</v>
      </c>
      <c r="D125" s="21"/>
      <c r="E125" s="22" t="e">
        <f>IFERROR(IF(OR(GeneralTable[[#This Row],[Exclude From Chart]]="X",PerfPowerST4[[#This Row],[ExcludeHere]]="X"),NA(),GeneralTable[[#This Row],[Cons. MT]]),NA())</f>
        <v>#N/A</v>
      </c>
      <c r="F125" s="23" t="e">
        <f>IFERROR(IF(OR(GeneralTable[[#This Row],[Exclude From Chart]]="X",PerfPowerST4[[#This Row],[ExcludeHere]]="X"),NA(),GeneralTable[[#This Row],[Dur. MT]]),NA())</f>
        <v>#N/A</v>
      </c>
    </row>
    <row r="126" spans="2:6" x14ac:dyDescent="0.3">
      <c r="B126" s="31" t="e">
        <f>IFERROR(GeneralTable[[#This Row],[Ref.]],NA())</f>
        <v>#N/A</v>
      </c>
      <c r="C126" s="21" t="e">
        <f>IFERROR(IF(GeneralTable[[#This Row],[Exclude From Chart]]="X",NA(),GeneralTable[[#This Row],[CPU]]&amp; " [" &amp; GeneralTable[[#This Row],[Ref.]] &amp; "]"),NA())</f>
        <v>#N/A</v>
      </c>
      <c r="D126" s="21"/>
      <c r="E126" s="22" t="e">
        <f>IFERROR(IF(OR(GeneralTable[[#This Row],[Exclude From Chart]]="X",PerfPowerST4[[#This Row],[ExcludeHere]]="X"),NA(),GeneralTable[[#This Row],[Cons. MT]]),NA())</f>
        <v>#N/A</v>
      </c>
      <c r="F126" s="23" t="e">
        <f>IFERROR(IF(OR(GeneralTable[[#This Row],[Exclude From Chart]]="X",PerfPowerST4[[#This Row],[ExcludeHere]]="X"),NA(),GeneralTable[[#This Row],[Dur. MT]]),NA())</f>
        <v>#N/A</v>
      </c>
    </row>
    <row r="127" spans="2:6" x14ac:dyDescent="0.3">
      <c r="B127" s="31" t="e">
        <f>IFERROR(GeneralTable[[#This Row],[Ref.]],NA())</f>
        <v>#N/A</v>
      </c>
      <c r="C127" s="21" t="e">
        <f>IFERROR(IF(GeneralTable[[#This Row],[Exclude From Chart]]="X",NA(),GeneralTable[[#This Row],[CPU]]&amp; " [" &amp; GeneralTable[[#This Row],[Ref.]] &amp; "]"),NA())</f>
        <v>#N/A</v>
      </c>
      <c r="D127" s="21"/>
      <c r="E127" s="22" t="e">
        <f>IFERROR(IF(OR(GeneralTable[[#This Row],[Exclude From Chart]]="X",PerfPowerST4[[#This Row],[ExcludeHere]]="X"),NA(),GeneralTable[[#This Row],[Cons. MT]]),NA())</f>
        <v>#N/A</v>
      </c>
      <c r="F127" s="23" t="e">
        <f>IFERROR(IF(OR(GeneralTable[[#This Row],[Exclude From Chart]]="X",PerfPowerST4[[#This Row],[ExcludeHere]]="X"),NA(),GeneralTable[[#This Row],[Dur. MT]]),NA())</f>
        <v>#N/A</v>
      </c>
    </row>
    <row r="128" spans="2:6" x14ac:dyDescent="0.3">
      <c r="B128" s="31" t="e">
        <f>IFERROR(GeneralTable[[#This Row],[Ref.]],NA())</f>
        <v>#N/A</v>
      </c>
      <c r="C128" s="21" t="e">
        <f>IFERROR(IF(GeneralTable[[#This Row],[Exclude From Chart]]="X",NA(),GeneralTable[[#This Row],[CPU]]&amp; " [" &amp; GeneralTable[[#This Row],[Ref.]] &amp; "]"),NA())</f>
        <v>#N/A</v>
      </c>
      <c r="D128" s="21"/>
      <c r="E128" s="22" t="e">
        <f>IFERROR(IF(OR(GeneralTable[[#This Row],[Exclude From Chart]]="X",PerfPowerST4[[#This Row],[ExcludeHere]]="X"),NA(),GeneralTable[[#This Row],[Cons. MT]]),NA())</f>
        <v>#N/A</v>
      </c>
      <c r="F128" s="23" t="e">
        <f>IFERROR(IF(OR(GeneralTable[[#This Row],[Exclude From Chart]]="X",PerfPowerST4[[#This Row],[ExcludeHere]]="X"),NA(),GeneralTable[[#This Row],[Dur. MT]]),NA())</f>
        <v>#N/A</v>
      </c>
    </row>
    <row r="129" spans="2:6" x14ac:dyDescent="0.3">
      <c r="B129" s="31" t="e">
        <f>IFERROR(GeneralTable[[#This Row],[Ref.]],NA())</f>
        <v>#N/A</v>
      </c>
      <c r="C129" s="21" t="e">
        <f>IFERROR(IF(GeneralTable[[#This Row],[Exclude From Chart]]="X",NA(),GeneralTable[[#This Row],[CPU]]&amp; " [" &amp; GeneralTable[[#This Row],[Ref.]] &amp; "]"),NA())</f>
        <v>#N/A</v>
      </c>
      <c r="D129" s="21"/>
      <c r="E129" s="22" t="e">
        <f>IFERROR(IF(OR(GeneralTable[[#This Row],[Exclude From Chart]]="X",PerfPowerST4[[#This Row],[ExcludeHere]]="X"),NA(),GeneralTable[[#This Row],[Cons. MT]]),NA())</f>
        <v>#N/A</v>
      </c>
      <c r="F129" s="23" t="e">
        <f>IFERROR(IF(OR(GeneralTable[[#This Row],[Exclude From Chart]]="X",PerfPowerST4[[#This Row],[ExcludeHere]]="X"),NA(),GeneralTable[[#This Row],[Dur. MT]]),NA())</f>
        <v>#N/A</v>
      </c>
    </row>
    <row r="130" spans="2:6" x14ac:dyDescent="0.3">
      <c r="B130" s="31" t="e">
        <f>IFERROR(GeneralTable[[#This Row],[Ref.]],NA())</f>
        <v>#N/A</v>
      </c>
      <c r="C130" s="21" t="e">
        <f>IFERROR(IF(GeneralTable[[#This Row],[Exclude From Chart]]="X",NA(),GeneralTable[[#This Row],[CPU]]&amp; " [" &amp; GeneralTable[[#This Row],[Ref.]] &amp; "]"),NA())</f>
        <v>#N/A</v>
      </c>
      <c r="D130" s="21"/>
      <c r="E130" s="22" t="e">
        <f>IFERROR(IF(OR(GeneralTable[[#This Row],[Exclude From Chart]]="X",PerfPowerST4[[#This Row],[ExcludeHere]]="X"),NA(),GeneralTable[[#This Row],[Cons. MT]]),NA())</f>
        <v>#N/A</v>
      </c>
      <c r="F130" s="23" t="e">
        <f>IFERROR(IF(OR(GeneralTable[[#This Row],[Exclude From Chart]]="X",PerfPowerST4[[#This Row],[ExcludeHere]]="X"),NA(),GeneralTable[[#This Row],[Dur. MT]]),NA())</f>
        <v>#N/A</v>
      </c>
    </row>
    <row r="131" spans="2:6" x14ac:dyDescent="0.3">
      <c r="B131" s="31" t="e">
        <f>IFERROR(GeneralTable[[#This Row],[Ref.]],NA())</f>
        <v>#N/A</v>
      </c>
      <c r="C131" s="21" t="e">
        <f>IFERROR(IF(GeneralTable[[#This Row],[Exclude From Chart]]="X",NA(),GeneralTable[[#This Row],[CPU]]&amp; " [" &amp; GeneralTable[[#This Row],[Ref.]] &amp; "]"),NA())</f>
        <v>#N/A</v>
      </c>
      <c r="D131" s="21"/>
      <c r="E131" s="22" t="e">
        <f>IFERROR(IF(OR(GeneralTable[[#This Row],[Exclude From Chart]]="X",PerfPowerST4[[#This Row],[ExcludeHere]]="X"),NA(),GeneralTable[[#This Row],[Cons. MT]]),NA())</f>
        <v>#N/A</v>
      </c>
      <c r="F131" s="23" t="e">
        <f>IFERROR(IF(OR(GeneralTable[[#This Row],[Exclude From Chart]]="X",PerfPowerST4[[#This Row],[ExcludeHere]]="X"),NA(),GeneralTable[[#This Row],[Dur. MT]]),NA())</f>
        <v>#N/A</v>
      </c>
    </row>
    <row r="132" spans="2:6" x14ac:dyDescent="0.3">
      <c r="B132" s="31" t="e">
        <f>IFERROR(GeneralTable[[#This Row],[Ref.]],NA())</f>
        <v>#N/A</v>
      </c>
      <c r="C132" s="21" t="e">
        <f>IFERROR(IF(GeneralTable[[#This Row],[Exclude From Chart]]="X",NA(),GeneralTable[[#This Row],[CPU]]&amp; " [" &amp; GeneralTable[[#This Row],[Ref.]] &amp; "]"),NA())</f>
        <v>#N/A</v>
      </c>
      <c r="D132" s="21"/>
      <c r="E132" s="22" t="e">
        <f>IFERROR(IF(OR(GeneralTable[[#This Row],[Exclude From Chart]]="X",PerfPowerST4[[#This Row],[ExcludeHere]]="X"),NA(),GeneralTable[[#This Row],[Cons. MT]]),NA())</f>
        <v>#N/A</v>
      </c>
      <c r="F132" s="23" t="e">
        <f>IFERROR(IF(OR(GeneralTable[[#This Row],[Exclude From Chart]]="X",PerfPowerST4[[#This Row],[ExcludeHere]]="X"),NA(),GeneralTable[[#This Row],[Dur. MT]]),NA())</f>
        <v>#N/A</v>
      </c>
    </row>
    <row r="133" spans="2:6" x14ac:dyDescent="0.3">
      <c r="B133" s="31" t="e">
        <f>IFERROR(GeneralTable[[#This Row],[Ref.]],NA())</f>
        <v>#N/A</v>
      </c>
      <c r="C133" s="21" t="e">
        <f>IFERROR(IF(GeneralTable[[#This Row],[Exclude From Chart]]="X",NA(),GeneralTable[[#This Row],[CPU]]&amp; " [" &amp; GeneralTable[[#This Row],[Ref.]] &amp; "]"),NA())</f>
        <v>#N/A</v>
      </c>
      <c r="D133" s="21"/>
      <c r="E133" s="22" t="e">
        <f>IFERROR(IF(OR(GeneralTable[[#This Row],[Exclude From Chart]]="X",PerfPowerST4[[#This Row],[ExcludeHere]]="X"),NA(),GeneralTable[[#This Row],[Cons. MT]]),NA())</f>
        <v>#N/A</v>
      </c>
      <c r="F133" s="23" t="e">
        <f>IFERROR(IF(OR(GeneralTable[[#This Row],[Exclude From Chart]]="X",PerfPowerST4[[#This Row],[ExcludeHere]]="X"),NA(),GeneralTable[[#This Row],[Dur. MT]]),NA())</f>
        <v>#N/A</v>
      </c>
    </row>
    <row r="134" spans="2:6" x14ac:dyDescent="0.3">
      <c r="B134" s="31" t="e">
        <f>IFERROR(GeneralTable[[#This Row],[Ref.]],NA())</f>
        <v>#N/A</v>
      </c>
      <c r="C134" s="21" t="e">
        <f>IFERROR(IF(GeneralTable[[#This Row],[Exclude From Chart]]="X",NA(),GeneralTable[[#This Row],[CPU]]&amp; " [" &amp; GeneralTable[[#This Row],[Ref.]] &amp; "]"),NA())</f>
        <v>#N/A</v>
      </c>
      <c r="D134" s="21"/>
      <c r="E134" s="22" t="e">
        <f>IFERROR(IF(OR(GeneralTable[[#This Row],[Exclude From Chart]]="X",PerfPowerST4[[#This Row],[ExcludeHere]]="X"),NA(),GeneralTable[[#This Row],[Cons. MT]]),NA())</f>
        <v>#N/A</v>
      </c>
      <c r="F134" s="23" t="e">
        <f>IFERROR(IF(OR(GeneralTable[[#This Row],[Exclude From Chart]]="X",PerfPowerST4[[#This Row],[ExcludeHere]]="X"),NA(),GeneralTable[[#This Row],[Dur. MT]]),NA())</f>
        <v>#N/A</v>
      </c>
    </row>
    <row r="135" spans="2:6" x14ac:dyDescent="0.3">
      <c r="B135" s="31" t="e">
        <f>IFERROR(GeneralTable[[#This Row],[Ref.]],NA())</f>
        <v>#N/A</v>
      </c>
      <c r="C135" s="21" t="e">
        <f>IFERROR(IF(GeneralTable[[#This Row],[Exclude From Chart]]="X",NA(),GeneralTable[[#This Row],[CPU]]&amp; " [" &amp; GeneralTable[[#This Row],[Ref.]] &amp; "]"),NA())</f>
        <v>#N/A</v>
      </c>
      <c r="D135" s="21"/>
      <c r="E135" s="22" t="e">
        <f>IFERROR(IF(OR(GeneralTable[[#This Row],[Exclude From Chart]]="X",PerfPowerST4[[#This Row],[ExcludeHere]]="X"),NA(),GeneralTable[[#This Row],[Cons. MT]]),NA())</f>
        <v>#N/A</v>
      </c>
      <c r="F135" s="23" t="e">
        <f>IFERROR(IF(OR(GeneralTable[[#This Row],[Exclude From Chart]]="X",PerfPowerST4[[#This Row],[ExcludeHere]]="X"),NA(),GeneralTable[[#This Row],[Dur. MT]]),NA())</f>
        <v>#N/A</v>
      </c>
    </row>
    <row r="136" spans="2:6" x14ac:dyDescent="0.3">
      <c r="B136" s="31" t="e">
        <f>IFERROR(GeneralTable[[#This Row],[Ref.]],NA())</f>
        <v>#N/A</v>
      </c>
      <c r="C136" s="21" t="e">
        <f>IFERROR(IF(GeneralTable[[#This Row],[Exclude From Chart]]="X",NA(),GeneralTable[[#This Row],[CPU]]&amp; " [" &amp; GeneralTable[[#This Row],[Ref.]] &amp; "]"),NA())</f>
        <v>#N/A</v>
      </c>
      <c r="D136" s="21"/>
      <c r="E136" s="22" t="e">
        <f>IFERROR(IF(OR(GeneralTable[[#This Row],[Exclude From Chart]]="X",PerfPowerST4[[#This Row],[ExcludeHere]]="X"),NA(),GeneralTable[[#This Row],[Cons. MT]]),NA())</f>
        <v>#N/A</v>
      </c>
      <c r="F136" s="23" t="e">
        <f>IFERROR(IF(OR(GeneralTable[[#This Row],[Exclude From Chart]]="X",PerfPowerST4[[#This Row],[ExcludeHere]]="X"),NA(),GeneralTable[[#This Row],[Dur. MT]]),NA())</f>
        <v>#N/A</v>
      </c>
    </row>
    <row r="137" spans="2:6" x14ac:dyDescent="0.3">
      <c r="B137" s="31" t="e">
        <f>IFERROR(GeneralTable[[#This Row],[Ref.]],NA())</f>
        <v>#N/A</v>
      </c>
      <c r="C137" s="21" t="e">
        <f>IFERROR(IF(GeneralTable[[#This Row],[Exclude From Chart]]="X",NA(),GeneralTable[[#This Row],[CPU]]&amp; " [" &amp; GeneralTable[[#This Row],[Ref.]] &amp; "]"),NA())</f>
        <v>#N/A</v>
      </c>
      <c r="D137" s="21"/>
      <c r="E137" s="22" t="e">
        <f>IFERROR(IF(OR(GeneralTable[[#This Row],[Exclude From Chart]]="X",PerfPowerST4[[#This Row],[ExcludeHere]]="X"),NA(),GeneralTable[[#This Row],[Cons. MT]]),NA())</f>
        <v>#N/A</v>
      </c>
      <c r="F137" s="23" t="e">
        <f>IFERROR(IF(OR(GeneralTable[[#This Row],[Exclude From Chart]]="X",PerfPowerST4[[#This Row],[ExcludeHere]]="X"),NA(),GeneralTable[[#This Row],[Dur. MT]]),NA())</f>
        <v>#N/A</v>
      </c>
    </row>
    <row r="138" spans="2:6" x14ac:dyDescent="0.3">
      <c r="B138" s="31" t="e">
        <f>IFERROR(GeneralTable[[#This Row],[Ref.]],NA())</f>
        <v>#N/A</v>
      </c>
      <c r="C138" s="21" t="e">
        <f>IFERROR(IF(GeneralTable[[#This Row],[Exclude From Chart]]="X",NA(),GeneralTable[[#This Row],[CPU]]&amp; " [" &amp; GeneralTable[[#This Row],[Ref.]] &amp; "]"),NA())</f>
        <v>#N/A</v>
      </c>
      <c r="D138" s="21"/>
      <c r="E138" s="22" t="e">
        <f>IFERROR(IF(OR(GeneralTable[[#This Row],[Exclude From Chart]]="X",PerfPowerST4[[#This Row],[ExcludeHere]]="X"),NA(),GeneralTable[[#This Row],[Cons. MT]]),NA())</f>
        <v>#N/A</v>
      </c>
      <c r="F138" s="23" t="e">
        <f>IFERROR(IF(OR(GeneralTable[[#This Row],[Exclude From Chart]]="X",PerfPowerST4[[#This Row],[ExcludeHere]]="X"),NA(),GeneralTable[[#This Row],[Dur. MT]]),NA())</f>
        <v>#N/A</v>
      </c>
    </row>
    <row r="139" spans="2:6" x14ac:dyDescent="0.3">
      <c r="B139" s="31" t="e">
        <f>IFERROR(GeneralTable[[#This Row],[Ref.]],NA())</f>
        <v>#N/A</v>
      </c>
      <c r="C139" s="21" t="e">
        <f>IFERROR(IF(GeneralTable[[#This Row],[Exclude From Chart]]="X",NA(),GeneralTable[[#This Row],[CPU]]&amp; " [" &amp; GeneralTable[[#This Row],[Ref.]] &amp; "]"),NA())</f>
        <v>#N/A</v>
      </c>
      <c r="D139" s="21"/>
      <c r="E139" s="22" t="e">
        <f>IFERROR(IF(OR(GeneralTable[[#This Row],[Exclude From Chart]]="X",PerfPowerST4[[#This Row],[ExcludeHere]]="X"),NA(),GeneralTable[[#This Row],[Cons. MT]]),NA())</f>
        <v>#N/A</v>
      </c>
      <c r="F139" s="23" t="e">
        <f>IFERROR(IF(OR(GeneralTable[[#This Row],[Exclude From Chart]]="X",PerfPowerST4[[#This Row],[ExcludeHere]]="X"),NA(),GeneralTable[[#This Row],[Dur. MT]]),NA())</f>
        <v>#N/A</v>
      </c>
    </row>
    <row r="140" spans="2:6" x14ac:dyDescent="0.3">
      <c r="B140" s="31" t="e">
        <f>IFERROR(GeneralTable[[#This Row],[Ref.]],NA())</f>
        <v>#N/A</v>
      </c>
      <c r="C140" s="21" t="e">
        <f>IFERROR(IF(GeneralTable[[#This Row],[Exclude From Chart]]="X",NA(),GeneralTable[[#This Row],[CPU]]&amp; " [" &amp; GeneralTable[[#This Row],[Ref.]] &amp; "]"),NA())</f>
        <v>#N/A</v>
      </c>
      <c r="D140" s="21"/>
      <c r="E140" s="22" t="e">
        <f>IFERROR(IF(OR(GeneralTable[[#This Row],[Exclude From Chart]]="X",PerfPowerST4[[#This Row],[ExcludeHere]]="X"),NA(),GeneralTable[[#This Row],[Cons. MT]]),NA())</f>
        <v>#N/A</v>
      </c>
      <c r="F140" s="23" t="e">
        <f>IFERROR(IF(OR(GeneralTable[[#This Row],[Exclude From Chart]]="X",PerfPowerST4[[#This Row],[ExcludeHere]]="X"),NA(),GeneralTable[[#This Row],[Dur. MT]]),NA())</f>
        <v>#N/A</v>
      </c>
    </row>
    <row r="141" spans="2:6" x14ac:dyDescent="0.3">
      <c r="B141" s="31" t="e">
        <f>IFERROR(GeneralTable[[#This Row],[Ref.]],NA())</f>
        <v>#N/A</v>
      </c>
      <c r="C141" s="21" t="e">
        <f>IFERROR(IF(GeneralTable[[#This Row],[Exclude From Chart]]="X",NA(),GeneralTable[[#This Row],[CPU]]&amp; " [" &amp; GeneralTable[[#This Row],[Ref.]] &amp; "]"),NA())</f>
        <v>#N/A</v>
      </c>
      <c r="D141" s="21"/>
      <c r="E141" s="22" t="e">
        <f>IFERROR(IF(OR(GeneralTable[[#This Row],[Exclude From Chart]]="X",PerfPowerST4[[#This Row],[ExcludeHere]]="X"),NA(),GeneralTable[[#This Row],[Cons. MT]]),NA())</f>
        <v>#N/A</v>
      </c>
      <c r="F141" s="23" t="e">
        <f>IFERROR(IF(OR(GeneralTable[[#This Row],[Exclude From Chart]]="X",PerfPowerST4[[#This Row],[ExcludeHere]]="X"),NA(),GeneralTable[[#This Row],[Dur. MT]]),NA())</f>
        <v>#N/A</v>
      </c>
    </row>
    <row r="142" spans="2:6" x14ac:dyDescent="0.3">
      <c r="B142" s="31" t="e">
        <f>IFERROR(GeneralTable[[#This Row],[Ref.]],NA())</f>
        <v>#N/A</v>
      </c>
      <c r="C142" s="21" t="e">
        <f>IFERROR(IF(GeneralTable[[#This Row],[Exclude From Chart]]="X",NA(),GeneralTable[[#This Row],[CPU]]&amp; " [" &amp; GeneralTable[[#This Row],[Ref.]] &amp; "]"),NA())</f>
        <v>#N/A</v>
      </c>
      <c r="D142" s="21"/>
      <c r="E142" s="22" t="e">
        <f>IFERROR(IF(OR(GeneralTable[[#This Row],[Exclude From Chart]]="X",PerfPowerST4[[#This Row],[ExcludeHere]]="X"),NA(),GeneralTable[[#This Row],[Cons. MT]]),NA())</f>
        <v>#N/A</v>
      </c>
      <c r="F142" s="23" t="e">
        <f>IFERROR(IF(OR(GeneralTable[[#This Row],[Exclude From Chart]]="X",PerfPowerST4[[#This Row],[ExcludeHere]]="X"),NA(),GeneralTable[[#This Row],[Dur. MT]]),NA())</f>
        <v>#N/A</v>
      </c>
    </row>
    <row r="143" spans="2:6" x14ac:dyDescent="0.3">
      <c r="B143" s="31" t="e">
        <f>IFERROR(GeneralTable[[#This Row],[Ref.]],NA())</f>
        <v>#N/A</v>
      </c>
      <c r="C143" s="21" t="e">
        <f>IFERROR(IF(GeneralTable[[#This Row],[Exclude From Chart]]="X",NA(),GeneralTable[[#This Row],[CPU]]&amp; " [" &amp; GeneralTable[[#This Row],[Ref.]] &amp; "]"),NA())</f>
        <v>#N/A</v>
      </c>
      <c r="D143" s="21"/>
      <c r="E143" s="22" t="e">
        <f>IFERROR(IF(OR(GeneralTable[[#This Row],[Exclude From Chart]]="X",PerfPowerST4[[#This Row],[ExcludeHere]]="X"),NA(),GeneralTable[[#This Row],[Cons. MT]]),NA())</f>
        <v>#N/A</v>
      </c>
      <c r="F143" s="23" t="e">
        <f>IFERROR(IF(OR(GeneralTable[[#This Row],[Exclude From Chart]]="X",PerfPowerST4[[#This Row],[ExcludeHere]]="X"),NA(),GeneralTable[[#This Row],[Dur. MT]]),NA())</f>
        <v>#N/A</v>
      </c>
    </row>
    <row r="144" spans="2:6" x14ac:dyDescent="0.3">
      <c r="B144" s="31" t="e">
        <f>IFERROR(GeneralTable[[#This Row],[Ref.]],NA())</f>
        <v>#N/A</v>
      </c>
      <c r="C144" s="21" t="e">
        <f>IFERROR(IF(GeneralTable[[#This Row],[Exclude From Chart]]="X",NA(),GeneralTable[[#This Row],[CPU]]&amp; " [" &amp; GeneralTable[[#This Row],[Ref.]] &amp; "]"),NA())</f>
        <v>#N/A</v>
      </c>
      <c r="D144" s="21"/>
      <c r="E144" s="22" t="e">
        <f>IFERROR(IF(OR(GeneralTable[[#This Row],[Exclude From Chart]]="X",PerfPowerST4[[#This Row],[ExcludeHere]]="X"),NA(),GeneralTable[[#This Row],[Cons. MT]]),NA())</f>
        <v>#N/A</v>
      </c>
      <c r="F144" s="23" t="e">
        <f>IFERROR(IF(OR(GeneralTable[[#This Row],[Exclude From Chart]]="X",PerfPowerST4[[#This Row],[ExcludeHere]]="X"),NA(),GeneralTable[[#This Row],[Dur. MT]]),NA())</f>
        <v>#N/A</v>
      </c>
    </row>
    <row r="145" spans="2:6" x14ac:dyDescent="0.3">
      <c r="B145" s="31" t="e">
        <f>IFERROR(GeneralTable[[#This Row],[Ref.]],NA())</f>
        <v>#N/A</v>
      </c>
      <c r="C145" s="21" t="e">
        <f>IFERROR(IF(GeneralTable[[#This Row],[Exclude From Chart]]="X",NA(),GeneralTable[[#This Row],[CPU]]&amp; " [" &amp; GeneralTable[[#This Row],[Ref.]] &amp; "]"),NA())</f>
        <v>#N/A</v>
      </c>
      <c r="D145" s="21"/>
      <c r="E145" s="22" t="e">
        <f>IFERROR(IF(OR(GeneralTable[[#This Row],[Exclude From Chart]]="X",PerfPowerST4[[#This Row],[ExcludeHere]]="X"),NA(),GeneralTable[[#This Row],[Cons. MT]]),NA())</f>
        <v>#N/A</v>
      </c>
      <c r="F145" s="23" t="e">
        <f>IFERROR(IF(OR(GeneralTable[[#This Row],[Exclude From Chart]]="X",PerfPowerST4[[#This Row],[ExcludeHere]]="X"),NA(),GeneralTable[[#This Row],[Dur. MT]]),NA())</f>
        <v>#N/A</v>
      </c>
    </row>
    <row r="146" spans="2:6" x14ac:dyDescent="0.3">
      <c r="B146" s="31" t="e">
        <f>IFERROR(GeneralTable[[#This Row],[Ref.]],NA())</f>
        <v>#N/A</v>
      </c>
      <c r="C146" s="21" t="e">
        <f>IFERROR(IF(GeneralTable[[#This Row],[Exclude From Chart]]="X",NA(),GeneralTable[[#This Row],[CPU]]&amp; " [" &amp; GeneralTable[[#This Row],[Ref.]] &amp; "]"),NA())</f>
        <v>#N/A</v>
      </c>
      <c r="D146" s="21"/>
      <c r="E146" s="22" t="e">
        <f>IFERROR(IF(OR(GeneralTable[[#This Row],[Exclude From Chart]]="X",PerfPowerST4[[#This Row],[ExcludeHere]]="X"),NA(),GeneralTable[[#This Row],[Cons. MT]]),NA())</f>
        <v>#N/A</v>
      </c>
      <c r="F146" s="23" t="e">
        <f>IFERROR(IF(OR(GeneralTable[[#This Row],[Exclude From Chart]]="X",PerfPowerST4[[#This Row],[ExcludeHere]]="X"),NA(),GeneralTable[[#This Row],[Dur. MT]]),NA())</f>
        <v>#N/A</v>
      </c>
    </row>
    <row r="147" spans="2:6" x14ac:dyDescent="0.3">
      <c r="B147" s="31" t="e">
        <f>IFERROR(GeneralTable[[#This Row],[Ref.]],NA())</f>
        <v>#N/A</v>
      </c>
      <c r="C147" s="21" t="e">
        <f>IFERROR(IF(GeneralTable[[#This Row],[Exclude From Chart]]="X",NA(),GeneralTable[[#This Row],[CPU]]&amp; " [" &amp; GeneralTable[[#This Row],[Ref.]] &amp; "]"),NA())</f>
        <v>#N/A</v>
      </c>
      <c r="D147" s="21"/>
      <c r="E147" s="22" t="e">
        <f>IFERROR(IF(OR(GeneralTable[[#This Row],[Exclude From Chart]]="X",PerfPowerST4[[#This Row],[ExcludeHere]]="X"),NA(),GeneralTable[[#This Row],[Cons. MT]]),NA())</f>
        <v>#N/A</v>
      </c>
      <c r="F147" s="23" t="e">
        <f>IFERROR(IF(OR(GeneralTable[[#This Row],[Exclude From Chart]]="X",PerfPowerST4[[#This Row],[ExcludeHere]]="X"),NA(),GeneralTable[[#This Row],[Dur. MT]]),NA())</f>
        <v>#N/A</v>
      </c>
    </row>
    <row r="148" spans="2:6" x14ac:dyDescent="0.3">
      <c r="B148" s="31" t="e">
        <f>IFERROR(GeneralTable[[#This Row],[Ref.]],NA())</f>
        <v>#N/A</v>
      </c>
      <c r="C148" s="21" t="e">
        <f>IFERROR(IF(GeneralTable[[#This Row],[Exclude From Chart]]="X",NA(),GeneralTable[[#This Row],[CPU]]&amp; " [" &amp; GeneralTable[[#This Row],[Ref.]] &amp; "]"),NA())</f>
        <v>#N/A</v>
      </c>
      <c r="D148" s="21"/>
      <c r="E148" s="22" t="e">
        <f>IFERROR(IF(OR(GeneralTable[[#This Row],[Exclude From Chart]]="X",PerfPowerST4[[#This Row],[ExcludeHere]]="X"),NA(),GeneralTable[[#This Row],[Cons. MT]]),NA())</f>
        <v>#N/A</v>
      </c>
      <c r="F148" s="23" t="e">
        <f>IFERROR(IF(OR(GeneralTable[[#This Row],[Exclude From Chart]]="X",PerfPowerST4[[#This Row],[ExcludeHere]]="X"),NA(),GeneralTable[[#This Row],[Dur. MT]]),NA())</f>
        <v>#N/A</v>
      </c>
    </row>
    <row r="149" spans="2:6" x14ac:dyDescent="0.3">
      <c r="B149" s="31" t="e">
        <f>IFERROR(GeneralTable[[#This Row],[Ref.]],NA())</f>
        <v>#N/A</v>
      </c>
      <c r="C149" s="21" t="e">
        <f>IFERROR(IF(GeneralTable[[#This Row],[Exclude From Chart]]="X",NA(),GeneralTable[[#This Row],[CPU]]&amp; " [" &amp; GeneralTable[[#This Row],[Ref.]] &amp; "]"),NA())</f>
        <v>#N/A</v>
      </c>
      <c r="D149" s="21"/>
      <c r="E149" s="22" t="e">
        <f>IFERROR(IF(OR(GeneralTable[[#This Row],[Exclude From Chart]]="X",PerfPowerST4[[#This Row],[ExcludeHere]]="X"),NA(),GeneralTable[[#This Row],[Cons. MT]]),NA())</f>
        <v>#N/A</v>
      </c>
      <c r="F149" s="23" t="e">
        <f>IFERROR(IF(OR(GeneralTable[[#This Row],[Exclude From Chart]]="X",PerfPowerST4[[#This Row],[ExcludeHere]]="X"),NA(),GeneralTable[[#This Row],[Dur. MT]]),NA())</f>
        <v>#N/A</v>
      </c>
    </row>
    <row r="150" spans="2:6" x14ac:dyDescent="0.3">
      <c r="B150" s="31" t="e">
        <f>IFERROR(GeneralTable[[#This Row],[Ref.]],NA())</f>
        <v>#N/A</v>
      </c>
      <c r="C150" s="21" t="e">
        <f>IFERROR(IF(GeneralTable[[#This Row],[Exclude From Chart]]="X",NA(),GeneralTable[[#This Row],[CPU]]&amp; " [" &amp; GeneralTable[[#This Row],[Ref.]] &amp; "]"),NA())</f>
        <v>#N/A</v>
      </c>
      <c r="D150" s="21"/>
      <c r="E150" s="22" t="e">
        <f>IFERROR(IF(OR(GeneralTable[[#This Row],[Exclude From Chart]]="X",PerfPowerST4[[#This Row],[ExcludeHere]]="X"),NA(),GeneralTable[[#This Row],[Cons. MT]]),NA())</f>
        <v>#N/A</v>
      </c>
      <c r="F150" s="23" t="e">
        <f>IFERROR(IF(OR(GeneralTable[[#This Row],[Exclude From Chart]]="X",PerfPowerST4[[#This Row],[ExcludeHere]]="X"),NA(),GeneralTable[[#This Row],[Dur. MT]]),NA())</f>
        <v>#N/A</v>
      </c>
    </row>
    <row r="151" spans="2:6" x14ac:dyDescent="0.3">
      <c r="B151" s="31" t="e">
        <f>IFERROR(GeneralTable[[#This Row],[Ref.]],NA())</f>
        <v>#N/A</v>
      </c>
      <c r="C151" s="21" t="e">
        <f>IFERROR(IF(GeneralTable[[#This Row],[Exclude From Chart]]="X",NA(),GeneralTable[[#This Row],[CPU]]&amp; " [" &amp; GeneralTable[[#This Row],[Ref.]] &amp; "]"),NA())</f>
        <v>#N/A</v>
      </c>
      <c r="D151" s="21"/>
      <c r="E151" s="22" t="e">
        <f>IFERROR(IF(OR(GeneralTable[[#This Row],[Exclude From Chart]]="X",PerfPowerST4[[#This Row],[ExcludeHere]]="X"),NA(),GeneralTable[[#This Row],[Cons. MT]]),NA())</f>
        <v>#N/A</v>
      </c>
      <c r="F151" s="23" t="e">
        <f>IFERROR(IF(OR(GeneralTable[[#This Row],[Exclude From Chart]]="X",PerfPowerST4[[#This Row],[ExcludeHere]]="X"),NA(),GeneralTable[[#This Row],[Dur. MT]]),NA())</f>
        <v>#N/A</v>
      </c>
    </row>
    <row r="152" spans="2:6" x14ac:dyDescent="0.3">
      <c r="B152" s="31" t="e">
        <f>IFERROR(GeneralTable[[#This Row],[Ref.]],NA())</f>
        <v>#N/A</v>
      </c>
      <c r="C152" s="21" t="e">
        <f>IFERROR(IF(GeneralTable[[#This Row],[Exclude From Chart]]="X",NA(),GeneralTable[[#This Row],[CPU]]&amp; " [" &amp; GeneralTable[[#This Row],[Ref.]] &amp; "]"),NA())</f>
        <v>#N/A</v>
      </c>
      <c r="D152" s="21"/>
      <c r="E152" s="22" t="e">
        <f>IFERROR(IF(OR(GeneralTable[[#This Row],[Exclude From Chart]]="X",PerfPowerST4[[#This Row],[ExcludeHere]]="X"),NA(),GeneralTable[[#This Row],[Cons. MT]]),NA())</f>
        <v>#N/A</v>
      </c>
      <c r="F152" s="23" t="e">
        <f>IFERROR(IF(OR(GeneralTable[[#This Row],[Exclude From Chart]]="X",PerfPowerST4[[#This Row],[ExcludeHere]]="X"),NA(),GeneralTable[[#This Row],[Dur. MT]]),NA())</f>
        <v>#N/A</v>
      </c>
    </row>
    <row r="153" spans="2:6" x14ac:dyDescent="0.3">
      <c r="B153" s="31" t="e">
        <f>IFERROR(GeneralTable[[#This Row],[Ref.]],NA())</f>
        <v>#N/A</v>
      </c>
      <c r="C153" s="21" t="e">
        <f>IFERROR(IF(GeneralTable[[#This Row],[Exclude From Chart]]="X",NA(),GeneralTable[[#This Row],[CPU]]&amp; " [" &amp; GeneralTable[[#This Row],[Ref.]] &amp; "]"),NA())</f>
        <v>#N/A</v>
      </c>
      <c r="D153" s="21"/>
      <c r="E153" s="22" t="e">
        <f>IFERROR(IF(OR(GeneralTable[[#This Row],[Exclude From Chart]]="X",PerfPowerST4[[#This Row],[ExcludeHere]]="X"),NA(),GeneralTable[[#This Row],[Cons. MT]]),NA())</f>
        <v>#N/A</v>
      </c>
      <c r="F153" s="23" t="e">
        <f>IFERROR(IF(OR(GeneralTable[[#This Row],[Exclude From Chart]]="X",PerfPowerST4[[#This Row],[ExcludeHere]]="X"),NA(),GeneralTable[[#This Row],[Dur. MT]]),NA())</f>
        <v>#N/A</v>
      </c>
    </row>
    <row r="154" spans="2:6" x14ac:dyDescent="0.3">
      <c r="B154" s="31" t="e">
        <f>IFERROR(GeneralTable[[#This Row],[Ref.]],NA())</f>
        <v>#N/A</v>
      </c>
      <c r="C154" s="21" t="e">
        <f>IFERROR(IF(GeneralTable[[#This Row],[Exclude From Chart]]="X",NA(),GeneralTable[[#This Row],[CPU]]&amp; " [" &amp; GeneralTable[[#This Row],[Ref.]] &amp; "]"),NA())</f>
        <v>#N/A</v>
      </c>
      <c r="D154" s="21"/>
      <c r="E154" s="22" t="e">
        <f>IFERROR(IF(OR(GeneralTable[[#This Row],[Exclude From Chart]]="X",PerfPowerST4[[#This Row],[ExcludeHere]]="X"),NA(),GeneralTable[[#This Row],[Cons. MT]]),NA())</f>
        <v>#N/A</v>
      </c>
      <c r="F154" s="23" t="e">
        <f>IFERROR(IF(OR(GeneralTable[[#This Row],[Exclude From Chart]]="X",PerfPowerST4[[#This Row],[ExcludeHere]]="X"),NA(),GeneralTable[[#This Row],[Dur. MT]]),NA())</f>
        <v>#N/A</v>
      </c>
    </row>
    <row r="155" spans="2:6" x14ac:dyDescent="0.3">
      <c r="B155" s="31" t="e">
        <f>IFERROR(GeneralTable[[#This Row],[Ref.]],NA())</f>
        <v>#N/A</v>
      </c>
      <c r="C155" s="21" t="e">
        <f>IFERROR(IF(GeneralTable[[#This Row],[Exclude From Chart]]="X",NA(),GeneralTable[[#This Row],[CPU]]&amp; " [" &amp; GeneralTable[[#This Row],[Ref.]] &amp; "]"),NA())</f>
        <v>#N/A</v>
      </c>
      <c r="D155" s="21"/>
      <c r="E155" s="22" t="e">
        <f>IFERROR(IF(OR(GeneralTable[[#This Row],[Exclude From Chart]]="X",PerfPowerST4[[#This Row],[ExcludeHere]]="X"),NA(),GeneralTable[[#This Row],[Cons. MT]]),NA())</f>
        <v>#N/A</v>
      </c>
      <c r="F155" s="23" t="e">
        <f>IFERROR(IF(OR(GeneralTable[[#This Row],[Exclude From Chart]]="X",PerfPowerST4[[#This Row],[ExcludeHere]]="X"),NA(),GeneralTable[[#This Row],[Dur. MT]]),NA())</f>
        <v>#N/A</v>
      </c>
    </row>
    <row r="156" spans="2:6" x14ac:dyDescent="0.3">
      <c r="B156" s="31" t="e">
        <f>IFERROR(GeneralTable[[#This Row],[Ref.]],NA())</f>
        <v>#N/A</v>
      </c>
      <c r="C156" s="21" t="e">
        <f>IFERROR(IF(GeneralTable[[#This Row],[Exclude From Chart]]="X",NA(),GeneralTable[[#This Row],[CPU]]&amp; " [" &amp; GeneralTable[[#This Row],[Ref.]] &amp; "]"),NA())</f>
        <v>#N/A</v>
      </c>
      <c r="D156" s="21"/>
      <c r="E156" s="22" t="e">
        <f>IFERROR(IF(OR(GeneralTable[[#This Row],[Exclude From Chart]]="X",PerfPowerST4[[#This Row],[ExcludeHere]]="X"),NA(),GeneralTable[[#This Row],[Cons. MT]]),NA())</f>
        <v>#N/A</v>
      </c>
      <c r="F156" s="23" t="e">
        <f>IFERROR(IF(OR(GeneralTable[[#This Row],[Exclude From Chart]]="X",PerfPowerST4[[#This Row],[ExcludeHere]]="X"),NA(),GeneralTable[[#This Row],[Dur. MT]]),NA())</f>
        <v>#N/A</v>
      </c>
    </row>
    <row r="157" spans="2:6" x14ac:dyDescent="0.3">
      <c r="B157" s="31" t="e">
        <f>IFERROR(GeneralTable[[#This Row],[Ref.]],NA())</f>
        <v>#N/A</v>
      </c>
      <c r="C157" s="21" t="e">
        <f>IFERROR(IF(GeneralTable[[#This Row],[Exclude From Chart]]="X",NA(),GeneralTable[[#This Row],[CPU]]&amp; " [" &amp; GeneralTable[[#This Row],[Ref.]] &amp; "]"),NA())</f>
        <v>#N/A</v>
      </c>
      <c r="D157" s="21"/>
      <c r="E157" s="22" t="e">
        <f>IFERROR(IF(OR(GeneralTable[[#This Row],[Exclude From Chart]]="X",PerfPowerST4[[#This Row],[ExcludeHere]]="X"),NA(),GeneralTable[[#This Row],[Cons. MT]]),NA())</f>
        <v>#N/A</v>
      </c>
      <c r="F157" s="23" t="e">
        <f>IFERROR(IF(OR(GeneralTable[[#This Row],[Exclude From Chart]]="X",PerfPowerST4[[#This Row],[ExcludeHere]]="X"),NA(),GeneralTable[[#This Row],[Dur. MT]]),NA())</f>
        <v>#N/A</v>
      </c>
    </row>
    <row r="158" spans="2:6" x14ac:dyDescent="0.3">
      <c r="B158" s="31" t="e">
        <f>IFERROR(GeneralTable[[#This Row],[Ref.]],NA())</f>
        <v>#N/A</v>
      </c>
      <c r="C158" s="21" t="e">
        <f>IFERROR(IF(GeneralTable[[#This Row],[Exclude From Chart]]="X",NA(),GeneralTable[[#This Row],[CPU]]&amp; " [" &amp; GeneralTable[[#This Row],[Ref.]] &amp; "]"),NA())</f>
        <v>#N/A</v>
      </c>
      <c r="D158" s="21"/>
      <c r="E158" s="22" t="e">
        <f>IFERROR(IF(OR(GeneralTable[[#This Row],[Exclude From Chart]]="X",PerfPowerST4[[#This Row],[ExcludeHere]]="X"),NA(),GeneralTable[[#This Row],[Cons. MT]]),NA())</f>
        <v>#N/A</v>
      </c>
      <c r="F158" s="23" t="e">
        <f>IFERROR(IF(OR(GeneralTable[[#This Row],[Exclude From Chart]]="X",PerfPowerST4[[#This Row],[ExcludeHere]]="X"),NA(),GeneralTable[[#This Row],[Dur. MT]]),NA())</f>
        <v>#N/A</v>
      </c>
    </row>
    <row r="159" spans="2:6" x14ac:dyDescent="0.3">
      <c r="B159" s="31" t="e">
        <f>IFERROR(GeneralTable[[#This Row],[Ref.]],NA())</f>
        <v>#N/A</v>
      </c>
      <c r="C159" s="21" t="e">
        <f>IFERROR(IF(GeneralTable[[#This Row],[Exclude From Chart]]="X",NA(),GeneralTable[[#This Row],[CPU]]&amp; " [" &amp; GeneralTable[[#This Row],[Ref.]] &amp; "]"),NA())</f>
        <v>#N/A</v>
      </c>
      <c r="D159" s="21"/>
      <c r="E159" s="22" t="e">
        <f>IFERROR(IF(OR(GeneralTable[[#This Row],[Exclude From Chart]]="X",PerfPowerST4[[#This Row],[ExcludeHere]]="X"),NA(),GeneralTable[[#This Row],[Cons. MT]]),NA())</f>
        <v>#N/A</v>
      </c>
      <c r="F159" s="23" t="e">
        <f>IFERROR(IF(OR(GeneralTable[[#This Row],[Exclude From Chart]]="X",PerfPowerST4[[#This Row],[ExcludeHere]]="X"),NA(),GeneralTable[[#This Row],[Dur. MT]]),NA())</f>
        <v>#N/A</v>
      </c>
    </row>
    <row r="160" spans="2:6" x14ac:dyDescent="0.3">
      <c r="B160" s="31" t="e">
        <f>IFERROR(GeneralTable[[#This Row],[Ref.]],NA())</f>
        <v>#N/A</v>
      </c>
      <c r="C160" s="21" t="e">
        <f>IFERROR(IF(GeneralTable[[#This Row],[Exclude From Chart]]="X",NA(),GeneralTable[[#This Row],[CPU]]&amp; " [" &amp; GeneralTable[[#This Row],[Ref.]] &amp; "]"),NA())</f>
        <v>#N/A</v>
      </c>
      <c r="D160" s="21"/>
      <c r="E160" s="22" t="e">
        <f>IFERROR(IF(OR(GeneralTable[[#This Row],[Exclude From Chart]]="X",PerfPowerST4[[#This Row],[ExcludeHere]]="X"),NA(),GeneralTable[[#This Row],[Cons. MT]]),NA())</f>
        <v>#N/A</v>
      </c>
      <c r="F160" s="23" t="e">
        <f>IFERROR(IF(OR(GeneralTable[[#This Row],[Exclude From Chart]]="X",PerfPowerST4[[#This Row],[ExcludeHere]]="X"),NA(),GeneralTable[[#This Row],[Dur. MT]]),NA())</f>
        <v>#N/A</v>
      </c>
    </row>
    <row r="161" spans="2:6" x14ac:dyDescent="0.3">
      <c r="B161" s="31" t="e">
        <f>IFERROR(GeneralTable[[#This Row],[Ref.]],NA())</f>
        <v>#N/A</v>
      </c>
      <c r="C161" s="21" t="e">
        <f>IFERROR(IF(GeneralTable[[#This Row],[Exclude From Chart]]="X",NA(),GeneralTable[[#This Row],[CPU]]&amp; " [" &amp; GeneralTable[[#This Row],[Ref.]] &amp; "]"),NA())</f>
        <v>#N/A</v>
      </c>
      <c r="D161" s="21"/>
      <c r="E161" s="22" t="e">
        <f>IFERROR(IF(OR(GeneralTable[[#This Row],[Exclude From Chart]]="X",PerfPowerST4[[#This Row],[ExcludeHere]]="X"),NA(),GeneralTable[[#This Row],[Cons. MT]]),NA())</f>
        <v>#N/A</v>
      </c>
      <c r="F161" s="23" t="e">
        <f>IFERROR(IF(OR(GeneralTable[[#This Row],[Exclude From Chart]]="X",PerfPowerST4[[#This Row],[ExcludeHere]]="X"),NA(),GeneralTable[[#This Row],[Dur. MT]]),NA())</f>
        <v>#N/A</v>
      </c>
    </row>
    <row r="162" spans="2:6" x14ac:dyDescent="0.3">
      <c r="B162" s="31" t="e">
        <f>IFERROR(GeneralTable[[#This Row],[Ref.]],NA())</f>
        <v>#N/A</v>
      </c>
      <c r="C162" s="21" t="e">
        <f>IFERROR(IF(GeneralTable[[#This Row],[Exclude From Chart]]="X",NA(),GeneralTable[[#This Row],[CPU]]&amp; " [" &amp; GeneralTable[[#This Row],[Ref.]] &amp; "]"),NA())</f>
        <v>#N/A</v>
      </c>
      <c r="D162" s="21"/>
      <c r="E162" s="22" t="e">
        <f>IFERROR(IF(OR(GeneralTable[[#This Row],[Exclude From Chart]]="X",PerfPowerST4[[#This Row],[ExcludeHere]]="X"),NA(),GeneralTable[[#This Row],[Cons. MT]]),NA())</f>
        <v>#N/A</v>
      </c>
      <c r="F162" s="23" t="e">
        <f>IFERROR(IF(OR(GeneralTable[[#This Row],[Exclude From Chart]]="X",PerfPowerST4[[#This Row],[ExcludeHere]]="X"),NA(),GeneralTable[[#This Row],[Dur. MT]]),NA())</f>
        <v>#N/A</v>
      </c>
    </row>
    <row r="163" spans="2:6" x14ac:dyDescent="0.3">
      <c r="B163" s="31" t="e">
        <f>IFERROR(GeneralTable[[#This Row],[Ref.]],NA())</f>
        <v>#N/A</v>
      </c>
      <c r="C163" s="21" t="e">
        <f>IFERROR(IF(GeneralTable[[#This Row],[Exclude From Chart]]="X",NA(),GeneralTable[[#This Row],[CPU]]&amp; " [" &amp; GeneralTable[[#This Row],[Ref.]] &amp; "]"),NA())</f>
        <v>#N/A</v>
      </c>
      <c r="D163" s="21"/>
      <c r="E163" s="22" t="e">
        <f>IFERROR(IF(OR(GeneralTable[[#This Row],[Exclude From Chart]]="X",PerfPowerST4[[#This Row],[ExcludeHere]]="X"),NA(),GeneralTable[[#This Row],[Cons. MT]]),NA())</f>
        <v>#N/A</v>
      </c>
      <c r="F163" s="23" t="e">
        <f>IFERROR(IF(OR(GeneralTable[[#This Row],[Exclude From Chart]]="X",PerfPowerST4[[#This Row],[ExcludeHere]]="X"),NA(),GeneralTable[[#This Row],[Dur. MT]]),NA())</f>
        <v>#N/A</v>
      </c>
    </row>
    <row r="164" spans="2:6" x14ac:dyDescent="0.3">
      <c r="B164" s="31" t="e">
        <f>IFERROR(GeneralTable[[#This Row],[Ref.]],NA())</f>
        <v>#N/A</v>
      </c>
      <c r="C164" s="21" t="e">
        <f>IFERROR(IF(GeneralTable[[#This Row],[Exclude From Chart]]="X",NA(),GeneralTable[[#This Row],[CPU]]&amp; " [" &amp; GeneralTable[[#This Row],[Ref.]] &amp; "]"),NA())</f>
        <v>#N/A</v>
      </c>
      <c r="D164" s="21"/>
      <c r="E164" s="22" t="e">
        <f>IFERROR(IF(OR(GeneralTable[[#This Row],[Exclude From Chart]]="X",PerfPowerST4[[#This Row],[ExcludeHere]]="X"),NA(),GeneralTable[[#This Row],[Cons. MT]]),NA())</f>
        <v>#N/A</v>
      </c>
      <c r="F164" s="23" t="e">
        <f>IFERROR(IF(OR(GeneralTable[[#This Row],[Exclude From Chart]]="X",PerfPowerST4[[#This Row],[ExcludeHere]]="X"),NA(),GeneralTable[[#This Row],[Dur. MT]]),NA())</f>
        <v>#N/A</v>
      </c>
    </row>
    <row r="165" spans="2:6" x14ac:dyDescent="0.3">
      <c r="B165" s="31" t="e">
        <f>IFERROR(GeneralTable[[#This Row],[Ref.]],NA())</f>
        <v>#N/A</v>
      </c>
      <c r="C165" s="21" t="e">
        <f>IFERROR(IF(GeneralTable[[#This Row],[Exclude From Chart]]="X",NA(),GeneralTable[[#This Row],[CPU]]&amp; " [" &amp; GeneralTable[[#This Row],[Ref.]] &amp; "]"),NA())</f>
        <v>#N/A</v>
      </c>
      <c r="D165" s="21"/>
      <c r="E165" s="22" t="e">
        <f>IFERROR(IF(OR(GeneralTable[[#This Row],[Exclude From Chart]]="X",PerfPowerST4[[#This Row],[ExcludeHere]]="X"),NA(),GeneralTable[[#This Row],[Cons. MT]]),NA())</f>
        <v>#N/A</v>
      </c>
      <c r="F165" s="23" t="e">
        <f>IFERROR(IF(OR(GeneralTable[[#This Row],[Exclude From Chart]]="X",PerfPowerST4[[#This Row],[ExcludeHere]]="X"),NA(),GeneralTable[[#This Row],[Dur. MT]]),NA())</f>
        <v>#N/A</v>
      </c>
    </row>
    <row r="166" spans="2:6" x14ac:dyDescent="0.3">
      <c r="B166" s="31" t="e">
        <f>IFERROR(GeneralTable[[#This Row],[Ref.]],NA())</f>
        <v>#N/A</v>
      </c>
      <c r="C166" s="21" t="e">
        <f>IFERROR(IF(GeneralTable[[#This Row],[Exclude From Chart]]="X",NA(),GeneralTable[[#This Row],[CPU]]&amp; " [" &amp; GeneralTable[[#This Row],[Ref.]] &amp; "]"),NA())</f>
        <v>#N/A</v>
      </c>
      <c r="D166" s="21"/>
      <c r="E166" s="22" t="e">
        <f>IFERROR(IF(OR(GeneralTable[[#This Row],[Exclude From Chart]]="X",PerfPowerST4[[#This Row],[ExcludeHere]]="X"),NA(),GeneralTable[[#This Row],[Cons. MT]]),NA())</f>
        <v>#N/A</v>
      </c>
      <c r="F166" s="23" t="e">
        <f>IFERROR(IF(OR(GeneralTable[[#This Row],[Exclude From Chart]]="X",PerfPowerST4[[#This Row],[ExcludeHere]]="X"),NA(),GeneralTable[[#This Row],[Dur. MT]]),NA())</f>
        <v>#N/A</v>
      </c>
    </row>
    <row r="167" spans="2:6" x14ac:dyDescent="0.3">
      <c r="B167" s="31" t="e">
        <f>IFERROR(GeneralTable[[#This Row],[Ref.]],NA())</f>
        <v>#N/A</v>
      </c>
      <c r="C167" s="21" t="e">
        <f>IFERROR(IF(GeneralTable[[#This Row],[Exclude From Chart]]="X",NA(),GeneralTable[[#This Row],[CPU]]&amp; " [" &amp; GeneralTable[[#This Row],[Ref.]] &amp; "]"),NA())</f>
        <v>#N/A</v>
      </c>
      <c r="D167" s="21"/>
      <c r="E167" s="22" t="e">
        <f>IFERROR(IF(OR(GeneralTable[[#This Row],[Exclude From Chart]]="X",PerfPowerST4[[#This Row],[ExcludeHere]]="X"),NA(),GeneralTable[[#This Row],[Cons. MT]]),NA())</f>
        <v>#N/A</v>
      </c>
      <c r="F167" s="23" t="e">
        <f>IFERROR(IF(OR(GeneralTable[[#This Row],[Exclude From Chart]]="X",PerfPowerST4[[#This Row],[ExcludeHere]]="X"),NA(),GeneralTable[[#This Row],[Dur. MT]]),NA())</f>
        <v>#N/A</v>
      </c>
    </row>
    <row r="168" spans="2:6" x14ac:dyDescent="0.3">
      <c r="B168" s="31" t="e">
        <f>IFERROR(GeneralTable[[#This Row],[Ref.]],NA())</f>
        <v>#N/A</v>
      </c>
      <c r="C168" s="21" t="e">
        <f>IFERROR(IF(GeneralTable[[#This Row],[Exclude From Chart]]="X",NA(),GeneralTable[[#This Row],[CPU]]&amp; " [" &amp; GeneralTable[[#This Row],[Ref.]] &amp; "]"),NA())</f>
        <v>#N/A</v>
      </c>
      <c r="D168" s="21"/>
      <c r="E168" s="22" t="e">
        <f>IFERROR(IF(OR(GeneralTable[[#This Row],[Exclude From Chart]]="X",PerfPowerST4[[#This Row],[ExcludeHere]]="X"),NA(),GeneralTable[[#This Row],[Cons. MT]]),NA())</f>
        <v>#N/A</v>
      </c>
      <c r="F168" s="23" t="e">
        <f>IFERROR(IF(OR(GeneralTable[[#This Row],[Exclude From Chart]]="X",PerfPowerST4[[#This Row],[ExcludeHere]]="X"),NA(),GeneralTable[[#This Row],[Dur. MT]]),NA())</f>
        <v>#N/A</v>
      </c>
    </row>
    <row r="169" spans="2:6" x14ac:dyDescent="0.3">
      <c r="B169" s="31" t="e">
        <f>IFERROR(GeneralTable[[#This Row],[Ref.]],NA())</f>
        <v>#N/A</v>
      </c>
      <c r="C169" s="21" t="e">
        <f>IFERROR(IF(GeneralTable[[#This Row],[Exclude From Chart]]="X",NA(),GeneralTable[[#This Row],[CPU]]&amp; " [" &amp; GeneralTable[[#This Row],[Ref.]] &amp; "]"),NA())</f>
        <v>#N/A</v>
      </c>
      <c r="D169" s="21"/>
      <c r="E169" s="22" t="e">
        <f>IFERROR(IF(OR(GeneralTable[[#This Row],[Exclude From Chart]]="X",PerfPowerST4[[#This Row],[ExcludeHere]]="X"),NA(),GeneralTable[[#This Row],[Cons. MT]]),NA())</f>
        <v>#N/A</v>
      </c>
      <c r="F169" s="23" t="e">
        <f>IFERROR(IF(OR(GeneralTable[[#This Row],[Exclude From Chart]]="X",PerfPowerST4[[#This Row],[ExcludeHere]]="X"),NA(),GeneralTable[[#This Row],[Dur. MT]]),NA())</f>
        <v>#N/A</v>
      </c>
    </row>
    <row r="170" spans="2:6" x14ac:dyDescent="0.3">
      <c r="B170" s="31" t="e">
        <f>IFERROR(GeneralTable[[#This Row],[Ref.]],NA())</f>
        <v>#N/A</v>
      </c>
      <c r="C170" s="21" t="e">
        <f>IFERROR(IF(GeneralTable[[#This Row],[Exclude From Chart]]="X",NA(),GeneralTable[[#This Row],[CPU]]&amp; " [" &amp; GeneralTable[[#This Row],[Ref.]] &amp; "]"),NA())</f>
        <v>#N/A</v>
      </c>
      <c r="D170" s="21"/>
      <c r="E170" s="22" t="e">
        <f>IFERROR(IF(OR(GeneralTable[[#This Row],[Exclude From Chart]]="X",PerfPowerST4[[#This Row],[ExcludeHere]]="X"),NA(),GeneralTable[[#This Row],[Cons. MT]]),NA())</f>
        <v>#N/A</v>
      </c>
      <c r="F170" s="23" t="e">
        <f>IFERROR(IF(OR(GeneralTable[[#This Row],[Exclude From Chart]]="X",PerfPowerST4[[#This Row],[ExcludeHere]]="X"),NA(),GeneralTable[[#This Row],[Dur. MT]]),NA())</f>
        <v>#N/A</v>
      </c>
    </row>
    <row r="171" spans="2:6" x14ac:dyDescent="0.3">
      <c r="B171" s="31" t="e">
        <f>IFERROR(GeneralTable[[#This Row],[Ref.]],NA())</f>
        <v>#N/A</v>
      </c>
      <c r="C171" s="21" t="e">
        <f>IFERROR(IF(GeneralTable[[#This Row],[Exclude From Chart]]="X",NA(),GeneralTable[[#This Row],[CPU]]&amp; " [" &amp; GeneralTable[[#This Row],[Ref.]] &amp; "]"),NA())</f>
        <v>#N/A</v>
      </c>
      <c r="D171" s="21"/>
      <c r="E171" s="22" t="e">
        <f>IFERROR(IF(OR(GeneralTable[[#This Row],[Exclude From Chart]]="X",PerfPowerST4[[#This Row],[ExcludeHere]]="X"),NA(),GeneralTable[[#This Row],[Cons. MT]]),NA())</f>
        <v>#N/A</v>
      </c>
      <c r="F171" s="23" t="e">
        <f>IFERROR(IF(OR(GeneralTable[[#This Row],[Exclude From Chart]]="X",PerfPowerST4[[#This Row],[ExcludeHere]]="X"),NA(),GeneralTable[[#This Row],[Dur. MT]]),NA())</f>
        <v>#N/A</v>
      </c>
    </row>
    <row r="172" spans="2:6" x14ac:dyDescent="0.3">
      <c r="B172" s="31" t="e">
        <f>IFERROR(GeneralTable[[#This Row],[Ref.]],NA())</f>
        <v>#N/A</v>
      </c>
      <c r="C172" s="21" t="e">
        <f>IFERROR(IF(GeneralTable[[#This Row],[Exclude From Chart]]="X",NA(),GeneralTable[[#This Row],[CPU]]&amp; " [" &amp; GeneralTable[[#This Row],[Ref.]] &amp; "]"),NA())</f>
        <v>#N/A</v>
      </c>
      <c r="D172" s="21"/>
      <c r="E172" s="22" t="e">
        <f>IFERROR(IF(OR(GeneralTable[[#This Row],[Exclude From Chart]]="X",PerfPowerST4[[#This Row],[ExcludeHere]]="X"),NA(),GeneralTable[[#This Row],[Cons. MT]]),NA())</f>
        <v>#N/A</v>
      </c>
      <c r="F172" s="23" t="e">
        <f>IFERROR(IF(OR(GeneralTable[[#This Row],[Exclude From Chart]]="X",PerfPowerST4[[#This Row],[ExcludeHere]]="X"),NA(),GeneralTable[[#This Row],[Dur. MT]]),NA())</f>
        <v>#N/A</v>
      </c>
    </row>
    <row r="173" spans="2:6" x14ac:dyDescent="0.3">
      <c r="B173" s="31" t="e">
        <f>IFERROR(GeneralTable[[#This Row],[Ref.]],NA())</f>
        <v>#N/A</v>
      </c>
      <c r="C173" s="21" t="e">
        <f>IFERROR(IF(GeneralTable[[#This Row],[Exclude From Chart]]="X",NA(),GeneralTable[[#This Row],[CPU]]&amp; " [" &amp; GeneralTable[[#This Row],[Ref.]] &amp; "]"),NA())</f>
        <v>#N/A</v>
      </c>
      <c r="D173" s="21"/>
      <c r="E173" s="22" t="e">
        <f>IFERROR(IF(OR(GeneralTable[[#This Row],[Exclude From Chart]]="X",PerfPowerST4[[#This Row],[ExcludeHere]]="X"),NA(),GeneralTable[[#This Row],[Cons. MT]]),NA())</f>
        <v>#N/A</v>
      </c>
      <c r="F173" s="23" t="e">
        <f>IFERROR(IF(OR(GeneralTable[[#This Row],[Exclude From Chart]]="X",PerfPowerST4[[#This Row],[ExcludeHere]]="X"),NA(),GeneralTable[[#This Row],[Dur. MT]]),NA())</f>
        <v>#N/A</v>
      </c>
    </row>
    <row r="174" spans="2:6" x14ac:dyDescent="0.3">
      <c r="B174" s="31" t="e">
        <f>IFERROR(GeneralTable[[#This Row],[Ref.]],NA())</f>
        <v>#N/A</v>
      </c>
      <c r="C174" s="21" t="e">
        <f>IFERROR(IF(GeneralTable[[#This Row],[Exclude From Chart]]="X",NA(),GeneralTable[[#This Row],[CPU]]&amp; " [" &amp; GeneralTable[[#This Row],[Ref.]] &amp; "]"),NA())</f>
        <v>#N/A</v>
      </c>
      <c r="D174" s="21"/>
      <c r="E174" s="22" t="e">
        <f>IFERROR(IF(OR(GeneralTable[[#This Row],[Exclude From Chart]]="X",PerfPowerST4[[#This Row],[ExcludeHere]]="X"),NA(),GeneralTable[[#This Row],[Cons. MT]]),NA())</f>
        <v>#N/A</v>
      </c>
      <c r="F174" s="23" t="e">
        <f>IFERROR(IF(OR(GeneralTable[[#This Row],[Exclude From Chart]]="X",PerfPowerST4[[#This Row],[ExcludeHere]]="X"),NA(),GeneralTable[[#This Row],[Dur. MT]]),NA())</f>
        <v>#N/A</v>
      </c>
    </row>
    <row r="175" spans="2:6" x14ac:dyDescent="0.3">
      <c r="B175" s="31" t="e">
        <f>IFERROR(GeneralTable[[#This Row],[Ref.]],NA())</f>
        <v>#N/A</v>
      </c>
      <c r="C175" s="21" t="e">
        <f>IFERROR(IF(GeneralTable[[#This Row],[Exclude From Chart]]="X",NA(),GeneralTable[[#This Row],[CPU]]&amp; " [" &amp; GeneralTable[[#This Row],[Ref.]] &amp; "]"),NA())</f>
        <v>#N/A</v>
      </c>
      <c r="D175" s="21"/>
      <c r="E175" s="22" t="e">
        <f>IFERROR(IF(OR(GeneralTable[[#This Row],[Exclude From Chart]]="X",PerfPowerST4[[#This Row],[ExcludeHere]]="X"),NA(),GeneralTable[[#This Row],[Cons. MT]]),NA())</f>
        <v>#N/A</v>
      </c>
      <c r="F175" s="23" t="e">
        <f>IFERROR(IF(OR(GeneralTable[[#This Row],[Exclude From Chart]]="X",PerfPowerST4[[#This Row],[ExcludeHere]]="X"),NA(),GeneralTable[[#This Row],[Dur. MT]]),NA())</f>
        <v>#N/A</v>
      </c>
    </row>
    <row r="176" spans="2:6" x14ac:dyDescent="0.3">
      <c r="B176" s="31" t="e">
        <f>IFERROR(GeneralTable[[#This Row],[Ref.]],NA())</f>
        <v>#N/A</v>
      </c>
      <c r="C176" s="21" t="e">
        <f>IFERROR(IF(GeneralTable[[#This Row],[Exclude From Chart]]="X",NA(),GeneralTable[[#This Row],[CPU]]&amp; " [" &amp; GeneralTable[[#This Row],[Ref.]] &amp; "]"),NA())</f>
        <v>#N/A</v>
      </c>
      <c r="D176" s="21"/>
      <c r="E176" s="22" t="e">
        <f>IFERROR(IF(OR(GeneralTable[[#This Row],[Exclude From Chart]]="X",PerfPowerST4[[#This Row],[ExcludeHere]]="X"),NA(),GeneralTable[[#This Row],[Cons. MT]]),NA())</f>
        <v>#N/A</v>
      </c>
      <c r="F176" s="23" t="e">
        <f>IFERROR(IF(OR(GeneralTable[[#This Row],[Exclude From Chart]]="X",PerfPowerST4[[#This Row],[ExcludeHere]]="X"),NA(),GeneralTable[[#This Row],[Dur. MT]]),NA())</f>
        <v>#N/A</v>
      </c>
    </row>
    <row r="177" spans="2:6" x14ac:dyDescent="0.3">
      <c r="B177" s="31" t="e">
        <f>IFERROR(GeneralTable[[#This Row],[Ref.]],NA())</f>
        <v>#N/A</v>
      </c>
      <c r="C177" s="21" t="e">
        <f>IFERROR(IF(GeneralTable[[#This Row],[Exclude From Chart]]="X",NA(),GeneralTable[[#This Row],[CPU]]&amp; " [" &amp; GeneralTable[[#This Row],[Ref.]] &amp; "]"),NA())</f>
        <v>#N/A</v>
      </c>
      <c r="D177" s="21"/>
      <c r="E177" s="22" t="e">
        <f>IFERROR(IF(OR(GeneralTable[[#This Row],[Exclude From Chart]]="X",PerfPowerST4[[#This Row],[ExcludeHere]]="X"),NA(),GeneralTable[[#This Row],[Cons. MT]]),NA())</f>
        <v>#N/A</v>
      </c>
      <c r="F177" s="23" t="e">
        <f>IFERROR(IF(OR(GeneralTable[[#This Row],[Exclude From Chart]]="X",PerfPowerST4[[#This Row],[ExcludeHere]]="X"),NA(),GeneralTable[[#This Row],[Dur. MT]]),NA())</f>
        <v>#N/A</v>
      </c>
    </row>
    <row r="178" spans="2:6" x14ac:dyDescent="0.3">
      <c r="B178" s="31" t="e">
        <f>IFERROR(GeneralTable[[#This Row],[Ref.]],NA())</f>
        <v>#N/A</v>
      </c>
      <c r="C178" s="21" t="e">
        <f>IFERROR(IF(GeneralTable[[#This Row],[Exclude From Chart]]="X",NA(),GeneralTable[[#This Row],[CPU]]&amp; " [" &amp; GeneralTable[[#This Row],[Ref.]] &amp; "]"),NA())</f>
        <v>#N/A</v>
      </c>
      <c r="D178" s="21"/>
      <c r="E178" s="22" t="e">
        <f>IFERROR(IF(OR(GeneralTable[[#This Row],[Exclude From Chart]]="X",PerfPowerST4[[#This Row],[ExcludeHere]]="X"),NA(),GeneralTable[[#This Row],[Cons. MT]]),NA())</f>
        <v>#N/A</v>
      </c>
      <c r="F178" s="23" t="e">
        <f>IFERROR(IF(OR(GeneralTable[[#This Row],[Exclude From Chart]]="X",PerfPowerST4[[#This Row],[ExcludeHere]]="X"),NA(),GeneralTable[[#This Row],[Dur. MT]]),NA())</f>
        <v>#N/A</v>
      </c>
    </row>
    <row r="179" spans="2:6" x14ac:dyDescent="0.3">
      <c r="B179" s="31" t="e">
        <f>IFERROR(GeneralTable[[#This Row],[Ref.]],NA())</f>
        <v>#N/A</v>
      </c>
      <c r="C179" s="21" t="e">
        <f>IFERROR(IF(GeneralTable[[#This Row],[Exclude From Chart]]="X",NA(),GeneralTable[[#This Row],[CPU]]&amp; " [" &amp; GeneralTable[[#This Row],[Ref.]] &amp; "]"),NA())</f>
        <v>#N/A</v>
      </c>
      <c r="D179" s="21"/>
      <c r="E179" s="22" t="e">
        <f>IFERROR(IF(OR(GeneralTable[[#This Row],[Exclude From Chart]]="X",PerfPowerST4[[#This Row],[ExcludeHere]]="X"),NA(),GeneralTable[[#This Row],[Cons. MT]]),NA())</f>
        <v>#N/A</v>
      </c>
      <c r="F179" s="23" t="e">
        <f>IFERROR(IF(OR(GeneralTable[[#This Row],[Exclude From Chart]]="X",PerfPowerST4[[#This Row],[ExcludeHere]]="X"),NA(),GeneralTable[[#This Row],[Dur. MT]]),NA())</f>
        <v>#N/A</v>
      </c>
    </row>
    <row r="180" spans="2:6" x14ac:dyDescent="0.3">
      <c r="B180" s="31" t="e">
        <f>IFERROR(GeneralTable[[#This Row],[Ref.]],NA())</f>
        <v>#N/A</v>
      </c>
      <c r="C180" s="21" t="e">
        <f>IFERROR(IF(GeneralTable[[#This Row],[Exclude From Chart]]="X",NA(),GeneralTable[[#This Row],[CPU]]&amp; " [" &amp; GeneralTable[[#This Row],[Ref.]] &amp; "]"),NA())</f>
        <v>#N/A</v>
      </c>
      <c r="D180" s="21"/>
      <c r="E180" s="22" t="e">
        <f>IFERROR(IF(OR(GeneralTable[[#This Row],[Exclude From Chart]]="X",PerfPowerST4[[#This Row],[ExcludeHere]]="X"),NA(),GeneralTable[[#This Row],[Cons. MT]]),NA())</f>
        <v>#N/A</v>
      </c>
      <c r="F180" s="23" t="e">
        <f>IFERROR(IF(OR(GeneralTable[[#This Row],[Exclude From Chart]]="X",PerfPowerST4[[#This Row],[ExcludeHere]]="X"),NA(),GeneralTable[[#This Row],[Dur. MT]]),NA())</f>
        <v>#N/A</v>
      </c>
    </row>
    <row r="181" spans="2:6" x14ac:dyDescent="0.3">
      <c r="B181" s="31" t="e">
        <f>IFERROR(GeneralTable[[#This Row],[Ref.]],NA())</f>
        <v>#N/A</v>
      </c>
      <c r="C181" s="21" t="e">
        <f>IFERROR(IF(GeneralTable[[#This Row],[Exclude From Chart]]="X",NA(),GeneralTable[[#This Row],[CPU]]&amp; " [" &amp; GeneralTable[[#This Row],[Ref.]] &amp; "]"),NA())</f>
        <v>#N/A</v>
      </c>
      <c r="D181" s="21"/>
      <c r="E181" s="22" t="e">
        <f>IFERROR(IF(OR(GeneralTable[[#This Row],[Exclude From Chart]]="X",PerfPowerST4[[#This Row],[ExcludeHere]]="X"),NA(),GeneralTable[[#This Row],[Cons. MT]]),NA())</f>
        <v>#N/A</v>
      </c>
      <c r="F181" s="23" t="e">
        <f>IFERROR(IF(OR(GeneralTable[[#This Row],[Exclude From Chart]]="X",PerfPowerST4[[#This Row],[ExcludeHere]]="X"),NA(),GeneralTable[[#This Row],[Dur. MT]]),NA())</f>
        <v>#N/A</v>
      </c>
    </row>
    <row r="182" spans="2:6" x14ac:dyDescent="0.3">
      <c r="B182" s="31" t="e">
        <f>IFERROR(GeneralTable[[#This Row],[Ref.]],NA())</f>
        <v>#N/A</v>
      </c>
      <c r="C182" s="21" t="e">
        <f>IFERROR(IF(GeneralTable[[#This Row],[Exclude From Chart]]="X",NA(),GeneralTable[[#This Row],[CPU]]&amp; " [" &amp; GeneralTable[[#This Row],[Ref.]] &amp; "]"),NA())</f>
        <v>#N/A</v>
      </c>
      <c r="D182" s="21"/>
      <c r="E182" s="22" t="e">
        <f>IFERROR(IF(OR(GeneralTable[[#This Row],[Exclude From Chart]]="X",PerfPowerST4[[#This Row],[ExcludeHere]]="X"),NA(),GeneralTable[[#This Row],[Cons. MT]]),NA())</f>
        <v>#N/A</v>
      </c>
      <c r="F182" s="23" t="e">
        <f>IFERROR(IF(OR(GeneralTable[[#This Row],[Exclude From Chart]]="X",PerfPowerST4[[#This Row],[ExcludeHere]]="X"),NA(),GeneralTable[[#This Row],[Dur. MT]]),NA())</f>
        <v>#N/A</v>
      </c>
    </row>
    <row r="183" spans="2:6" x14ac:dyDescent="0.3">
      <c r="B183" s="31" t="e">
        <f>IFERROR(GeneralTable[[#This Row],[Ref.]],NA())</f>
        <v>#N/A</v>
      </c>
      <c r="C183" s="21" t="e">
        <f>IFERROR(IF(GeneralTable[[#This Row],[Exclude From Chart]]="X",NA(),GeneralTable[[#This Row],[CPU]]&amp; " [" &amp; GeneralTable[[#This Row],[Ref.]] &amp; "]"),NA())</f>
        <v>#N/A</v>
      </c>
      <c r="D183" s="21"/>
      <c r="E183" s="22" t="e">
        <f>IFERROR(IF(OR(GeneralTable[[#This Row],[Exclude From Chart]]="X",PerfPowerST4[[#This Row],[ExcludeHere]]="X"),NA(),GeneralTable[[#This Row],[Cons. MT]]),NA())</f>
        <v>#N/A</v>
      </c>
      <c r="F183" s="23" t="e">
        <f>IFERROR(IF(OR(GeneralTable[[#This Row],[Exclude From Chart]]="X",PerfPowerST4[[#This Row],[ExcludeHere]]="X"),NA(),GeneralTable[[#This Row],[Dur. MT]]),NA())</f>
        <v>#N/A</v>
      </c>
    </row>
    <row r="184" spans="2:6" x14ac:dyDescent="0.3">
      <c r="B184" s="31" t="e">
        <f>IFERROR(GeneralTable[[#This Row],[Ref.]],NA())</f>
        <v>#N/A</v>
      </c>
      <c r="C184" s="21" t="e">
        <f>IFERROR(IF(GeneralTable[[#This Row],[Exclude From Chart]]="X",NA(),GeneralTable[[#This Row],[CPU]]&amp; " [" &amp; GeneralTable[[#This Row],[Ref.]] &amp; "]"),NA())</f>
        <v>#N/A</v>
      </c>
      <c r="D184" s="21"/>
      <c r="E184" s="22" t="e">
        <f>IFERROR(IF(OR(GeneralTable[[#This Row],[Exclude From Chart]]="X",PerfPowerST4[[#This Row],[ExcludeHere]]="X"),NA(),GeneralTable[[#This Row],[Cons. MT]]),NA())</f>
        <v>#N/A</v>
      </c>
      <c r="F184" s="23" t="e">
        <f>IFERROR(IF(OR(GeneralTable[[#This Row],[Exclude From Chart]]="X",PerfPowerST4[[#This Row],[ExcludeHere]]="X"),NA(),GeneralTable[[#This Row],[Dur. MT]]),NA())</f>
        <v>#N/A</v>
      </c>
    </row>
    <row r="185" spans="2:6" x14ac:dyDescent="0.3">
      <c r="B185" s="31" t="e">
        <f>IFERROR(GeneralTable[[#This Row],[Ref.]],NA())</f>
        <v>#N/A</v>
      </c>
      <c r="C185" s="21" t="e">
        <f>IFERROR(IF(GeneralTable[[#This Row],[Exclude From Chart]]="X",NA(),GeneralTable[[#This Row],[CPU]]&amp; " [" &amp; GeneralTable[[#This Row],[Ref.]] &amp; "]"),NA())</f>
        <v>#N/A</v>
      </c>
      <c r="D185" s="21"/>
      <c r="E185" s="22" t="e">
        <f>IFERROR(IF(OR(GeneralTable[[#This Row],[Exclude From Chart]]="X",PerfPowerST4[[#This Row],[ExcludeHere]]="X"),NA(),GeneralTable[[#This Row],[Cons. MT]]),NA())</f>
        <v>#N/A</v>
      </c>
      <c r="F185" s="23" t="e">
        <f>IFERROR(IF(OR(GeneralTable[[#This Row],[Exclude From Chart]]="X",PerfPowerST4[[#This Row],[ExcludeHere]]="X"),NA(),GeneralTable[[#This Row],[Dur. MT]]),NA())</f>
        <v>#N/A</v>
      </c>
    </row>
    <row r="186" spans="2:6" x14ac:dyDescent="0.3">
      <c r="B186" s="31" t="e">
        <f>IFERROR(GeneralTable[[#This Row],[Ref.]],NA())</f>
        <v>#N/A</v>
      </c>
      <c r="C186" s="21" t="e">
        <f>IFERROR(IF(GeneralTable[[#This Row],[Exclude From Chart]]="X",NA(),GeneralTable[[#This Row],[CPU]]&amp; " [" &amp; GeneralTable[[#This Row],[Ref.]] &amp; "]"),NA())</f>
        <v>#N/A</v>
      </c>
      <c r="D186" s="21"/>
      <c r="E186" s="22" t="e">
        <f>IFERROR(IF(OR(GeneralTable[[#This Row],[Exclude From Chart]]="X",PerfPowerST4[[#This Row],[ExcludeHere]]="X"),NA(),GeneralTable[[#This Row],[Cons. MT]]),NA())</f>
        <v>#N/A</v>
      </c>
      <c r="F186" s="23" t="e">
        <f>IFERROR(IF(OR(GeneralTable[[#This Row],[Exclude From Chart]]="X",PerfPowerST4[[#This Row],[ExcludeHere]]="X"),NA(),GeneralTable[[#This Row],[Dur. MT]]),NA())</f>
        <v>#N/A</v>
      </c>
    </row>
    <row r="187" spans="2:6" x14ac:dyDescent="0.3">
      <c r="B187" s="31" t="e">
        <f>IFERROR(GeneralTable[[#This Row],[Ref.]],NA())</f>
        <v>#N/A</v>
      </c>
      <c r="C187" s="21" t="e">
        <f>IFERROR(IF(GeneralTable[[#This Row],[Exclude From Chart]]="X",NA(),GeneralTable[[#This Row],[CPU]]&amp; " [" &amp; GeneralTable[[#This Row],[Ref.]] &amp; "]"),NA())</f>
        <v>#N/A</v>
      </c>
      <c r="D187" s="21"/>
      <c r="E187" s="22" t="e">
        <f>IFERROR(IF(OR(GeneralTable[[#This Row],[Exclude From Chart]]="X",PerfPowerST4[[#This Row],[ExcludeHere]]="X"),NA(),GeneralTable[[#This Row],[Cons. MT]]),NA())</f>
        <v>#N/A</v>
      </c>
      <c r="F187" s="23" t="e">
        <f>IFERROR(IF(OR(GeneralTable[[#This Row],[Exclude From Chart]]="X",PerfPowerST4[[#This Row],[ExcludeHere]]="X"),NA(),GeneralTable[[#This Row],[Dur. MT]]),NA())</f>
        <v>#N/A</v>
      </c>
    </row>
    <row r="188" spans="2:6" x14ac:dyDescent="0.3">
      <c r="B188" s="31" t="e">
        <f>IFERROR(GeneralTable[[#This Row],[Ref.]],NA())</f>
        <v>#N/A</v>
      </c>
      <c r="C188" s="21" t="e">
        <f>IFERROR(IF(GeneralTable[[#This Row],[Exclude From Chart]]="X",NA(),GeneralTable[[#This Row],[CPU]]&amp; " [" &amp; GeneralTable[[#This Row],[Ref.]] &amp; "]"),NA())</f>
        <v>#N/A</v>
      </c>
      <c r="D188" s="21"/>
      <c r="E188" s="22" t="e">
        <f>IFERROR(IF(OR(GeneralTable[[#This Row],[Exclude From Chart]]="X",PerfPowerST4[[#This Row],[ExcludeHere]]="X"),NA(),GeneralTable[[#This Row],[Cons. MT]]),NA())</f>
        <v>#N/A</v>
      </c>
      <c r="F188" s="23" t="e">
        <f>IFERROR(IF(OR(GeneralTable[[#This Row],[Exclude From Chart]]="X",PerfPowerST4[[#This Row],[ExcludeHere]]="X"),NA(),GeneralTable[[#This Row],[Dur. MT]]),NA())</f>
        <v>#N/A</v>
      </c>
    </row>
    <row r="189" spans="2:6" x14ac:dyDescent="0.3">
      <c r="B189" s="31" t="e">
        <f>IFERROR(GeneralTable[[#This Row],[Ref.]],NA())</f>
        <v>#N/A</v>
      </c>
      <c r="C189" s="21" t="e">
        <f>IFERROR(IF(GeneralTable[[#This Row],[Exclude From Chart]]="X",NA(),GeneralTable[[#This Row],[CPU]]&amp; " [" &amp; GeneralTable[[#This Row],[Ref.]] &amp; "]"),NA())</f>
        <v>#N/A</v>
      </c>
      <c r="D189" s="21"/>
      <c r="E189" s="22" t="e">
        <f>IFERROR(IF(OR(GeneralTable[[#This Row],[Exclude From Chart]]="X",PerfPowerST4[[#This Row],[ExcludeHere]]="X"),NA(),GeneralTable[[#This Row],[Cons. MT]]),NA())</f>
        <v>#N/A</v>
      </c>
      <c r="F189" s="23" t="e">
        <f>IFERROR(IF(OR(GeneralTable[[#This Row],[Exclude From Chart]]="X",PerfPowerST4[[#This Row],[ExcludeHere]]="X"),NA(),GeneralTable[[#This Row],[Dur. MT]]),NA())</f>
        <v>#N/A</v>
      </c>
    </row>
    <row r="190" spans="2:6" x14ac:dyDescent="0.3">
      <c r="B190" s="31" t="e">
        <f>IFERROR(GeneralTable[[#This Row],[Ref.]],NA())</f>
        <v>#N/A</v>
      </c>
      <c r="C190" s="21" t="e">
        <f>IFERROR(IF(GeneralTable[[#This Row],[Exclude From Chart]]="X",NA(),GeneralTable[[#This Row],[CPU]]&amp; " [" &amp; GeneralTable[[#This Row],[Ref.]] &amp; "]"),NA())</f>
        <v>#N/A</v>
      </c>
      <c r="D190" s="21"/>
      <c r="E190" s="22" t="e">
        <f>IFERROR(IF(OR(GeneralTable[[#This Row],[Exclude From Chart]]="X",PerfPowerST4[[#This Row],[ExcludeHere]]="X"),NA(),GeneralTable[[#This Row],[Cons. MT]]),NA())</f>
        <v>#N/A</v>
      </c>
      <c r="F190" s="23" t="e">
        <f>IFERROR(IF(OR(GeneralTable[[#This Row],[Exclude From Chart]]="X",PerfPowerST4[[#This Row],[ExcludeHere]]="X"),NA(),GeneralTable[[#This Row],[Dur. MT]]),NA())</f>
        <v>#N/A</v>
      </c>
    </row>
    <row r="191" spans="2:6" x14ac:dyDescent="0.3">
      <c r="B191" s="31" t="e">
        <f>IFERROR(GeneralTable[[#This Row],[Ref.]],NA())</f>
        <v>#N/A</v>
      </c>
      <c r="C191" s="21" t="e">
        <f>IFERROR(IF(GeneralTable[[#This Row],[Exclude From Chart]]="X",NA(),GeneralTable[[#This Row],[CPU]]&amp; " [" &amp; GeneralTable[[#This Row],[Ref.]] &amp; "]"),NA())</f>
        <v>#N/A</v>
      </c>
      <c r="D191" s="21"/>
      <c r="E191" s="22" t="e">
        <f>IFERROR(IF(OR(GeneralTable[[#This Row],[Exclude From Chart]]="X",PerfPowerST4[[#This Row],[ExcludeHere]]="X"),NA(),GeneralTable[[#This Row],[Cons. MT]]),NA())</f>
        <v>#N/A</v>
      </c>
      <c r="F191" s="23" t="e">
        <f>IFERROR(IF(OR(GeneralTable[[#This Row],[Exclude From Chart]]="X",PerfPowerST4[[#This Row],[ExcludeHere]]="X"),NA(),GeneralTable[[#This Row],[Dur. MT]]),NA())</f>
        <v>#N/A</v>
      </c>
    </row>
    <row r="192" spans="2:6" x14ac:dyDescent="0.3">
      <c r="B192" s="31" t="e">
        <f>IFERROR(GeneralTable[[#This Row],[Ref.]],NA())</f>
        <v>#N/A</v>
      </c>
      <c r="C192" s="21" t="e">
        <f>IFERROR(IF(GeneralTable[[#This Row],[Exclude From Chart]]="X",NA(),GeneralTable[[#This Row],[CPU]]&amp; " [" &amp; GeneralTable[[#This Row],[Ref.]] &amp; "]"),NA())</f>
        <v>#N/A</v>
      </c>
      <c r="D192" s="21"/>
      <c r="E192" s="22" t="e">
        <f>IFERROR(IF(OR(GeneralTable[[#This Row],[Exclude From Chart]]="X",PerfPowerST4[[#This Row],[ExcludeHere]]="X"),NA(),GeneralTable[[#This Row],[Cons. MT]]),NA())</f>
        <v>#N/A</v>
      </c>
      <c r="F192" s="23" t="e">
        <f>IFERROR(IF(OR(GeneralTable[[#This Row],[Exclude From Chart]]="X",PerfPowerST4[[#This Row],[ExcludeHere]]="X"),NA(),GeneralTable[[#This Row],[Dur. MT]]),NA())</f>
        <v>#N/A</v>
      </c>
    </row>
    <row r="193" spans="2:6" x14ac:dyDescent="0.3">
      <c r="B193" s="31" t="e">
        <f>IFERROR(GeneralTable[[#This Row],[Ref.]],NA())</f>
        <v>#N/A</v>
      </c>
      <c r="C193" s="21" t="e">
        <f>IFERROR(IF(GeneralTable[[#This Row],[Exclude From Chart]]="X",NA(),GeneralTable[[#This Row],[CPU]]&amp; " [" &amp; GeneralTable[[#This Row],[Ref.]] &amp; "]"),NA())</f>
        <v>#N/A</v>
      </c>
      <c r="D193" s="21"/>
      <c r="E193" s="22" t="e">
        <f>IFERROR(IF(OR(GeneralTable[[#This Row],[Exclude From Chart]]="X",PerfPowerST4[[#This Row],[ExcludeHere]]="X"),NA(),GeneralTable[[#This Row],[Cons. MT]]),NA())</f>
        <v>#N/A</v>
      </c>
      <c r="F193" s="23" t="e">
        <f>IFERROR(IF(OR(GeneralTable[[#This Row],[Exclude From Chart]]="X",PerfPowerST4[[#This Row],[ExcludeHere]]="X"),NA(),GeneralTable[[#This Row],[Dur. MT]]),NA())</f>
        <v>#N/A</v>
      </c>
    </row>
    <row r="194" spans="2:6" x14ac:dyDescent="0.3">
      <c r="B194" s="31" t="e">
        <f>IFERROR(GeneralTable[[#This Row],[Ref.]],NA())</f>
        <v>#N/A</v>
      </c>
      <c r="C194" s="21" t="e">
        <f>IFERROR(IF(GeneralTable[[#This Row],[Exclude From Chart]]="X",NA(),GeneralTable[[#This Row],[CPU]]&amp; " [" &amp; GeneralTable[[#This Row],[Ref.]] &amp; "]"),NA())</f>
        <v>#N/A</v>
      </c>
      <c r="D194" s="21"/>
      <c r="E194" s="22" t="e">
        <f>IFERROR(IF(OR(GeneralTable[[#This Row],[Exclude From Chart]]="X",PerfPowerST4[[#This Row],[ExcludeHere]]="X"),NA(),GeneralTable[[#This Row],[Cons. MT]]),NA())</f>
        <v>#N/A</v>
      </c>
      <c r="F194" s="23" t="e">
        <f>IFERROR(IF(OR(GeneralTable[[#This Row],[Exclude From Chart]]="X",PerfPowerST4[[#This Row],[ExcludeHere]]="X"),NA(),GeneralTable[[#This Row],[Dur. MT]]),NA())</f>
        <v>#N/A</v>
      </c>
    </row>
    <row r="195" spans="2:6" x14ac:dyDescent="0.3">
      <c r="B195" s="31" t="e">
        <f>IFERROR(GeneralTable[[#This Row],[Ref.]],NA())</f>
        <v>#N/A</v>
      </c>
      <c r="C195" s="21" t="e">
        <f>IFERROR(IF(GeneralTable[[#This Row],[Exclude From Chart]]="X",NA(),GeneralTable[[#This Row],[CPU]]&amp; " [" &amp; GeneralTable[[#This Row],[Ref.]] &amp; "]"),NA())</f>
        <v>#N/A</v>
      </c>
      <c r="D195" s="21"/>
      <c r="E195" s="22" t="e">
        <f>IFERROR(IF(OR(GeneralTable[[#This Row],[Exclude From Chart]]="X",PerfPowerST4[[#This Row],[ExcludeHere]]="X"),NA(),GeneralTable[[#This Row],[Cons. MT]]),NA())</f>
        <v>#N/A</v>
      </c>
      <c r="F195" s="23" t="e">
        <f>IFERROR(IF(OR(GeneralTable[[#This Row],[Exclude From Chart]]="X",PerfPowerST4[[#This Row],[ExcludeHere]]="X"),NA(),GeneralTable[[#This Row],[Dur. MT]]),NA())</f>
        <v>#N/A</v>
      </c>
    </row>
    <row r="196" spans="2:6" x14ac:dyDescent="0.3">
      <c r="B196" s="31" t="e">
        <f>IFERROR(GeneralTable[[#This Row],[Ref.]],NA())</f>
        <v>#N/A</v>
      </c>
      <c r="C196" s="21" t="e">
        <f>IFERROR(IF(GeneralTable[[#This Row],[Exclude From Chart]]="X",NA(),GeneralTable[[#This Row],[CPU]]&amp; " [" &amp; GeneralTable[[#This Row],[Ref.]] &amp; "]"),NA())</f>
        <v>#N/A</v>
      </c>
      <c r="D196" s="21"/>
      <c r="E196" s="22" t="e">
        <f>IFERROR(IF(OR(GeneralTable[[#This Row],[Exclude From Chart]]="X",PerfPowerST4[[#This Row],[ExcludeHere]]="X"),NA(),GeneralTable[[#This Row],[Cons. MT]]),NA())</f>
        <v>#N/A</v>
      </c>
      <c r="F196" s="23" t="e">
        <f>IFERROR(IF(OR(GeneralTable[[#This Row],[Exclude From Chart]]="X",PerfPowerST4[[#This Row],[ExcludeHere]]="X"),NA(),GeneralTable[[#This Row],[Dur. MT]]),NA())</f>
        <v>#N/A</v>
      </c>
    </row>
    <row r="197" spans="2:6" x14ac:dyDescent="0.3">
      <c r="B197" s="31" t="e">
        <f>IFERROR(GeneralTable[[#This Row],[Ref.]],NA())</f>
        <v>#N/A</v>
      </c>
      <c r="C197" s="21" t="e">
        <f>IFERROR(IF(GeneralTable[[#This Row],[Exclude From Chart]]="X",NA(),GeneralTable[[#This Row],[CPU]]&amp; " [" &amp; GeneralTable[[#This Row],[Ref.]] &amp; "]"),NA())</f>
        <v>#N/A</v>
      </c>
      <c r="D197" s="21"/>
      <c r="E197" s="22" t="e">
        <f>IFERROR(IF(OR(GeneralTable[[#This Row],[Exclude From Chart]]="X",PerfPowerST4[[#This Row],[ExcludeHere]]="X"),NA(),GeneralTable[[#This Row],[Cons. MT]]),NA())</f>
        <v>#N/A</v>
      </c>
      <c r="F197" s="23" t="e">
        <f>IFERROR(IF(OR(GeneralTable[[#This Row],[Exclude From Chart]]="X",PerfPowerST4[[#This Row],[ExcludeHere]]="X"),NA(),GeneralTable[[#This Row],[Dur. MT]]),NA())</f>
        <v>#N/A</v>
      </c>
    </row>
    <row r="198" spans="2:6" x14ac:dyDescent="0.3">
      <c r="B198" s="31" t="e">
        <f>IFERROR(GeneralTable[[#This Row],[Ref.]],NA())</f>
        <v>#N/A</v>
      </c>
      <c r="C198" s="21" t="e">
        <f>IFERROR(IF(GeneralTable[[#This Row],[Exclude From Chart]]="X",NA(),GeneralTable[[#This Row],[CPU]]&amp; " [" &amp; GeneralTable[[#This Row],[Ref.]] &amp; "]"),NA())</f>
        <v>#N/A</v>
      </c>
      <c r="D198" s="21"/>
      <c r="E198" s="22" t="e">
        <f>IFERROR(IF(OR(GeneralTable[[#This Row],[Exclude From Chart]]="X",PerfPowerST4[[#This Row],[ExcludeHere]]="X"),NA(),GeneralTable[[#This Row],[Cons. MT]]),NA())</f>
        <v>#N/A</v>
      </c>
      <c r="F198" s="23" t="e">
        <f>IFERROR(IF(OR(GeneralTable[[#This Row],[Exclude From Chart]]="X",PerfPowerST4[[#This Row],[ExcludeHere]]="X"),NA(),GeneralTable[[#This Row],[Dur. MT]]),NA())</f>
        <v>#N/A</v>
      </c>
    </row>
    <row r="199" spans="2:6" x14ac:dyDescent="0.3">
      <c r="B199" s="31" t="e">
        <f>IFERROR(GeneralTable[[#This Row],[Ref.]],NA())</f>
        <v>#N/A</v>
      </c>
      <c r="C199" s="21" t="e">
        <f>IFERROR(IF(GeneralTable[[#This Row],[Exclude From Chart]]="X",NA(),GeneralTable[[#This Row],[CPU]]&amp; " [" &amp; GeneralTable[[#This Row],[Ref.]] &amp; "]"),NA())</f>
        <v>#N/A</v>
      </c>
      <c r="D199" s="21"/>
      <c r="E199" s="22" t="e">
        <f>IFERROR(IF(OR(GeneralTable[[#This Row],[Exclude From Chart]]="X",PerfPowerST4[[#This Row],[ExcludeHere]]="X"),NA(),GeneralTable[[#This Row],[Cons. MT]]),NA())</f>
        <v>#N/A</v>
      </c>
      <c r="F199" s="23" t="e">
        <f>IFERROR(IF(OR(GeneralTable[[#This Row],[Exclude From Chart]]="X",PerfPowerST4[[#This Row],[ExcludeHere]]="X"),NA(),GeneralTable[[#This Row],[Dur. MT]]),NA())</f>
        <v>#N/A</v>
      </c>
    </row>
    <row r="200" spans="2:6" x14ac:dyDescent="0.3">
      <c r="B200" s="31" t="e">
        <f>IFERROR(GeneralTable[[#This Row],[Ref.]],NA())</f>
        <v>#N/A</v>
      </c>
      <c r="C200" s="21" t="e">
        <f>IFERROR(IF(GeneralTable[[#This Row],[Exclude From Chart]]="X",NA(),GeneralTable[[#This Row],[CPU]]&amp; " [" &amp; GeneralTable[[#This Row],[Ref.]] &amp; "]"),NA())</f>
        <v>#N/A</v>
      </c>
      <c r="D200" s="21"/>
      <c r="E200" s="24" t="e">
        <f>IFERROR(IF(OR(GeneralTable[[#This Row],[Exclude From Chart]]="X",PerfPowerST4[[#This Row],[ExcludeHere]]="X"),NA(),GeneralTable[[#This Row],[Cons. MT]]),NA())</f>
        <v>#N/A</v>
      </c>
      <c r="F200" s="25" t="e">
        <f>IFERROR(IF(OR(GeneralTable[[#This Row],[Exclude From Chart]]="X",PerfPowerST4[[#This Row],[ExcludeHere]]="X"),NA(),GeneralTable[[#This Row],[Dur. MT]]),NA())</f>
        <v>#N/A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ResultsEntry</vt:lpstr>
      <vt:lpstr>PES ST</vt:lpstr>
      <vt:lpstr>Consumption ST</vt:lpstr>
      <vt:lpstr>PES MT</vt:lpstr>
      <vt:lpstr>Consumption MT</vt:lpstr>
      <vt:lpstr>Perf-Power-ST</vt:lpstr>
      <vt:lpstr>Perf-Power-MT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Vogel</dc:creator>
  <cp:lastModifiedBy>Boris Vogel</cp:lastModifiedBy>
  <dcterms:created xsi:type="dcterms:W3CDTF">2015-06-05T18:19:34Z</dcterms:created>
  <dcterms:modified xsi:type="dcterms:W3CDTF">2021-10-15T16:12:00Z</dcterms:modified>
</cp:coreProperties>
</file>