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a230041702d8a533/浙江青黎生物技术/"/>
    </mc:Choice>
  </mc:AlternateContent>
  <xr:revisionPtr revIDLastSave="10" documentId="8_{B0AD0EAB-89FE-4DC4-BC6F-43F0325B28EF}" xr6:coauthVersionLast="47" xr6:coauthVersionMax="47" xr10:uidLastSave="{EE8AA5DD-02F4-425B-9499-F53200DC0849}"/>
  <bookViews>
    <workbookView xWindow="-120" yWindow="-120" windowWidth="51840" windowHeight="21120" tabRatio="386" xr2:uid="{00000000-000D-0000-FFFF-FFFF00000000}"/>
  </bookViews>
  <sheets>
    <sheet name="FW" sheetId="2" r:id="rId1"/>
    <sheet name="Sheet1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4" i="2" l="1"/>
  <c r="E81" i="2"/>
  <c r="E79" i="2"/>
  <c r="E77" i="2"/>
  <c r="H313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2" i="2"/>
  <c r="H257" i="2"/>
  <c r="H256" i="2"/>
  <c r="H255" i="2"/>
  <c r="H254" i="2"/>
  <c r="H253" i="2"/>
  <c r="H252" i="2"/>
  <c r="E245" i="2"/>
  <c r="E244" i="2"/>
  <c r="H243" i="2"/>
  <c r="H242" i="2"/>
  <c r="H241" i="2"/>
  <c r="H240" i="2"/>
  <c r="H239" i="2"/>
  <c r="H238" i="2"/>
  <c r="H237" i="2"/>
  <c r="H234" i="2"/>
  <c r="H232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3" i="2"/>
  <c r="H212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E177" i="2"/>
  <c r="E176" i="2"/>
  <c r="E205" i="2"/>
  <c r="E204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36" i="2"/>
  <c r="H235" i="2"/>
  <c r="H231" i="2"/>
  <c r="H230" i="2"/>
  <c r="H217" i="2"/>
  <c r="H216" i="2"/>
  <c r="H215" i="2"/>
  <c r="H214" i="2"/>
  <c r="H211" i="2"/>
  <c r="H210" i="2"/>
  <c r="H209" i="2"/>
  <c r="H208" i="2"/>
  <c r="H207" i="2"/>
  <c r="H206" i="2"/>
  <c r="H205" i="2"/>
  <c r="H204" i="2"/>
  <c r="H183" i="2"/>
  <c r="H182" i="2"/>
  <c r="H181" i="2"/>
  <c r="H180" i="2"/>
  <c r="H179" i="2"/>
  <c r="H178" i="2"/>
  <c r="H177" i="2"/>
  <c r="H176" i="2"/>
  <c r="F165" i="2"/>
  <c r="F169" i="2"/>
  <c r="E155" i="2"/>
  <c r="E154" i="2"/>
  <c r="E153" i="2"/>
  <c r="E152" i="2"/>
  <c r="E151" i="2"/>
  <c r="E150" i="2"/>
  <c r="H163" i="2"/>
  <c r="H162" i="2"/>
  <c r="H161" i="2"/>
  <c r="H160" i="2"/>
  <c r="H159" i="2"/>
  <c r="H158" i="2"/>
  <c r="H157" i="2"/>
  <c r="H156" i="2"/>
  <c r="H155" i="2"/>
  <c r="H153" i="2"/>
  <c r="H151" i="2"/>
  <c r="H150" i="2"/>
  <c r="F148" i="2"/>
  <c r="F149" i="2"/>
  <c r="F147" i="2"/>
  <c r="F146" i="2"/>
  <c r="H146" i="2"/>
  <c r="H145" i="2"/>
  <c r="E145" i="2"/>
  <c r="H144" i="2"/>
  <c r="E144" i="2"/>
  <c r="H143" i="2"/>
  <c r="H142" i="2"/>
  <c r="H141" i="2"/>
  <c r="H140" i="2"/>
  <c r="H139" i="2"/>
  <c r="E139" i="2"/>
  <c r="H138" i="2"/>
  <c r="E138" i="2"/>
  <c r="H137" i="2"/>
  <c r="E137" i="2"/>
  <c r="H136" i="2"/>
  <c r="E136" i="2"/>
  <c r="H135" i="2"/>
  <c r="H134" i="2"/>
  <c r="H133" i="2"/>
  <c r="E133" i="2"/>
  <c r="H132" i="2"/>
  <c r="E132" i="2"/>
  <c r="H131" i="2"/>
  <c r="H130" i="2"/>
  <c r="H129" i="2"/>
  <c r="E129" i="2"/>
  <c r="E123" i="2"/>
  <c r="E124" i="2"/>
  <c r="E127" i="2"/>
  <c r="H126" i="2"/>
  <c r="H122" i="2"/>
  <c r="H127" i="2"/>
  <c r="H125" i="2"/>
  <c r="H124" i="2"/>
  <c r="H123" i="2"/>
  <c r="H121" i="2"/>
  <c r="H116" i="2"/>
  <c r="H115" i="2"/>
  <c r="H114" i="2"/>
  <c r="H113" i="2"/>
  <c r="E112" i="2"/>
  <c r="E111" i="2"/>
  <c r="E110" i="2"/>
  <c r="E109" i="2"/>
  <c r="E108" i="2"/>
  <c r="E103" i="2"/>
  <c r="E104" i="2"/>
  <c r="E105" i="2"/>
  <c r="E106" i="2"/>
  <c r="E107" i="2"/>
  <c r="H105" i="2"/>
  <c r="E102" i="2"/>
  <c r="E101" i="2"/>
  <c r="H102" i="2"/>
  <c r="H101" i="2"/>
  <c r="F100" i="2"/>
  <c r="H100" i="2"/>
  <c r="H98" i="2"/>
  <c r="H97" i="2"/>
  <c r="H96" i="2"/>
  <c r="H95" i="2"/>
  <c r="E94" i="2"/>
  <c r="H93" i="2"/>
  <c r="H92" i="2"/>
  <c r="H91" i="2"/>
  <c r="E91" i="2"/>
  <c r="E90" i="2"/>
  <c r="H88" i="2"/>
  <c r="H86" i="2"/>
  <c r="H85" i="2"/>
  <c r="H87" i="2"/>
  <c r="E78" i="2"/>
  <c r="E80" i="2"/>
  <c r="E82" i="2"/>
  <c r="E83" i="2"/>
  <c r="E74" i="2"/>
  <c r="E75" i="2"/>
  <c r="E76" i="2"/>
  <c r="E73" i="2"/>
  <c r="H76" i="2"/>
  <c r="H75" i="2"/>
  <c r="H74" i="2"/>
  <c r="H73" i="2"/>
  <c r="E66" i="2"/>
  <c r="E67" i="2"/>
  <c r="E68" i="2"/>
  <c r="E69" i="2"/>
  <c r="E70" i="2"/>
  <c r="E71" i="2"/>
  <c r="E72" i="2"/>
  <c r="E65" i="2"/>
  <c r="H70" i="2"/>
  <c r="H69" i="2"/>
  <c r="H68" i="2"/>
  <c r="H67" i="2"/>
  <c r="H61" i="2"/>
  <c r="H60" i="2"/>
  <c r="H59" i="2"/>
  <c r="H58" i="2"/>
  <c r="F54" i="2"/>
  <c r="H55" i="2"/>
  <c r="H54" i="2"/>
  <c r="E50" i="2"/>
  <c r="E51" i="2"/>
  <c r="E52" i="2"/>
  <c r="E53" i="2"/>
  <c r="H53" i="2"/>
  <c r="H52" i="2"/>
  <c r="H51" i="2"/>
  <c r="H48" i="2"/>
  <c r="H42" i="2"/>
  <c r="F42" i="2"/>
  <c r="H41" i="2"/>
  <c r="F41" i="2"/>
  <c r="H40" i="2"/>
  <c r="H39" i="2"/>
  <c r="F39" i="2"/>
  <c r="H38" i="2"/>
  <c r="F38" i="2"/>
  <c r="H37" i="2"/>
  <c r="F37" i="2"/>
  <c r="H34" i="2"/>
  <c r="H33" i="2"/>
  <c r="F33" i="2"/>
  <c r="H32" i="2"/>
  <c r="H31" i="2"/>
  <c r="H30" i="2"/>
  <c r="H29" i="2"/>
  <c r="F29" i="2"/>
  <c r="H28" i="2"/>
  <c r="F28" i="2"/>
  <c r="F21" i="2"/>
  <c r="F19" i="2"/>
  <c r="F17" i="2"/>
  <c r="F16" i="2"/>
  <c r="H12" i="2"/>
  <c r="F12" i="2"/>
  <c r="F7" i="2"/>
  <c r="F6" i="2"/>
  <c r="F5" i="2"/>
  <c r="B13" i="3"/>
  <c r="F309" i="2"/>
  <c r="F308" i="2"/>
</calcChain>
</file>

<file path=xl/sharedStrings.xml><?xml version="1.0" encoding="utf-8"?>
<sst xmlns="http://schemas.openxmlformats.org/spreadsheetml/2006/main" count="1061" uniqueCount="467">
  <si>
    <r>
      <rPr>
        <b/>
        <sz val="12"/>
        <color theme="1"/>
        <rFont val="Times New Roman"/>
        <family val="1"/>
      </rPr>
      <t xml:space="preserve">QL 2025 </t>
    </r>
    <r>
      <rPr>
        <b/>
        <sz val="12"/>
        <color theme="1"/>
        <rFont val="宋体"/>
        <charset val="134"/>
      </rPr>
      <t>新价格</t>
    </r>
  </si>
  <si>
    <t>成品</t>
  </si>
  <si>
    <t>大板</t>
  </si>
  <si>
    <t>Product</t>
  </si>
  <si>
    <t>Description</t>
  </si>
  <si>
    <t>Cut-Off</t>
  </si>
  <si>
    <t>Pack</t>
  </si>
  <si>
    <t>USD</t>
  </si>
  <si>
    <t xml:space="preserve"> RMB</t>
  </si>
  <si>
    <t>One-step Fertility Test Kits</t>
  </si>
  <si>
    <t>HCG</t>
  </si>
  <si>
    <t xml:space="preserve">HCG One Step Pregnancy Test  Device (Urine) </t>
  </si>
  <si>
    <t>25mIU/ml</t>
  </si>
  <si>
    <t>25 T</t>
  </si>
  <si>
    <t>/</t>
  </si>
  <si>
    <t>HCG One Step Pregnancy Test  Strip (Urine)</t>
  </si>
  <si>
    <t>50 T 2.5mm</t>
  </si>
  <si>
    <t>50 T 3mm</t>
  </si>
  <si>
    <t>HCG 3mm midstream with single box (Urine)</t>
  </si>
  <si>
    <t>1T</t>
  </si>
  <si>
    <t>HCG 3mm midstream without single box (Urine)</t>
  </si>
  <si>
    <t>HCG 6mm midstream with single box (Urine)</t>
  </si>
  <si>
    <t>HCG 6mm midstream without single box (Urine)</t>
  </si>
  <si>
    <t>HCG One Step Pregnancy Test  Device (Serum/Urine)</t>
  </si>
  <si>
    <t>HCG One Step Pregnancy Test  Strip (Serum/Urine)</t>
  </si>
  <si>
    <t>50 T</t>
  </si>
  <si>
    <t>HCG One Step Pregnancy Test  Device (Whole blood/Serum/Urine)</t>
  </si>
  <si>
    <t>LH</t>
  </si>
  <si>
    <t>LH One Step Ovulation Test Device (Urine)</t>
  </si>
  <si>
    <t>LH One Step Ovulation Test Strip (Urine)</t>
  </si>
  <si>
    <t>IGFBP-1</t>
  </si>
  <si>
    <t>iGFBP-1 Rapid Test Device (Vaginal secretion)</t>
  </si>
  <si>
    <t>25ng/ml</t>
  </si>
  <si>
    <t>20 T</t>
  </si>
  <si>
    <t>iGFBP-1 Rapid Test Strip (Vaginal secretion)</t>
  </si>
  <si>
    <t>fFN</t>
  </si>
  <si>
    <t>fFN rapid test Device (Vaginal secretion)</t>
  </si>
  <si>
    <t>fFN rapid test Strip (Vaginal secretion)</t>
  </si>
  <si>
    <t>PE</t>
  </si>
  <si>
    <t>sFlt-1  Test Device (S/P)</t>
  </si>
  <si>
    <t>PIGF Test Device (S/P)</t>
  </si>
  <si>
    <r>
      <rPr>
        <sz val="11"/>
        <color rgb="FF000000"/>
        <rFont val="Calibri"/>
        <family val="2"/>
      </rPr>
      <t>PE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sFlT-1/PIGF) Test (S/P)</t>
    </r>
  </si>
  <si>
    <t>FSH TEST</t>
  </si>
  <si>
    <t>FSH TEST strip (Urine)</t>
  </si>
  <si>
    <t>FSH TEST device (Urine)</t>
  </si>
  <si>
    <t>One-step Cardiac Marker Test Kits</t>
  </si>
  <si>
    <t>CK-MB</t>
  </si>
  <si>
    <t>CK-MB Rapid Test Device  (W B/S/P)</t>
  </si>
  <si>
    <t>5ng/ml</t>
  </si>
  <si>
    <t>MYO</t>
  </si>
  <si>
    <t xml:space="preserve"> Myoglobin Rapid Test Device  (W B/S/P)</t>
  </si>
  <si>
    <t>50ng/ml</t>
  </si>
  <si>
    <t xml:space="preserve">Troponin I </t>
  </si>
  <si>
    <t>Troponin I Rapid Test Device(W B/S/P)</t>
  </si>
  <si>
    <t>0.5ng/ml, 0.3ng/ml</t>
  </si>
  <si>
    <t>Troponin I Rapid Test Device(S/P)</t>
  </si>
  <si>
    <t>Troponin T</t>
  </si>
  <si>
    <t>Troponin T Rapid Test Device(W B/S/P)</t>
  </si>
  <si>
    <t>0.01ng/ml</t>
  </si>
  <si>
    <t>H-FABP</t>
  </si>
  <si>
    <t>H-FABP Rapid Test Device (W B/S/P)</t>
  </si>
  <si>
    <t>10ng/ml</t>
  </si>
  <si>
    <t>CMC</t>
  </si>
  <si>
    <t>Myoglobin/CK-MB/Troponin I Rapid Combo Test Device (W B/S/P)</t>
  </si>
  <si>
    <t>5ng/50ng /0.5ng/ml</t>
  </si>
  <si>
    <t>*D-dimer</t>
  </si>
  <si>
    <t>D-Dimer Rapid Test Device(WB/ P)</t>
  </si>
  <si>
    <t>500ng/mL</t>
  </si>
  <si>
    <t>D-Dimer  Rapid Test Strip(WB/P)</t>
  </si>
  <si>
    <t>*CRP</t>
  </si>
  <si>
    <t xml:space="preserve"> CRP C-Reactive Protein Semi-Quantitative Rapid Test Device (W B/S/P)</t>
  </si>
  <si>
    <t>1~3~10mg/L</t>
  </si>
  <si>
    <t>20T</t>
  </si>
  <si>
    <t>10~30mg/L, 10~60mg/L</t>
  </si>
  <si>
    <t>10~30~60mg/L</t>
  </si>
  <si>
    <t xml:space="preserve"> CRP C-Reactive Protein Semi-Quantitative Rapid Test Strip (W B/S/P)</t>
  </si>
  <si>
    <t>10~40~80mg/L</t>
  </si>
  <si>
    <t>*PCT</t>
  </si>
  <si>
    <t>Procalcitonin Rapid Test Device(W B/S/P)</t>
  </si>
  <si>
    <t>0.5~2~10ng/ml</t>
  </si>
  <si>
    <t>*SAA</t>
  </si>
  <si>
    <t>Serum Amyloid A Semi-Quantitative Rapid Test Device (W B/S/P)</t>
  </si>
  <si>
    <t>One-step Infectious DiseaseTest Kits</t>
  </si>
  <si>
    <t>CHL</t>
  </si>
  <si>
    <t>Chlamydia Rapid Test Strip</t>
  </si>
  <si>
    <t>1e5 org/test</t>
  </si>
  <si>
    <r>
      <rPr>
        <sz val="11"/>
        <color rgb="FF000000"/>
        <rFont val="Calibri"/>
        <family val="2"/>
      </rPr>
      <t xml:space="preserve">Chlamydia Rapid Test Device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Urine/ Male Urethral Swab/ 
Female Cervical Swab</t>
    </r>
    <r>
      <rPr>
        <sz val="11"/>
        <color rgb="FF000000"/>
        <rFont val="宋体"/>
        <charset val="134"/>
      </rPr>
      <t>）</t>
    </r>
  </si>
  <si>
    <t>Gonorrhea</t>
  </si>
  <si>
    <t>Gonorrhea Rapid Test Cassette</t>
  </si>
  <si>
    <t>Swab</t>
  </si>
  <si>
    <t>Chlamydia/Gonorrhea Combo</t>
  </si>
  <si>
    <t>Chlamydia/Gonorrhea Combo Rapid Test Cassette(Cervical/Urethral swab)</t>
  </si>
  <si>
    <t>Mycoplasma</t>
  </si>
  <si>
    <t>Mycoplasma IgM Rapid Test</t>
  </si>
  <si>
    <t>H. Pylori</t>
  </si>
  <si>
    <t>H. Pylori Ab Rapid Test Device (S/P)</t>
  </si>
  <si>
    <t>N/A</t>
  </si>
  <si>
    <t>H. Pylori Ab Rapid Test Device(W B/S/P)</t>
  </si>
  <si>
    <t>H. Pylori Ab Rapid Test Strip(W B/S/P)</t>
  </si>
  <si>
    <t>50T</t>
  </si>
  <si>
    <t>H. Pylori Ab Rapid Test Strip(S/P)</t>
  </si>
  <si>
    <t>H. Pylori Ag Rapid Test Device (Feces)</t>
  </si>
  <si>
    <t>Malaria</t>
  </si>
  <si>
    <t>Malaria Pf  Rapid Test Device(WB)</t>
  </si>
  <si>
    <r>
      <rPr>
        <sz val="11"/>
        <rFont val="Calibri"/>
        <family val="2"/>
      </rPr>
      <t>Malaria Pf  Rapid Test Strip (WB</t>
    </r>
    <r>
      <rPr>
        <sz val="11"/>
        <rFont val="宋体"/>
        <charset val="134"/>
      </rPr>
      <t>）</t>
    </r>
  </si>
  <si>
    <r>
      <rPr>
        <sz val="11"/>
        <rFont val="Calibri"/>
        <family val="2"/>
      </rPr>
      <t>Malaria Pf/Pv Rapid Test Device (WB</t>
    </r>
    <r>
      <rPr>
        <sz val="11"/>
        <rFont val="宋体"/>
        <charset val="134"/>
      </rPr>
      <t>）</t>
    </r>
  </si>
  <si>
    <r>
      <rPr>
        <sz val="11"/>
        <rFont val="Calibri"/>
        <family val="2"/>
      </rPr>
      <t>Malaria Pf/Pan Rapid Test Device (WB</t>
    </r>
    <r>
      <rPr>
        <sz val="11"/>
        <rFont val="宋体"/>
        <charset val="134"/>
      </rPr>
      <t>）</t>
    </r>
  </si>
  <si>
    <t>ROTA</t>
  </si>
  <si>
    <t>Rotavirus Rapid Test Device (Feces)</t>
  </si>
  <si>
    <t>ADEN</t>
  </si>
  <si>
    <t>Adenovirus Rapid Test Device   (Feces)</t>
  </si>
  <si>
    <t>RAC</t>
  </si>
  <si>
    <t>Rota/Adeno combo Rapid Test Device (Feces)</t>
  </si>
  <si>
    <t>Strep A</t>
  </si>
  <si>
    <t>Strep A Rapid Test Device(Swab) IVDR self-test</t>
  </si>
  <si>
    <t>Strep A Rapid Test Device(Swab)</t>
  </si>
  <si>
    <t>Strep A Rapid Test Strip(Swab)</t>
  </si>
  <si>
    <t>Syphilis</t>
  </si>
  <si>
    <t>Syphilis Rapid Test Device(S/P)</t>
  </si>
  <si>
    <t>Syphilis Rapid Test Strip (S/P)</t>
  </si>
  <si>
    <t>Syphilis Rapid Test Device (W B/S/P)</t>
  </si>
  <si>
    <t>Syphilis Rapid Test Strip (W B/S/P)</t>
  </si>
  <si>
    <t>HBsAg</t>
  </si>
  <si>
    <t>HBsAg Rapid Test Device (W B/S/P)</t>
  </si>
  <si>
    <t>HBsAg Rapid Test Strip (W B/S/P)</t>
  </si>
  <si>
    <t>HBsAg Rapid Test Device (S/P)</t>
  </si>
  <si>
    <t>HBsAg Rapid Test Strip (S/P)</t>
  </si>
  <si>
    <t>HBsAb</t>
  </si>
  <si>
    <t>HBsAb Test Strip (S/P)</t>
  </si>
  <si>
    <t>HBsAb Test Cassette (S/P)</t>
  </si>
  <si>
    <t>HBsAb Rapid Test Device (W B/S/P)</t>
  </si>
  <si>
    <t>HBsAb Rapid Test Strip (W B/S/P)</t>
  </si>
  <si>
    <t>Combo</t>
  </si>
  <si>
    <r>
      <rPr>
        <sz val="11"/>
        <color rgb="FF000000"/>
        <rFont val="Calibri"/>
        <family val="2"/>
      </rPr>
      <t xml:space="preserve">HBsAg /HCV /HIV /Syphilis Combo Test Cassette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S/ P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</si>
  <si>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family val="2"/>
      </rPr>
      <t xml:space="preserve">HBsAg /HCV /HIV Combo Test Cassette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S/ P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</si>
  <si>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family val="2"/>
      </rPr>
      <t>HBsAg and HCV Combo Test Cassette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S/ P</t>
    </r>
    <r>
      <rPr>
        <sz val="11"/>
        <color rgb="FF000000"/>
        <rFont val="宋体"/>
        <charset val="134"/>
      </rPr>
      <t>）</t>
    </r>
  </si>
  <si>
    <t>HIV/Syphilis combo Test Cassette (WB/P/S)</t>
  </si>
  <si>
    <t>Dengue</t>
  </si>
  <si>
    <t>Dengue IgG/IgM Test Device (W B/S/P)</t>
  </si>
  <si>
    <t>Dengue Ns1 Test Device (W B/S/P)</t>
  </si>
  <si>
    <t>Dengue IgG/IgM /NS1 Combo Test Device (W B/S/P)</t>
  </si>
  <si>
    <r>
      <rPr>
        <sz val="11"/>
        <color rgb="FF000000"/>
        <rFont val="Calibri"/>
        <family val="2"/>
      </rPr>
      <t>Chikungunya IgG and IgM  cassette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WB/S/P</t>
    </r>
    <r>
      <rPr>
        <sz val="11"/>
        <color rgb="FF000000"/>
        <rFont val="宋体"/>
        <charset val="134"/>
      </rPr>
      <t>）</t>
    </r>
  </si>
  <si>
    <t>Cholerae</t>
  </si>
  <si>
    <r>
      <rPr>
        <sz val="11"/>
        <color rgb="FF000000"/>
        <rFont val="Calibri"/>
        <family val="2"/>
      </rPr>
      <t xml:space="preserve">Cholera O1 Antigen Rapid Test Device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Feces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</si>
  <si>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family val="2"/>
      </rPr>
      <t>Vibrio Cholerae O139 Antigen Rapid Test Device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Feces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</si>
  <si>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family val="2"/>
      </rPr>
      <t xml:space="preserve">Cholera O1 &amp; O139 Antigen Rapid Test Device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Feces</t>
    </r>
    <r>
      <rPr>
        <sz val="11"/>
        <color rgb="FF000000"/>
        <rFont val="宋体"/>
        <charset val="134"/>
      </rPr>
      <t>）</t>
    </r>
  </si>
  <si>
    <t>Typhoid</t>
  </si>
  <si>
    <t>Typhoid IgG/IgM Rapid Test Device (W B/S/P)</t>
  </si>
  <si>
    <r>
      <rPr>
        <sz val="11"/>
        <color rgb="FF000000"/>
        <rFont val="Calibri"/>
        <family val="2"/>
      </rPr>
      <t>Typhoid IgG/IgM Rapid Test Device (S/P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</si>
  <si>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family val="2"/>
      </rPr>
      <t>Typhoid IgG/IgM Rapid Test Strip (S/P</t>
    </r>
    <r>
      <rPr>
        <sz val="11"/>
        <color rgb="FF000000"/>
        <rFont val="宋体"/>
        <charset val="134"/>
      </rPr>
      <t>）</t>
    </r>
  </si>
  <si>
    <t>Typhoid Ag Rapid Test Device(Feces)</t>
  </si>
  <si>
    <t>Typhoid/Para Typhoid Ag Rapid Test Device(Feces)</t>
  </si>
  <si>
    <t>TB</t>
  </si>
  <si>
    <t>Tuberculosis IgG/ IgM Rapid Test Device (W B/S/P)</t>
  </si>
  <si>
    <t>Tuberculosis Antibody Rapid Test Device (S/P)</t>
  </si>
  <si>
    <t>Tuberculosis IgG/ IgM Rapid Test Strip (W B/S/P)</t>
  </si>
  <si>
    <t>HIV</t>
  </si>
  <si>
    <r>
      <rPr>
        <sz val="11"/>
        <color rgb="FF000000"/>
        <rFont val="Calibri"/>
        <family val="2"/>
      </rPr>
      <t>Human Immunodeficiency Virus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1/2</t>
    </r>
    <r>
      <rPr>
        <sz val="11"/>
        <color rgb="FF000000"/>
        <rFont val="宋体"/>
        <charset val="134"/>
      </rPr>
      <t>）</t>
    </r>
    <r>
      <rPr>
        <sz val="11"/>
        <color rgb="FF000000"/>
        <rFont val="Calibri"/>
        <family val="2"/>
      </rPr>
      <t xml:space="preserve"> Rapid Test Device (S/P)</t>
    </r>
  </si>
  <si>
    <t>Human Immunodeficiency Virus (1/2/O) Rapid Test Device (W B/S/P)</t>
  </si>
  <si>
    <t>Human Immunodeficiency Virus (1/2/O) Rapid Test Device (S/P)</t>
  </si>
  <si>
    <t>HIV Ab/Ag G4</t>
  </si>
  <si>
    <t>HCV</t>
  </si>
  <si>
    <t>HCV Rapid Test Device (W B/S/P)</t>
  </si>
  <si>
    <t>HCV Rapid Test Strip (WB/S/P)</t>
  </si>
  <si>
    <t>HCV Rapid Test Strip (S/P)</t>
  </si>
  <si>
    <t>HCV Rapid Test Strip (S/P)4mm</t>
  </si>
  <si>
    <t>HCV Rapid Test Device (S/P)</t>
  </si>
  <si>
    <t>HAV</t>
  </si>
  <si>
    <t>HAV IgM Rapid Test Device  (WB/S/P)</t>
  </si>
  <si>
    <t>HAV IgG/IgM Rapid Test Device  (WB/S/P)</t>
  </si>
  <si>
    <t>HEV</t>
  </si>
  <si>
    <t>HEV IgM Rapid Test Device  (WB/S/P)</t>
  </si>
  <si>
    <t>HEV IgG/IgM Rapid Test Device  (WB/S/P)</t>
  </si>
  <si>
    <t>ToRCH</t>
  </si>
  <si>
    <t>ToRCH IgG/IgM Rapid Test Device (W B/S/P) 4</t>
  </si>
  <si>
    <t>ToRCH IgG/IgM Rapid Test Device (W B/S/P) 5</t>
  </si>
  <si>
    <t>HSV</t>
  </si>
  <si>
    <t>HSV 1/2  IgG Rapid Test Device (W B/S/P)</t>
  </si>
  <si>
    <t>HSV 1/2 IgG/IgM  Rapid Test Device (W B/S/P)</t>
  </si>
  <si>
    <r>
      <rPr>
        <sz val="11"/>
        <color rgb="FF000000"/>
        <rFont val="Calibri"/>
        <family val="2"/>
      </rPr>
      <t>HSV 1/2 IgG/IgM Rapid Test Device (S/ P</t>
    </r>
    <r>
      <rPr>
        <sz val="11"/>
        <color rgb="FF000000"/>
        <rFont val="宋体"/>
        <charset val="134"/>
      </rPr>
      <t>)</t>
    </r>
  </si>
  <si>
    <t>HSV 1  IgG Rapid Test Device (W B/S/P)</t>
  </si>
  <si>
    <t>HSV 1 IgG/IgM  Rapid Test Device (W B/S/P)</t>
  </si>
  <si>
    <t>HSV 1 IgG/IgM  Rapid Test Device (W B/S/P)单人份</t>
  </si>
  <si>
    <r>
      <rPr>
        <sz val="11"/>
        <color rgb="FF000000"/>
        <rFont val="Calibri"/>
        <family val="2"/>
      </rPr>
      <t xml:space="preserve">HSV 1 IgG/IgM Rapid Test Cassette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S/ P</t>
    </r>
    <r>
      <rPr>
        <sz val="11"/>
        <color rgb="FF000000"/>
        <rFont val="宋体"/>
        <charset val="134"/>
      </rPr>
      <t>）</t>
    </r>
  </si>
  <si>
    <t>HSV 2  IgG Rapid Test Device (W B/S/P)</t>
  </si>
  <si>
    <t>HSV 2 IgG/IgM  Rapid Test Device (W B/S/P)</t>
  </si>
  <si>
    <r>
      <rPr>
        <sz val="11"/>
        <color rgb="FF000000"/>
        <rFont val="Calibri"/>
        <family val="2"/>
      </rPr>
      <t xml:space="preserve">HSV 2 IgG/IgM Rapid Test Cassette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S/ P</t>
    </r>
    <r>
      <rPr>
        <sz val="11"/>
        <color rgb="FF000000"/>
        <rFont val="宋体"/>
        <charset val="134"/>
      </rPr>
      <t>）</t>
    </r>
  </si>
  <si>
    <t xml:space="preserve">TOXO </t>
  </si>
  <si>
    <t>TOXO IgM Rapid Test (W B/S/P)</t>
  </si>
  <si>
    <t>TOXO IgG/IgM Rapid Test (WB/S/P)</t>
  </si>
  <si>
    <t>TOXO IgG/IgM Rapid Test (S/P)</t>
  </si>
  <si>
    <t>Rubella</t>
  </si>
  <si>
    <t>Rubella IgG/IgM Rapid Test (W B/S/P)</t>
  </si>
  <si>
    <t>Rubella IgG/IgM Rapid Test (S/P)</t>
  </si>
  <si>
    <t>Rubella IgG Rapid Test (WB/S/P)</t>
  </si>
  <si>
    <t>Rubella IgM Rapid Test (WB/S/P)</t>
  </si>
  <si>
    <t>CMV</t>
  </si>
  <si>
    <t>CMV IgM Rapid Test (W B/S/P)</t>
  </si>
  <si>
    <t>CMV IgG Rapid Test (W B/S/P)</t>
  </si>
  <si>
    <t>CMV IgG/IgM Rapid Test (W B/S/P)</t>
  </si>
  <si>
    <t>CMV IgG/IgM Rapid Test (S/P)</t>
  </si>
  <si>
    <t>Norovirus</t>
  </si>
  <si>
    <t>Norovirus GI/GII Rapid Test Device (Feces)</t>
  </si>
  <si>
    <t>Leishmania</t>
  </si>
  <si>
    <t>Leishmania IgG/IgM Rapid Test Device  (W B/S/P)</t>
  </si>
  <si>
    <t>Filariasis</t>
  </si>
  <si>
    <t>Filariasis IgG/IgM Rapid Test Device (W B/S/P)</t>
  </si>
  <si>
    <t>Leptospira</t>
  </si>
  <si>
    <t>Leptospira IgG/IgM Rapid Test Device (W B/S/P)</t>
  </si>
  <si>
    <t>COVID-19 IgG/IgM</t>
  </si>
  <si>
    <t>COVID-19 IgG/IgM Rapid Test Device (W B/S/P)</t>
  </si>
  <si>
    <t>COVID-19 Ag</t>
  </si>
  <si>
    <t>COVID-19 Ag Rapid Test Device(Nasopharyngeal swabs/ Nasal swab)</t>
  </si>
  <si>
    <t>COVID-19 Ag Rapid Test Device Self Testing (Nasal swab)</t>
  </si>
  <si>
    <t xml:space="preserve">Influenza A+B </t>
  </si>
  <si>
    <t>Influenza A+B Ag Rapid Test Device 
(Nasopharyngealswabs/ Nasal swab)</t>
  </si>
  <si>
    <t>Influenza A+B Ag Rapid Test Strip
(Nasopharyngealswabs/ Nasal swab)</t>
  </si>
  <si>
    <t>Influenza A Ag Rapid Test Device 
(Nasopharyngealswabs/ Nasal swab)</t>
  </si>
  <si>
    <t>Influenza  B Ag Rapid Test Device 
(Nasopharyngealswabs/ Nasal swab)</t>
  </si>
  <si>
    <t>RSV</t>
  </si>
  <si>
    <t>Respiratory syncytial virus Antigen Rapid Test Device(Nasopharyngeal swabs/ Nasal swab)</t>
  </si>
  <si>
    <t>Monkeypox</t>
  </si>
  <si>
    <t>Monkeypox IgG/IgM Rapid Test Device(WB/P/S)</t>
  </si>
  <si>
    <t>Monkeypox IgG/IgM Rapid Test Device(WB/P/S/Rash Exudate)</t>
  </si>
  <si>
    <t>Monkeypox ag Rapid Test Device</t>
  </si>
  <si>
    <t xml:space="preserve">Influenza A+B/ SARS-CoV-2 Ag </t>
  </si>
  <si>
    <t>Influenza A+B/ SARS-CoV-2 Ag Rapid Test Device (Nasopharyngealswabs/ Nasal swab)</t>
  </si>
  <si>
    <t>5T</t>
  </si>
  <si>
    <t>Influenza A+B/ SARS-CoV-2 /RSV</t>
  </si>
  <si>
    <t>Influenza A+B/ SARS-CoV-2/RSV Ag  COMBO</t>
  </si>
  <si>
    <t>Influenza A+B/ SARS-CoV-2 /RSV/Adeno</t>
  </si>
  <si>
    <t>Influenza A+B/ SARS-CoV-2/RSV/ Adeno Ag  COMBO</t>
  </si>
  <si>
    <t>COVID-19 Ag+Influenza A/B+RSV+Adeno+MP Combo Rapid Test Cassette</t>
  </si>
  <si>
    <t>One-step Drug Of Abuse Test Kits</t>
  </si>
  <si>
    <t>K2</t>
  </si>
  <si>
    <t>K2 One Step Synthetic Cannabis Test Device (Urine)</t>
  </si>
  <si>
    <t>50ng/ml, 30ng/ml</t>
  </si>
  <si>
    <t>K2 One Step Synthetic Cannabis Test Strip (Urine)</t>
  </si>
  <si>
    <t>K3</t>
  </si>
  <si>
    <t>K3 One Step Synthetic Cannabis Test Device (Urine)</t>
  </si>
  <si>
    <t>20ng/ml</t>
  </si>
  <si>
    <t>K3 One Step Synthetic Cannabis Test Strip (Urine)</t>
  </si>
  <si>
    <t>K4</t>
  </si>
  <si>
    <t>K4 One Step Synthetic Cannabis Test Device (Urine)</t>
  </si>
  <si>
    <t>K4 One Step Synthetic Cannabis Test Strip (Urine)</t>
  </si>
  <si>
    <t>AMP</t>
  </si>
  <si>
    <t>AMP One Step Amphetamine Test Device (Urine)</t>
  </si>
  <si>
    <t>1000ng/ml</t>
  </si>
  <si>
    <t>AMP One Step Amphetamine Test Strip (Urine)</t>
  </si>
  <si>
    <t>500ng/ml</t>
  </si>
  <si>
    <t>300ng/ml</t>
  </si>
  <si>
    <t>BAR</t>
  </si>
  <si>
    <t>BAR One Step Barbiturates Test Device (Urine)</t>
  </si>
  <si>
    <t>BAR One Step Barbiturates Test Strip (Urine)</t>
  </si>
  <si>
    <t>100ng/ml</t>
  </si>
  <si>
    <t>BZO</t>
  </si>
  <si>
    <t>BZO One Step Benzodiazepines Test Device (Urine)</t>
  </si>
  <si>
    <t>BZO One Step Benzodiazepines Test Strip (Urine)</t>
  </si>
  <si>
    <t>BUP</t>
  </si>
  <si>
    <t>BUP One Step Buprenorphine Test Device (Urine)</t>
  </si>
  <si>
    <t>BUP One Step Buprenorphine Test Strip (Urine)</t>
  </si>
  <si>
    <t>COC</t>
  </si>
  <si>
    <t>COC One Step Cocaine Test Device (Urine)</t>
  </si>
  <si>
    <t>COC One Step Cocaine Test Strip (Urine)</t>
  </si>
  <si>
    <t>150ng/ml</t>
  </si>
  <si>
    <t>COT</t>
  </si>
  <si>
    <t>COT One Step Cotinine Test Device (Urine)</t>
  </si>
  <si>
    <t>200ng/ml</t>
  </si>
  <si>
    <t>COT One Step Cotinine Test Strip (Urine)</t>
  </si>
  <si>
    <t>MDMA</t>
  </si>
  <si>
    <t>MDMA One Step Ecstasy Test Device (Urine)</t>
  </si>
  <si>
    <t>MDMA One Step Ecstasy Test Strip (Urine)</t>
  </si>
  <si>
    <t>MDPV</t>
  </si>
  <si>
    <t>MDPV One Step Test Device (Urine)</t>
  </si>
  <si>
    <t>MDPV One Step Test Strip (Urine)</t>
  </si>
  <si>
    <t>EDDP</t>
  </si>
  <si>
    <t>EDDP One Step Test Device (Urine)</t>
  </si>
  <si>
    <t>EDDP One Step Test Strip (Urine)</t>
  </si>
  <si>
    <t>FYL</t>
  </si>
  <si>
    <t>FYL One Step Fentanyl Test Device (Urine)</t>
  </si>
  <si>
    <t>FYL One Step Fentanyl Test Strip (Urine)</t>
  </si>
  <si>
    <t>KET</t>
  </si>
  <si>
    <t xml:space="preserve"> KET One Step Ketamine Test Device (Urine)</t>
  </si>
  <si>
    <t xml:space="preserve"> KET One Step Ketamine Test Strip (Urine)</t>
  </si>
  <si>
    <t>THC</t>
  </si>
  <si>
    <t>THC One Step Marijuana Test Device (Urine)</t>
  </si>
  <si>
    <t>THC One Step Marijuana Test Strip(Urine)</t>
  </si>
  <si>
    <t>35ng/ml</t>
  </si>
  <si>
    <t>MTD</t>
  </si>
  <si>
    <t>MTD One Step Methadone Test Device (Urine)</t>
  </si>
  <si>
    <t>MTD One Step Methadone Test Strip(Urine)</t>
  </si>
  <si>
    <t>MET</t>
  </si>
  <si>
    <t>MET One Step Methamphetamine Test Device (Urine)</t>
  </si>
  <si>
    <t>MET One Step Methamphetamine Test Strip(Urine)</t>
  </si>
  <si>
    <t>MQL</t>
  </si>
  <si>
    <t>MQL One Step Methaqualone Test Device (Urine)</t>
  </si>
  <si>
    <t>MQL One Step Methaqualone Test Strip(Urine)</t>
  </si>
  <si>
    <t>MOP</t>
  </si>
  <si>
    <t>MOP One Step Morphine Test Device (Urine)</t>
  </si>
  <si>
    <t>MOP One Step Morphine Test Strip (Urine)</t>
  </si>
  <si>
    <t>OPI</t>
  </si>
  <si>
    <t>OPI One Step Opiates Test Device (Urine)</t>
  </si>
  <si>
    <t>2000ng/ml</t>
  </si>
  <si>
    <t>OPI One Step Opiates Test Strip(Urine)</t>
  </si>
  <si>
    <t>OXY</t>
  </si>
  <si>
    <t>OXY One Step Oxycodone Test Device (Urine)</t>
  </si>
  <si>
    <t>OXY One Step Oxycodone Test Strip (Urine)</t>
  </si>
  <si>
    <t>PCP</t>
  </si>
  <si>
    <t>PCP One Step Phencyclidine Test Device (Urine)</t>
  </si>
  <si>
    <t>PCP One Step Phencyclidine Test Strip (Urine)</t>
  </si>
  <si>
    <t>PPX</t>
  </si>
  <si>
    <t>PPX One Step Propoxyphene Test Device (Urine)</t>
  </si>
  <si>
    <t>PPX One Step Propoxyphene Test Strip (Urine)</t>
  </si>
  <si>
    <t>PGB</t>
  </si>
  <si>
    <t>PGB One Step Pregabalin Test Device (Urine)</t>
  </si>
  <si>
    <t>PGB One Step Pregabalin Test Strip (Urine)</t>
  </si>
  <si>
    <t>TCA</t>
  </si>
  <si>
    <t>TCA One Step Tricyclic Antidepressants Test Device (Urine)</t>
  </si>
  <si>
    <t>TCA One Step Tricyclic Antidepressants Test Strip (Urine)</t>
  </si>
  <si>
    <t>TML</t>
  </si>
  <si>
    <t>TML One Step Tramadol Test Device (Urine)</t>
  </si>
  <si>
    <t>TML One Step Tramadol Test Strip (Urine)</t>
  </si>
  <si>
    <t>70ng/ml</t>
  </si>
  <si>
    <t>ETG</t>
  </si>
  <si>
    <t>ETG One Step Ethyl glucuronide Test Device (Urine)</t>
  </si>
  <si>
    <t>ETG One Step Ethyl glucuronide Test Strip (Urine)</t>
  </si>
  <si>
    <t xml:space="preserve">SOMA </t>
  </si>
  <si>
    <t>One Step SOMA/Carisoprodol Test Device (Urine)</t>
  </si>
  <si>
    <t>One Step SOMA/Carisoprodol Test Strip(Urine)</t>
  </si>
  <si>
    <t>CLO</t>
  </si>
  <si>
    <t>CLO One Step Clonazepam Test Device (Urine)</t>
  </si>
  <si>
    <t>CLO One Step Clonazepam Test Strip (Urine)</t>
  </si>
  <si>
    <t>7-ACL</t>
  </si>
  <si>
    <t>7-aminoclonazepam One Step Clonazepam Test Device (Urine)</t>
  </si>
  <si>
    <t>7-aminoclonazepam One Step Clonazepam Test Strip (Urine)</t>
  </si>
  <si>
    <t>F-KET</t>
  </si>
  <si>
    <t>F-KET One Step F-Ketamine Test Device (Urine)</t>
  </si>
  <si>
    <t>F-KET One Step F-Ketamine Test Strip (Urine)</t>
  </si>
  <si>
    <t>ACE</t>
  </si>
  <si>
    <t>ACE One Step Acetaminophen Test Device (Urine)</t>
  </si>
  <si>
    <t>5000ng/ml</t>
  </si>
  <si>
    <t>ACE One Step Acetaminophen Test Strip (Urine)</t>
  </si>
  <si>
    <t>XYL</t>
  </si>
  <si>
    <t>XYL One Step Xylazine Test Device (Urine)</t>
  </si>
  <si>
    <t>XYL One Step Xylazine Test Strip (Urine)</t>
  </si>
  <si>
    <t>ETO</t>
  </si>
  <si>
    <t>ETO One Step Etomidate Test Device (Urine)</t>
  </si>
  <si>
    <t>ETO One Step Etomidate Test Strip (Urine)</t>
  </si>
  <si>
    <t>6-MAM</t>
  </si>
  <si>
    <t>6-MAM One Step 6-Monoacetylmorphine Test Device (Urine)</t>
  </si>
  <si>
    <t>6-MAM One Step 6-Monoacetylmorphine Test Strip (Urine)</t>
  </si>
  <si>
    <t>MCAT</t>
  </si>
  <si>
    <t>MCAT One Step Methcathinone  Test Device (Urine)</t>
  </si>
  <si>
    <t>MCAT One Step Methcathinone  Test Strip (Urine)</t>
  </si>
  <si>
    <t>DIA</t>
  </si>
  <si>
    <t>DIA One Step Diazepam  Test Device (Urine)</t>
  </si>
  <si>
    <t>DIA One Step Diazepam   Test Strip (Urine)</t>
  </si>
  <si>
    <t>LSD</t>
  </si>
  <si>
    <t>LSD One Step Clonazepam Test Device (Urine)</t>
  </si>
  <si>
    <t>20, 50ng/ml</t>
  </si>
  <si>
    <t>LSD One Step Clonazepam Test Strip (Urine)</t>
  </si>
  <si>
    <t xml:space="preserve"> KET (Hair)</t>
  </si>
  <si>
    <t xml:space="preserve"> KET One Step  Ketamine Test Device (Hair)</t>
  </si>
  <si>
    <t>40ng/ml</t>
  </si>
  <si>
    <t>MOP (Hair)</t>
  </si>
  <si>
    <t>MOP One Step  Mophine Test Device (Hair)</t>
  </si>
  <si>
    <t>MDMA (Hair)</t>
  </si>
  <si>
    <t>MDMA One Step  Ecstasy Test Device (Hair)</t>
  </si>
  <si>
    <t>AMP (Hair)</t>
  </si>
  <si>
    <t>One Step Amphetamine Test Device (Hair)</t>
  </si>
  <si>
    <t>KET(saliva)</t>
  </si>
  <si>
    <t>KET One Step Ketamine Test Device (saliva)</t>
  </si>
  <si>
    <t>COC(saliva)</t>
  </si>
  <si>
    <t>COC One Step Cocaine Test Device (saliva)</t>
  </si>
  <si>
    <t>PCP(saliva)</t>
  </si>
  <si>
    <t>PCP One Step Phencyclidine Test Device (saliva)</t>
  </si>
  <si>
    <t>MOP(saliva)</t>
  </si>
  <si>
    <t>MOP One Step Morphine Test Device (saliva)</t>
  </si>
  <si>
    <t>MET(saliva)</t>
  </si>
  <si>
    <t>MET One Step Methamphetamine Test Device (saliva)</t>
  </si>
  <si>
    <t>MDMA(saliva)</t>
  </si>
  <si>
    <t>MDMA One Step Ecstasy Test Device (saliva)</t>
  </si>
  <si>
    <t>AMP(saliva)</t>
  </si>
  <si>
    <t>AMP One Step Amphetamine Test Device (saliva)</t>
  </si>
  <si>
    <t>BAR(saliva)</t>
  </si>
  <si>
    <t>BAR One Step Barbiturates Test Device (saliva)</t>
  </si>
  <si>
    <t>Multi Drug</t>
  </si>
  <si>
    <t xml:space="preserve">Multi-Drug 12 Drugs Test Panel </t>
  </si>
  <si>
    <t>Multi-Drug 11 Drugs Test Panel</t>
  </si>
  <si>
    <t>Multi-Drug 10 Drugs Test Panel</t>
  </si>
  <si>
    <t>Multi-Drug 9 Drugs Test Panel</t>
  </si>
  <si>
    <t>Multi-Drug 8 Drugs Test Panel</t>
  </si>
  <si>
    <t xml:space="preserve">MULTI-Drug 7 DRUG Panel </t>
  </si>
  <si>
    <t xml:space="preserve">MULTI-Drug 6 DRUG Panel </t>
  </si>
  <si>
    <t>MULTI-Drug 5 Drug Test Panel</t>
  </si>
  <si>
    <t xml:space="preserve">Multi-Drug 4 Drugs Test Panel </t>
  </si>
  <si>
    <t>Multi-Drug 3 Drugs Test Panel</t>
  </si>
  <si>
    <t>Multi-Drug 2 Drugs Test Panel</t>
  </si>
  <si>
    <t xml:space="preserve"> Drugs Urine Cup</t>
  </si>
  <si>
    <t xml:space="preserve"> Drugs Urine Key Cup</t>
  </si>
  <si>
    <t>One Step Drugs Urine Key Cup</t>
  </si>
  <si>
    <t>One-step Tumor Marker Test Kits</t>
  </si>
  <si>
    <t>FOB</t>
  </si>
  <si>
    <t>Human Fecal Occult Blood (FOB) Rapid Test Device (Feces)</t>
  </si>
  <si>
    <t>Human Fecal Occult Blood (FOB) Rapid Test Strip (Feces)</t>
  </si>
  <si>
    <t>ALB</t>
  </si>
  <si>
    <t>Micro-Albumin Rapid Test Device(Urine)</t>
  </si>
  <si>
    <t>20mg/L
50mg/L</t>
  </si>
  <si>
    <t>Micro-Albumin Rapid Test Strip(Urine)</t>
  </si>
  <si>
    <t>PSA</t>
  </si>
  <si>
    <t>Prostate Specific Antigen Rapid Test Device  (W B/S/P)</t>
  </si>
  <si>
    <t>2ng/ml</t>
  </si>
  <si>
    <t>Prostate Specific Antigen Rapid Test Strip  (W B/S/P)</t>
  </si>
  <si>
    <t>PSA semi-Q</t>
  </si>
  <si>
    <t>Prostate Specific Antigen semi-Q Rapid Test Device  (W B/S/P)</t>
  </si>
  <si>
    <t>2-4 ng/ml</t>
  </si>
  <si>
    <t>Prostate Specific Antigen semi-Q Rapid Test Strip  (WB/S/P)</t>
  </si>
  <si>
    <t>Ferritin</t>
  </si>
  <si>
    <t>Ferritin Rapid Test Device (W B/S/P)</t>
  </si>
  <si>
    <t>T-Ferritin</t>
  </si>
  <si>
    <t>T-Ferritin Rapid Test Device (Feces)</t>
  </si>
  <si>
    <t>T-Ferritin Rapid Test Strip (Feces)</t>
  </si>
  <si>
    <t>40T</t>
  </si>
  <si>
    <t>calprotectin</t>
  </si>
  <si>
    <t>Calprotectin Semi-Quantitative Rapid Test Device (Feces)</t>
  </si>
  <si>
    <t>50~200ug/g</t>
  </si>
  <si>
    <t>Vitamin D</t>
  </si>
  <si>
    <t>Vitamin D  Semi-Quantitative Rapid Test Device (WB/S/P)</t>
  </si>
  <si>
    <t>10~30ng/ml</t>
  </si>
  <si>
    <t>HbA1c</t>
  </si>
  <si>
    <t>HbA1c  Rapid Test Device (W B/S/P)</t>
  </si>
  <si>
    <t>HbA1c  Rapid Test Strip (W B/S/P)</t>
  </si>
  <si>
    <t>Total IgE</t>
  </si>
  <si>
    <t>Total IgE  Rapid Test Device (W B/S/P)</t>
  </si>
  <si>
    <t>Total IgE  Rapid Test Strip (W B/S/P)</t>
  </si>
  <si>
    <t>Dengue IgG/IgM Test Device (W B/S/P) high sensitivity</t>
    <phoneticPr fontId="12" type="noConversion"/>
  </si>
  <si>
    <t>Dengue Ns1 Test Device (W B/S/P) high sensitivity</t>
    <phoneticPr fontId="12" type="noConversion"/>
  </si>
  <si>
    <t>Adenovirus Rapid Test Device   (Swab)</t>
    <phoneticPr fontId="12" type="noConversion"/>
  </si>
  <si>
    <t>MP Ag Rapid Test Device   (Swab)</t>
    <phoneticPr fontId="12" type="noConversion"/>
  </si>
  <si>
    <r>
      <t>10mIU/ml</t>
    </r>
    <r>
      <rPr>
        <sz val="11"/>
        <color rgb="FF000000"/>
        <rFont val="宋体"/>
        <family val="2"/>
        <charset val="134"/>
      </rPr>
      <t>，</t>
    </r>
    <r>
      <rPr>
        <sz val="11"/>
        <color indexed="8"/>
        <rFont val="Calibri"/>
        <family val="2"/>
      </rPr>
      <t>25mIU/ml</t>
    </r>
    <phoneticPr fontId="12" type="noConversion"/>
  </si>
  <si>
    <t>Strep A positive/ negative control (1ml)</t>
    <phoneticPr fontId="12" type="noConversion"/>
  </si>
  <si>
    <t>1ml/kit</t>
    <phoneticPr fontId="12" type="noConversion"/>
  </si>
  <si>
    <t>Dengue IgG/IgM /NS1 Combo Test Device (W B/S/P) high sensitivity</t>
    <phoneticPr fontId="12" type="noConversion"/>
  </si>
  <si>
    <r>
      <t>Human Immunodeficiency Virus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1/2</t>
    </r>
    <r>
      <rPr>
        <sz val="11"/>
        <color rgb="FF000000"/>
        <rFont val="宋体"/>
        <charset val="134"/>
      </rPr>
      <t>）</t>
    </r>
    <r>
      <rPr>
        <sz val="11"/>
        <color rgb="FF000000"/>
        <rFont val="Calibri"/>
        <family val="2"/>
      </rPr>
      <t xml:space="preserve"> Rapid Test Device (W B/S/P)</t>
    </r>
    <phoneticPr fontId="12" type="noConversion"/>
  </si>
  <si>
    <t>N/A</t>
    <phoneticPr fontId="12" type="noConversion"/>
  </si>
  <si>
    <t>25 T</t>
    <phoneticPr fontId="12" type="noConversion"/>
  </si>
  <si>
    <t>ToRCH IgM Rapid Test Device (W B/S/P) 4</t>
    <phoneticPr fontId="12" type="noConversion"/>
  </si>
  <si>
    <t>ToRCH IgM Rapid Test Device (W B/S/P) 5</t>
    <phoneticPr fontId="12" type="noConversion"/>
  </si>
  <si>
    <t>HSV 1/2  IgM Rapid Test Device (W B/S/P)</t>
    <phoneticPr fontId="12" type="noConversion"/>
  </si>
  <si>
    <t>HSV 1  IgM Rapid Test Device (W B/S/P)</t>
    <phoneticPr fontId="12" type="noConversion"/>
  </si>
  <si>
    <t>HSV 2  IgM Rapid Test Device (W B/S/P)</t>
    <phoneticPr fontId="12" type="noConversion"/>
  </si>
  <si>
    <t>TOXO IgG Rapid Test (W B/S/P)</t>
    <phoneticPr fontId="12" type="noConversion"/>
  </si>
  <si>
    <t>1 T</t>
    <phoneticPr fontId="12" type="noConversion"/>
  </si>
  <si>
    <r>
      <t>500</t>
    </r>
    <r>
      <rPr>
        <sz val="11"/>
        <color rgb="FF000000"/>
        <rFont val="宋体"/>
        <family val="2"/>
        <charset val="134"/>
      </rPr>
      <t xml:space="preserve">， </t>
    </r>
    <r>
      <rPr>
        <sz val="11"/>
        <color indexed="8"/>
        <rFont val="Calibri"/>
        <family val="2"/>
      </rPr>
      <t>1000ng/ml</t>
    </r>
    <phoneticPr fontId="12" type="noConversion"/>
  </si>
  <si>
    <t>300ng/ml</t>
    <phoneticPr fontId="12" type="noConversion"/>
  </si>
  <si>
    <r>
      <rPr>
        <sz val="11"/>
        <color indexed="8"/>
        <rFont val="Calibri"/>
        <family val="2"/>
      </rPr>
      <t>500</t>
    </r>
    <r>
      <rPr>
        <sz val="11"/>
        <color rgb="FF000000"/>
        <rFont val="宋体"/>
        <family val="2"/>
        <charset val="134"/>
      </rPr>
      <t xml:space="preserve">， </t>
    </r>
    <r>
      <rPr>
        <sz val="11"/>
        <color indexed="8"/>
        <rFont val="Calibri"/>
        <family val="2"/>
      </rPr>
      <t>1000ng/ml</t>
    </r>
    <phoneticPr fontId="12" type="noConversion"/>
  </si>
  <si>
    <t>5ng/ml</t>
    <phoneticPr fontId="12" type="noConversion"/>
  </si>
  <si>
    <t>1000ng/ml</t>
    <phoneticPr fontId="12" type="noConversion"/>
  </si>
  <si>
    <t>100, 200ng/ml</t>
    <phoneticPr fontId="12" type="noConversion"/>
  </si>
  <si>
    <t>One Step  Drugs Urine Cup 7</t>
    <phoneticPr fontId="12" type="noConversion"/>
  </si>
  <si>
    <t>1T</t>
    <phoneticPr fontId="12" type="noConversion"/>
  </si>
  <si>
    <t>Multi-Drug 12 Drugs Test Panel</t>
    <phoneticPr fontId="12" type="noConversion"/>
  </si>
  <si>
    <t>MOP One Step Morphine Test Device (Urine) 4MM</t>
  </si>
  <si>
    <r>
      <t xml:space="preserve">HBsAg /HCV /HIV /Syphilis Combo Test Cassette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WB/ S/ P</t>
    </r>
    <r>
      <rPr>
        <sz val="11"/>
        <color rgb="FF000000"/>
        <rFont val="宋体"/>
        <charset val="134"/>
      </rPr>
      <t>）</t>
    </r>
    <phoneticPr fontId="12" type="noConversion"/>
  </si>
  <si>
    <r>
      <t xml:space="preserve">HBsAg /HCV /HIV Combo Test Cassette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WB/ S/ P</t>
    </r>
    <r>
      <rPr>
        <sz val="11"/>
        <color rgb="FF000000"/>
        <rFont val="宋体"/>
        <charset val="134"/>
      </rPr>
      <t>）</t>
    </r>
    <phoneticPr fontId="12" type="noConversion"/>
  </si>
  <si>
    <r>
      <t>HBsAg and HCV Combo Test Cassette</t>
    </r>
    <r>
      <rPr>
        <sz val="11"/>
        <color rgb="FF000000"/>
        <rFont val="宋体"/>
        <charset val="134"/>
      </rPr>
      <t>（WB/</t>
    </r>
    <r>
      <rPr>
        <sz val="11"/>
        <color rgb="FF000000"/>
        <rFont val="Calibri"/>
        <family val="2"/>
      </rPr>
      <t>S/ P</t>
    </r>
    <r>
      <rPr>
        <sz val="11"/>
        <color rgb="FF000000"/>
        <rFont val="宋体"/>
        <charset val="134"/>
      </rPr>
      <t>）</t>
    </r>
    <phoneticPr fontId="12" type="noConversion"/>
  </si>
  <si>
    <t>HIV/Syphilis combo Test Cassette (P/S)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</si>
</sst>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￥&quot;#,##0.00;&quot;￥&quot;\-#,##0.00"/>
    <numFmt numFmtId="177" formatCode="\$#,##0.000_);[Red]\(\$#,##0.000\)"/>
    <numFmt numFmtId="178" formatCode="\$#,##0.00;\-\$#,##0.00"/>
    <numFmt numFmtId="179" formatCode="_([$$-409]* #,##0.0000_);_([$$-409]* \(#,##0.0000\);_([$$-409]* &quot;-&quot;??_);_(@_)"/>
    <numFmt numFmtId="180" formatCode="&quot;¥&quot;#,##0.000_);[Red]\(&quot;¥&quot;#,##0.000\)"/>
  </numFmts>
  <fonts count="16" x14ac:knownFonts="1">
    <font>
      <sz val="12"/>
      <color theme="1"/>
      <name val="宋体"/>
      <charset val="134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b/>
      <sz val="12"/>
      <color theme="1"/>
      <name val="Times New Roman"/>
      <family val="1"/>
    </font>
    <font>
      <b/>
      <sz val="12"/>
      <color theme="1"/>
      <name val="宋体"/>
      <charset val="134"/>
    </font>
    <font>
      <b/>
      <sz val="11"/>
      <color theme="1"/>
      <name val="宋体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2"/>
      <charset val="134"/>
    </font>
    <font>
      <sz val="11"/>
      <color indexed="8"/>
      <name val="Calibri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9" fillId="0" borderId="0" applyProtection="0"/>
    <xf numFmtId="0" fontId="9" fillId="0" borderId="0" applyProtection="0"/>
  </cellStyleXfs>
  <cellXfs count="1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176" fontId="2" fillId="0" borderId="0" xfId="0" applyNumberFormat="1" applyFont="1" applyAlignment="1">
      <alignment horizontal="center"/>
    </xf>
    <xf numFmtId="178" fontId="2" fillId="0" borderId="0" xfId="0" applyNumberFormat="1" applyFont="1" applyAlignment="1">
      <alignment horizontal="center"/>
    </xf>
    <xf numFmtId="0" fontId="3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4" fillId="0" borderId="1" xfId="2" applyFont="1" applyBorder="1" applyAlignment="1">
      <alignment vertical="center" wrapText="1"/>
    </xf>
    <xf numFmtId="0" fontId="4" fillId="0" borderId="2" xfId="2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77" fontId="4" fillId="0" borderId="2" xfId="2" applyNumberFormat="1" applyFont="1" applyBorder="1" applyAlignment="1">
      <alignment horizontal="center" vertical="center" wrapText="1"/>
    </xf>
    <xf numFmtId="0" fontId="4" fillId="0" borderId="6" xfId="1" applyFont="1" applyBorder="1" applyAlignment="1">
      <alignment horizontal="left" vertical="center" wrapText="1"/>
    </xf>
    <xf numFmtId="0" fontId="5" fillId="0" borderId="1" xfId="2" applyFont="1" applyBorder="1" applyAlignment="1">
      <alignment vertical="center" wrapText="1"/>
    </xf>
    <xf numFmtId="176" fontId="1" fillId="0" borderId="2" xfId="0" applyNumberFormat="1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6" xfId="2" applyFont="1" applyBorder="1" applyAlignment="1">
      <alignment vertical="center" wrapText="1"/>
    </xf>
    <xf numFmtId="177" fontId="2" fillId="0" borderId="2" xfId="0" applyNumberFormat="1" applyFont="1" applyBorder="1" applyAlignment="1">
      <alignment horizontal="center" vertical="center"/>
    </xf>
    <xf numFmtId="0" fontId="1" fillId="0" borderId="1" xfId="2" applyFont="1" applyBorder="1" applyAlignment="1">
      <alignment vertical="center" wrapText="1"/>
    </xf>
    <xf numFmtId="0" fontId="1" fillId="0" borderId="2" xfId="2" applyFont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/>
    </xf>
    <xf numFmtId="178" fontId="2" fillId="2" borderId="1" xfId="0" applyNumberFormat="1" applyFont="1" applyFill="1" applyBorder="1" applyAlignment="1">
      <alignment horizontal="center"/>
    </xf>
    <xf numFmtId="0" fontId="4" fillId="0" borderId="1" xfId="1" applyFont="1" applyBorder="1" applyAlignment="1">
      <alignment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/>
    </xf>
    <xf numFmtId="9" fontId="2" fillId="0" borderId="1" xfId="0" applyNumberFormat="1" applyFont="1" applyBorder="1" applyAlignment="1">
      <alignment horizontal="left" wrapText="1"/>
    </xf>
    <xf numFmtId="0" fontId="4" fillId="0" borderId="4" xfId="1" applyFont="1" applyBorder="1" applyAlignment="1">
      <alignment horizontal="left" vertical="center" wrapText="1"/>
    </xf>
    <xf numFmtId="0" fontId="4" fillId="0" borderId="6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176" fontId="2" fillId="0" borderId="5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4" fillId="0" borderId="6" xfId="2" applyFont="1" applyBorder="1" applyAlignment="1">
      <alignment horizontal="left" vertical="center" wrapText="1"/>
    </xf>
    <xf numFmtId="180" fontId="2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/>
    </xf>
    <xf numFmtId="180" fontId="4" fillId="0" borderId="2" xfId="2" applyNumberFormat="1" applyFont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vertical="center"/>
    </xf>
    <xf numFmtId="0" fontId="15" fillId="0" borderId="1" xfId="2" applyFont="1" applyBorder="1" applyAlignment="1">
      <alignment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80" fontId="2" fillId="0" borderId="2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vertical="center" wrapText="1"/>
    </xf>
    <xf numFmtId="0" fontId="4" fillId="0" borderId="3" xfId="2" applyFont="1" applyBorder="1" applyAlignment="1">
      <alignment vertical="center" wrapText="1"/>
    </xf>
    <xf numFmtId="0" fontId="5" fillId="0" borderId="6" xfId="1" applyFont="1" applyBorder="1" applyAlignment="1">
      <alignment horizontal="left" vertical="center" wrapText="1"/>
    </xf>
    <xf numFmtId="0" fontId="5" fillId="0" borderId="6" xfId="2" applyFont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/>
    </xf>
    <xf numFmtId="179" fontId="1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9" borderId="1" xfId="2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/>
    </xf>
    <xf numFmtId="180" fontId="2" fillId="9" borderId="1" xfId="0" applyNumberFormat="1" applyFont="1" applyFill="1" applyBorder="1" applyAlignment="1">
      <alignment horizontal="center"/>
    </xf>
    <xf numFmtId="177" fontId="2" fillId="9" borderId="1" xfId="0" applyNumberFormat="1" applyFont="1" applyFill="1" applyBorder="1" applyAlignment="1">
      <alignment horizontal="center" vertical="center"/>
    </xf>
    <xf numFmtId="176" fontId="2" fillId="9" borderId="2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/>
    </xf>
    <xf numFmtId="0" fontId="5" fillId="9" borderId="1" xfId="2" applyFont="1" applyFill="1" applyBorder="1" applyAlignment="1">
      <alignment vertical="center" wrapText="1"/>
    </xf>
    <xf numFmtId="176" fontId="1" fillId="0" borderId="3" xfId="0" applyNumberFormat="1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6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left" vertical="center" wrapText="1"/>
    </xf>
    <xf numFmtId="0" fontId="4" fillId="0" borderId="4" xfId="2" applyFont="1" applyBorder="1" applyAlignment="1">
      <alignment horizontal="left" vertical="center" wrapText="1"/>
    </xf>
    <xf numFmtId="0" fontId="4" fillId="0" borderId="6" xfId="2" applyFont="1" applyBorder="1" applyAlignment="1">
      <alignment horizontal="left" vertical="center" wrapText="1"/>
    </xf>
    <xf numFmtId="176" fontId="2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180" fontId="1" fillId="0" borderId="3" xfId="0" applyNumberFormat="1" applyFont="1" applyBorder="1" applyAlignment="1">
      <alignment horizontal="center" vertical="center"/>
    </xf>
    <xf numFmtId="180" fontId="1" fillId="0" borderId="6" xfId="0" applyNumberFormat="1" applyFont="1" applyBorder="1" applyAlignment="1">
      <alignment horizontal="center" vertical="center"/>
    </xf>
    <xf numFmtId="180" fontId="2" fillId="0" borderId="3" xfId="0" applyNumberFormat="1" applyFont="1" applyBorder="1" applyAlignment="1">
      <alignment horizontal="center" vertical="center"/>
    </xf>
    <xf numFmtId="180" fontId="2" fillId="0" borderId="4" xfId="0" applyNumberFormat="1" applyFont="1" applyBorder="1" applyAlignment="1">
      <alignment horizontal="center" vertical="center"/>
    </xf>
    <xf numFmtId="180" fontId="2" fillId="0" borderId="6" xfId="0" applyNumberFormat="1" applyFont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/>
    </xf>
    <xf numFmtId="178" fontId="6" fillId="0" borderId="1" xfId="0" applyNumberFormat="1" applyFont="1" applyBorder="1" applyAlignment="1">
      <alignment horizontal="center"/>
    </xf>
    <xf numFmtId="176" fontId="7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/>
    </xf>
    <xf numFmtId="0" fontId="3" fillId="2" borderId="1" xfId="2" applyFont="1" applyFill="1" applyBorder="1" applyAlignment="1">
      <alignment horizontal="left"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left" vertical="center"/>
    </xf>
    <xf numFmtId="0" fontId="3" fillId="4" borderId="1" xfId="2" applyFont="1" applyFill="1" applyBorder="1" applyAlignment="1">
      <alignment horizontal="center" vertical="center" wrapText="1"/>
    </xf>
    <xf numFmtId="0" fontId="3" fillId="4" borderId="2" xfId="2" applyFont="1" applyFill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1" fillId="5" borderId="1" xfId="1" applyFont="1" applyFill="1" applyBorder="1" applyAlignment="1">
      <alignment horizontal="left" vertical="center" wrapText="1"/>
    </xf>
    <xf numFmtId="0" fontId="4" fillId="6" borderId="1" xfId="1" applyFont="1" applyFill="1" applyBorder="1" applyAlignment="1">
      <alignment horizontal="left" vertical="center" wrapText="1"/>
    </xf>
    <xf numFmtId="0" fontId="4" fillId="7" borderId="3" xfId="1" applyFont="1" applyFill="1" applyBorder="1" applyAlignment="1">
      <alignment horizontal="left" vertical="center" wrapText="1"/>
    </xf>
    <xf numFmtId="0" fontId="4" fillId="7" borderId="4" xfId="1" applyFont="1" applyFill="1" applyBorder="1" applyAlignment="1">
      <alignment horizontal="left" vertical="center" wrapText="1"/>
    </xf>
    <xf numFmtId="0" fontId="4" fillId="7" borderId="6" xfId="1" applyFont="1" applyFill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0" fontId="4" fillId="3" borderId="3" xfId="1" applyFont="1" applyFill="1" applyBorder="1" applyAlignment="1">
      <alignment horizontal="left" vertical="center" wrapText="1"/>
    </xf>
    <xf numFmtId="0" fontId="4" fillId="3" borderId="6" xfId="1" applyFont="1" applyFill="1" applyBorder="1" applyAlignment="1">
      <alignment horizontal="left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5" fillId="7" borderId="1" xfId="1" applyFont="1" applyFill="1" applyBorder="1" applyAlignment="1">
      <alignment horizontal="left" vertical="center" wrapText="1"/>
    </xf>
    <xf numFmtId="0" fontId="4" fillId="8" borderId="1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8" xfId="2" applyFont="1" applyBorder="1" applyAlignment="1">
      <alignment horizontal="center" vertical="center" wrapText="1"/>
    </xf>
  </cellXfs>
  <cellStyles count="3">
    <cellStyle name="常规" xfId="0" builtinId="0"/>
    <cellStyle name="常规_Sheet1 11" xfId="1" xr:uid="{00000000-0005-0000-0000-000031000000}"/>
    <cellStyle name="常规_Sheet1 123" xfId="2" xr:uid="{00000000-0005-0000-0000-000032000000}"/>
  </cellStyles>
  <dxfs count="0"/>
  <tableStyles count="0" defaultTableStyle="TableStyleMedium9" defaultPivotStyle="PivotStyleMedium4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9"/>
  <sheetViews>
    <sheetView tabSelected="1" zoomScale="115" zoomScaleNormal="115" workbookViewId="0">
      <pane xSplit="1" ySplit="3" topLeftCell="B57" activePane="bottomRight" state="frozenSplit"/>
      <selection pane="topRight"/>
      <selection pane="bottomLeft"/>
      <selection pane="bottomRight" activeCell="V72" sqref="V72"/>
    </sheetView>
  </sheetViews>
  <sheetFormatPr defaultColWidth="9" defaultRowHeight="15" x14ac:dyDescent="0.25"/>
  <cols>
    <col min="1" max="1" width="16.875" style="2" hidden="1" customWidth="1"/>
    <col min="2" max="2" width="53.5" style="3" customWidth="1"/>
    <col min="3" max="3" width="9.75" style="3" customWidth="1"/>
    <col min="4" max="4" width="10.375" style="4" customWidth="1"/>
    <col min="5" max="5" width="7.875" style="5" customWidth="1"/>
    <col min="6" max="6" width="8" style="6" customWidth="1"/>
    <col min="7" max="7" width="9.375" style="5" bestFit="1" customWidth="1"/>
    <col min="8" max="8" width="8.375" style="6" bestFit="1" customWidth="1"/>
    <col min="9" max="16384" width="9" style="4"/>
  </cols>
  <sheetData>
    <row r="1" spans="1:9" ht="15.75" x14ac:dyDescent="0.25">
      <c r="E1" s="103" t="s">
        <v>0</v>
      </c>
      <c r="F1" s="104"/>
      <c r="G1" s="103"/>
      <c r="H1" s="104"/>
    </row>
    <row r="2" spans="1:9" ht="36" customHeight="1" x14ac:dyDescent="0.25">
      <c r="A2" s="7" t="s">
        <v>3</v>
      </c>
      <c r="B2" s="8" t="s">
        <v>4</v>
      </c>
      <c r="C2" s="8" t="s">
        <v>5</v>
      </c>
      <c r="D2" s="9" t="s">
        <v>6</v>
      </c>
      <c r="E2" s="105" t="s">
        <v>1</v>
      </c>
      <c r="F2" s="106"/>
      <c r="G2" s="105" t="s">
        <v>2</v>
      </c>
      <c r="H2" s="106"/>
    </row>
    <row r="3" spans="1:9" ht="33" customHeight="1" x14ac:dyDescent="0.25">
      <c r="A3" s="107"/>
      <c r="B3" s="108"/>
      <c r="C3" s="108"/>
      <c r="D3" s="109"/>
      <c r="E3" s="56" t="s">
        <v>8</v>
      </c>
      <c r="F3" s="57" t="s">
        <v>7</v>
      </c>
      <c r="G3" s="56" t="s">
        <v>8</v>
      </c>
      <c r="H3" s="57" t="s">
        <v>7</v>
      </c>
    </row>
    <row r="4" spans="1:9" ht="33" customHeight="1" x14ac:dyDescent="0.25">
      <c r="A4" s="110" t="s">
        <v>9</v>
      </c>
      <c r="B4" s="111"/>
      <c r="C4" s="111"/>
      <c r="D4" s="112"/>
      <c r="E4" s="28"/>
      <c r="F4" s="29"/>
      <c r="G4" s="28"/>
      <c r="H4" s="29"/>
    </row>
    <row r="5" spans="1:9" x14ac:dyDescent="0.25">
      <c r="A5" s="116" t="s">
        <v>10</v>
      </c>
      <c r="B5" s="11" t="s">
        <v>11</v>
      </c>
      <c r="C5" s="80" t="s">
        <v>439</v>
      </c>
      <c r="D5" s="12" t="s">
        <v>13</v>
      </c>
      <c r="E5" s="49">
        <v>0.35</v>
      </c>
      <c r="F5" s="14">
        <f>E5/7.2/1.03</f>
        <v>4.7195253505933107E-2</v>
      </c>
      <c r="G5" s="49">
        <v>3.6</v>
      </c>
      <c r="H5" s="14">
        <v>0.5</v>
      </c>
    </row>
    <row r="6" spans="1:9" x14ac:dyDescent="0.25">
      <c r="A6" s="116"/>
      <c r="B6" s="83" t="s">
        <v>15</v>
      </c>
      <c r="C6" s="81"/>
      <c r="D6" s="12" t="s">
        <v>16</v>
      </c>
      <c r="E6" s="49">
        <v>0.24</v>
      </c>
      <c r="F6" s="14">
        <f>E6/1.03/7.15</f>
        <v>3.2588770452848116E-2</v>
      </c>
      <c r="G6" s="96">
        <v>3.8</v>
      </c>
      <c r="H6" s="92">
        <v>0.54</v>
      </c>
    </row>
    <row r="7" spans="1:9" x14ac:dyDescent="0.25">
      <c r="A7" s="116"/>
      <c r="B7" s="85"/>
      <c r="C7" s="81"/>
      <c r="D7" s="12" t="s">
        <v>17</v>
      </c>
      <c r="E7" s="49">
        <v>0.27</v>
      </c>
      <c r="F7" s="14">
        <f>E7/1.03/7.15</f>
        <v>3.6662366759454133E-2</v>
      </c>
      <c r="G7" s="98"/>
      <c r="H7" s="93"/>
    </row>
    <row r="8" spans="1:9" x14ac:dyDescent="0.25">
      <c r="A8" s="116"/>
      <c r="B8" s="11" t="s">
        <v>18</v>
      </c>
      <c r="C8" s="81"/>
      <c r="D8" s="12" t="s">
        <v>19</v>
      </c>
      <c r="E8" s="49">
        <v>1</v>
      </c>
      <c r="F8" s="14">
        <v>0.14000000000000001</v>
      </c>
      <c r="G8" s="96">
        <v>4.2</v>
      </c>
      <c r="H8" s="92">
        <v>0.6</v>
      </c>
    </row>
    <row r="9" spans="1:9" x14ac:dyDescent="0.25">
      <c r="A9" s="116"/>
      <c r="B9" s="11" t="s">
        <v>20</v>
      </c>
      <c r="C9" s="81"/>
      <c r="D9" s="12" t="s">
        <v>19</v>
      </c>
      <c r="E9" s="49">
        <v>0.7</v>
      </c>
      <c r="F9" s="14">
        <v>0.1</v>
      </c>
      <c r="G9" s="97"/>
      <c r="H9" s="102"/>
      <c r="I9" s="4">
        <v>0.7</v>
      </c>
    </row>
    <row r="10" spans="1:9" x14ac:dyDescent="0.25">
      <c r="A10" s="116"/>
      <c r="B10" s="11" t="s">
        <v>21</v>
      </c>
      <c r="C10" s="81"/>
      <c r="D10" s="12" t="s">
        <v>19</v>
      </c>
      <c r="E10" s="49">
        <v>1.2</v>
      </c>
      <c r="F10" s="14">
        <v>0.17</v>
      </c>
      <c r="G10" s="97"/>
      <c r="H10" s="102"/>
    </row>
    <row r="11" spans="1:9" x14ac:dyDescent="0.25">
      <c r="A11" s="116"/>
      <c r="B11" s="11" t="s">
        <v>22</v>
      </c>
      <c r="C11" s="81"/>
      <c r="D11" s="12" t="s">
        <v>19</v>
      </c>
      <c r="E11" s="49">
        <v>0.95</v>
      </c>
      <c r="F11" s="14">
        <v>0.13500000000000001</v>
      </c>
      <c r="G11" s="98"/>
      <c r="H11" s="93"/>
    </row>
    <row r="12" spans="1:9" x14ac:dyDescent="0.25">
      <c r="A12" s="116"/>
      <c r="B12" s="11" t="s">
        <v>23</v>
      </c>
      <c r="C12" s="81"/>
      <c r="D12" s="12" t="s">
        <v>13</v>
      </c>
      <c r="E12" s="49">
        <v>0.6</v>
      </c>
      <c r="F12" s="14">
        <f>E12/1.03/7.15</f>
        <v>8.1471926132120301E-2</v>
      </c>
      <c r="G12" s="96">
        <v>5.5</v>
      </c>
      <c r="H12" s="92">
        <f>G12/1.03/7.15</f>
        <v>0.74682598954443613</v>
      </c>
    </row>
    <row r="13" spans="1:9" x14ac:dyDescent="0.25">
      <c r="A13" s="116"/>
      <c r="B13" s="11" t="s">
        <v>23</v>
      </c>
      <c r="C13" s="81"/>
      <c r="D13" s="12" t="s">
        <v>19</v>
      </c>
      <c r="E13" s="49">
        <v>1.35</v>
      </c>
      <c r="F13" s="14">
        <v>0.185</v>
      </c>
      <c r="G13" s="98"/>
      <c r="H13" s="93"/>
    </row>
    <row r="14" spans="1:9" x14ac:dyDescent="0.25">
      <c r="A14" s="116"/>
      <c r="B14" s="11" t="s">
        <v>24</v>
      </c>
      <c r="C14" s="81"/>
      <c r="D14" s="12" t="s">
        <v>25</v>
      </c>
      <c r="E14" s="49">
        <v>0.5</v>
      </c>
      <c r="F14" s="14">
        <v>7.0000000000000007E-2</v>
      </c>
      <c r="G14" s="49">
        <v>5.8</v>
      </c>
      <c r="H14" s="14">
        <v>0.8</v>
      </c>
    </row>
    <row r="15" spans="1:9" ht="17.100000000000001" customHeight="1" x14ac:dyDescent="0.25">
      <c r="A15" s="10"/>
      <c r="B15" s="11" t="s">
        <v>26</v>
      </c>
      <c r="C15" s="48"/>
      <c r="D15" s="12" t="s">
        <v>13</v>
      </c>
      <c r="E15" s="50">
        <v>0.53</v>
      </c>
      <c r="F15" s="14">
        <v>7.4999999999999997E-2</v>
      </c>
      <c r="G15" s="50">
        <v>8</v>
      </c>
      <c r="H15" s="14">
        <v>1.1000000000000001</v>
      </c>
    </row>
    <row r="16" spans="1:9" ht="17.100000000000001" customHeight="1" x14ac:dyDescent="0.25">
      <c r="A16" s="116" t="s">
        <v>27</v>
      </c>
      <c r="B16" s="11" t="s">
        <v>28</v>
      </c>
      <c r="C16" s="139" t="s">
        <v>12</v>
      </c>
      <c r="D16" s="12" t="s">
        <v>13</v>
      </c>
      <c r="E16" s="49">
        <v>0.55000000000000004</v>
      </c>
      <c r="F16" s="14">
        <f>E16/7.2</f>
        <v>7.6388888888888895E-2</v>
      </c>
      <c r="G16" s="49">
        <v>10</v>
      </c>
      <c r="H16" s="14">
        <v>1.35</v>
      </c>
    </row>
    <row r="17" spans="1:8" x14ac:dyDescent="0.25">
      <c r="A17" s="116"/>
      <c r="B17" s="11" t="s">
        <v>29</v>
      </c>
      <c r="C17" s="139"/>
      <c r="D17" s="12" t="s">
        <v>25</v>
      </c>
      <c r="E17" s="49">
        <v>0.5</v>
      </c>
      <c r="F17" s="14">
        <f>E17/7.2</f>
        <v>6.9444444444444448E-2</v>
      </c>
      <c r="G17" s="49">
        <v>10.5</v>
      </c>
      <c r="H17" s="14">
        <v>1.4</v>
      </c>
    </row>
    <row r="18" spans="1:8" x14ac:dyDescent="0.25">
      <c r="A18" s="116" t="s">
        <v>30</v>
      </c>
      <c r="B18" s="11" t="s">
        <v>31</v>
      </c>
      <c r="C18" s="139" t="s">
        <v>32</v>
      </c>
      <c r="D18" s="12" t="s">
        <v>33</v>
      </c>
      <c r="E18" s="49">
        <v>5</v>
      </c>
      <c r="F18" s="14">
        <v>0.7</v>
      </c>
      <c r="G18" s="96">
        <v>250</v>
      </c>
      <c r="H18" s="92">
        <v>34</v>
      </c>
    </row>
    <row r="19" spans="1:8" ht="18" customHeight="1" x14ac:dyDescent="0.25">
      <c r="A19" s="116"/>
      <c r="B19" s="11" t="s">
        <v>34</v>
      </c>
      <c r="C19" s="139"/>
      <c r="D19" s="12" t="s">
        <v>25</v>
      </c>
      <c r="E19" s="49">
        <v>4.8</v>
      </c>
      <c r="F19" s="14">
        <f>E19/7.2</f>
        <v>0.66666666666666663</v>
      </c>
      <c r="G19" s="98"/>
      <c r="H19" s="93"/>
    </row>
    <row r="20" spans="1:8" x14ac:dyDescent="0.25">
      <c r="A20" s="116" t="s">
        <v>35</v>
      </c>
      <c r="B20" s="11" t="s">
        <v>36</v>
      </c>
      <c r="C20" s="139" t="s">
        <v>32</v>
      </c>
      <c r="D20" s="12" t="s">
        <v>33</v>
      </c>
      <c r="E20" s="49">
        <v>5</v>
      </c>
      <c r="F20" s="14">
        <v>0.7</v>
      </c>
      <c r="G20" s="96">
        <v>250</v>
      </c>
      <c r="H20" s="92">
        <v>34</v>
      </c>
    </row>
    <row r="21" spans="1:8" x14ac:dyDescent="0.25">
      <c r="A21" s="116"/>
      <c r="B21" s="11" t="s">
        <v>37</v>
      </c>
      <c r="C21" s="139"/>
      <c r="D21" s="12" t="s">
        <v>25</v>
      </c>
      <c r="E21" s="49">
        <v>4.8</v>
      </c>
      <c r="F21" s="14">
        <f>E21/7.2</f>
        <v>0.66666666666666663</v>
      </c>
      <c r="G21" s="98"/>
      <c r="H21" s="93"/>
    </row>
    <row r="22" spans="1:8" ht="15.75" customHeight="1" x14ac:dyDescent="0.25">
      <c r="A22" s="117" t="s">
        <v>38</v>
      </c>
      <c r="B22" s="11" t="s">
        <v>39</v>
      </c>
      <c r="C22" s="16"/>
      <c r="D22" s="12" t="s">
        <v>14</v>
      </c>
      <c r="E22" s="51" t="s">
        <v>14</v>
      </c>
      <c r="F22" s="18" t="s">
        <v>14</v>
      </c>
      <c r="G22" s="51">
        <v>350</v>
      </c>
      <c r="H22" s="18">
        <v>48</v>
      </c>
    </row>
    <row r="23" spans="1:8" x14ac:dyDescent="0.25">
      <c r="A23" s="118"/>
      <c r="B23" s="11" t="s">
        <v>40</v>
      </c>
      <c r="C23" s="16"/>
      <c r="D23" s="12" t="s">
        <v>14</v>
      </c>
      <c r="E23" s="51" t="s">
        <v>14</v>
      </c>
      <c r="F23" s="18" t="s">
        <v>14</v>
      </c>
      <c r="G23" s="51">
        <v>350</v>
      </c>
      <c r="H23" s="18">
        <v>48</v>
      </c>
    </row>
    <row r="24" spans="1:8" x14ac:dyDescent="0.25">
      <c r="A24" s="119"/>
      <c r="B24" s="20" t="s">
        <v>41</v>
      </c>
      <c r="C24" s="16"/>
      <c r="D24" s="12" t="s">
        <v>14</v>
      </c>
      <c r="E24" s="49">
        <v>12.5</v>
      </c>
      <c r="F24" s="14">
        <v>1.8</v>
      </c>
      <c r="G24" s="49" t="s">
        <v>14</v>
      </c>
      <c r="H24" s="14" t="s">
        <v>14</v>
      </c>
    </row>
    <row r="25" spans="1:8" x14ac:dyDescent="0.25">
      <c r="A25" s="117" t="s">
        <v>42</v>
      </c>
      <c r="B25" s="20" t="s">
        <v>43</v>
      </c>
      <c r="C25" s="80" t="s">
        <v>12</v>
      </c>
      <c r="D25" s="12" t="s">
        <v>13</v>
      </c>
      <c r="E25" s="49">
        <v>0.7</v>
      </c>
      <c r="F25" s="14">
        <v>0.1</v>
      </c>
      <c r="G25" s="49">
        <v>20.5</v>
      </c>
      <c r="H25" s="14">
        <v>2.75</v>
      </c>
    </row>
    <row r="26" spans="1:8" x14ac:dyDescent="0.25">
      <c r="A26" s="119"/>
      <c r="B26" s="20" t="s">
        <v>44</v>
      </c>
      <c r="C26" s="82"/>
      <c r="D26" s="12" t="s">
        <v>25</v>
      </c>
      <c r="E26" s="49">
        <v>0.85</v>
      </c>
      <c r="F26" s="14">
        <v>0.12</v>
      </c>
      <c r="G26" s="49">
        <v>20</v>
      </c>
      <c r="H26" s="14">
        <v>2.4500000000000002</v>
      </c>
    </row>
    <row r="27" spans="1:8" ht="21.95" customHeight="1" x14ac:dyDescent="0.25">
      <c r="A27" s="113" t="s">
        <v>45</v>
      </c>
      <c r="B27" s="114"/>
      <c r="C27" s="114"/>
      <c r="D27" s="115"/>
      <c r="E27" s="50"/>
      <c r="F27" s="53"/>
      <c r="G27" s="50"/>
      <c r="H27" s="53"/>
    </row>
    <row r="28" spans="1:8" x14ac:dyDescent="0.25">
      <c r="A28" s="10" t="s">
        <v>46</v>
      </c>
      <c r="B28" s="11" t="s">
        <v>47</v>
      </c>
      <c r="C28" s="11" t="s">
        <v>48</v>
      </c>
      <c r="D28" s="12" t="s">
        <v>13</v>
      </c>
      <c r="E28" s="49">
        <v>1.8</v>
      </c>
      <c r="F28" s="14">
        <f t="shared" ref="F28:F29" si="0">E28/7.2</f>
        <v>0.25</v>
      </c>
      <c r="G28" s="49">
        <v>70</v>
      </c>
      <c r="H28" s="14">
        <f t="shared" ref="H28:H34" si="1">G28/7*1.05</f>
        <v>10.5</v>
      </c>
    </row>
    <row r="29" spans="1:8" x14ac:dyDescent="0.25">
      <c r="A29" s="10" t="s">
        <v>49</v>
      </c>
      <c r="B29" s="11" t="s">
        <v>50</v>
      </c>
      <c r="C29" s="11" t="s">
        <v>51</v>
      </c>
      <c r="D29" s="12" t="s">
        <v>13</v>
      </c>
      <c r="E29" s="49">
        <v>1.8</v>
      </c>
      <c r="F29" s="14">
        <f t="shared" si="0"/>
        <v>0.25</v>
      </c>
      <c r="G29" s="49">
        <v>70</v>
      </c>
      <c r="H29" s="14">
        <f t="shared" si="1"/>
        <v>10.5</v>
      </c>
    </row>
    <row r="30" spans="1:8" ht="30" x14ac:dyDescent="0.25">
      <c r="A30" s="120" t="s">
        <v>52</v>
      </c>
      <c r="B30" s="11" t="s">
        <v>53</v>
      </c>
      <c r="C30" s="16" t="s">
        <v>54</v>
      </c>
      <c r="D30" s="22" t="s">
        <v>13</v>
      </c>
      <c r="E30" s="49">
        <v>1.5</v>
      </c>
      <c r="F30" s="14">
        <v>0.21</v>
      </c>
      <c r="G30" s="49">
        <v>60</v>
      </c>
      <c r="H30" s="14">
        <f t="shared" si="1"/>
        <v>9</v>
      </c>
    </row>
    <row r="31" spans="1:8" ht="30" x14ac:dyDescent="0.25">
      <c r="A31" s="121"/>
      <c r="B31" s="11" t="s">
        <v>55</v>
      </c>
      <c r="C31" s="16" t="s">
        <v>54</v>
      </c>
      <c r="D31" s="22" t="s">
        <v>13</v>
      </c>
      <c r="E31" s="49">
        <v>1.4</v>
      </c>
      <c r="F31" s="14">
        <v>0.2</v>
      </c>
      <c r="G31" s="49">
        <v>57</v>
      </c>
      <c r="H31" s="14">
        <f t="shared" si="1"/>
        <v>8.5500000000000007</v>
      </c>
    </row>
    <row r="32" spans="1:8" x14ac:dyDescent="0.25">
      <c r="A32" s="23" t="s">
        <v>56</v>
      </c>
      <c r="B32" s="11" t="s">
        <v>57</v>
      </c>
      <c r="C32" s="16" t="s">
        <v>58</v>
      </c>
      <c r="D32" s="22" t="s">
        <v>13</v>
      </c>
      <c r="E32" s="50">
        <v>2.75</v>
      </c>
      <c r="F32" s="14">
        <v>0.375</v>
      </c>
      <c r="G32" s="50">
        <v>120</v>
      </c>
      <c r="H32" s="14">
        <f t="shared" si="1"/>
        <v>18</v>
      </c>
    </row>
    <row r="33" spans="1:8" x14ac:dyDescent="0.25">
      <c r="A33" s="23" t="s">
        <v>59</v>
      </c>
      <c r="B33" s="11" t="s">
        <v>60</v>
      </c>
      <c r="C33" s="11" t="s">
        <v>61</v>
      </c>
      <c r="D33" s="22" t="s">
        <v>13</v>
      </c>
      <c r="E33" s="49">
        <v>3</v>
      </c>
      <c r="F33" s="14">
        <f t="shared" ref="F33" si="2">E33/7.2</f>
        <v>0.41666666666666663</v>
      </c>
      <c r="G33" s="49">
        <v>150</v>
      </c>
      <c r="H33" s="14">
        <f t="shared" si="1"/>
        <v>22.5</v>
      </c>
    </row>
    <row r="34" spans="1:8" ht="30" x14ac:dyDescent="0.25">
      <c r="A34" s="10" t="s">
        <v>62</v>
      </c>
      <c r="B34" s="11" t="s">
        <v>63</v>
      </c>
      <c r="C34" s="11" t="s">
        <v>64</v>
      </c>
      <c r="D34" s="12" t="s">
        <v>13</v>
      </c>
      <c r="E34" s="49">
        <v>5</v>
      </c>
      <c r="F34" s="14">
        <v>0.7</v>
      </c>
      <c r="G34" s="49">
        <v>150</v>
      </c>
      <c r="H34" s="14">
        <f t="shared" si="1"/>
        <v>22.5</v>
      </c>
    </row>
    <row r="35" spans="1:8" x14ac:dyDescent="0.25">
      <c r="A35" s="116" t="s">
        <v>65</v>
      </c>
      <c r="B35" s="11" t="s">
        <v>66</v>
      </c>
      <c r="C35" s="139" t="s">
        <v>67</v>
      </c>
      <c r="D35" s="12" t="s">
        <v>13</v>
      </c>
      <c r="E35" s="50">
        <v>2.5</v>
      </c>
      <c r="F35" s="14">
        <v>0.34</v>
      </c>
      <c r="G35" s="50">
        <v>100</v>
      </c>
      <c r="H35" s="14">
        <v>15</v>
      </c>
    </row>
    <row r="36" spans="1:8" ht="14.1" customHeight="1" x14ac:dyDescent="0.25">
      <c r="A36" s="116"/>
      <c r="B36" s="11" t="s">
        <v>68</v>
      </c>
      <c r="C36" s="139"/>
      <c r="D36" s="12" t="s">
        <v>25</v>
      </c>
      <c r="E36" s="50">
        <v>2.2000000000000002</v>
      </c>
      <c r="F36" s="14">
        <v>0.3</v>
      </c>
      <c r="G36" s="50"/>
      <c r="H36" s="14"/>
    </row>
    <row r="37" spans="1:8" ht="15" customHeight="1" x14ac:dyDescent="0.25">
      <c r="A37" s="117" t="s">
        <v>69</v>
      </c>
      <c r="B37" s="139" t="s">
        <v>70</v>
      </c>
      <c r="C37" s="11" t="s">
        <v>71</v>
      </c>
      <c r="D37" s="140" t="s">
        <v>72</v>
      </c>
      <c r="E37" s="49">
        <v>2.5</v>
      </c>
      <c r="F37" s="14">
        <f>E37/7.2</f>
        <v>0.34722222222222221</v>
      </c>
      <c r="G37" s="49">
        <v>150</v>
      </c>
      <c r="H37" s="14">
        <f t="shared" ref="H37:H42" si="3">G37/7*1.05</f>
        <v>22.5</v>
      </c>
    </row>
    <row r="38" spans="1:8" ht="30" customHeight="1" x14ac:dyDescent="0.25">
      <c r="A38" s="118"/>
      <c r="B38" s="139"/>
      <c r="C38" s="11" t="s">
        <v>73</v>
      </c>
      <c r="D38" s="141"/>
      <c r="E38" s="49">
        <v>2</v>
      </c>
      <c r="F38" s="14">
        <f>E38/7.2</f>
        <v>0.27777777777777779</v>
      </c>
      <c r="G38" s="49">
        <v>120</v>
      </c>
      <c r="H38" s="14">
        <f t="shared" si="3"/>
        <v>18</v>
      </c>
    </row>
    <row r="39" spans="1:8" ht="15" customHeight="1" x14ac:dyDescent="0.25">
      <c r="A39" s="118"/>
      <c r="B39" s="139"/>
      <c r="C39" s="11" t="s">
        <v>74</v>
      </c>
      <c r="D39" s="141"/>
      <c r="E39" s="49">
        <v>2.5</v>
      </c>
      <c r="F39" s="14">
        <f>E39/7.2</f>
        <v>0.34722222222222221</v>
      </c>
      <c r="G39" s="49">
        <v>150</v>
      </c>
      <c r="H39" s="14">
        <f t="shared" si="3"/>
        <v>22.5</v>
      </c>
    </row>
    <row r="40" spans="1:8" ht="30" x14ac:dyDescent="0.25">
      <c r="A40" s="119"/>
      <c r="B40" s="24" t="s">
        <v>75</v>
      </c>
      <c r="C40" s="11" t="s">
        <v>76</v>
      </c>
      <c r="D40" s="142"/>
      <c r="E40" s="49">
        <v>2.2000000000000002</v>
      </c>
      <c r="F40" s="14">
        <v>0.3</v>
      </c>
      <c r="G40" s="49">
        <v>150</v>
      </c>
      <c r="H40" s="14">
        <f t="shared" si="3"/>
        <v>22.5</v>
      </c>
    </row>
    <row r="41" spans="1:8" ht="30" x14ac:dyDescent="0.25">
      <c r="A41" s="10" t="s">
        <v>77</v>
      </c>
      <c r="B41" s="11" t="s">
        <v>78</v>
      </c>
      <c r="C41" s="16" t="s">
        <v>79</v>
      </c>
      <c r="D41" s="12" t="s">
        <v>13</v>
      </c>
      <c r="E41" s="49">
        <v>2</v>
      </c>
      <c r="F41" s="14">
        <f>E41/7.2</f>
        <v>0.27777777777777779</v>
      </c>
      <c r="G41" s="49">
        <v>120</v>
      </c>
      <c r="H41" s="14">
        <f t="shared" si="3"/>
        <v>18</v>
      </c>
    </row>
    <row r="42" spans="1:8" ht="30" x14ac:dyDescent="0.25">
      <c r="A42" s="10" t="s">
        <v>80</v>
      </c>
      <c r="B42" s="11" t="s">
        <v>81</v>
      </c>
      <c r="C42" s="11" t="s">
        <v>74</v>
      </c>
      <c r="D42" s="12" t="s">
        <v>13</v>
      </c>
      <c r="E42" s="49">
        <v>3</v>
      </c>
      <c r="F42" s="14">
        <f>E42/7.2</f>
        <v>0.41666666666666663</v>
      </c>
      <c r="G42" s="49">
        <v>150</v>
      </c>
      <c r="H42" s="14">
        <f t="shared" si="3"/>
        <v>22.5</v>
      </c>
    </row>
    <row r="43" spans="1:8" ht="24.95" customHeight="1" x14ac:dyDescent="0.25">
      <c r="A43" s="113" t="s">
        <v>82</v>
      </c>
      <c r="B43" s="114"/>
      <c r="C43" s="114"/>
      <c r="D43" s="115"/>
      <c r="E43" s="50"/>
      <c r="F43" s="53"/>
      <c r="G43" s="50"/>
      <c r="H43" s="53"/>
    </row>
    <row r="44" spans="1:8" ht="14.25" customHeight="1" x14ac:dyDescent="0.25">
      <c r="A44" s="116" t="s">
        <v>83</v>
      </c>
      <c r="B44" s="11" t="s">
        <v>84</v>
      </c>
      <c r="C44" s="139" t="s">
        <v>85</v>
      </c>
      <c r="D44" s="12" t="s">
        <v>25</v>
      </c>
      <c r="E44" s="52">
        <v>2.35</v>
      </c>
      <c r="F44" s="14">
        <v>0.3</v>
      </c>
      <c r="G44" s="94">
        <v>100</v>
      </c>
      <c r="H44" s="92">
        <v>15</v>
      </c>
    </row>
    <row r="45" spans="1:8" ht="30" x14ac:dyDescent="0.25">
      <c r="A45" s="116"/>
      <c r="B45" s="20" t="s">
        <v>86</v>
      </c>
      <c r="C45" s="139"/>
      <c r="D45" s="12" t="s">
        <v>33</v>
      </c>
      <c r="E45" s="52">
        <v>2.5</v>
      </c>
      <c r="F45" s="14">
        <v>0.32</v>
      </c>
      <c r="G45" s="95"/>
      <c r="H45" s="93"/>
    </row>
    <row r="46" spans="1:8" ht="21" customHeight="1" x14ac:dyDescent="0.25">
      <c r="A46" s="10" t="s">
        <v>87</v>
      </c>
      <c r="B46" s="20" t="s">
        <v>88</v>
      </c>
      <c r="C46" s="16" t="s">
        <v>89</v>
      </c>
      <c r="D46" s="12" t="s">
        <v>33</v>
      </c>
      <c r="E46" s="52">
        <v>2.5</v>
      </c>
      <c r="F46" s="14">
        <v>0.32</v>
      </c>
      <c r="G46" s="52">
        <v>110</v>
      </c>
      <c r="H46" s="14">
        <v>16.5</v>
      </c>
    </row>
    <row r="47" spans="1:8" ht="30" x14ac:dyDescent="0.25">
      <c r="A47" s="10" t="s">
        <v>90</v>
      </c>
      <c r="B47" s="20" t="s">
        <v>91</v>
      </c>
      <c r="C47" s="16"/>
      <c r="D47" s="12"/>
      <c r="E47" s="49">
        <v>5</v>
      </c>
      <c r="F47" s="14">
        <v>0.62</v>
      </c>
      <c r="G47" s="49" t="s">
        <v>14</v>
      </c>
      <c r="H47" s="14" t="s">
        <v>14</v>
      </c>
    </row>
    <row r="48" spans="1:8" x14ac:dyDescent="0.25">
      <c r="A48" s="10" t="s">
        <v>92</v>
      </c>
      <c r="B48" s="11" t="s">
        <v>93</v>
      </c>
      <c r="C48" s="11"/>
      <c r="D48" s="12" t="s">
        <v>13</v>
      </c>
      <c r="E48" s="49">
        <v>1.5</v>
      </c>
      <c r="F48" s="14">
        <v>0.21</v>
      </c>
      <c r="G48" s="49">
        <v>80</v>
      </c>
      <c r="H48" s="14">
        <f t="shared" ref="H48:H55" si="4">G48/7*1.05</f>
        <v>12</v>
      </c>
    </row>
    <row r="49" spans="1:8" x14ac:dyDescent="0.25">
      <c r="A49" s="116" t="s">
        <v>94</v>
      </c>
      <c r="B49" s="11" t="s">
        <v>95</v>
      </c>
      <c r="C49" s="11" t="s">
        <v>96</v>
      </c>
      <c r="D49" s="12" t="s">
        <v>13</v>
      </c>
      <c r="E49" s="50">
        <v>1.1000000000000001</v>
      </c>
      <c r="F49" s="14">
        <v>0.14000000000000001</v>
      </c>
      <c r="G49" s="50">
        <v>43</v>
      </c>
      <c r="H49" s="14">
        <v>6.5</v>
      </c>
    </row>
    <row r="50" spans="1:8" ht="14.25" customHeight="1" x14ac:dyDescent="0.25">
      <c r="A50" s="116"/>
      <c r="B50" s="11" t="s">
        <v>97</v>
      </c>
      <c r="C50" s="11" t="s">
        <v>96</v>
      </c>
      <c r="D50" s="12" t="s">
        <v>13</v>
      </c>
      <c r="E50" s="50">
        <f t="shared" ref="E50:E53" si="5">F50*7.15*1.1</f>
        <v>1.1797500000000001</v>
      </c>
      <c r="F50" s="14">
        <v>0.15</v>
      </c>
      <c r="G50" s="50">
        <v>45</v>
      </c>
      <c r="H50" s="14">
        <v>6.8</v>
      </c>
    </row>
    <row r="51" spans="1:8" ht="14.25" customHeight="1" x14ac:dyDescent="0.25">
      <c r="A51" s="116"/>
      <c r="B51" s="11" t="s">
        <v>98</v>
      </c>
      <c r="C51" s="11" t="s">
        <v>96</v>
      </c>
      <c r="D51" s="12" t="s">
        <v>99</v>
      </c>
      <c r="E51" s="50">
        <f t="shared" si="5"/>
        <v>1.0617750000000004</v>
      </c>
      <c r="F51" s="14">
        <v>0.13500000000000001</v>
      </c>
      <c r="G51" s="50">
        <v>47</v>
      </c>
      <c r="H51" s="14">
        <f t="shared" si="4"/>
        <v>7.0500000000000007</v>
      </c>
    </row>
    <row r="52" spans="1:8" ht="14.25" customHeight="1" x14ac:dyDescent="0.25">
      <c r="A52" s="116"/>
      <c r="B52" s="11" t="s">
        <v>100</v>
      </c>
      <c r="C52" s="11" t="s">
        <v>96</v>
      </c>
      <c r="D52" s="12" t="s">
        <v>99</v>
      </c>
      <c r="E52" s="50">
        <f t="shared" si="5"/>
        <v>1.1797500000000001</v>
      </c>
      <c r="F52" s="14">
        <v>0.15</v>
      </c>
      <c r="G52" s="50">
        <v>45</v>
      </c>
      <c r="H52" s="14">
        <f t="shared" si="4"/>
        <v>6.7500000000000009</v>
      </c>
    </row>
    <row r="53" spans="1:8" ht="14.1" customHeight="1" x14ac:dyDescent="0.25">
      <c r="A53" s="116"/>
      <c r="B53" s="11" t="s">
        <v>101</v>
      </c>
      <c r="C53" s="11" t="s">
        <v>96</v>
      </c>
      <c r="D53" s="12" t="s">
        <v>13</v>
      </c>
      <c r="E53" s="50">
        <f t="shared" si="5"/>
        <v>1.6516500000000003</v>
      </c>
      <c r="F53" s="14">
        <v>0.21</v>
      </c>
      <c r="G53" s="50">
        <v>50</v>
      </c>
      <c r="H53" s="14">
        <f t="shared" si="4"/>
        <v>7.5000000000000009</v>
      </c>
    </row>
    <row r="54" spans="1:8" ht="14.25" customHeight="1" x14ac:dyDescent="0.25">
      <c r="A54" s="122" t="s">
        <v>102</v>
      </c>
      <c r="B54" s="26" t="s">
        <v>103</v>
      </c>
      <c r="C54" s="26" t="s">
        <v>96</v>
      </c>
      <c r="D54" s="12" t="s">
        <v>13</v>
      </c>
      <c r="E54" s="52">
        <v>1.05</v>
      </c>
      <c r="F54" s="25">
        <f t="shared" ref="F54" si="6">E54/7.2</f>
        <v>0.14583333333333334</v>
      </c>
      <c r="G54" s="52">
        <v>35</v>
      </c>
      <c r="H54" s="25">
        <f t="shared" si="4"/>
        <v>5.25</v>
      </c>
    </row>
    <row r="55" spans="1:8" ht="14.25" customHeight="1" x14ac:dyDescent="0.25">
      <c r="A55" s="122"/>
      <c r="B55" s="26" t="s">
        <v>104</v>
      </c>
      <c r="C55" s="26" t="s">
        <v>96</v>
      </c>
      <c r="D55" s="27" t="s">
        <v>25</v>
      </c>
      <c r="E55" s="52">
        <v>0.95</v>
      </c>
      <c r="F55" s="25">
        <v>0.13</v>
      </c>
      <c r="G55" s="52">
        <v>35.5</v>
      </c>
      <c r="H55" s="25">
        <f t="shared" si="4"/>
        <v>5.3250000000000002</v>
      </c>
    </row>
    <row r="56" spans="1:8" ht="15.75" customHeight="1" x14ac:dyDescent="0.25">
      <c r="A56" s="122"/>
      <c r="B56" s="26" t="s">
        <v>105</v>
      </c>
      <c r="C56" s="26" t="s">
        <v>96</v>
      </c>
      <c r="D56" s="12" t="s">
        <v>13</v>
      </c>
      <c r="E56" s="50">
        <v>1.26</v>
      </c>
      <c r="F56" s="53">
        <v>0.16</v>
      </c>
      <c r="G56" s="50">
        <v>55</v>
      </c>
      <c r="H56" s="53">
        <v>7.5</v>
      </c>
    </row>
    <row r="57" spans="1:8" ht="14.25" customHeight="1" x14ac:dyDescent="0.25">
      <c r="A57" s="122"/>
      <c r="B57" s="26" t="s">
        <v>106</v>
      </c>
      <c r="C57" s="26" t="s">
        <v>96</v>
      </c>
      <c r="D57" s="27" t="s">
        <v>13</v>
      </c>
      <c r="E57" s="50">
        <v>1.26</v>
      </c>
      <c r="F57" s="53">
        <v>0.16</v>
      </c>
      <c r="G57" s="50">
        <v>55</v>
      </c>
      <c r="H57" s="53">
        <v>7.5</v>
      </c>
    </row>
    <row r="58" spans="1:8" ht="14.25" customHeight="1" x14ac:dyDescent="0.25">
      <c r="A58" s="10" t="s">
        <v>107</v>
      </c>
      <c r="B58" s="11" t="s">
        <v>108</v>
      </c>
      <c r="C58" s="11" t="s">
        <v>96</v>
      </c>
      <c r="D58" s="12" t="s">
        <v>33</v>
      </c>
      <c r="E58" s="52">
        <v>1.55</v>
      </c>
      <c r="F58" s="14">
        <v>0.2</v>
      </c>
      <c r="G58" s="52">
        <v>100</v>
      </c>
      <c r="H58" s="14">
        <f t="shared" ref="H58:H61" si="7">G58/7*1.05</f>
        <v>15.000000000000002</v>
      </c>
    </row>
    <row r="59" spans="1:8" ht="14.25" customHeight="1" x14ac:dyDescent="0.25">
      <c r="A59" s="10" t="s">
        <v>109</v>
      </c>
      <c r="B59" s="11" t="s">
        <v>110</v>
      </c>
      <c r="C59" s="11" t="s">
        <v>96</v>
      </c>
      <c r="D59" s="12" t="s">
        <v>33</v>
      </c>
      <c r="E59" s="52">
        <v>1.55</v>
      </c>
      <c r="F59" s="14">
        <v>0.2</v>
      </c>
      <c r="G59" s="52">
        <v>100</v>
      </c>
      <c r="H59" s="14">
        <f t="shared" si="7"/>
        <v>15.000000000000002</v>
      </c>
    </row>
    <row r="60" spans="1:8" x14ac:dyDescent="0.25">
      <c r="A60" s="10" t="s">
        <v>111</v>
      </c>
      <c r="B60" s="11" t="s">
        <v>112</v>
      </c>
      <c r="C60" s="11" t="s">
        <v>96</v>
      </c>
      <c r="D60" s="12" t="s">
        <v>33</v>
      </c>
      <c r="E60" s="52">
        <v>3.2</v>
      </c>
      <c r="F60" s="14">
        <v>0.42</v>
      </c>
      <c r="G60" s="52">
        <v>180</v>
      </c>
      <c r="H60" s="14">
        <f t="shared" si="7"/>
        <v>27.000000000000004</v>
      </c>
    </row>
    <row r="61" spans="1:8" ht="15.75" customHeight="1" x14ac:dyDescent="0.25">
      <c r="A61" s="117" t="s">
        <v>113</v>
      </c>
      <c r="B61" s="11" t="s">
        <v>114</v>
      </c>
      <c r="C61" s="11"/>
      <c r="D61" s="12" t="s">
        <v>19</v>
      </c>
      <c r="E61" s="50">
        <v>7</v>
      </c>
      <c r="F61" s="25">
        <v>0.9</v>
      </c>
      <c r="G61" s="96">
        <v>56</v>
      </c>
      <c r="H61" s="99">
        <f t="shared" si="7"/>
        <v>8.4</v>
      </c>
    </row>
    <row r="62" spans="1:8" ht="14.25" customHeight="1" x14ac:dyDescent="0.25">
      <c r="A62" s="118"/>
      <c r="B62" s="11" t="s">
        <v>115</v>
      </c>
      <c r="C62" s="139" t="s">
        <v>85</v>
      </c>
      <c r="D62" s="12" t="s">
        <v>33</v>
      </c>
      <c r="E62" s="50">
        <v>2</v>
      </c>
      <c r="F62" s="14">
        <v>0.25</v>
      </c>
      <c r="G62" s="97"/>
      <c r="H62" s="100"/>
    </row>
    <row r="63" spans="1:8" ht="14.25" customHeight="1" x14ac:dyDescent="0.25">
      <c r="A63" s="119"/>
      <c r="B63" s="11" t="s">
        <v>116</v>
      </c>
      <c r="C63" s="139"/>
      <c r="D63" s="12" t="s">
        <v>25</v>
      </c>
      <c r="E63" s="50">
        <v>1.8</v>
      </c>
      <c r="F63" s="14">
        <v>0.22</v>
      </c>
      <c r="G63" s="98"/>
      <c r="H63" s="101"/>
    </row>
    <row r="64" spans="1:8" ht="14.25" customHeight="1" x14ac:dyDescent="0.25">
      <c r="A64" s="19"/>
      <c r="B64" s="11" t="s">
        <v>440</v>
      </c>
      <c r="C64" s="16"/>
      <c r="D64" s="12" t="s">
        <v>441</v>
      </c>
      <c r="E64" s="52">
        <v>2</v>
      </c>
      <c r="F64" s="14">
        <v>0.3</v>
      </c>
      <c r="G64" s="52" t="s">
        <v>14</v>
      </c>
      <c r="H64" s="14" t="s">
        <v>14</v>
      </c>
    </row>
    <row r="65" spans="1:8" ht="14.25" customHeight="1" x14ac:dyDescent="0.25">
      <c r="A65" s="116" t="s">
        <v>117</v>
      </c>
      <c r="B65" s="11" t="s">
        <v>118</v>
      </c>
      <c r="C65" s="16" t="s">
        <v>96</v>
      </c>
      <c r="D65" s="12" t="s">
        <v>13</v>
      </c>
      <c r="E65" s="52">
        <f>F65*7.15*1.1</f>
        <v>0.55055000000000009</v>
      </c>
      <c r="F65" s="14">
        <v>7.0000000000000007E-2</v>
      </c>
      <c r="G65" s="52">
        <v>7.5</v>
      </c>
      <c r="H65" s="14">
        <v>1.1499999999999999</v>
      </c>
    </row>
    <row r="66" spans="1:8" ht="14.25" customHeight="1" x14ac:dyDescent="0.25">
      <c r="A66" s="116"/>
      <c r="B66" s="11" t="s">
        <v>119</v>
      </c>
      <c r="C66" s="16" t="s">
        <v>96</v>
      </c>
      <c r="D66" s="12" t="s">
        <v>25</v>
      </c>
      <c r="E66" s="52">
        <f t="shared" ref="E66:E77" si="8">F66*7.15*1.1</f>
        <v>0.51122500000000015</v>
      </c>
      <c r="F66" s="14">
        <v>6.5000000000000002E-2</v>
      </c>
      <c r="G66" s="52">
        <v>7.8</v>
      </c>
      <c r="H66" s="14">
        <v>1.2</v>
      </c>
    </row>
    <row r="67" spans="1:8" ht="14.25" customHeight="1" x14ac:dyDescent="0.25">
      <c r="A67" s="116"/>
      <c r="B67" s="11" t="s">
        <v>120</v>
      </c>
      <c r="C67" s="16" t="s">
        <v>96</v>
      </c>
      <c r="D67" s="12" t="s">
        <v>13</v>
      </c>
      <c r="E67" s="52">
        <f t="shared" si="8"/>
        <v>0.62920000000000009</v>
      </c>
      <c r="F67" s="14">
        <v>0.08</v>
      </c>
      <c r="G67" s="52">
        <v>8</v>
      </c>
      <c r="H67" s="14">
        <f t="shared" ref="H67:H70" si="9">G67/7*1.05</f>
        <v>1.2</v>
      </c>
    </row>
    <row r="68" spans="1:8" ht="14.25" customHeight="1" x14ac:dyDescent="0.25">
      <c r="A68" s="116"/>
      <c r="B68" s="11" t="s">
        <v>121</v>
      </c>
      <c r="C68" s="16" t="s">
        <v>96</v>
      </c>
      <c r="D68" s="12" t="s">
        <v>25</v>
      </c>
      <c r="E68" s="52">
        <f t="shared" si="8"/>
        <v>0.55055000000000009</v>
      </c>
      <c r="F68" s="14">
        <v>7.0000000000000007E-2</v>
      </c>
      <c r="G68" s="52">
        <v>8.3000000000000007</v>
      </c>
      <c r="H68" s="14">
        <f t="shared" si="9"/>
        <v>1.2450000000000001</v>
      </c>
    </row>
    <row r="69" spans="1:8" ht="14.25" customHeight="1" x14ac:dyDescent="0.25">
      <c r="A69" s="116" t="s">
        <v>122</v>
      </c>
      <c r="B69" s="11" t="s">
        <v>123</v>
      </c>
      <c r="C69" s="16" t="s">
        <v>96</v>
      </c>
      <c r="D69" s="12" t="s">
        <v>13</v>
      </c>
      <c r="E69" s="52">
        <f t="shared" si="8"/>
        <v>0.62920000000000009</v>
      </c>
      <c r="F69" s="14">
        <v>0.08</v>
      </c>
      <c r="G69" s="52">
        <v>8</v>
      </c>
      <c r="H69" s="14">
        <f t="shared" si="9"/>
        <v>1.2</v>
      </c>
    </row>
    <row r="70" spans="1:8" ht="14.25" customHeight="1" x14ac:dyDescent="0.25">
      <c r="A70" s="116"/>
      <c r="B70" s="11" t="s">
        <v>124</v>
      </c>
      <c r="C70" s="16" t="s">
        <v>96</v>
      </c>
      <c r="D70" s="12" t="s">
        <v>25</v>
      </c>
      <c r="E70" s="52">
        <f t="shared" si="8"/>
        <v>0.55055000000000009</v>
      </c>
      <c r="F70" s="14">
        <v>7.0000000000000007E-2</v>
      </c>
      <c r="G70" s="52">
        <v>8.3000000000000007</v>
      </c>
      <c r="H70" s="14">
        <f t="shared" si="9"/>
        <v>1.2450000000000001</v>
      </c>
    </row>
    <row r="71" spans="1:8" ht="14.25" customHeight="1" x14ac:dyDescent="0.25">
      <c r="A71" s="116"/>
      <c r="B71" s="11" t="s">
        <v>125</v>
      </c>
      <c r="C71" s="16" t="s">
        <v>96</v>
      </c>
      <c r="D71" s="12" t="s">
        <v>13</v>
      </c>
      <c r="E71" s="52">
        <f t="shared" si="8"/>
        <v>0.55055000000000009</v>
      </c>
      <c r="F71" s="14">
        <v>7.0000000000000007E-2</v>
      </c>
      <c r="G71" s="52">
        <v>7.5</v>
      </c>
      <c r="H71" s="14">
        <v>1.1499999999999999</v>
      </c>
    </row>
    <row r="72" spans="1:8" ht="14.25" customHeight="1" x14ac:dyDescent="0.25">
      <c r="A72" s="116"/>
      <c r="B72" s="11" t="s">
        <v>126</v>
      </c>
      <c r="C72" s="16" t="s">
        <v>96</v>
      </c>
      <c r="D72" s="12" t="s">
        <v>25</v>
      </c>
      <c r="E72" s="52">
        <f t="shared" si="8"/>
        <v>0.51122500000000015</v>
      </c>
      <c r="F72" s="14">
        <v>6.5000000000000002E-2</v>
      </c>
      <c r="G72" s="52">
        <v>7.8</v>
      </c>
      <c r="H72" s="14">
        <v>1.2</v>
      </c>
    </row>
    <row r="73" spans="1:8" ht="14.25" customHeight="1" x14ac:dyDescent="0.25">
      <c r="A73" s="117" t="s">
        <v>127</v>
      </c>
      <c r="B73" s="11" t="s">
        <v>128</v>
      </c>
      <c r="C73" s="16" t="s">
        <v>96</v>
      </c>
      <c r="D73" s="140" t="s">
        <v>13</v>
      </c>
      <c r="E73" s="50">
        <f t="shared" si="8"/>
        <v>1.1011000000000002</v>
      </c>
      <c r="F73" s="14">
        <v>0.14000000000000001</v>
      </c>
      <c r="G73" s="50">
        <v>34</v>
      </c>
      <c r="H73" s="14">
        <f t="shared" ref="H73:H76" si="10">G73/7*1.05</f>
        <v>5.0999999999999996</v>
      </c>
    </row>
    <row r="74" spans="1:8" ht="14.25" customHeight="1" x14ac:dyDescent="0.25">
      <c r="A74" s="118"/>
      <c r="B74" s="11" t="s">
        <v>129</v>
      </c>
      <c r="C74" s="16" t="s">
        <v>96</v>
      </c>
      <c r="D74" s="141"/>
      <c r="E74" s="50">
        <f t="shared" si="8"/>
        <v>1.2190750000000001</v>
      </c>
      <c r="F74" s="14">
        <v>0.155</v>
      </c>
      <c r="G74" s="50">
        <v>36</v>
      </c>
      <c r="H74" s="14">
        <f t="shared" si="10"/>
        <v>5.4</v>
      </c>
    </row>
    <row r="75" spans="1:8" ht="14.25" customHeight="1" x14ac:dyDescent="0.25">
      <c r="A75" s="118"/>
      <c r="B75" s="11" t="s">
        <v>130</v>
      </c>
      <c r="C75" s="16" t="s">
        <v>96</v>
      </c>
      <c r="D75" s="141"/>
      <c r="E75" s="50">
        <f t="shared" si="8"/>
        <v>1.2584000000000002</v>
      </c>
      <c r="F75" s="14">
        <v>0.16</v>
      </c>
      <c r="G75" s="50">
        <v>35</v>
      </c>
      <c r="H75" s="14">
        <f t="shared" si="10"/>
        <v>5.25</v>
      </c>
    </row>
    <row r="76" spans="1:8" ht="14.85" customHeight="1" x14ac:dyDescent="0.25">
      <c r="A76" s="119"/>
      <c r="B76" s="11" t="s">
        <v>131</v>
      </c>
      <c r="C76" s="16" t="s">
        <v>96</v>
      </c>
      <c r="D76" s="142"/>
      <c r="E76" s="50">
        <f t="shared" si="8"/>
        <v>1.1404250000000002</v>
      </c>
      <c r="F76" s="14">
        <v>0.14499999999999999</v>
      </c>
      <c r="G76" s="50">
        <v>37</v>
      </c>
      <c r="H76" s="14">
        <f t="shared" si="10"/>
        <v>5.55</v>
      </c>
    </row>
    <row r="77" spans="1:8" ht="14.85" customHeight="1" x14ac:dyDescent="0.25">
      <c r="A77" s="43"/>
      <c r="B77" s="74" t="s">
        <v>463</v>
      </c>
      <c r="C77" s="16" t="s">
        <v>96</v>
      </c>
      <c r="D77" s="12" t="s">
        <v>13</v>
      </c>
      <c r="E77" s="70">
        <f t="shared" si="8"/>
        <v>3.3819500000000002</v>
      </c>
      <c r="F77" s="71">
        <v>0.43</v>
      </c>
      <c r="G77" s="70" t="s">
        <v>14</v>
      </c>
      <c r="H77" s="71" t="s">
        <v>14</v>
      </c>
    </row>
    <row r="78" spans="1:8" ht="14.25" customHeight="1" x14ac:dyDescent="0.25">
      <c r="A78" s="117" t="s">
        <v>132</v>
      </c>
      <c r="B78" s="74" t="s">
        <v>133</v>
      </c>
      <c r="C78" s="16" t="s">
        <v>96</v>
      </c>
      <c r="D78" s="12" t="s">
        <v>13</v>
      </c>
      <c r="E78" s="70">
        <f t="shared" ref="E78:E84" si="11">F78*7.15*1.1</f>
        <v>3.1460000000000008</v>
      </c>
      <c r="F78" s="71">
        <v>0.4</v>
      </c>
      <c r="G78" s="70" t="s">
        <v>14</v>
      </c>
      <c r="H78" s="71" t="s">
        <v>14</v>
      </c>
    </row>
    <row r="79" spans="1:8" ht="14.25" customHeight="1" x14ac:dyDescent="0.25">
      <c r="A79" s="118"/>
      <c r="B79" s="20" t="s">
        <v>464</v>
      </c>
      <c r="C79" s="16" t="s">
        <v>96</v>
      </c>
      <c r="D79" s="12" t="s">
        <v>13</v>
      </c>
      <c r="E79" s="70">
        <f t="shared" si="11"/>
        <v>2.4381500000000003</v>
      </c>
      <c r="F79" s="71">
        <v>0.31</v>
      </c>
      <c r="G79" s="50" t="s">
        <v>14</v>
      </c>
      <c r="H79" s="14" t="s">
        <v>14</v>
      </c>
    </row>
    <row r="80" spans="1:8" ht="14.25" customHeight="1" x14ac:dyDescent="0.25">
      <c r="A80" s="118"/>
      <c r="B80" s="20" t="s">
        <v>134</v>
      </c>
      <c r="C80" s="16" t="s">
        <v>96</v>
      </c>
      <c r="D80" s="12" t="s">
        <v>13</v>
      </c>
      <c r="E80" s="50">
        <f t="shared" si="11"/>
        <v>2.2808500000000005</v>
      </c>
      <c r="F80" s="14">
        <v>0.28999999999999998</v>
      </c>
      <c r="G80" s="50" t="s">
        <v>14</v>
      </c>
      <c r="H80" s="14" t="s">
        <v>14</v>
      </c>
    </row>
    <row r="81" spans="1:8" ht="14.25" customHeight="1" x14ac:dyDescent="0.25">
      <c r="A81" s="118"/>
      <c r="B81" s="20" t="s">
        <v>465</v>
      </c>
      <c r="C81" s="16" t="s">
        <v>96</v>
      </c>
      <c r="D81" s="12" t="s">
        <v>13</v>
      </c>
      <c r="E81" s="50">
        <f t="shared" si="11"/>
        <v>1.7303000000000004</v>
      </c>
      <c r="F81" s="14">
        <v>0.22</v>
      </c>
      <c r="G81" s="50" t="s">
        <v>14</v>
      </c>
      <c r="H81" s="14" t="s">
        <v>14</v>
      </c>
    </row>
    <row r="82" spans="1:8" ht="12.95" customHeight="1" x14ac:dyDescent="0.25">
      <c r="A82" s="118"/>
      <c r="B82" s="20" t="s">
        <v>135</v>
      </c>
      <c r="C82" s="16" t="s">
        <v>96</v>
      </c>
      <c r="D82" s="12" t="s">
        <v>13</v>
      </c>
      <c r="E82" s="50">
        <f t="shared" si="11"/>
        <v>1.6516500000000003</v>
      </c>
      <c r="F82" s="14">
        <v>0.21</v>
      </c>
      <c r="G82" s="50" t="s">
        <v>14</v>
      </c>
      <c r="H82" s="14" t="s">
        <v>14</v>
      </c>
    </row>
    <row r="83" spans="1:8" ht="12.95" customHeight="1" x14ac:dyDescent="0.25">
      <c r="A83" s="119"/>
      <c r="B83" s="20" t="s">
        <v>136</v>
      </c>
      <c r="C83" s="16" t="s">
        <v>96</v>
      </c>
      <c r="D83" s="12" t="s">
        <v>13</v>
      </c>
      <c r="E83" s="50">
        <f t="shared" si="11"/>
        <v>1.7303000000000004</v>
      </c>
      <c r="F83" s="53">
        <v>0.22</v>
      </c>
      <c r="G83" s="50">
        <v>35</v>
      </c>
      <c r="H83" s="53">
        <v>5.05</v>
      </c>
    </row>
    <row r="84" spans="1:8" ht="12.95" customHeight="1" x14ac:dyDescent="0.25">
      <c r="A84" s="19"/>
      <c r="B84" s="20" t="s">
        <v>466</v>
      </c>
      <c r="C84" s="16" t="s">
        <v>96</v>
      </c>
      <c r="D84" s="12" t="s">
        <v>13</v>
      </c>
      <c r="E84" s="50">
        <f t="shared" si="11"/>
        <v>1.6516500000000003</v>
      </c>
      <c r="F84" s="53">
        <v>0.21</v>
      </c>
      <c r="G84" s="50">
        <v>33</v>
      </c>
      <c r="H84" s="53">
        <v>4.75</v>
      </c>
    </row>
    <row r="85" spans="1:8" x14ac:dyDescent="0.25">
      <c r="A85" s="116" t="s">
        <v>137</v>
      </c>
      <c r="B85" s="11" t="s">
        <v>435</v>
      </c>
      <c r="C85" s="11" t="s">
        <v>96</v>
      </c>
      <c r="D85" s="12" t="s">
        <v>13</v>
      </c>
      <c r="E85" s="49">
        <v>1.4</v>
      </c>
      <c r="F85" s="14">
        <v>0.17499999999999999</v>
      </c>
      <c r="G85" s="49">
        <v>65</v>
      </c>
      <c r="H85" s="14">
        <f>G85/7*1.05</f>
        <v>9.7500000000000018</v>
      </c>
    </row>
    <row r="86" spans="1:8" x14ac:dyDescent="0.25">
      <c r="A86" s="116"/>
      <c r="B86" s="11" t="s">
        <v>138</v>
      </c>
      <c r="C86" s="11"/>
      <c r="D86" s="12"/>
      <c r="E86" s="49">
        <v>1.2</v>
      </c>
      <c r="F86" s="14">
        <v>0.15</v>
      </c>
      <c r="G86" s="49">
        <v>55</v>
      </c>
      <c r="H86" s="14">
        <f>G86/7*1.05</f>
        <v>8.25</v>
      </c>
    </row>
    <row r="87" spans="1:8" x14ac:dyDescent="0.25">
      <c r="A87" s="116"/>
      <c r="B87" s="11" t="s">
        <v>436</v>
      </c>
      <c r="C87" s="11" t="s">
        <v>96</v>
      </c>
      <c r="D87" s="12" t="s">
        <v>13</v>
      </c>
      <c r="E87" s="49">
        <v>1.75</v>
      </c>
      <c r="F87" s="14">
        <v>0.22</v>
      </c>
      <c r="G87" s="49">
        <v>70</v>
      </c>
      <c r="H87" s="14">
        <f>G87/7*1.05</f>
        <v>10.5</v>
      </c>
    </row>
    <row r="88" spans="1:8" x14ac:dyDescent="0.25">
      <c r="A88" s="116"/>
      <c r="B88" s="11" t="s">
        <v>139</v>
      </c>
      <c r="C88" s="11"/>
      <c r="D88" s="12"/>
      <c r="E88" s="49">
        <v>0.95</v>
      </c>
      <c r="F88" s="14">
        <v>0.12</v>
      </c>
      <c r="G88" s="49">
        <v>55</v>
      </c>
      <c r="H88" s="14">
        <f>G88/7*1.05</f>
        <v>8.25</v>
      </c>
    </row>
    <row r="89" spans="1:8" ht="14.65" customHeight="1" x14ac:dyDescent="0.25">
      <c r="A89" s="116"/>
      <c r="B89" s="11" t="s">
        <v>442</v>
      </c>
      <c r="C89" s="11" t="s">
        <v>96</v>
      </c>
      <c r="D89" s="12" t="s">
        <v>13</v>
      </c>
      <c r="E89" s="49">
        <v>3.1</v>
      </c>
      <c r="F89" s="14">
        <v>0.4</v>
      </c>
      <c r="G89" s="49" t="s">
        <v>14</v>
      </c>
      <c r="H89" s="14" t="s">
        <v>14</v>
      </c>
    </row>
    <row r="90" spans="1:8" ht="14.65" customHeight="1" x14ac:dyDescent="0.25">
      <c r="A90" s="10"/>
      <c r="B90" s="11" t="s">
        <v>140</v>
      </c>
      <c r="C90" s="11" t="s">
        <v>96</v>
      </c>
      <c r="D90" s="12" t="s">
        <v>13</v>
      </c>
      <c r="E90" s="49">
        <f t="shared" ref="E90" si="12">F90*7.15*1.1</f>
        <v>1.9662500000000003</v>
      </c>
      <c r="F90" s="14">
        <v>0.25</v>
      </c>
      <c r="G90" s="49" t="s">
        <v>14</v>
      </c>
      <c r="H90" s="14" t="s">
        <v>14</v>
      </c>
    </row>
    <row r="91" spans="1:8" ht="14.25" customHeight="1" x14ac:dyDescent="0.25">
      <c r="A91" s="10"/>
      <c r="B91" s="20" t="s">
        <v>141</v>
      </c>
      <c r="C91" s="11" t="s">
        <v>96</v>
      </c>
      <c r="D91" s="12" t="s">
        <v>13</v>
      </c>
      <c r="E91" s="49">
        <f t="shared" ref="E91" si="13">F91*7.2*1.05</f>
        <v>2.6460000000000004</v>
      </c>
      <c r="F91" s="14">
        <v>0.35</v>
      </c>
      <c r="G91" s="49">
        <v>110</v>
      </c>
      <c r="H91" s="14">
        <f>G91/7*1.05</f>
        <v>16.5</v>
      </c>
    </row>
    <row r="92" spans="1:8" x14ac:dyDescent="0.25">
      <c r="A92" s="117" t="s">
        <v>142</v>
      </c>
      <c r="B92" s="20" t="s">
        <v>143</v>
      </c>
      <c r="C92" s="11" t="s">
        <v>96</v>
      </c>
      <c r="D92" s="12" t="s">
        <v>72</v>
      </c>
      <c r="E92" s="49">
        <v>3</v>
      </c>
      <c r="F92" s="25">
        <v>0.375</v>
      </c>
      <c r="G92" s="49">
        <v>100</v>
      </c>
      <c r="H92" s="25">
        <f>G92/7*1.05</f>
        <v>15.000000000000002</v>
      </c>
    </row>
    <row r="93" spans="1:8" x14ac:dyDescent="0.25">
      <c r="A93" s="118"/>
      <c r="B93" s="20" t="s">
        <v>144</v>
      </c>
      <c r="C93" s="11" t="s">
        <v>96</v>
      </c>
      <c r="D93" s="12" t="s">
        <v>72</v>
      </c>
      <c r="E93" s="49">
        <v>3</v>
      </c>
      <c r="F93" s="25">
        <v>0.375</v>
      </c>
      <c r="G93" s="49">
        <v>100</v>
      </c>
      <c r="H93" s="25">
        <f>G93/7*1.05</f>
        <v>15.000000000000002</v>
      </c>
    </row>
    <row r="94" spans="1:8" x14ac:dyDescent="0.25">
      <c r="A94" s="119"/>
      <c r="B94" s="20" t="s">
        <v>145</v>
      </c>
      <c r="C94" s="11" t="s">
        <v>96</v>
      </c>
      <c r="D94" s="12" t="s">
        <v>72</v>
      </c>
      <c r="E94" s="49">
        <f>F94*7.15*1.1</f>
        <v>5.8987500000000015</v>
      </c>
      <c r="F94" s="25">
        <v>0.75</v>
      </c>
      <c r="G94" s="49">
        <v>180</v>
      </c>
      <c r="H94" s="25">
        <v>28</v>
      </c>
    </row>
    <row r="95" spans="1:8" x14ac:dyDescent="0.25">
      <c r="A95" s="116" t="s">
        <v>146</v>
      </c>
      <c r="B95" s="11" t="s">
        <v>147</v>
      </c>
      <c r="C95" s="139" t="s">
        <v>96</v>
      </c>
      <c r="D95" s="12" t="s">
        <v>13</v>
      </c>
      <c r="E95" s="49">
        <v>1.1499999999999999</v>
      </c>
      <c r="F95" s="53">
        <v>0.14000000000000001</v>
      </c>
      <c r="G95" s="49">
        <v>40</v>
      </c>
      <c r="H95" s="53">
        <f t="shared" ref="H95:H98" si="14">G95/7*1.05</f>
        <v>6</v>
      </c>
    </row>
    <row r="96" spans="1:8" x14ac:dyDescent="0.25">
      <c r="A96" s="116"/>
      <c r="B96" s="20" t="s">
        <v>148</v>
      </c>
      <c r="C96" s="139"/>
      <c r="D96" s="12" t="s">
        <v>13</v>
      </c>
      <c r="E96" s="49">
        <v>1.05</v>
      </c>
      <c r="F96" s="53">
        <v>0.13</v>
      </c>
      <c r="G96" s="49">
        <v>38</v>
      </c>
      <c r="H96" s="53">
        <f t="shared" si="14"/>
        <v>5.7</v>
      </c>
    </row>
    <row r="97" spans="1:8" x14ac:dyDescent="0.25">
      <c r="A97" s="116"/>
      <c r="B97" s="20" t="s">
        <v>149</v>
      </c>
      <c r="C97" s="139"/>
      <c r="D97" s="12" t="s">
        <v>25</v>
      </c>
      <c r="E97" s="49">
        <v>1</v>
      </c>
      <c r="F97" s="53">
        <v>0.125</v>
      </c>
      <c r="G97" s="49">
        <v>38</v>
      </c>
      <c r="H97" s="53">
        <f t="shared" si="14"/>
        <v>5.7</v>
      </c>
    </row>
    <row r="98" spans="1:8" x14ac:dyDescent="0.25">
      <c r="A98" s="116"/>
      <c r="B98" s="11" t="s">
        <v>150</v>
      </c>
      <c r="C98" s="139"/>
      <c r="D98" s="12" t="s">
        <v>13</v>
      </c>
      <c r="E98" s="49">
        <v>1.45</v>
      </c>
      <c r="F98" s="53">
        <v>0.18</v>
      </c>
      <c r="G98" s="49">
        <v>90</v>
      </c>
      <c r="H98" s="53">
        <f t="shared" si="14"/>
        <v>13.500000000000002</v>
      </c>
    </row>
    <row r="99" spans="1:8" ht="15" customHeight="1" x14ac:dyDescent="0.25">
      <c r="A99" s="116"/>
      <c r="B99" s="11" t="s">
        <v>151</v>
      </c>
      <c r="C99" s="139"/>
      <c r="D99" s="12" t="s">
        <v>33</v>
      </c>
      <c r="E99" s="58" t="s">
        <v>14</v>
      </c>
      <c r="F99" s="25" t="s">
        <v>14</v>
      </c>
      <c r="G99" s="58" t="s">
        <v>14</v>
      </c>
      <c r="H99" s="25" t="s">
        <v>14</v>
      </c>
    </row>
    <row r="100" spans="1:8" x14ac:dyDescent="0.25">
      <c r="A100" s="123" t="s">
        <v>152</v>
      </c>
      <c r="B100" s="11" t="s">
        <v>153</v>
      </c>
      <c r="C100" s="139" t="s">
        <v>96</v>
      </c>
      <c r="D100" s="12" t="s">
        <v>13</v>
      </c>
      <c r="E100" s="50">
        <v>1.35</v>
      </c>
      <c r="F100" s="53">
        <f>E100/7.15/1.03</f>
        <v>0.18331183379727067</v>
      </c>
      <c r="G100" s="50">
        <v>100</v>
      </c>
      <c r="H100" s="53">
        <f t="shared" ref="H100:H102" si="15">G100/7*1.05</f>
        <v>15.000000000000002</v>
      </c>
    </row>
    <row r="101" spans="1:8" x14ac:dyDescent="0.25">
      <c r="A101" s="123"/>
      <c r="B101" s="11" t="s">
        <v>154</v>
      </c>
      <c r="C101" s="139"/>
      <c r="D101" s="12" t="s">
        <v>13</v>
      </c>
      <c r="E101" s="50">
        <f t="shared" ref="E101:E112" si="16">F101*7.15*1.1</f>
        <v>1.2584000000000002</v>
      </c>
      <c r="F101" s="53">
        <v>0.16</v>
      </c>
      <c r="G101" s="50">
        <v>95</v>
      </c>
      <c r="H101" s="53">
        <f t="shared" si="15"/>
        <v>14.25</v>
      </c>
    </row>
    <row r="102" spans="1:8" x14ac:dyDescent="0.25">
      <c r="A102" s="123"/>
      <c r="B102" s="11" t="s">
        <v>155</v>
      </c>
      <c r="C102" s="139"/>
      <c r="D102" s="12" t="s">
        <v>25</v>
      </c>
      <c r="E102" s="50">
        <f t="shared" si="16"/>
        <v>1.2584000000000002</v>
      </c>
      <c r="F102" s="53">
        <v>0.16</v>
      </c>
      <c r="G102" s="50">
        <v>95</v>
      </c>
      <c r="H102" s="53">
        <f t="shared" si="15"/>
        <v>14.25</v>
      </c>
    </row>
    <row r="103" spans="1:8" ht="15" customHeight="1" x14ac:dyDescent="0.25">
      <c r="A103" s="124" t="s">
        <v>156</v>
      </c>
      <c r="B103" s="20" t="s">
        <v>443</v>
      </c>
      <c r="C103" s="11" t="s">
        <v>444</v>
      </c>
      <c r="D103" s="12" t="s">
        <v>445</v>
      </c>
      <c r="E103" s="50">
        <f t="shared" si="16"/>
        <v>0.94380000000000008</v>
      </c>
      <c r="F103" s="53">
        <v>0.12</v>
      </c>
      <c r="G103" s="50">
        <v>30</v>
      </c>
      <c r="H103" s="53">
        <v>4.05</v>
      </c>
    </row>
    <row r="104" spans="1:8" x14ac:dyDescent="0.25">
      <c r="A104" s="125"/>
      <c r="B104" s="20" t="s">
        <v>157</v>
      </c>
      <c r="C104" s="139" t="s">
        <v>96</v>
      </c>
      <c r="D104" s="12" t="s">
        <v>13</v>
      </c>
      <c r="E104" s="50">
        <f t="shared" si="16"/>
        <v>0.8651500000000002</v>
      </c>
      <c r="F104" s="53">
        <v>0.11</v>
      </c>
      <c r="G104" s="50">
        <v>29</v>
      </c>
      <c r="H104" s="53">
        <v>4</v>
      </c>
    </row>
    <row r="105" spans="1:8" x14ac:dyDescent="0.25">
      <c r="A105" s="125"/>
      <c r="B105" s="11" t="s">
        <v>158</v>
      </c>
      <c r="C105" s="139"/>
      <c r="D105" s="12" t="s">
        <v>13</v>
      </c>
      <c r="E105" s="50">
        <f t="shared" si="16"/>
        <v>1.1011000000000002</v>
      </c>
      <c r="F105" s="53">
        <v>0.14000000000000001</v>
      </c>
      <c r="G105" s="50">
        <v>32</v>
      </c>
      <c r="H105" s="53">
        <f t="shared" ref="H105" si="17">G105/7.15/1.03</f>
        <v>4.345169393713082</v>
      </c>
    </row>
    <row r="106" spans="1:8" x14ac:dyDescent="0.25">
      <c r="A106" s="125"/>
      <c r="B106" s="11" t="s">
        <v>159</v>
      </c>
      <c r="C106" s="139"/>
      <c r="D106" s="12" t="s">
        <v>13</v>
      </c>
      <c r="E106" s="50">
        <f t="shared" si="16"/>
        <v>0.94380000000000008</v>
      </c>
      <c r="F106" s="53">
        <v>0.12</v>
      </c>
      <c r="G106" s="50">
        <v>30</v>
      </c>
      <c r="H106" s="53">
        <v>4.05</v>
      </c>
    </row>
    <row r="107" spans="1:8" x14ac:dyDescent="0.25">
      <c r="A107" s="126"/>
      <c r="B107" s="11" t="s">
        <v>160</v>
      </c>
      <c r="C107" s="11"/>
      <c r="D107" s="12" t="s">
        <v>13</v>
      </c>
      <c r="E107" s="50">
        <f t="shared" si="16"/>
        <v>3.9325000000000006</v>
      </c>
      <c r="F107" s="53">
        <v>0.5</v>
      </c>
      <c r="G107" s="50">
        <v>100</v>
      </c>
      <c r="H107" s="53">
        <v>13.5</v>
      </c>
    </row>
    <row r="108" spans="1:8" ht="15" customHeight="1" x14ac:dyDescent="0.25">
      <c r="A108" s="116" t="s">
        <v>161</v>
      </c>
      <c r="B108" s="11" t="s">
        <v>162</v>
      </c>
      <c r="C108" s="11" t="s">
        <v>96</v>
      </c>
      <c r="D108" s="12" t="s">
        <v>13</v>
      </c>
      <c r="E108" s="50">
        <f t="shared" si="16"/>
        <v>0.94380000000000008</v>
      </c>
      <c r="F108" s="53">
        <v>0.12</v>
      </c>
      <c r="G108" s="50">
        <v>24</v>
      </c>
      <c r="H108" s="53">
        <v>3.3</v>
      </c>
    </row>
    <row r="109" spans="1:8" x14ac:dyDescent="0.25">
      <c r="A109" s="116"/>
      <c r="B109" s="11" t="s">
        <v>163</v>
      </c>
      <c r="C109" s="11"/>
      <c r="D109" s="12" t="s">
        <v>25</v>
      </c>
      <c r="E109" s="50">
        <f t="shared" si="16"/>
        <v>0.7865000000000002</v>
      </c>
      <c r="F109" s="53">
        <v>0.1</v>
      </c>
      <c r="G109" s="50">
        <v>24</v>
      </c>
      <c r="H109" s="53">
        <v>3.3</v>
      </c>
    </row>
    <row r="110" spans="1:8" x14ac:dyDescent="0.25">
      <c r="A110" s="116"/>
      <c r="B110" s="11" t="s">
        <v>164</v>
      </c>
      <c r="C110" s="11"/>
      <c r="D110" s="12" t="s">
        <v>25</v>
      </c>
      <c r="E110" s="50">
        <f t="shared" si="16"/>
        <v>0.70784999999999998</v>
      </c>
      <c r="F110" s="53">
        <v>0.09</v>
      </c>
      <c r="G110" s="96">
        <v>24</v>
      </c>
      <c r="H110" s="92">
        <v>3.2</v>
      </c>
    </row>
    <row r="111" spans="1:8" x14ac:dyDescent="0.25">
      <c r="A111" s="116"/>
      <c r="B111" s="20" t="s">
        <v>165</v>
      </c>
      <c r="C111" s="11"/>
      <c r="D111" s="12"/>
      <c r="E111" s="50">
        <f t="shared" si="16"/>
        <v>0.7865000000000002</v>
      </c>
      <c r="F111" s="53">
        <v>0.1</v>
      </c>
      <c r="G111" s="98"/>
      <c r="H111" s="93"/>
    </row>
    <row r="112" spans="1:8" x14ac:dyDescent="0.25">
      <c r="A112" s="116"/>
      <c r="B112" s="11" t="s">
        <v>166</v>
      </c>
      <c r="C112" s="11"/>
      <c r="D112" s="12" t="s">
        <v>13</v>
      </c>
      <c r="E112" s="50">
        <f t="shared" si="16"/>
        <v>0.8651500000000002</v>
      </c>
      <c r="F112" s="53">
        <v>0.11</v>
      </c>
      <c r="G112" s="50">
        <v>24</v>
      </c>
      <c r="H112" s="53">
        <v>3.3</v>
      </c>
    </row>
    <row r="113" spans="1:8" x14ac:dyDescent="0.25">
      <c r="A113" s="117" t="s">
        <v>167</v>
      </c>
      <c r="B113" s="11" t="s">
        <v>168</v>
      </c>
      <c r="C113" s="16"/>
      <c r="D113" s="12" t="s">
        <v>13</v>
      </c>
      <c r="E113" s="13">
        <v>1.9</v>
      </c>
      <c r="F113" s="14">
        <v>0.25</v>
      </c>
      <c r="G113" s="15">
        <v>80</v>
      </c>
      <c r="H113" s="53">
        <f>G113/7*1.05</f>
        <v>12</v>
      </c>
    </row>
    <row r="114" spans="1:8" x14ac:dyDescent="0.25">
      <c r="A114" s="119"/>
      <c r="B114" s="11" t="s">
        <v>169</v>
      </c>
      <c r="C114" s="16"/>
      <c r="D114" s="12" t="s">
        <v>13</v>
      </c>
      <c r="E114" s="13">
        <v>2.5</v>
      </c>
      <c r="F114" s="14">
        <v>0.35</v>
      </c>
      <c r="G114" s="15">
        <v>100</v>
      </c>
      <c r="H114" s="53">
        <f>G114/7*1.05</f>
        <v>15.000000000000002</v>
      </c>
    </row>
    <row r="115" spans="1:8" x14ac:dyDescent="0.25">
      <c r="A115" s="117" t="s">
        <v>170</v>
      </c>
      <c r="B115" s="11" t="s">
        <v>171</v>
      </c>
      <c r="C115" s="16"/>
      <c r="D115" s="12" t="s">
        <v>13</v>
      </c>
      <c r="E115" s="13">
        <v>1.9</v>
      </c>
      <c r="F115" s="14">
        <v>0.25</v>
      </c>
      <c r="G115" s="15">
        <v>80</v>
      </c>
      <c r="H115" s="53">
        <f>G115/7*1.05</f>
        <v>12</v>
      </c>
    </row>
    <row r="116" spans="1:8" x14ac:dyDescent="0.25">
      <c r="A116" s="119"/>
      <c r="B116" s="11" t="s">
        <v>172</v>
      </c>
      <c r="C116" s="16"/>
      <c r="D116" s="12" t="s">
        <v>13</v>
      </c>
      <c r="E116" s="13">
        <v>2.5</v>
      </c>
      <c r="F116" s="14">
        <v>0.35</v>
      </c>
      <c r="G116" s="15">
        <v>100</v>
      </c>
      <c r="H116" s="53">
        <f>G116/7*1.05</f>
        <v>15.000000000000002</v>
      </c>
    </row>
    <row r="117" spans="1:8" x14ac:dyDescent="0.25">
      <c r="A117" s="116" t="s">
        <v>173</v>
      </c>
      <c r="B117" s="11" t="s">
        <v>174</v>
      </c>
      <c r="C117" s="83" t="s">
        <v>96</v>
      </c>
      <c r="D117" s="80" t="s">
        <v>13</v>
      </c>
      <c r="E117" s="13">
        <v>4.5</v>
      </c>
      <c r="F117" s="14">
        <v>0.6</v>
      </c>
      <c r="G117" s="86" t="s">
        <v>14</v>
      </c>
      <c r="H117" s="89" t="s">
        <v>14</v>
      </c>
    </row>
    <row r="118" spans="1:8" x14ac:dyDescent="0.25">
      <c r="A118" s="116"/>
      <c r="B118" s="11" t="s">
        <v>175</v>
      </c>
      <c r="C118" s="84"/>
      <c r="D118" s="81"/>
      <c r="E118" s="13">
        <v>5.5</v>
      </c>
      <c r="F118" s="14">
        <v>0.75</v>
      </c>
      <c r="G118" s="87"/>
      <c r="H118" s="90"/>
    </row>
    <row r="119" spans="1:8" x14ac:dyDescent="0.25">
      <c r="A119" s="116"/>
      <c r="B119" s="11" t="s">
        <v>446</v>
      </c>
      <c r="C119" s="84"/>
      <c r="D119" s="81"/>
      <c r="E119" s="13">
        <v>3.8</v>
      </c>
      <c r="F119" s="14">
        <v>0.52</v>
      </c>
      <c r="G119" s="87"/>
      <c r="H119" s="90"/>
    </row>
    <row r="120" spans="1:8" x14ac:dyDescent="0.25">
      <c r="A120" s="10"/>
      <c r="B120" s="11" t="s">
        <v>447</v>
      </c>
      <c r="C120" s="85"/>
      <c r="D120" s="82"/>
      <c r="E120" s="13">
        <v>4.7</v>
      </c>
      <c r="F120" s="14">
        <v>0.64</v>
      </c>
      <c r="G120" s="88"/>
      <c r="H120" s="91"/>
    </row>
    <row r="121" spans="1:8" x14ac:dyDescent="0.25">
      <c r="A121" s="116" t="s">
        <v>176</v>
      </c>
      <c r="B121" s="11" t="s">
        <v>177</v>
      </c>
      <c r="C121" s="139" t="s">
        <v>96</v>
      </c>
      <c r="D121" s="12" t="s">
        <v>13</v>
      </c>
      <c r="E121" s="50">
        <v>1.1000000000000001</v>
      </c>
      <c r="F121" s="53">
        <v>0.14000000000000001</v>
      </c>
      <c r="G121" s="15">
        <v>60</v>
      </c>
      <c r="H121" s="53">
        <f t="shared" ref="H121:H127" si="18">G121/7*1.05</f>
        <v>9</v>
      </c>
    </row>
    <row r="122" spans="1:8" x14ac:dyDescent="0.25">
      <c r="A122" s="116"/>
      <c r="B122" s="11" t="s">
        <v>448</v>
      </c>
      <c r="C122" s="139"/>
      <c r="D122" s="12" t="s">
        <v>13</v>
      </c>
      <c r="E122" s="50">
        <v>1.1000000000000001</v>
      </c>
      <c r="F122" s="53">
        <v>0.14000000000000001</v>
      </c>
      <c r="G122" s="15">
        <v>60</v>
      </c>
      <c r="H122" s="53">
        <f t="shared" si="18"/>
        <v>9</v>
      </c>
    </row>
    <row r="123" spans="1:8" x14ac:dyDescent="0.25">
      <c r="A123" s="116"/>
      <c r="B123" s="11" t="s">
        <v>178</v>
      </c>
      <c r="C123" s="139"/>
      <c r="D123" s="12" t="s">
        <v>13</v>
      </c>
      <c r="E123" s="50">
        <f t="shared" ref="E123:E129" si="19">F123*7.15*1.1</f>
        <v>1.2584000000000002</v>
      </c>
      <c r="F123" s="53">
        <v>0.16</v>
      </c>
      <c r="G123" s="15">
        <v>72</v>
      </c>
      <c r="H123" s="53">
        <f t="shared" si="18"/>
        <v>10.8</v>
      </c>
    </row>
    <row r="124" spans="1:8" x14ac:dyDescent="0.25">
      <c r="A124" s="116"/>
      <c r="B124" s="20" t="s">
        <v>179</v>
      </c>
      <c r="C124" s="139"/>
      <c r="D124" s="12" t="s">
        <v>13</v>
      </c>
      <c r="E124" s="50">
        <f t="shared" si="19"/>
        <v>1.1797500000000001</v>
      </c>
      <c r="F124" s="53">
        <v>0.15</v>
      </c>
      <c r="G124" s="15">
        <v>70</v>
      </c>
      <c r="H124" s="53">
        <f t="shared" si="18"/>
        <v>10.5</v>
      </c>
    </row>
    <row r="125" spans="1:8" x14ac:dyDescent="0.25">
      <c r="A125" s="116"/>
      <c r="B125" s="11" t="s">
        <v>180</v>
      </c>
      <c r="C125" s="139"/>
      <c r="D125" s="12" t="s">
        <v>13</v>
      </c>
      <c r="E125" s="50">
        <v>1.1000000000000001</v>
      </c>
      <c r="F125" s="53">
        <v>0.14000000000000001</v>
      </c>
      <c r="G125" s="15">
        <v>60</v>
      </c>
      <c r="H125" s="53">
        <f t="shared" si="18"/>
        <v>9</v>
      </c>
    </row>
    <row r="126" spans="1:8" x14ac:dyDescent="0.25">
      <c r="A126" s="116"/>
      <c r="B126" s="11" t="s">
        <v>449</v>
      </c>
      <c r="C126" s="139"/>
      <c r="D126" s="12" t="s">
        <v>13</v>
      </c>
      <c r="E126" s="50">
        <v>1.1000000000000001</v>
      </c>
      <c r="F126" s="53">
        <v>0.14000000000000001</v>
      </c>
      <c r="G126" s="15">
        <v>60</v>
      </c>
      <c r="H126" s="53">
        <f t="shared" si="18"/>
        <v>9</v>
      </c>
    </row>
    <row r="127" spans="1:8" x14ac:dyDescent="0.25">
      <c r="A127" s="116"/>
      <c r="B127" s="11" t="s">
        <v>181</v>
      </c>
      <c r="C127" s="139"/>
      <c r="D127" s="12" t="s">
        <v>13</v>
      </c>
      <c r="E127" s="50">
        <f t="shared" si="19"/>
        <v>1.2584000000000002</v>
      </c>
      <c r="F127" s="53">
        <v>0.16</v>
      </c>
      <c r="G127" s="86">
        <v>72</v>
      </c>
      <c r="H127" s="92">
        <f t="shared" si="18"/>
        <v>10.8</v>
      </c>
    </row>
    <row r="128" spans="1:8" x14ac:dyDescent="0.25">
      <c r="A128" s="116"/>
      <c r="B128" s="20" t="s">
        <v>182</v>
      </c>
      <c r="C128" s="139"/>
      <c r="D128" s="12" t="s">
        <v>13</v>
      </c>
      <c r="E128" s="50">
        <v>3.55</v>
      </c>
      <c r="F128" s="14">
        <v>0.45</v>
      </c>
      <c r="G128" s="88"/>
      <c r="H128" s="93"/>
    </row>
    <row r="129" spans="1:8" x14ac:dyDescent="0.25">
      <c r="A129" s="116"/>
      <c r="B129" s="20" t="s">
        <v>183</v>
      </c>
      <c r="C129" s="139"/>
      <c r="D129" s="12" t="s">
        <v>13</v>
      </c>
      <c r="E129" s="50">
        <f t="shared" si="19"/>
        <v>1.1797500000000001</v>
      </c>
      <c r="F129" s="53">
        <v>0.15</v>
      </c>
      <c r="G129" s="15">
        <v>70</v>
      </c>
      <c r="H129" s="53">
        <f t="shared" ref="H129:H145" si="20">G129/7*1.05</f>
        <v>10.5</v>
      </c>
    </row>
    <row r="130" spans="1:8" x14ac:dyDescent="0.25">
      <c r="A130" s="116"/>
      <c r="B130" s="11" t="s">
        <v>184</v>
      </c>
      <c r="C130" s="139"/>
      <c r="D130" s="12" t="s">
        <v>13</v>
      </c>
      <c r="E130" s="50">
        <v>1.1000000000000001</v>
      </c>
      <c r="F130" s="53">
        <v>0.14000000000000001</v>
      </c>
      <c r="G130" s="15">
        <v>60</v>
      </c>
      <c r="H130" s="53">
        <f t="shared" si="20"/>
        <v>9</v>
      </c>
    </row>
    <row r="131" spans="1:8" x14ac:dyDescent="0.25">
      <c r="A131" s="116"/>
      <c r="B131" s="11" t="s">
        <v>450</v>
      </c>
      <c r="C131" s="139"/>
      <c r="D131" s="12" t="s">
        <v>13</v>
      </c>
      <c r="E131" s="50">
        <v>1.1000000000000001</v>
      </c>
      <c r="F131" s="53">
        <v>0.14000000000000001</v>
      </c>
      <c r="G131" s="15">
        <v>60</v>
      </c>
      <c r="H131" s="53">
        <f t="shared" si="20"/>
        <v>9</v>
      </c>
    </row>
    <row r="132" spans="1:8" x14ac:dyDescent="0.25">
      <c r="A132" s="116"/>
      <c r="B132" s="11" t="s">
        <v>185</v>
      </c>
      <c r="C132" s="139"/>
      <c r="D132" s="12" t="s">
        <v>13</v>
      </c>
      <c r="E132" s="50">
        <f t="shared" ref="E132:E133" si="21">F132*7.15*1.1</f>
        <v>1.2584000000000002</v>
      </c>
      <c r="F132" s="53">
        <v>0.16</v>
      </c>
      <c r="G132" s="15">
        <v>72</v>
      </c>
      <c r="H132" s="53">
        <f t="shared" si="20"/>
        <v>10.8</v>
      </c>
    </row>
    <row r="133" spans="1:8" x14ac:dyDescent="0.25">
      <c r="A133" s="116"/>
      <c r="B133" s="20" t="s">
        <v>186</v>
      </c>
      <c r="C133" s="139"/>
      <c r="D133" s="12" t="s">
        <v>13</v>
      </c>
      <c r="E133" s="50">
        <f t="shared" si="21"/>
        <v>1.1797500000000001</v>
      </c>
      <c r="F133" s="53">
        <v>0.15</v>
      </c>
      <c r="G133" s="15">
        <v>70</v>
      </c>
      <c r="H133" s="53">
        <f t="shared" si="20"/>
        <v>10.5</v>
      </c>
    </row>
    <row r="134" spans="1:8" x14ac:dyDescent="0.25">
      <c r="A134" s="10"/>
      <c r="B134" s="11" t="s">
        <v>451</v>
      </c>
      <c r="C134" s="16"/>
      <c r="D134" s="12" t="s">
        <v>13</v>
      </c>
      <c r="E134" s="50">
        <v>1.1000000000000001</v>
      </c>
      <c r="F134" s="53">
        <v>0.14000000000000001</v>
      </c>
      <c r="G134" s="15">
        <v>60</v>
      </c>
      <c r="H134" s="53">
        <f t="shared" si="20"/>
        <v>9</v>
      </c>
    </row>
    <row r="135" spans="1:8" ht="15" customHeight="1" x14ac:dyDescent="0.25">
      <c r="A135" s="116" t="s">
        <v>187</v>
      </c>
      <c r="B135" s="11" t="s">
        <v>188</v>
      </c>
      <c r="C135" s="11" t="s">
        <v>96</v>
      </c>
      <c r="D135" s="12" t="s">
        <v>13</v>
      </c>
      <c r="E135" s="50">
        <v>1.1000000000000001</v>
      </c>
      <c r="F135" s="53">
        <v>0.14000000000000001</v>
      </c>
      <c r="G135" s="15">
        <v>60</v>
      </c>
      <c r="H135" s="53">
        <f t="shared" si="20"/>
        <v>9</v>
      </c>
    </row>
    <row r="136" spans="1:8" ht="15" customHeight="1" x14ac:dyDescent="0.25">
      <c r="A136" s="116"/>
      <c r="B136" s="26" t="s">
        <v>189</v>
      </c>
      <c r="C136" s="26" t="s">
        <v>96</v>
      </c>
      <c r="D136" s="27" t="s">
        <v>13</v>
      </c>
      <c r="E136" s="50">
        <f t="shared" ref="E136:E139" si="22">F136*7.15*1.1</f>
        <v>1.2584000000000002</v>
      </c>
      <c r="F136" s="53">
        <v>0.16</v>
      </c>
      <c r="G136" s="15">
        <v>72</v>
      </c>
      <c r="H136" s="53">
        <f t="shared" si="20"/>
        <v>10.8</v>
      </c>
    </row>
    <row r="137" spans="1:8" s="1" customFormat="1" x14ac:dyDescent="0.25">
      <c r="A137" s="127"/>
      <c r="B137" s="26" t="s">
        <v>190</v>
      </c>
      <c r="C137" s="26" t="s">
        <v>96</v>
      </c>
      <c r="D137" s="27" t="s">
        <v>13</v>
      </c>
      <c r="E137" s="50">
        <f t="shared" si="22"/>
        <v>1.1797500000000001</v>
      </c>
      <c r="F137" s="53">
        <v>0.15</v>
      </c>
      <c r="G137" s="15">
        <v>70</v>
      </c>
      <c r="H137" s="53">
        <f t="shared" si="20"/>
        <v>10.5</v>
      </c>
    </row>
    <row r="138" spans="1:8" x14ac:dyDescent="0.25">
      <c r="A138" s="116" t="s">
        <v>191</v>
      </c>
      <c r="B138" s="11" t="s">
        <v>192</v>
      </c>
      <c r="C138" s="139" t="s">
        <v>96</v>
      </c>
      <c r="D138" s="12" t="s">
        <v>13</v>
      </c>
      <c r="E138" s="50">
        <f t="shared" si="22"/>
        <v>1.2584000000000002</v>
      </c>
      <c r="F138" s="53">
        <v>0.16</v>
      </c>
      <c r="G138" s="15">
        <v>72</v>
      </c>
      <c r="H138" s="53">
        <f t="shared" si="20"/>
        <v>10.8</v>
      </c>
    </row>
    <row r="139" spans="1:8" x14ac:dyDescent="0.25">
      <c r="A139" s="116"/>
      <c r="B139" s="11" t="s">
        <v>193</v>
      </c>
      <c r="C139" s="139"/>
      <c r="D139" s="12" t="s">
        <v>13</v>
      </c>
      <c r="E139" s="50">
        <f t="shared" si="22"/>
        <v>1.1797500000000001</v>
      </c>
      <c r="F139" s="53">
        <v>0.15</v>
      </c>
      <c r="G139" s="15">
        <v>70</v>
      </c>
      <c r="H139" s="53">
        <f t="shared" si="20"/>
        <v>10.5</v>
      </c>
    </row>
    <row r="140" spans="1:8" x14ac:dyDescent="0.25">
      <c r="A140" s="116"/>
      <c r="B140" s="20" t="s">
        <v>194</v>
      </c>
      <c r="C140" s="139"/>
      <c r="D140" s="12"/>
      <c r="E140" s="50">
        <v>1.1000000000000001</v>
      </c>
      <c r="F140" s="53">
        <v>0.14000000000000001</v>
      </c>
      <c r="G140" s="15">
        <v>60</v>
      </c>
      <c r="H140" s="53">
        <f t="shared" si="20"/>
        <v>9</v>
      </c>
    </row>
    <row r="141" spans="1:8" x14ac:dyDescent="0.25">
      <c r="A141" s="116"/>
      <c r="B141" s="11" t="s">
        <v>195</v>
      </c>
      <c r="C141" s="139"/>
      <c r="D141" s="12" t="s">
        <v>13</v>
      </c>
      <c r="E141" s="50">
        <v>1.1000000000000001</v>
      </c>
      <c r="F141" s="53">
        <v>0.14000000000000001</v>
      </c>
      <c r="G141" s="15">
        <v>60</v>
      </c>
      <c r="H141" s="53">
        <f t="shared" si="20"/>
        <v>9</v>
      </c>
    </row>
    <row r="142" spans="1:8" x14ac:dyDescent="0.25">
      <c r="A142" s="116" t="s">
        <v>196</v>
      </c>
      <c r="B142" s="11" t="s">
        <v>197</v>
      </c>
      <c r="C142" s="139" t="s">
        <v>96</v>
      </c>
      <c r="D142" s="12" t="s">
        <v>13</v>
      </c>
      <c r="E142" s="50">
        <v>1.1000000000000001</v>
      </c>
      <c r="F142" s="53">
        <v>0.14000000000000001</v>
      </c>
      <c r="G142" s="15">
        <v>60</v>
      </c>
      <c r="H142" s="53">
        <f t="shared" si="20"/>
        <v>9</v>
      </c>
    </row>
    <row r="143" spans="1:8" x14ac:dyDescent="0.25">
      <c r="A143" s="116"/>
      <c r="B143" s="20" t="s">
        <v>198</v>
      </c>
      <c r="C143" s="139"/>
      <c r="D143" s="12"/>
      <c r="E143" s="50">
        <v>1.1000000000000001</v>
      </c>
      <c r="F143" s="53">
        <v>0.14000000000000001</v>
      </c>
      <c r="G143" s="15">
        <v>60</v>
      </c>
      <c r="H143" s="53">
        <f t="shared" si="20"/>
        <v>9</v>
      </c>
    </row>
    <row r="144" spans="1:8" x14ac:dyDescent="0.25">
      <c r="A144" s="116"/>
      <c r="B144" s="11" t="s">
        <v>199</v>
      </c>
      <c r="C144" s="139"/>
      <c r="D144" s="12" t="s">
        <v>13</v>
      </c>
      <c r="E144" s="50">
        <f t="shared" ref="E144:E145" si="23">F144*7.15*1.1</f>
        <v>1.2584000000000002</v>
      </c>
      <c r="F144" s="53">
        <v>0.16</v>
      </c>
      <c r="G144" s="15">
        <v>72</v>
      </c>
      <c r="H144" s="53">
        <f t="shared" si="20"/>
        <v>10.8</v>
      </c>
    </row>
    <row r="145" spans="1:8" x14ac:dyDescent="0.25">
      <c r="A145" s="116"/>
      <c r="B145" s="11" t="s">
        <v>200</v>
      </c>
      <c r="C145" s="139"/>
      <c r="D145" s="12" t="s">
        <v>13</v>
      </c>
      <c r="E145" s="50">
        <f t="shared" si="23"/>
        <v>1.1797500000000001</v>
      </c>
      <c r="F145" s="53">
        <v>0.15</v>
      </c>
      <c r="G145" s="15">
        <v>70</v>
      </c>
      <c r="H145" s="53">
        <f t="shared" si="20"/>
        <v>10.5</v>
      </c>
    </row>
    <row r="146" spans="1:8" x14ac:dyDescent="0.25">
      <c r="A146" s="10" t="s">
        <v>201</v>
      </c>
      <c r="B146" s="11" t="s">
        <v>202</v>
      </c>
      <c r="C146" s="11" t="s">
        <v>96</v>
      </c>
      <c r="D146" s="12" t="s">
        <v>33</v>
      </c>
      <c r="E146" s="13">
        <v>3.6</v>
      </c>
      <c r="F146" s="14">
        <f t="shared" ref="F146" si="24">E146/7.2</f>
        <v>0.5</v>
      </c>
      <c r="G146" s="15">
        <v>150</v>
      </c>
      <c r="H146" s="53">
        <f t="shared" ref="H146" si="25">G146/7*1.05</f>
        <v>22.5</v>
      </c>
    </row>
    <row r="147" spans="1:8" x14ac:dyDescent="0.25">
      <c r="A147" s="10" t="s">
        <v>203</v>
      </c>
      <c r="B147" s="11" t="s">
        <v>204</v>
      </c>
      <c r="C147" s="11" t="s">
        <v>96</v>
      </c>
      <c r="D147" s="12" t="s">
        <v>13</v>
      </c>
      <c r="E147" s="13">
        <v>2</v>
      </c>
      <c r="F147" s="14">
        <f>E147/7.15/1.03</f>
        <v>0.27157308710706762</v>
      </c>
      <c r="G147" s="15">
        <v>110</v>
      </c>
      <c r="H147" s="53">
        <v>15.5</v>
      </c>
    </row>
    <row r="148" spans="1:8" x14ac:dyDescent="0.25">
      <c r="A148" s="10" t="s">
        <v>205</v>
      </c>
      <c r="B148" s="11" t="s">
        <v>206</v>
      </c>
      <c r="C148" s="11" t="s">
        <v>96</v>
      </c>
      <c r="D148" s="12" t="s">
        <v>13</v>
      </c>
      <c r="E148" s="13">
        <v>2</v>
      </c>
      <c r="F148" s="14">
        <f t="shared" ref="F148:F149" si="26">E148/7.15/1.03</f>
        <v>0.27157308710706762</v>
      </c>
      <c r="G148" s="15">
        <v>110</v>
      </c>
      <c r="H148" s="53">
        <v>15.5</v>
      </c>
    </row>
    <row r="149" spans="1:8" x14ac:dyDescent="0.25">
      <c r="A149" s="10" t="s">
        <v>207</v>
      </c>
      <c r="B149" s="11" t="s">
        <v>208</v>
      </c>
      <c r="C149" s="11" t="s">
        <v>96</v>
      </c>
      <c r="D149" s="12" t="s">
        <v>13</v>
      </c>
      <c r="E149" s="13">
        <v>2</v>
      </c>
      <c r="F149" s="14">
        <f t="shared" si="26"/>
        <v>0.27157308710706762</v>
      </c>
      <c r="G149" s="15">
        <v>110</v>
      </c>
      <c r="H149" s="53">
        <v>15.5</v>
      </c>
    </row>
    <row r="150" spans="1:8" x14ac:dyDescent="0.25">
      <c r="A150" s="10" t="s">
        <v>209</v>
      </c>
      <c r="B150" s="30" t="s">
        <v>210</v>
      </c>
      <c r="C150" s="11" t="s">
        <v>96</v>
      </c>
      <c r="D150" s="12" t="s">
        <v>13</v>
      </c>
      <c r="E150" s="50">
        <f t="shared" ref="E150:E155" si="27">F150*7.15*1.1</f>
        <v>1.2584000000000002</v>
      </c>
      <c r="F150" s="14">
        <v>0.16</v>
      </c>
      <c r="G150" s="15">
        <v>30</v>
      </c>
      <c r="H150" s="53">
        <f t="shared" ref="H150:H160" si="28">G150/7*1.05</f>
        <v>4.5</v>
      </c>
    </row>
    <row r="151" spans="1:8" x14ac:dyDescent="0.25">
      <c r="A151" s="116" t="s">
        <v>211</v>
      </c>
      <c r="B151" s="30" t="s">
        <v>212</v>
      </c>
      <c r="C151" s="11" t="s">
        <v>96</v>
      </c>
      <c r="D151" s="12" t="s">
        <v>33</v>
      </c>
      <c r="E151" s="50">
        <f t="shared" si="27"/>
        <v>1.2584000000000002</v>
      </c>
      <c r="F151" s="14">
        <v>0.16</v>
      </c>
      <c r="G151" s="79">
        <v>30</v>
      </c>
      <c r="H151" s="92">
        <f t="shared" si="28"/>
        <v>4.5</v>
      </c>
    </row>
    <row r="152" spans="1:8" x14ac:dyDescent="0.25">
      <c r="A152" s="116"/>
      <c r="B152" s="17" t="s">
        <v>213</v>
      </c>
      <c r="C152" s="11" t="s">
        <v>96</v>
      </c>
      <c r="D152" s="45" t="s">
        <v>33</v>
      </c>
      <c r="E152" s="50">
        <f t="shared" si="27"/>
        <v>1.2584000000000002</v>
      </c>
      <c r="F152" s="14">
        <v>0.16</v>
      </c>
      <c r="G152" s="79"/>
      <c r="H152" s="93"/>
    </row>
    <row r="153" spans="1:8" ht="14.25" customHeight="1" x14ac:dyDescent="0.25">
      <c r="A153" s="116" t="s">
        <v>214</v>
      </c>
      <c r="B153" s="30" t="s">
        <v>215</v>
      </c>
      <c r="C153" s="11" t="s">
        <v>96</v>
      </c>
      <c r="D153" s="12" t="s">
        <v>13</v>
      </c>
      <c r="E153" s="50">
        <f t="shared" si="27"/>
        <v>1.2584000000000002</v>
      </c>
      <c r="F153" s="14">
        <v>0.16</v>
      </c>
      <c r="G153" s="75">
        <v>45</v>
      </c>
      <c r="H153" s="92">
        <f t="shared" si="28"/>
        <v>6.7500000000000009</v>
      </c>
    </row>
    <row r="154" spans="1:8" ht="14.25" customHeight="1" x14ac:dyDescent="0.25">
      <c r="A154" s="116"/>
      <c r="B154" s="30" t="s">
        <v>215</v>
      </c>
      <c r="C154" s="11" t="s">
        <v>96</v>
      </c>
      <c r="D154" s="12" t="s">
        <v>452</v>
      </c>
      <c r="E154" s="50">
        <f t="shared" si="27"/>
        <v>2.3595000000000002</v>
      </c>
      <c r="F154" s="14">
        <v>0.3</v>
      </c>
      <c r="G154" s="76"/>
      <c r="H154" s="93"/>
    </row>
    <row r="155" spans="1:8" ht="14.25" customHeight="1" x14ac:dyDescent="0.25">
      <c r="A155" s="116"/>
      <c r="B155" s="30" t="s">
        <v>216</v>
      </c>
      <c r="C155" s="11" t="s">
        <v>96</v>
      </c>
      <c r="D155" s="12" t="s">
        <v>13</v>
      </c>
      <c r="E155" s="50">
        <f t="shared" si="27"/>
        <v>1.2584000000000002</v>
      </c>
      <c r="F155" s="14">
        <v>0.16</v>
      </c>
      <c r="G155" s="21">
        <v>45</v>
      </c>
      <c r="H155" s="53">
        <f t="shared" si="28"/>
        <v>6.7500000000000009</v>
      </c>
    </row>
    <row r="156" spans="1:8" ht="14.25" customHeight="1" x14ac:dyDescent="0.25">
      <c r="A156" s="116"/>
      <c r="B156" s="30" t="s">
        <v>217</v>
      </c>
      <c r="C156" s="11" t="s">
        <v>96</v>
      </c>
      <c r="D156" s="12" t="s">
        <v>13</v>
      </c>
      <c r="E156" s="50">
        <v>0.95</v>
      </c>
      <c r="F156" s="14">
        <v>0.12</v>
      </c>
      <c r="G156" s="21">
        <v>30</v>
      </c>
      <c r="H156" s="53">
        <f t="shared" si="28"/>
        <v>4.5</v>
      </c>
    </row>
    <row r="157" spans="1:8" ht="14.25" customHeight="1" x14ac:dyDescent="0.25">
      <c r="A157" s="116"/>
      <c r="B157" s="30" t="s">
        <v>218</v>
      </c>
      <c r="C157" s="11" t="s">
        <v>96</v>
      </c>
      <c r="D157" s="12" t="s">
        <v>13</v>
      </c>
      <c r="E157" s="50">
        <v>0.95</v>
      </c>
      <c r="F157" s="14">
        <v>0.12</v>
      </c>
      <c r="G157" s="21">
        <v>30</v>
      </c>
      <c r="H157" s="53">
        <f t="shared" si="28"/>
        <v>4.5</v>
      </c>
    </row>
    <row r="158" spans="1:8" ht="30" x14ac:dyDescent="0.25">
      <c r="A158" s="10" t="s">
        <v>219</v>
      </c>
      <c r="B158" s="11" t="s">
        <v>220</v>
      </c>
      <c r="C158" s="11" t="s">
        <v>96</v>
      </c>
      <c r="D158" s="12" t="s">
        <v>13</v>
      </c>
      <c r="E158" s="49">
        <v>1.6</v>
      </c>
      <c r="F158" s="14">
        <v>0.2</v>
      </c>
      <c r="G158" s="13">
        <v>60</v>
      </c>
      <c r="H158" s="53">
        <f t="shared" si="28"/>
        <v>9</v>
      </c>
    </row>
    <row r="159" spans="1:8" x14ac:dyDescent="0.25">
      <c r="A159" s="17">
        <v>35</v>
      </c>
      <c r="B159" s="11" t="s">
        <v>437</v>
      </c>
      <c r="C159" s="11"/>
      <c r="D159" s="12" t="s">
        <v>13</v>
      </c>
      <c r="E159" s="50">
        <v>1.6</v>
      </c>
      <c r="F159" s="14">
        <v>0.2</v>
      </c>
      <c r="G159" s="13">
        <v>60</v>
      </c>
      <c r="H159" s="53">
        <f t="shared" si="28"/>
        <v>9</v>
      </c>
    </row>
    <row r="160" spans="1:8" x14ac:dyDescent="0.25">
      <c r="A160" s="17"/>
      <c r="B160" s="11" t="s">
        <v>438</v>
      </c>
      <c r="C160" s="11"/>
      <c r="D160" s="12" t="s">
        <v>13</v>
      </c>
      <c r="E160" s="50">
        <v>1.75</v>
      </c>
      <c r="F160" s="14">
        <v>0.22</v>
      </c>
      <c r="G160" s="13">
        <v>70</v>
      </c>
      <c r="H160" s="53">
        <f t="shared" si="28"/>
        <v>10.5</v>
      </c>
    </row>
    <row r="161" spans="1:8" x14ac:dyDescent="0.25">
      <c r="A161" s="128" t="s">
        <v>221</v>
      </c>
      <c r="B161" s="30" t="s">
        <v>222</v>
      </c>
      <c r="C161" s="11" t="s">
        <v>96</v>
      </c>
      <c r="D161" s="12" t="s">
        <v>13</v>
      </c>
      <c r="E161" s="50">
        <v>3</v>
      </c>
      <c r="F161" s="14">
        <v>0.38</v>
      </c>
      <c r="G161" s="15">
        <v>160</v>
      </c>
      <c r="H161" s="53">
        <f>G161/7*1.05</f>
        <v>24</v>
      </c>
    </row>
    <row r="162" spans="1:8" x14ac:dyDescent="0.25">
      <c r="A162" s="129"/>
      <c r="B162" s="30" t="s">
        <v>223</v>
      </c>
      <c r="C162" s="11" t="s">
        <v>96</v>
      </c>
      <c r="D162" s="12" t="s">
        <v>33</v>
      </c>
      <c r="E162" s="50">
        <v>3.3</v>
      </c>
      <c r="F162" s="14">
        <v>0.42</v>
      </c>
      <c r="G162" s="15">
        <v>175</v>
      </c>
      <c r="H162" s="53">
        <f>G162/7*1.05</f>
        <v>26.25</v>
      </c>
    </row>
    <row r="163" spans="1:8" x14ac:dyDescent="0.25">
      <c r="A163" s="31"/>
      <c r="B163" s="59" t="s">
        <v>224</v>
      </c>
      <c r="C163" s="60"/>
      <c r="D163" s="12"/>
      <c r="E163" s="50">
        <v>3.5</v>
      </c>
      <c r="F163" s="53">
        <v>0.45</v>
      </c>
      <c r="G163" s="50">
        <v>175</v>
      </c>
      <c r="H163" s="53">
        <f>G163/7*1.05</f>
        <v>26.25</v>
      </c>
    </row>
    <row r="164" spans="1:8" x14ac:dyDescent="0.25">
      <c r="A164" s="130" t="s">
        <v>225</v>
      </c>
      <c r="B164" s="130" t="s">
        <v>226</v>
      </c>
      <c r="C164" s="80" t="s">
        <v>96</v>
      </c>
      <c r="D164" s="12" t="s">
        <v>72</v>
      </c>
      <c r="E164" s="50">
        <v>1.8</v>
      </c>
      <c r="F164" s="53">
        <v>0.25</v>
      </c>
      <c r="G164" s="15" t="s">
        <v>14</v>
      </c>
      <c r="H164" s="15" t="s">
        <v>14</v>
      </c>
    </row>
    <row r="165" spans="1:8" x14ac:dyDescent="0.25">
      <c r="A165" s="131"/>
      <c r="B165" s="131"/>
      <c r="C165" s="81"/>
      <c r="D165" s="12" t="s">
        <v>227</v>
      </c>
      <c r="E165" s="50">
        <v>2.6</v>
      </c>
      <c r="F165" s="53">
        <f t="shared" ref="F165:F169" si="29">E165/7.15/1.03</f>
        <v>0.35304501323918802</v>
      </c>
      <c r="G165" s="15" t="s">
        <v>14</v>
      </c>
      <c r="H165" s="15" t="s">
        <v>14</v>
      </c>
    </row>
    <row r="166" spans="1:8" x14ac:dyDescent="0.25">
      <c r="A166" s="132"/>
      <c r="B166" s="132"/>
      <c r="C166" s="82"/>
      <c r="D166" s="12" t="s">
        <v>19</v>
      </c>
      <c r="E166" s="50">
        <v>3</v>
      </c>
      <c r="F166" s="53">
        <v>0.41</v>
      </c>
      <c r="G166" s="15" t="s">
        <v>14</v>
      </c>
      <c r="H166" s="15" t="s">
        <v>14</v>
      </c>
    </row>
    <row r="167" spans="1:8" x14ac:dyDescent="0.25">
      <c r="A167" s="130" t="s">
        <v>228</v>
      </c>
      <c r="B167" s="117" t="s">
        <v>229</v>
      </c>
      <c r="C167" s="80" t="s">
        <v>96</v>
      </c>
      <c r="D167" s="12" t="s">
        <v>72</v>
      </c>
      <c r="E167" s="50">
        <v>2.7</v>
      </c>
      <c r="F167" s="53">
        <v>0.38</v>
      </c>
      <c r="G167" s="15" t="s">
        <v>14</v>
      </c>
      <c r="H167" s="15" t="s">
        <v>14</v>
      </c>
    </row>
    <row r="168" spans="1:8" x14ac:dyDescent="0.25">
      <c r="A168" s="131"/>
      <c r="B168" s="118"/>
      <c r="C168" s="81"/>
      <c r="D168" s="12" t="s">
        <v>227</v>
      </c>
      <c r="E168" s="50">
        <v>3.3</v>
      </c>
      <c r="F168" s="53">
        <v>0.45</v>
      </c>
      <c r="G168" s="15" t="s">
        <v>14</v>
      </c>
      <c r="H168" s="15" t="s">
        <v>14</v>
      </c>
    </row>
    <row r="169" spans="1:8" x14ac:dyDescent="0.25">
      <c r="A169" s="132"/>
      <c r="B169" s="119"/>
      <c r="C169" s="82"/>
      <c r="D169" s="12" t="s">
        <v>19</v>
      </c>
      <c r="E169" s="50">
        <v>3.9</v>
      </c>
      <c r="F169" s="53">
        <f t="shared" si="29"/>
        <v>0.52956751985878192</v>
      </c>
      <c r="G169" s="15" t="s">
        <v>14</v>
      </c>
      <c r="H169" s="15" t="s">
        <v>14</v>
      </c>
    </row>
    <row r="170" spans="1:8" x14ac:dyDescent="0.25">
      <c r="A170" s="130" t="s">
        <v>230</v>
      </c>
      <c r="B170" s="117" t="s">
        <v>231</v>
      </c>
      <c r="C170" s="80" t="s">
        <v>96</v>
      </c>
      <c r="D170" s="12" t="s">
        <v>72</v>
      </c>
      <c r="E170" s="50">
        <v>3.6</v>
      </c>
      <c r="F170" s="53">
        <v>0.5</v>
      </c>
      <c r="G170" s="15" t="s">
        <v>14</v>
      </c>
      <c r="H170" s="15" t="s">
        <v>14</v>
      </c>
    </row>
    <row r="171" spans="1:8" x14ac:dyDescent="0.25">
      <c r="A171" s="131"/>
      <c r="B171" s="118"/>
      <c r="C171" s="81"/>
      <c r="D171" s="12" t="s">
        <v>227</v>
      </c>
      <c r="E171" s="50">
        <v>4.5</v>
      </c>
      <c r="F171" s="53">
        <v>0.62</v>
      </c>
      <c r="G171" s="15" t="s">
        <v>14</v>
      </c>
      <c r="H171" s="15" t="s">
        <v>14</v>
      </c>
    </row>
    <row r="172" spans="1:8" x14ac:dyDescent="0.25">
      <c r="A172" s="132"/>
      <c r="B172" s="119"/>
      <c r="C172" s="82"/>
      <c r="D172" s="12" t="s">
        <v>19</v>
      </c>
      <c r="E172" s="50">
        <v>5</v>
      </c>
      <c r="F172" s="53">
        <v>0.68</v>
      </c>
      <c r="G172" s="15" t="s">
        <v>14</v>
      </c>
      <c r="H172" s="15" t="s">
        <v>14</v>
      </c>
    </row>
    <row r="173" spans="1:8" ht="30" x14ac:dyDescent="0.25">
      <c r="A173" s="32"/>
      <c r="B173" s="61" t="s">
        <v>232</v>
      </c>
      <c r="C173" s="62" t="s">
        <v>96</v>
      </c>
      <c r="D173" s="12"/>
      <c r="E173" s="50">
        <v>4.8</v>
      </c>
      <c r="F173" s="53">
        <v>0.66</v>
      </c>
      <c r="G173" s="15" t="s">
        <v>14</v>
      </c>
      <c r="H173" s="15" t="s">
        <v>14</v>
      </c>
    </row>
    <row r="174" spans="1:8" x14ac:dyDescent="0.25">
      <c r="A174" s="32">
        <v>3</v>
      </c>
      <c r="B174" s="19"/>
      <c r="C174" s="44"/>
      <c r="D174" s="12"/>
      <c r="E174" s="50"/>
      <c r="F174" s="53"/>
      <c r="G174" s="50"/>
      <c r="H174" s="53"/>
    </row>
    <row r="175" spans="1:8" x14ac:dyDescent="0.25">
      <c r="A175" s="113" t="s">
        <v>233</v>
      </c>
      <c r="B175" s="114"/>
      <c r="C175" s="114"/>
      <c r="D175" s="115"/>
      <c r="E175" s="50"/>
      <c r="F175" s="53"/>
      <c r="G175" s="50"/>
      <c r="H175" s="53"/>
    </row>
    <row r="176" spans="1:8" ht="30" x14ac:dyDescent="0.25">
      <c r="A176" s="116" t="s">
        <v>234</v>
      </c>
      <c r="B176" s="11" t="s">
        <v>235</v>
      </c>
      <c r="C176" s="11" t="s">
        <v>236</v>
      </c>
      <c r="D176" s="12" t="s">
        <v>13</v>
      </c>
      <c r="E176" s="50">
        <f t="shared" ref="E176:E177" si="30">F176*7.15*1.1</f>
        <v>1.2584000000000002</v>
      </c>
      <c r="F176" s="14">
        <v>0.16</v>
      </c>
      <c r="G176" s="21">
        <v>30</v>
      </c>
      <c r="H176" s="53">
        <f t="shared" ref="H176:H185" si="31">G176/7*1.05</f>
        <v>4.5</v>
      </c>
    </row>
    <row r="177" spans="1:8" ht="30" x14ac:dyDescent="0.25">
      <c r="A177" s="116"/>
      <c r="B177" s="11" t="s">
        <v>237</v>
      </c>
      <c r="C177" s="11" t="s">
        <v>236</v>
      </c>
      <c r="D177" s="12" t="s">
        <v>25</v>
      </c>
      <c r="E177" s="50">
        <f t="shared" si="30"/>
        <v>1.1404250000000002</v>
      </c>
      <c r="F177" s="14">
        <v>0.14499999999999999</v>
      </c>
      <c r="G177" s="21">
        <v>32</v>
      </c>
      <c r="H177" s="53">
        <f t="shared" si="31"/>
        <v>4.8</v>
      </c>
    </row>
    <row r="178" spans="1:8" ht="14.25" customHeight="1" x14ac:dyDescent="0.25">
      <c r="A178" s="116" t="s">
        <v>238</v>
      </c>
      <c r="B178" s="11" t="s">
        <v>239</v>
      </c>
      <c r="C178" s="11" t="s">
        <v>240</v>
      </c>
      <c r="D178" s="12" t="s">
        <v>13</v>
      </c>
      <c r="E178" s="50">
        <v>1.45</v>
      </c>
      <c r="F178" s="14">
        <v>0.2</v>
      </c>
      <c r="G178" s="15">
        <v>55</v>
      </c>
      <c r="H178" s="53">
        <f t="shared" si="31"/>
        <v>8.25</v>
      </c>
    </row>
    <row r="179" spans="1:8" ht="14.25" customHeight="1" x14ac:dyDescent="0.25">
      <c r="A179" s="116"/>
      <c r="B179" s="11" t="s">
        <v>241</v>
      </c>
      <c r="C179" s="11" t="s">
        <v>240</v>
      </c>
      <c r="D179" s="12" t="s">
        <v>25</v>
      </c>
      <c r="E179" s="50">
        <v>1.35</v>
      </c>
      <c r="F179" s="14">
        <v>0.185</v>
      </c>
      <c r="G179" s="15">
        <v>57</v>
      </c>
      <c r="H179" s="53">
        <f t="shared" si="31"/>
        <v>8.5500000000000007</v>
      </c>
    </row>
    <row r="180" spans="1:8" ht="14.25" customHeight="1" x14ac:dyDescent="0.25">
      <c r="A180" s="116" t="s">
        <v>242</v>
      </c>
      <c r="B180" s="11" t="s">
        <v>243</v>
      </c>
      <c r="C180" s="11" t="s">
        <v>240</v>
      </c>
      <c r="D180" s="12" t="s">
        <v>13</v>
      </c>
      <c r="E180" s="50">
        <v>1.45</v>
      </c>
      <c r="F180" s="14">
        <v>0.2</v>
      </c>
      <c r="G180" s="46">
        <v>55</v>
      </c>
      <c r="H180" s="53">
        <f t="shared" si="31"/>
        <v>8.25</v>
      </c>
    </row>
    <row r="181" spans="1:8" ht="14.25" customHeight="1" x14ac:dyDescent="0.25">
      <c r="A181" s="116"/>
      <c r="B181" s="11" t="s">
        <v>244</v>
      </c>
      <c r="C181" s="11" t="s">
        <v>240</v>
      </c>
      <c r="D181" s="12" t="s">
        <v>25</v>
      </c>
      <c r="E181" s="50">
        <v>1.35</v>
      </c>
      <c r="F181" s="14">
        <v>0.185</v>
      </c>
      <c r="G181" s="47">
        <v>57</v>
      </c>
      <c r="H181" s="53">
        <f t="shared" si="31"/>
        <v>8.5500000000000007</v>
      </c>
    </row>
    <row r="182" spans="1:8" ht="30" x14ac:dyDescent="0.25">
      <c r="A182" s="117" t="s">
        <v>245</v>
      </c>
      <c r="B182" s="11" t="s">
        <v>246</v>
      </c>
      <c r="C182" s="55" t="s">
        <v>455</v>
      </c>
      <c r="D182" s="12" t="s">
        <v>13</v>
      </c>
      <c r="E182" s="50">
        <v>0.9</v>
      </c>
      <c r="F182" s="14">
        <v>0.11</v>
      </c>
      <c r="G182" s="15">
        <v>16</v>
      </c>
      <c r="H182" s="53">
        <f t="shared" si="31"/>
        <v>2.4</v>
      </c>
    </row>
    <row r="183" spans="1:8" ht="30" x14ac:dyDescent="0.25">
      <c r="A183" s="118"/>
      <c r="B183" s="11" t="s">
        <v>248</v>
      </c>
      <c r="C183" s="55" t="s">
        <v>455</v>
      </c>
      <c r="D183" s="12" t="s">
        <v>25</v>
      </c>
      <c r="E183" s="50">
        <v>0.8</v>
      </c>
      <c r="F183" s="14">
        <v>0.1</v>
      </c>
      <c r="G183" s="15">
        <v>17</v>
      </c>
      <c r="H183" s="53">
        <f t="shared" si="31"/>
        <v>2.5499999999999998</v>
      </c>
    </row>
    <row r="184" spans="1:8" x14ac:dyDescent="0.25">
      <c r="A184" s="43"/>
      <c r="B184" s="11" t="s">
        <v>246</v>
      </c>
      <c r="C184" s="11" t="s">
        <v>454</v>
      </c>
      <c r="D184" s="12" t="s">
        <v>13</v>
      </c>
      <c r="E184" s="50">
        <v>0.95</v>
      </c>
      <c r="F184" s="14">
        <v>0.12</v>
      </c>
      <c r="G184" s="15">
        <v>18</v>
      </c>
      <c r="H184" s="53">
        <f t="shared" si="31"/>
        <v>2.7</v>
      </c>
    </row>
    <row r="185" spans="1:8" x14ac:dyDescent="0.25">
      <c r="A185" s="43"/>
      <c r="B185" s="11" t="s">
        <v>248</v>
      </c>
      <c r="C185" s="11" t="s">
        <v>454</v>
      </c>
      <c r="D185" s="12" t="s">
        <v>25</v>
      </c>
      <c r="E185" s="50">
        <v>0.9</v>
      </c>
      <c r="F185" s="14">
        <v>0.11</v>
      </c>
      <c r="G185" s="15">
        <v>20</v>
      </c>
      <c r="H185" s="53">
        <f t="shared" si="31"/>
        <v>3</v>
      </c>
    </row>
    <row r="186" spans="1:8" x14ac:dyDescent="0.25">
      <c r="A186" s="116" t="s">
        <v>251</v>
      </c>
      <c r="B186" s="11" t="s">
        <v>252</v>
      </c>
      <c r="C186" s="11" t="s">
        <v>454</v>
      </c>
      <c r="D186" s="12" t="s">
        <v>13</v>
      </c>
      <c r="E186" s="50">
        <v>0.9</v>
      </c>
      <c r="F186" s="14">
        <v>0.11</v>
      </c>
      <c r="G186" s="15">
        <v>16</v>
      </c>
      <c r="H186" s="53">
        <f t="shared" ref="H186:H189" si="32">G186/7*1.05</f>
        <v>2.4</v>
      </c>
    </row>
    <row r="187" spans="1:8" x14ac:dyDescent="0.25">
      <c r="A187" s="116"/>
      <c r="B187" s="11" t="s">
        <v>253</v>
      </c>
      <c r="C187" s="11" t="s">
        <v>250</v>
      </c>
      <c r="D187" s="12" t="s">
        <v>25</v>
      </c>
      <c r="E187" s="50">
        <v>0.8</v>
      </c>
      <c r="F187" s="14">
        <v>0.1</v>
      </c>
      <c r="G187" s="15">
        <v>17</v>
      </c>
      <c r="H187" s="53">
        <f t="shared" si="32"/>
        <v>2.5499999999999998</v>
      </c>
    </row>
    <row r="188" spans="1:8" x14ac:dyDescent="0.25">
      <c r="A188" s="10"/>
      <c r="B188" s="11" t="s">
        <v>252</v>
      </c>
      <c r="C188" s="20" t="s">
        <v>254</v>
      </c>
      <c r="D188" s="12" t="s">
        <v>13</v>
      </c>
      <c r="E188" s="50">
        <v>0.95</v>
      </c>
      <c r="F188" s="14">
        <v>0.12</v>
      </c>
      <c r="G188" s="15">
        <v>18</v>
      </c>
      <c r="H188" s="53">
        <f t="shared" si="32"/>
        <v>2.7</v>
      </c>
    </row>
    <row r="189" spans="1:8" x14ac:dyDescent="0.25">
      <c r="A189" s="10"/>
      <c r="B189" s="11" t="s">
        <v>253</v>
      </c>
      <c r="C189" s="20" t="s">
        <v>254</v>
      </c>
      <c r="D189" s="12" t="s">
        <v>25</v>
      </c>
      <c r="E189" s="50">
        <v>0.9</v>
      </c>
      <c r="F189" s="14">
        <v>0.11</v>
      </c>
      <c r="G189" s="15">
        <v>20</v>
      </c>
      <c r="H189" s="53">
        <f t="shared" si="32"/>
        <v>3</v>
      </c>
    </row>
    <row r="190" spans="1:8" x14ac:dyDescent="0.25">
      <c r="A190" s="116" t="s">
        <v>255</v>
      </c>
      <c r="B190" s="11" t="s">
        <v>256</v>
      </c>
      <c r="C190" s="11" t="s">
        <v>250</v>
      </c>
      <c r="D190" s="12" t="s">
        <v>13</v>
      </c>
      <c r="E190" s="50">
        <v>0.9</v>
      </c>
      <c r="F190" s="14">
        <v>0.11</v>
      </c>
      <c r="G190" s="15">
        <v>16</v>
      </c>
      <c r="H190" s="53">
        <f t="shared" ref="H190:H193" si="33">G190/7*1.05</f>
        <v>2.4</v>
      </c>
    </row>
    <row r="191" spans="1:8" x14ac:dyDescent="0.25">
      <c r="A191" s="116"/>
      <c r="B191" s="11" t="s">
        <v>257</v>
      </c>
      <c r="C191" s="11" t="s">
        <v>250</v>
      </c>
      <c r="D191" s="12" t="s">
        <v>25</v>
      </c>
      <c r="E191" s="50">
        <v>0.8</v>
      </c>
      <c r="F191" s="14">
        <v>0.1</v>
      </c>
      <c r="G191" s="15">
        <v>17</v>
      </c>
      <c r="H191" s="53">
        <f t="shared" si="33"/>
        <v>2.5499999999999998</v>
      </c>
    </row>
    <row r="192" spans="1:8" x14ac:dyDescent="0.25">
      <c r="A192" s="10"/>
      <c r="B192" s="11" t="s">
        <v>256</v>
      </c>
      <c r="C192" s="20" t="s">
        <v>254</v>
      </c>
      <c r="D192" s="12" t="s">
        <v>13</v>
      </c>
      <c r="E192" s="50">
        <v>0.95</v>
      </c>
      <c r="F192" s="14">
        <v>0.12</v>
      </c>
      <c r="G192" s="15">
        <v>18</v>
      </c>
      <c r="H192" s="53">
        <f t="shared" si="33"/>
        <v>2.7</v>
      </c>
    </row>
    <row r="193" spans="1:8" x14ac:dyDescent="0.25">
      <c r="A193" s="10"/>
      <c r="B193" s="11" t="s">
        <v>257</v>
      </c>
      <c r="C193" s="20" t="s">
        <v>254</v>
      </c>
      <c r="D193" s="12" t="s">
        <v>25</v>
      </c>
      <c r="E193" s="50">
        <v>0.9</v>
      </c>
      <c r="F193" s="14">
        <v>0.11</v>
      </c>
      <c r="G193" s="15">
        <v>20</v>
      </c>
      <c r="H193" s="53">
        <f t="shared" si="33"/>
        <v>3</v>
      </c>
    </row>
    <row r="194" spans="1:8" x14ac:dyDescent="0.25">
      <c r="A194" s="116" t="s">
        <v>258</v>
      </c>
      <c r="B194" s="11" t="s">
        <v>259</v>
      </c>
      <c r="C194" s="11" t="s">
        <v>61</v>
      </c>
      <c r="D194" s="12" t="s">
        <v>13</v>
      </c>
      <c r="E194" s="50">
        <v>0.9</v>
      </c>
      <c r="F194" s="14">
        <v>0.11</v>
      </c>
      <c r="G194" s="15">
        <v>16</v>
      </c>
      <c r="H194" s="53">
        <f t="shared" ref="H194:H197" si="34">G194/7*1.05</f>
        <v>2.4</v>
      </c>
    </row>
    <row r="195" spans="1:8" x14ac:dyDescent="0.25">
      <c r="A195" s="116"/>
      <c r="B195" s="11" t="s">
        <v>260</v>
      </c>
      <c r="C195" s="11" t="s">
        <v>61</v>
      </c>
      <c r="D195" s="12" t="s">
        <v>25</v>
      </c>
      <c r="E195" s="50">
        <v>0.8</v>
      </c>
      <c r="F195" s="14">
        <v>0.1</v>
      </c>
      <c r="G195" s="15">
        <v>17</v>
      </c>
      <c r="H195" s="53">
        <f t="shared" si="34"/>
        <v>2.5499999999999998</v>
      </c>
    </row>
    <row r="196" spans="1:8" x14ac:dyDescent="0.25">
      <c r="A196" s="10"/>
      <c r="B196" s="11" t="s">
        <v>259</v>
      </c>
      <c r="C196" s="20" t="s">
        <v>456</v>
      </c>
      <c r="D196" s="12" t="s">
        <v>13</v>
      </c>
      <c r="E196" s="50">
        <v>0.95</v>
      </c>
      <c r="F196" s="14">
        <v>0.12</v>
      </c>
      <c r="G196" s="15">
        <v>18</v>
      </c>
      <c r="H196" s="53">
        <f t="shared" si="34"/>
        <v>2.7</v>
      </c>
    </row>
    <row r="197" spans="1:8" x14ac:dyDescent="0.25">
      <c r="A197" s="10"/>
      <c r="B197" s="11" t="s">
        <v>260</v>
      </c>
      <c r="C197" s="20" t="s">
        <v>456</v>
      </c>
      <c r="D197" s="12" t="s">
        <v>25</v>
      </c>
      <c r="E197" s="50">
        <v>0.9</v>
      </c>
      <c r="F197" s="14">
        <v>0.11</v>
      </c>
      <c r="G197" s="15">
        <v>20</v>
      </c>
      <c r="H197" s="53">
        <f t="shared" si="34"/>
        <v>3</v>
      </c>
    </row>
    <row r="198" spans="1:8" x14ac:dyDescent="0.25">
      <c r="A198" s="116" t="s">
        <v>261</v>
      </c>
      <c r="B198" s="11" t="s">
        <v>262</v>
      </c>
      <c r="C198" s="11" t="s">
        <v>250</v>
      </c>
      <c r="D198" s="12" t="s">
        <v>13</v>
      </c>
      <c r="E198" s="50">
        <v>0.9</v>
      </c>
      <c r="F198" s="14">
        <v>0.11</v>
      </c>
      <c r="G198" s="15">
        <v>16</v>
      </c>
      <c r="H198" s="53">
        <f t="shared" ref="H198:H203" si="35">G198/7*1.05</f>
        <v>2.4</v>
      </c>
    </row>
    <row r="199" spans="1:8" x14ac:dyDescent="0.25">
      <c r="A199" s="116"/>
      <c r="B199" s="11" t="s">
        <v>263</v>
      </c>
      <c r="C199" s="11" t="s">
        <v>250</v>
      </c>
      <c r="D199" s="12" t="s">
        <v>25</v>
      </c>
      <c r="E199" s="50">
        <v>0.8</v>
      </c>
      <c r="F199" s="14">
        <v>0.1</v>
      </c>
      <c r="G199" s="15">
        <v>17</v>
      </c>
      <c r="H199" s="53">
        <f t="shared" si="35"/>
        <v>2.5499999999999998</v>
      </c>
    </row>
    <row r="200" spans="1:8" x14ac:dyDescent="0.25">
      <c r="A200" s="10"/>
      <c r="B200" s="11" t="s">
        <v>262</v>
      </c>
      <c r="C200" s="20" t="s">
        <v>264</v>
      </c>
      <c r="D200" s="12"/>
      <c r="E200" s="50">
        <v>0.95</v>
      </c>
      <c r="F200" s="14">
        <v>0.12</v>
      </c>
      <c r="G200" s="15">
        <v>18</v>
      </c>
      <c r="H200" s="53">
        <f t="shared" si="35"/>
        <v>2.7</v>
      </c>
    </row>
    <row r="201" spans="1:8" x14ac:dyDescent="0.25">
      <c r="A201" s="10"/>
      <c r="B201" s="11" t="s">
        <v>263</v>
      </c>
      <c r="C201" s="20" t="s">
        <v>264</v>
      </c>
      <c r="D201" s="12"/>
      <c r="E201" s="50">
        <v>0.9</v>
      </c>
      <c r="F201" s="14">
        <v>0.11</v>
      </c>
      <c r="G201" s="15">
        <v>20</v>
      </c>
      <c r="H201" s="53">
        <f t="shared" si="35"/>
        <v>3</v>
      </c>
    </row>
    <row r="202" spans="1:8" x14ac:dyDescent="0.25">
      <c r="A202" s="10"/>
      <c r="B202" s="11" t="s">
        <v>262</v>
      </c>
      <c r="C202" s="20" t="s">
        <v>254</v>
      </c>
      <c r="D202" s="12"/>
      <c r="E202" s="50">
        <v>0.95</v>
      </c>
      <c r="F202" s="14">
        <v>0.12</v>
      </c>
      <c r="G202" s="15">
        <v>18</v>
      </c>
      <c r="H202" s="53">
        <f t="shared" si="35"/>
        <v>2.7</v>
      </c>
    </row>
    <row r="203" spans="1:8" x14ac:dyDescent="0.25">
      <c r="A203" s="10"/>
      <c r="B203" s="11" t="s">
        <v>263</v>
      </c>
      <c r="C203" s="20" t="s">
        <v>254</v>
      </c>
      <c r="D203" s="12"/>
      <c r="E203" s="50">
        <v>0.9</v>
      </c>
      <c r="F203" s="14">
        <v>0.11</v>
      </c>
      <c r="G203" s="15">
        <v>20</v>
      </c>
      <c r="H203" s="53">
        <f t="shared" si="35"/>
        <v>3</v>
      </c>
    </row>
    <row r="204" spans="1:8" x14ac:dyDescent="0.25">
      <c r="A204" s="116" t="s">
        <v>265</v>
      </c>
      <c r="B204" s="11" t="s">
        <v>266</v>
      </c>
      <c r="C204" s="11" t="s">
        <v>267</v>
      </c>
      <c r="D204" s="12" t="s">
        <v>13</v>
      </c>
      <c r="E204" s="50">
        <f>F204*7.15*1.1</f>
        <v>1.1797500000000001</v>
      </c>
      <c r="F204" s="14">
        <v>0.15</v>
      </c>
      <c r="G204" s="15">
        <v>45</v>
      </c>
      <c r="H204" s="53">
        <f>G204/7*1.05</f>
        <v>6.7500000000000009</v>
      </c>
    </row>
    <row r="205" spans="1:8" x14ac:dyDescent="0.25">
      <c r="A205" s="116"/>
      <c r="B205" s="11" t="s">
        <v>268</v>
      </c>
      <c r="C205" s="11" t="s">
        <v>267</v>
      </c>
      <c r="D205" s="12" t="s">
        <v>25</v>
      </c>
      <c r="E205" s="50">
        <f>F205*7.15*1.1</f>
        <v>1.2584000000000002</v>
      </c>
      <c r="F205" s="14">
        <v>0.16</v>
      </c>
      <c r="G205" s="15">
        <v>48</v>
      </c>
      <c r="H205" s="53">
        <f>G205/7*1.05</f>
        <v>7.2</v>
      </c>
    </row>
    <row r="206" spans="1:8" ht="30" x14ac:dyDescent="0.25">
      <c r="A206" s="116" t="s">
        <v>269</v>
      </c>
      <c r="B206" s="11" t="s">
        <v>270</v>
      </c>
      <c r="C206" s="11" t="s">
        <v>453</v>
      </c>
      <c r="D206" s="12" t="s">
        <v>13</v>
      </c>
      <c r="E206" s="50">
        <v>1</v>
      </c>
      <c r="F206" s="14">
        <v>0.14000000000000001</v>
      </c>
      <c r="G206" s="15">
        <v>25</v>
      </c>
      <c r="H206" s="53">
        <f>G206/7*1.05</f>
        <v>3.7500000000000004</v>
      </c>
    </row>
    <row r="207" spans="1:8" ht="30" x14ac:dyDescent="0.25">
      <c r="A207" s="116"/>
      <c r="B207" s="11" t="s">
        <v>271</v>
      </c>
      <c r="C207" s="11" t="s">
        <v>453</v>
      </c>
      <c r="D207" s="12" t="s">
        <v>25</v>
      </c>
      <c r="E207" s="50">
        <v>0.9</v>
      </c>
      <c r="F207" s="14">
        <v>0.125</v>
      </c>
      <c r="G207" s="15">
        <v>27</v>
      </c>
      <c r="H207" s="53">
        <f>G207/7*1.05</f>
        <v>4.05</v>
      </c>
    </row>
    <row r="208" spans="1:8" x14ac:dyDescent="0.25">
      <c r="A208" s="116" t="s">
        <v>272</v>
      </c>
      <c r="B208" s="11" t="s">
        <v>273</v>
      </c>
      <c r="C208" s="11" t="s">
        <v>249</v>
      </c>
      <c r="D208" s="12" t="s">
        <v>13</v>
      </c>
      <c r="E208" s="50">
        <v>2.2000000000000002</v>
      </c>
      <c r="F208" s="14">
        <v>0.3</v>
      </c>
      <c r="G208" s="15">
        <v>120</v>
      </c>
      <c r="H208" s="53">
        <f t="shared" ref="H208:H221" si="36">G208/7*1.05</f>
        <v>18</v>
      </c>
    </row>
    <row r="209" spans="1:8" x14ac:dyDescent="0.25">
      <c r="A209" s="116"/>
      <c r="B209" s="11" t="s">
        <v>274</v>
      </c>
      <c r="C209" s="11" t="s">
        <v>249</v>
      </c>
      <c r="D209" s="12" t="s">
        <v>25</v>
      </c>
      <c r="E209" s="50">
        <v>2.1</v>
      </c>
      <c r="F209" s="14">
        <v>0.28499999999999998</v>
      </c>
      <c r="G209" s="15">
        <v>122</v>
      </c>
      <c r="H209" s="53">
        <f t="shared" si="36"/>
        <v>18.3</v>
      </c>
    </row>
    <row r="210" spans="1:8" x14ac:dyDescent="0.25">
      <c r="A210" s="116" t="s">
        <v>275</v>
      </c>
      <c r="B210" s="11" t="s">
        <v>276</v>
      </c>
      <c r="C210" s="11" t="s">
        <v>254</v>
      </c>
      <c r="D210" s="12" t="s">
        <v>13</v>
      </c>
      <c r="E210" s="50">
        <v>1</v>
      </c>
      <c r="F210" s="14">
        <v>0.14000000000000001</v>
      </c>
      <c r="G210" s="15">
        <v>25</v>
      </c>
      <c r="H210" s="53">
        <f t="shared" si="36"/>
        <v>3.7500000000000004</v>
      </c>
    </row>
    <row r="211" spans="1:8" ht="24" customHeight="1" x14ac:dyDescent="0.25">
      <c r="A211" s="116"/>
      <c r="B211" s="11" t="s">
        <v>277</v>
      </c>
      <c r="C211" s="11" t="s">
        <v>254</v>
      </c>
      <c r="D211" s="12" t="s">
        <v>25</v>
      </c>
      <c r="E211" s="50">
        <v>0.9</v>
      </c>
      <c r="F211" s="14">
        <v>0.125</v>
      </c>
      <c r="G211" s="15">
        <v>27</v>
      </c>
      <c r="H211" s="53">
        <f t="shared" si="36"/>
        <v>4.05</v>
      </c>
    </row>
    <row r="212" spans="1:8" x14ac:dyDescent="0.25">
      <c r="A212" s="117" t="s">
        <v>278</v>
      </c>
      <c r="B212" s="11" t="s">
        <v>279</v>
      </c>
      <c r="C212" s="11" t="s">
        <v>267</v>
      </c>
      <c r="D212" s="12" t="s">
        <v>13</v>
      </c>
      <c r="E212" s="50">
        <v>1</v>
      </c>
      <c r="F212" s="14">
        <v>0.14000000000000001</v>
      </c>
      <c r="G212" s="15">
        <v>25</v>
      </c>
      <c r="H212" s="53">
        <f t="shared" ref="H212:H213" si="37">G212/7*1.05</f>
        <v>3.7500000000000004</v>
      </c>
    </row>
    <row r="213" spans="1:8" x14ac:dyDescent="0.25">
      <c r="A213" s="118"/>
      <c r="B213" s="11" t="s">
        <v>280</v>
      </c>
      <c r="C213" s="11" t="s">
        <v>267</v>
      </c>
      <c r="D213" s="12" t="s">
        <v>25</v>
      </c>
      <c r="E213" s="50">
        <v>0.9</v>
      </c>
      <c r="F213" s="14">
        <v>0.125</v>
      </c>
      <c r="G213" s="15">
        <v>27</v>
      </c>
      <c r="H213" s="53">
        <f t="shared" si="37"/>
        <v>4.05</v>
      </c>
    </row>
    <row r="214" spans="1:8" x14ac:dyDescent="0.25">
      <c r="A214" s="118"/>
      <c r="B214" s="11" t="s">
        <v>279</v>
      </c>
      <c r="C214" s="11" t="s">
        <v>240</v>
      </c>
      <c r="D214" s="12" t="s">
        <v>13</v>
      </c>
      <c r="E214" s="50">
        <v>2</v>
      </c>
      <c r="F214" s="14">
        <v>0.25</v>
      </c>
      <c r="G214" s="15">
        <v>80</v>
      </c>
      <c r="H214" s="53">
        <f t="shared" si="36"/>
        <v>12</v>
      </c>
    </row>
    <row r="215" spans="1:8" ht="20.100000000000001" customHeight="1" x14ac:dyDescent="0.25">
      <c r="A215" s="119"/>
      <c r="B215" s="11" t="s">
        <v>280</v>
      </c>
      <c r="C215" s="11" t="s">
        <v>240</v>
      </c>
      <c r="D215" s="12" t="s">
        <v>25</v>
      </c>
      <c r="E215" s="50">
        <v>1.85</v>
      </c>
      <c r="F215" s="14">
        <v>0.23</v>
      </c>
      <c r="G215" s="15">
        <v>82</v>
      </c>
      <c r="H215" s="53">
        <f t="shared" si="36"/>
        <v>12.299999999999999</v>
      </c>
    </row>
    <row r="216" spans="1:8" x14ac:dyDescent="0.25">
      <c r="A216" s="116" t="s">
        <v>281</v>
      </c>
      <c r="B216" s="11" t="s">
        <v>282</v>
      </c>
      <c r="C216" s="11" t="s">
        <v>247</v>
      </c>
      <c r="D216" s="12" t="s">
        <v>13</v>
      </c>
      <c r="E216" s="50">
        <v>1</v>
      </c>
      <c r="F216" s="14">
        <v>0.14000000000000001</v>
      </c>
      <c r="G216" s="15">
        <v>25</v>
      </c>
      <c r="H216" s="53">
        <f t="shared" si="36"/>
        <v>3.7500000000000004</v>
      </c>
    </row>
    <row r="217" spans="1:8" x14ac:dyDescent="0.25">
      <c r="A217" s="116"/>
      <c r="B217" s="11" t="s">
        <v>283</v>
      </c>
      <c r="C217" s="11" t="s">
        <v>247</v>
      </c>
      <c r="D217" s="12" t="s">
        <v>25</v>
      </c>
      <c r="E217" s="50">
        <v>0.9</v>
      </c>
      <c r="F217" s="14">
        <v>0.125</v>
      </c>
      <c r="G217" s="15">
        <v>27</v>
      </c>
      <c r="H217" s="53">
        <f t="shared" si="36"/>
        <v>4.05</v>
      </c>
    </row>
    <row r="218" spans="1:8" x14ac:dyDescent="0.25">
      <c r="A218" s="116" t="s">
        <v>284</v>
      </c>
      <c r="B218" s="11" t="s">
        <v>285</v>
      </c>
      <c r="C218" s="11" t="s">
        <v>51</v>
      </c>
      <c r="D218" s="12" t="s">
        <v>13</v>
      </c>
      <c r="E218" s="50">
        <v>0.9</v>
      </c>
      <c r="F218" s="14">
        <v>0.11</v>
      </c>
      <c r="G218" s="15">
        <v>16</v>
      </c>
      <c r="H218" s="53">
        <f t="shared" si="36"/>
        <v>2.4</v>
      </c>
    </row>
    <row r="219" spans="1:8" ht="15" customHeight="1" x14ac:dyDescent="0.25">
      <c r="A219" s="116"/>
      <c r="B219" s="11" t="s">
        <v>286</v>
      </c>
      <c r="C219" s="11" t="s">
        <v>51</v>
      </c>
      <c r="D219" s="12" t="s">
        <v>25</v>
      </c>
      <c r="E219" s="50">
        <v>0.8</v>
      </c>
      <c r="F219" s="14">
        <v>0.1</v>
      </c>
      <c r="G219" s="15">
        <v>17</v>
      </c>
      <c r="H219" s="53">
        <f t="shared" si="36"/>
        <v>2.5499999999999998</v>
      </c>
    </row>
    <row r="220" spans="1:8" ht="15" customHeight="1" x14ac:dyDescent="0.25">
      <c r="A220" s="10"/>
      <c r="B220" s="11" t="s">
        <v>285</v>
      </c>
      <c r="C220" s="20" t="s">
        <v>287</v>
      </c>
      <c r="D220" s="12" t="s">
        <v>13</v>
      </c>
      <c r="E220" s="50">
        <v>0.95</v>
      </c>
      <c r="F220" s="14">
        <v>0.12</v>
      </c>
      <c r="G220" s="15">
        <v>18</v>
      </c>
      <c r="H220" s="53">
        <f t="shared" si="36"/>
        <v>2.7</v>
      </c>
    </row>
    <row r="221" spans="1:8" ht="15" customHeight="1" x14ac:dyDescent="0.25">
      <c r="A221" s="10"/>
      <c r="B221" s="11" t="s">
        <v>286</v>
      </c>
      <c r="C221" s="20" t="s">
        <v>287</v>
      </c>
      <c r="D221" s="12" t="s">
        <v>25</v>
      </c>
      <c r="E221" s="50">
        <v>0.9</v>
      </c>
      <c r="F221" s="14">
        <v>0.11</v>
      </c>
      <c r="G221" s="15">
        <v>20</v>
      </c>
      <c r="H221" s="53">
        <f t="shared" si="36"/>
        <v>3</v>
      </c>
    </row>
    <row r="222" spans="1:8" x14ac:dyDescent="0.25">
      <c r="A222" s="116" t="s">
        <v>288</v>
      </c>
      <c r="B222" s="11" t="s">
        <v>289</v>
      </c>
      <c r="C222" s="11" t="s">
        <v>250</v>
      </c>
      <c r="D222" s="12" t="s">
        <v>13</v>
      </c>
      <c r="E222" s="50">
        <v>0.9</v>
      </c>
      <c r="F222" s="14">
        <v>0.11</v>
      </c>
      <c r="G222" s="15">
        <v>16</v>
      </c>
      <c r="H222" s="53">
        <f t="shared" ref="H222:H227" si="38">G222/7*1.05</f>
        <v>2.4</v>
      </c>
    </row>
    <row r="223" spans="1:8" x14ac:dyDescent="0.25">
      <c r="A223" s="116"/>
      <c r="B223" s="11" t="s">
        <v>290</v>
      </c>
      <c r="C223" s="11" t="s">
        <v>250</v>
      </c>
      <c r="D223" s="12" t="s">
        <v>25</v>
      </c>
      <c r="E223" s="50">
        <v>0.8</v>
      </c>
      <c r="F223" s="14">
        <v>0.1</v>
      </c>
      <c r="G223" s="15">
        <v>17</v>
      </c>
      <c r="H223" s="53">
        <f t="shared" si="38"/>
        <v>2.5499999999999998</v>
      </c>
    </row>
    <row r="224" spans="1:8" x14ac:dyDescent="0.25">
      <c r="A224" s="116" t="s">
        <v>291</v>
      </c>
      <c r="B224" s="11" t="s">
        <v>292</v>
      </c>
      <c r="C224" s="11" t="s">
        <v>247</v>
      </c>
      <c r="D224" s="12" t="s">
        <v>13</v>
      </c>
      <c r="E224" s="50">
        <v>0.9</v>
      </c>
      <c r="F224" s="14">
        <v>0.11</v>
      </c>
      <c r="G224" s="15">
        <v>16</v>
      </c>
      <c r="H224" s="53">
        <f t="shared" si="38"/>
        <v>2.4</v>
      </c>
    </row>
    <row r="225" spans="1:8" x14ac:dyDescent="0.25">
      <c r="A225" s="116"/>
      <c r="B225" s="11" t="s">
        <v>293</v>
      </c>
      <c r="C225" s="11" t="s">
        <v>247</v>
      </c>
      <c r="D225" s="12" t="s">
        <v>25</v>
      </c>
      <c r="E225" s="50">
        <v>0.8</v>
      </c>
      <c r="F225" s="14">
        <v>0.1</v>
      </c>
      <c r="G225" s="15">
        <v>17</v>
      </c>
      <c r="H225" s="53">
        <f t="shared" si="38"/>
        <v>2.5499999999999998</v>
      </c>
    </row>
    <row r="226" spans="1:8" x14ac:dyDescent="0.25">
      <c r="A226" s="10"/>
      <c r="B226" s="11" t="s">
        <v>292</v>
      </c>
      <c r="C226" s="11" t="s">
        <v>249</v>
      </c>
      <c r="D226" s="12" t="s">
        <v>13</v>
      </c>
      <c r="E226" s="50">
        <v>0.95</v>
      </c>
      <c r="F226" s="14">
        <v>0.12</v>
      </c>
      <c r="G226" s="15">
        <v>18</v>
      </c>
      <c r="H226" s="53">
        <f t="shared" si="38"/>
        <v>2.7</v>
      </c>
    </row>
    <row r="227" spans="1:8" x14ac:dyDescent="0.25">
      <c r="A227" s="10"/>
      <c r="B227" s="11" t="s">
        <v>293</v>
      </c>
      <c r="C227" s="11" t="s">
        <v>249</v>
      </c>
      <c r="D227" s="12" t="s">
        <v>25</v>
      </c>
      <c r="E227" s="50">
        <v>0.9</v>
      </c>
      <c r="F227" s="14">
        <v>0.11</v>
      </c>
      <c r="G227" s="15">
        <v>20</v>
      </c>
      <c r="H227" s="53">
        <f t="shared" si="38"/>
        <v>3</v>
      </c>
    </row>
    <row r="228" spans="1:8" x14ac:dyDescent="0.25">
      <c r="A228" s="10"/>
      <c r="B228" s="11" t="s">
        <v>292</v>
      </c>
      <c r="C228" s="20" t="s">
        <v>250</v>
      </c>
      <c r="D228" s="12" t="s">
        <v>13</v>
      </c>
      <c r="E228" s="50">
        <v>0.95</v>
      </c>
      <c r="F228" s="14">
        <v>0.12</v>
      </c>
      <c r="G228" s="15">
        <v>18</v>
      </c>
      <c r="H228" s="53">
        <f t="shared" ref="H228:H229" si="39">G228/7*1.05</f>
        <v>2.7</v>
      </c>
    </row>
    <row r="229" spans="1:8" x14ac:dyDescent="0.25">
      <c r="A229" s="10"/>
      <c r="B229" s="11" t="s">
        <v>293</v>
      </c>
      <c r="C229" s="20" t="s">
        <v>250</v>
      </c>
      <c r="D229" s="12" t="s">
        <v>25</v>
      </c>
      <c r="E229" s="50">
        <v>0.9</v>
      </c>
      <c r="F229" s="14">
        <v>0.11</v>
      </c>
      <c r="G229" s="15">
        <v>20</v>
      </c>
      <c r="H229" s="53">
        <f t="shared" si="39"/>
        <v>3</v>
      </c>
    </row>
    <row r="230" spans="1:8" x14ac:dyDescent="0.25">
      <c r="A230" s="116" t="s">
        <v>294</v>
      </c>
      <c r="B230" s="11" t="s">
        <v>295</v>
      </c>
      <c r="C230" s="11" t="s">
        <v>250</v>
      </c>
      <c r="D230" s="12" t="s">
        <v>13</v>
      </c>
      <c r="E230" s="50">
        <v>1</v>
      </c>
      <c r="F230" s="14">
        <v>0.14000000000000001</v>
      </c>
      <c r="G230" s="15">
        <v>25</v>
      </c>
      <c r="H230" s="53">
        <f t="shared" ref="H230:H232" si="40">G230/7*1.05</f>
        <v>3.7500000000000004</v>
      </c>
    </row>
    <row r="231" spans="1:8" x14ac:dyDescent="0.25">
      <c r="A231" s="116"/>
      <c r="B231" s="11" t="s">
        <v>296</v>
      </c>
      <c r="C231" s="11" t="s">
        <v>250</v>
      </c>
      <c r="D231" s="12" t="s">
        <v>25</v>
      </c>
      <c r="E231" s="50">
        <v>0.9</v>
      </c>
      <c r="F231" s="14">
        <v>0.125</v>
      </c>
      <c r="G231" s="15">
        <v>27</v>
      </c>
      <c r="H231" s="53">
        <f t="shared" si="40"/>
        <v>4.05</v>
      </c>
    </row>
    <row r="232" spans="1:8" x14ac:dyDescent="0.25">
      <c r="A232" s="133" t="s">
        <v>297</v>
      </c>
      <c r="B232" s="26" t="s">
        <v>298</v>
      </c>
      <c r="C232" s="26" t="s">
        <v>250</v>
      </c>
      <c r="D232" s="27" t="s">
        <v>13</v>
      </c>
      <c r="E232" s="63">
        <v>0.9</v>
      </c>
      <c r="F232" s="64">
        <v>0.11</v>
      </c>
      <c r="G232" s="75">
        <v>16</v>
      </c>
      <c r="H232" s="77">
        <f t="shared" si="40"/>
        <v>2.4</v>
      </c>
    </row>
    <row r="233" spans="1:8" x14ac:dyDescent="0.25">
      <c r="A233" s="133"/>
      <c r="B233" s="26" t="s">
        <v>462</v>
      </c>
      <c r="C233" s="26" t="s">
        <v>250</v>
      </c>
      <c r="D233" s="27" t="s">
        <v>13</v>
      </c>
      <c r="E233" s="63">
        <v>0.9</v>
      </c>
      <c r="F233" s="64">
        <v>0.11</v>
      </c>
      <c r="G233" s="76"/>
      <c r="H233" s="78"/>
    </row>
    <row r="234" spans="1:8" x14ac:dyDescent="0.25">
      <c r="A234" s="133"/>
      <c r="B234" s="26" t="s">
        <v>299</v>
      </c>
      <c r="C234" s="26" t="s">
        <v>250</v>
      </c>
      <c r="D234" s="27" t="s">
        <v>25</v>
      </c>
      <c r="E234" s="63">
        <v>0.8</v>
      </c>
      <c r="F234" s="64">
        <v>0.1</v>
      </c>
      <c r="G234" s="21">
        <v>17</v>
      </c>
      <c r="H234" s="65">
        <f t="shared" ref="H234" si="41">G234/7*1.05</f>
        <v>2.5499999999999998</v>
      </c>
    </row>
    <row r="235" spans="1:8" x14ac:dyDescent="0.25">
      <c r="A235" s="134" t="s">
        <v>300</v>
      </c>
      <c r="B235" s="26" t="s">
        <v>301</v>
      </c>
      <c r="C235" s="26" t="s">
        <v>302</v>
      </c>
      <c r="D235" s="27" t="s">
        <v>13</v>
      </c>
      <c r="E235" s="63">
        <v>0.95</v>
      </c>
      <c r="F235" s="64">
        <v>0.12</v>
      </c>
      <c r="G235" s="21">
        <v>20</v>
      </c>
      <c r="H235" s="65">
        <f t="shared" ref="H235:H243" si="42">G235/7*1.05</f>
        <v>3</v>
      </c>
    </row>
    <row r="236" spans="1:8" x14ac:dyDescent="0.25">
      <c r="A236" s="134"/>
      <c r="B236" s="26" t="s">
        <v>303</v>
      </c>
      <c r="C236" s="26" t="s">
        <v>302</v>
      </c>
      <c r="D236" s="27" t="s">
        <v>25</v>
      </c>
      <c r="E236" s="63">
        <v>0.9</v>
      </c>
      <c r="F236" s="64">
        <v>0.11</v>
      </c>
      <c r="G236" s="21">
        <v>22</v>
      </c>
      <c r="H236" s="65">
        <f t="shared" si="42"/>
        <v>3.3000000000000003</v>
      </c>
    </row>
    <row r="237" spans="1:8" ht="14.25" customHeight="1" x14ac:dyDescent="0.25">
      <c r="A237" s="116" t="s">
        <v>304</v>
      </c>
      <c r="B237" s="26" t="s">
        <v>305</v>
      </c>
      <c r="C237" s="26" t="s">
        <v>254</v>
      </c>
      <c r="D237" s="27" t="s">
        <v>13</v>
      </c>
      <c r="E237" s="63">
        <v>0.95</v>
      </c>
      <c r="F237" s="64">
        <v>0.12</v>
      </c>
      <c r="G237" s="21">
        <v>20</v>
      </c>
      <c r="H237" s="65">
        <f t="shared" si="42"/>
        <v>3</v>
      </c>
    </row>
    <row r="238" spans="1:8" x14ac:dyDescent="0.25">
      <c r="A238" s="116"/>
      <c r="B238" s="26" t="s">
        <v>306</v>
      </c>
      <c r="C238" s="26" t="s">
        <v>254</v>
      </c>
      <c r="D238" s="27" t="s">
        <v>25</v>
      </c>
      <c r="E238" s="63">
        <v>0.9</v>
      </c>
      <c r="F238" s="64">
        <v>0.11</v>
      </c>
      <c r="G238" s="21">
        <v>22</v>
      </c>
      <c r="H238" s="65">
        <f t="shared" si="42"/>
        <v>3.3000000000000003</v>
      </c>
    </row>
    <row r="239" spans="1:8" ht="14.25" customHeight="1" x14ac:dyDescent="0.25">
      <c r="A239" s="116" t="s">
        <v>307</v>
      </c>
      <c r="B239" s="26" t="s">
        <v>308</v>
      </c>
      <c r="C239" s="26" t="s">
        <v>32</v>
      </c>
      <c r="D239" s="27" t="s">
        <v>13</v>
      </c>
      <c r="E239" s="63">
        <v>0.95</v>
      </c>
      <c r="F239" s="64">
        <v>0.12</v>
      </c>
      <c r="G239" s="21">
        <v>20</v>
      </c>
      <c r="H239" s="65">
        <f t="shared" si="42"/>
        <v>3</v>
      </c>
    </row>
    <row r="240" spans="1:8" x14ac:dyDescent="0.25">
      <c r="A240" s="116"/>
      <c r="B240" s="26" t="s">
        <v>309</v>
      </c>
      <c r="C240" s="26" t="s">
        <v>32</v>
      </c>
      <c r="D240" s="27" t="s">
        <v>25</v>
      </c>
      <c r="E240" s="63">
        <v>0.9</v>
      </c>
      <c r="F240" s="64">
        <v>0.11</v>
      </c>
      <c r="G240" s="21">
        <v>22</v>
      </c>
      <c r="H240" s="65">
        <f t="shared" si="42"/>
        <v>3.3000000000000003</v>
      </c>
    </row>
    <row r="241" spans="1:8" x14ac:dyDescent="0.25">
      <c r="A241" s="10"/>
      <c r="B241" s="26" t="s">
        <v>309</v>
      </c>
      <c r="C241" s="26" t="s">
        <v>51</v>
      </c>
      <c r="D241" s="27" t="s">
        <v>25</v>
      </c>
      <c r="E241" s="63">
        <v>0.9</v>
      </c>
      <c r="F241" s="64">
        <v>0.11</v>
      </c>
      <c r="G241" s="21">
        <v>22</v>
      </c>
      <c r="H241" s="65">
        <f t="shared" si="42"/>
        <v>3.3000000000000003</v>
      </c>
    </row>
    <row r="242" spans="1:8" x14ac:dyDescent="0.25">
      <c r="A242" s="116" t="s">
        <v>310</v>
      </c>
      <c r="B242" s="26" t="s">
        <v>311</v>
      </c>
      <c r="C242" s="26" t="s">
        <v>250</v>
      </c>
      <c r="D242" s="27" t="s">
        <v>13</v>
      </c>
      <c r="E242" s="63">
        <v>0.95</v>
      </c>
      <c r="F242" s="64">
        <v>0.12</v>
      </c>
      <c r="G242" s="21">
        <v>20</v>
      </c>
      <c r="H242" s="65">
        <f t="shared" si="42"/>
        <v>3</v>
      </c>
    </row>
    <row r="243" spans="1:8" x14ac:dyDescent="0.25">
      <c r="A243" s="116"/>
      <c r="B243" s="26" t="s">
        <v>312</v>
      </c>
      <c r="C243" s="26" t="s">
        <v>250</v>
      </c>
      <c r="D243" s="27" t="s">
        <v>25</v>
      </c>
      <c r="E243" s="63">
        <v>0.9</v>
      </c>
      <c r="F243" s="64">
        <v>0.11</v>
      </c>
      <c r="G243" s="21">
        <v>22</v>
      </c>
      <c r="H243" s="65">
        <f t="shared" si="42"/>
        <v>3.3000000000000003</v>
      </c>
    </row>
    <row r="244" spans="1:8" x14ac:dyDescent="0.25">
      <c r="A244" s="116" t="s">
        <v>313</v>
      </c>
      <c r="B244" s="26" t="s">
        <v>314</v>
      </c>
      <c r="C244" s="26" t="s">
        <v>302</v>
      </c>
      <c r="D244" s="27" t="s">
        <v>13</v>
      </c>
      <c r="E244" s="63">
        <f>F244*1.1*7.15</f>
        <v>1.6516500000000001</v>
      </c>
      <c r="F244" s="64">
        <v>0.21</v>
      </c>
      <c r="G244" s="21">
        <v>60</v>
      </c>
      <c r="H244" s="65">
        <v>8.65</v>
      </c>
    </row>
    <row r="245" spans="1:8" x14ac:dyDescent="0.25">
      <c r="A245" s="116"/>
      <c r="B245" s="26" t="s">
        <v>315</v>
      </c>
      <c r="C245" s="26" t="s">
        <v>302</v>
      </c>
      <c r="D245" s="27" t="s">
        <v>25</v>
      </c>
      <c r="E245" s="63">
        <f t="shared" ref="E245" si="43">F245*1.1*7.15</f>
        <v>1.5730000000000002</v>
      </c>
      <c r="F245" s="64">
        <v>0.2</v>
      </c>
      <c r="G245" s="21">
        <v>62</v>
      </c>
      <c r="H245" s="65">
        <v>8.9499999999999993</v>
      </c>
    </row>
    <row r="246" spans="1:8" x14ac:dyDescent="0.25">
      <c r="A246" s="116"/>
      <c r="B246" s="26" t="s">
        <v>314</v>
      </c>
      <c r="C246" s="26" t="s">
        <v>457</v>
      </c>
      <c r="D246" s="27" t="s">
        <v>13</v>
      </c>
      <c r="E246" s="63">
        <v>1.9</v>
      </c>
      <c r="F246" s="64">
        <v>0.24</v>
      </c>
      <c r="G246" s="21">
        <v>80</v>
      </c>
      <c r="H246" s="65">
        <v>11.55</v>
      </c>
    </row>
    <row r="247" spans="1:8" x14ac:dyDescent="0.25">
      <c r="A247" s="116"/>
      <c r="B247" s="26" t="s">
        <v>315</v>
      </c>
      <c r="C247" s="26" t="s">
        <v>457</v>
      </c>
      <c r="D247" s="27" t="s">
        <v>25</v>
      </c>
      <c r="E247" s="63">
        <v>1.75</v>
      </c>
      <c r="F247" s="64">
        <v>0.22</v>
      </c>
      <c r="G247" s="21">
        <v>82</v>
      </c>
      <c r="H247" s="65">
        <v>11.9</v>
      </c>
    </row>
    <row r="248" spans="1:8" x14ac:dyDescent="0.25">
      <c r="A248" s="116"/>
      <c r="B248" s="26" t="s">
        <v>314</v>
      </c>
      <c r="C248" s="26" t="s">
        <v>249</v>
      </c>
      <c r="D248" s="27" t="s">
        <v>13</v>
      </c>
      <c r="E248" s="63">
        <v>1.9</v>
      </c>
      <c r="F248" s="64">
        <v>0.24</v>
      </c>
      <c r="G248" s="21">
        <v>80</v>
      </c>
      <c r="H248" s="65">
        <v>11.55</v>
      </c>
    </row>
    <row r="249" spans="1:8" x14ac:dyDescent="0.25">
      <c r="A249" s="116"/>
      <c r="B249" s="26" t="s">
        <v>315</v>
      </c>
      <c r="C249" s="26" t="s">
        <v>249</v>
      </c>
      <c r="D249" s="27" t="s">
        <v>25</v>
      </c>
      <c r="E249" s="63">
        <v>1.75</v>
      </c>
      <c r="F249" s="64">
        <v>0.22</v>
      </c>
      <c r="G249" s="21">
        <v>82</v>
      </c>
      <c r="H249" s="65">
        <v>11.9</v>
      </c>
    </row>
    <row r="250" spans="1:8" x14ac:dyDescent="0.25">
      <c r="A250" s="116" t="s">
        <v>316</v>
      </c>
      <c r="B250" s="26" t="s">
        <v>317</v>
      </c>
      <c r="C250" s="26" t="s">
        <v>247</v>
      </c>
      <c r="D250" s="27" t="s">
        <v>13</v>
      </c>
      <c r="E250" s="63">
        <v>1.2</v>
      </c>
      <c r="F250" s="64">
        <v>0.16</v>
      </c>
      <c r="G250" s="21">
        <v>25</v>
      </c>
      <c r="H250" s="65">
        <v>3.6</v>
      </c>
    </row>
    <row r="251" spans="1:8" x14ac:dyDescent="0.25">
      <c r="A251" s="116"/>
      <c r="B251" s="26" t="s">
        <v>318</v>
      </c>
      <c r="C251" s="26" t="s">
        <v>247</v>
      </c>
      <c r="D251" s="27" t="s">
        <v>25</v>
      </c>
      <c r="E251" s="63">
        <v>1.05</v>
      </c>
      <c r="F251" s="64">
        <v>0.14499999999999999</v>
      </c>
      <c r="G251" s="21">
        <v>27</v>
      </c>
      <c r="H251" s="65">
        <v>3.9</v>
      </c>
    </row>
    <row r="252" spans="1:8" ht="30" x14ac:dyDescent="0.25">
      <c r="A252" s="116" t="s">
        <v>319</v>
      </c>
      <c r="B252" s="26" t="s">
        <v>320</v>
      </c>
      <c r="C252" s="26" t="s">
        <v>458</v>
      </c>
      <c r="D252" s="27" t="s">
        <v>13</v>
      </c>
      <c r="E252" s="63">
        <v>0.9</v>
      </c>
      <c r="F252" s="64">
        <v>0.11</v>
      </c>
      <c r="G252" s="21">
        <v>16</v>
      </c>
      <c r="H252" s="65">
        <f t="shared" ref="H252:H257" si="44">G252/7*1.05</f>
        <v>2.4</v>
      </c>
    </row>
    <row r="253" spans="1:8" ht="30" x14ac:dyDescent="0.25">
      <c r="A253" s="116"/>
      <c r="B253" s="11" t="s">
        <v>321</v>
      </c>
      <c r="C253" s="11" t="s">
        <v>458</v>
      </c>
      <c r="D253" s="12" t="s">
        <v>25</v>
      </c>
      <c r="E253" s="50">
        <v>0.8</v>
      </c>
      <c r="F253" s="14">
        <v>0.1</v>
      </c>
      <c r="G253" s="15">
        <v>17</v>
      </c>
      <c r="H253" s="53">
        <f t="shared" si="44"/>
        <v>2.5499999999999998</v>
      </c>
    </row>
    <row r="254" spans="1:8" x14ac:dyDescent="0.25">
      <c r="A254" s="10"/>
      <c r="B254" s="11" t="s">
        <v>320</v>
      </c>
      <c r="C254" s="20" t="s">
        <v>322</v>
      </c>
      <c r="D254" s="12" t="s">
        <v>13</v>
      </c>
      <c r="E254" s="50">
        <v>0.95</v>
      </c>
      <c r="F254" s="14">
        <v>0.12</v>
      </c>
      <c r="G254" s="15">
        <v>18</v>
      </c>
      <c r="H254" s="53">
        <f t="shared" si="44"/>
        <v>2.7</v>
      </c>
    </row>
    <row r="255" spans="1:8" x14ac:dyDescent="0.25">
      <c r="A255" s="10"/>
      <c r="B255" s="20" t="s">
        <v>321</v>
      </c>
      <c r="C255" s="20" t="s">
        <v>322</v>
      </c>
      <c r="D255" s="12" t="s">
        <v>25</v>
      </c>
      <c r="E255" s="50">
        <v>0.9</v>
      </c>
      <c r="F255" s="14">
        <v>0.11</v>
      </c>
      <c r="G255" s="15">
        <v>20</v>
      </c>
      <c r="H255" s="53">
        <f t="shared" si="44"/>
        <v>3</v>
      </c>
    </row>
    <row r="256" spans="1:8" x14ac:dyDescent="0.25">
      <c r="A256" s="116" t="s">
        <v>323</v>
      </c>
      <c r="B256" s="11" t="s">
        <v>324</v>
      </c>
      <c r="C256" s="11" t="s">
        <v>247</v>
      </c>
      <c r="D256" s="12" t="s">
        <v>13</v>
      </c>
      <c r="E256" s="50">
        <v>1.85</v>
      </c>
      <c r="F256" s="14">
        <v>0.25</v>
      </c>
      <c r="G256" s="15">
        <v>100</v>
      </c>
      <c r="H256" s="53">
        <f t="shared" si="44"/>
        <v>15.000000000000002</v>
      </c>
    </row>
    <row r="257" spans="1:8" x14ac:dyDescent="0.25">
      <c r="A257" s="116"/>
      <c r="B257" s="11" t="s">
        <v>325</v>
      </c>
      <c r="C257" s="11" t="s">
        <v>247</v>
      </c>
      <c r="D257" s="12" t="s">
        <v>25</v>
      </c>
      <c r="E257" s="50">
        <v>1.72</v>
      </c>
      <c r="F257" s="14">
        <v>0.23499999999999999</v>
      </c>
      <c r="G257" s="15">
        <v>102</v>
      </c>
      <c r="H257" s="53">
        <f t="shared" si="44"/>
        <v>15.3</v>
      </c>
    </row>
    <row r="258" spans="1:8" x14ac:dyDescent="0.25">
      <c r="A258" s="10"/>
      <c r="B258" s="11" t="s">
        <v>324</v>
      </c>
      <c r="C258" s="59" t="s">
        <v>249</v>
      </c>
      <c r="D258" s="12" t="s">
        <v>13</v>
      </c>
      <c r="E258" s="50">
        <v>2.2000000000000002</v>
      </c>
      <c r="F258" s="14">
        <v>0.3</v>
      </c>
      <c r="G258" s="15">
        <v>120</v>
      </c>
      <c r="H258" s="53">
        <v>17.3</v>
      </c>
    </row>
    <row r="259" spans="1:8" ht="21.95" customHeight="1" x14ac:dyDescent="0.25">
      <c r="A259" s="10"/>
      <c r="B259" s="59" t="s">
        <v>325</v>
      </c>
      <c r="C259" s="59" t="s">
        <v>249</v>
      </c>
      <c r="D259" s="12" t="s">
        <v>25</v>
      </c>
      <c r="E259" s="50">
        <v>2.1</v>
      </c>
      <c r="F259" s="14">
        <v>0.28499999999999998</v>
      </c>
      <c r="G259" s="15">
        <v>122</v>
      </c>
      <c r="H259" s="53">
        <v>17.600000000000001</v>
      </c>
    </row>
    <row r="260" spans="1:8" ht="21.95" customHeight="1" x14ac:dyDescent="0.25">
      <c r="A260" s="116" t="s">
        <v>326</v>
      </c>
      <c r="B260" s="30" t="s">
        <v>327</v>
      </c>
      <c r="C260" s="30" t="s">
        <v>247</v>
      </c>
      <c r="D260" s="12" t="s">
        <v>13</v>
      </c>
      <c r="E260" s="50">
        <v>1.45</v>
      </c>
      <c r="F260" s="14">
        <v>0.2</v>
      </c>
      <c r="G260" s="21">
        <v>70</v>
      </c>
      <c r="H260" s="53">
        <f t="shared" ref="H260:H295" si="45">G260/7*1.05</f>
        <v>10.5</v>
      </c>
    </row>
    <row r="261" spans="1:8" ht="12" customHeight="1" x14ac:dyDescent="0.25">
      <c r="A261" s="116"/>
      <c r="B261" s="30" t="s">
        <v>328</v>
      </c>
      <c r="C261" s="30" t="s">
        <v>247</v>
      </c>
      <c r="D261" s="12" t="s">
        <v>25</v>
      </c>
      <c r="E261" s="50">
        <v>1.35</v>
      </c>
      <c r="F261" s="14">
        <v>0.185</v>
      </c>
      <c r="G261" s="21">
        <v>72</v>
      </c>
      <c r="H261" s="53">
        <f t="shared" si="45"/>
        <v>10.8</v>
      </c>
    </row>
    <row r="262" spans="1:8" x14ac:dyDescent="0.25">
      <c r="A262" s="116" t="s">
        <v>329</v>
      </c>
      <c r="B262" s="11" t="s">
        <v>330</v>
      </c>
      <c r="C262" s="11" t="s">
        <v>254</v>
      </c>
      <c r="D262" s="12" t="s">
        <v>13</v>
      </c>
      <c r="E262" s="50">
        <v>1.85</v>
      </c>
      <c r="F262" s="14">
        <v>0.25</v>
      </c>
      <c r="G262" s="15">
        <v>100</v>
      </c>
      <c r="H262" s="53">
        <f t="shared" si="45"/>
        <v>15.000000000000002</v>
      </c>
    </row>
    <row r="263" spans="1:8" x14ac:dyDescent="0.25">
      <c r="A263" s="116"/>
      <c r="B263" s="11" t="s">
        <v>331</v>
      </c>
      <c r="C263" s="11" t="s">
        <v>254</v>
      </c>
      <c r="D263" s="12" t="s">
        <v>25</v>
      </c>
      <c r="E263" s="50">
        <v>1.72</v>
      </c>
      <c r="F263" s="14">
        <v>0.23499999999999999</v>
      </c>
      <c r="G263" s="15">
        <v>102</v>
      </c>
      <c r="H263" s="53">
        <f t="shared" si="45"/>
        <v>15.3</v>
      </c>
    </row>
    <row r="264" spans="1:8" ht="15.75" customHeight="1" x14ac:dyDescent="0.25">
      <c r="A264" s="128" t="s">
        <v>332</v>
      </c>
      <c r="B264" s="11" t="s">
        <v>333</v>
      </c>
      <c r="C264" s="11" t="s">
        <v>254</v>
      </c>
      <c r="D264" s="12" t="s">
        <v>13</v>
      </c>
      <c r="E264" s="50">
        <v>2.2000000000000002</v>
      </c>
      <c r="F264" s="14">
        <v>0.3</v>
      </c>
      <c r="G264" s="15">
        <v>120</v>
      </c>
      <c r="H264" s="53">
        <f t="shared" si="45"/>
        <v>18</v>
      </c>
    </row>
    <row r="265" spans="1:8" x14ac:dyDescent="0.25">
      <c r="A265" s="129"/>
      <c r="B265" s="11" t="s">
        <v>334</v>
      </c>
      <c r="C265" s="11" t="s">
        <v>254</v>
      </c>
      <c r="D265" s="12" t="s">
        <v>25</v>
      </c>
      <c r="E265" s="50">
        <v>2.1</v>
      </c>
      <c r="F265" s="14">
        <v>0.28499999999999998</v>
      </c>
      <c r="G265" s="15">
        <v>122</v>
      </c>
      <c r="H265" s="53">
        <f t="shared" si="45"/>
        <v>18.3</v>
      </c>
    </row>
    <row r="266" spans="1:8" ht="12" customHeight="1" x14ac:dyDescent="0.25">
      <c r="A266" s="128" t="s">
        <v>335</v>
      </c>
      <c r="B266" s="10" t="s">
        <v>336</v>
      </c>
      <c r="C266" s="30" t="s">
        <v>267</v>
      </c>
      <c r="D266" s="36" t="s">
        <v>13</v>
      </c>
      <c r="E266" s="50">
        <v>1.85</v>
      </c>
      <c r="F266" s="14">
        <v>0.25</v>
      </c>
      <c r="G266" s="15">
        <v>100</v>
      </c>
      <c r="H266" s="53">
        <f t="shared" si="45"/>
        <v>15.000000000000002</v>
      </c>
    </row>
    <row r="267" spans="1:8" ht="12" customHeight="1" x14ac:dyDescent="0.25">
      <c r="A267" s="129"/>
      <c r="B267" s="10" t="s">
        <v>337</v>
      </c>
      <c r="C267" s="30" t="s">
        <v>267</v>
      </c>
      <c r="D267" s="36" t="s">
        <v>25</v>
      </c>
      <c r="E267" s="50">
        <v>1.72</v>
      </c>
      <c r="F267" s="14">
        <v>0.23499999999999999</v>
      </c>
      <c r="G267" s="15">
        <v>102</v>
      </c>
      <c r="H267" s="53">
        <f t="shared" si="45"/>
        <v>15.3</v>
      </c>
    </row>
    <row r="268" spans="1:8" ht="12" customHeight="1" x14ac:dyDescent="0.25">
      <c r="A268" s="135" t="s">
        <v>338</v>
      </c>
      <c r="B268" s="10" t="s">
        <v>339</v>
      </c>
      <c r="C268" s="30" t="s">
        <v>340</v>
      </c>
      <c r="D268" s="36" t="s">
        <v>13</v>
      </c>
      <c r="E268" s="50">
        <v>1.85</v>
      </c>
      <c r="F268" s="14">
        <v>0.25</v>
      </c>
      <c r="G268" s="15">
        <v>100</v>
      </c>
      <c r="H268" s="53">
        <f t="shared" si="45"/>
        <v>15.000000000000002</v>
      </c>
    </row>
    <row r="269" spans="1:8" ht="12" customHeight="1" x14ac:dyDescent="0.25">
      <c r="A269" s="129"/>
      <c r="B269" s="10" t="s">
        <v>341</v>
      </c>
      <c r="C269" s="30" t="s">
        <v>340</v>
      </c>
      <c r="D269" s="36" t="s">
        <v>25</v>
      </c>
      <c r="E269" s="50">
        <v>1.72</v>
      </c>
      <c r="F269" s="14">
        <v>0.23499999999999999</v>
      </c>
      <c r="G269" s="15">
        <v>102</v>
      </c>
      <c r="H269" s="53">
        <f t="shared" si="45"/>
        <v>15.3</v>
      </c>
    </row>
    <row r="270" spans="1:8" ht="12" customHeight="1" x14ac:dyDescent="0.25">
      <c r="A270" s="135" t="s">
        <v>342</v>
      </c>
      <c r="B270" s="10" t="s">
        <v>343</v>
      </c>
      <c r="C270" s="30" t="s">
        <v>247</v>
      </c>
      <c r="D270" s="36" t="s">
        <v>13</v>
      </c>
      <c r="E270" s="50">
        <v>1.85</v>
      </c>
      <c r="F270" s="14">
        <v>0.25</v>
      </c>
      <c r="G270" s="15">
        <v>100</v>
      </c>
      <c r="H270" s="53">
        <f t="shared" si="45"/>
        <v>15.000000000000002</v>
      </c>
    </row>
    <row r="271" spans="1:8" ht="12" customHeight="1" x14ac:dyDescent="0.25">
      <c r="A271" s="129"/>
      <c r="B271" s="10" t="s">
        <v>344</v>
      </c>
      <c r="C271" s="30" t="s">
        <v>247</v>
      </c>
      <c r="D271" s="36" t="s">
        <v>25</v>
      </c>
      <c r="E271" s="50">
        <v>1.72</v>
      </c>
      <c r="F271" s="14">
        <v>0.23499999999999999</v>
      </c>
      <c r="G271" s="15">
        <v>102</v>
      </c>
      <c r="H271" s="53">
        <f t="shared" si="45"/>
        <v>15.3</v>
      </c>
    </row>
    <row r="272" spans="1:8" ht="12" customHeight="1" x14ac:dyDescent="0.25">
      <c r="A272" s="135" t="s">
        <v>345</v>
      </c>
      <c r="B272" s="10" t="s">
        <v>346</v>
      </c>
      <c r="C272" s="30" t="s">
        <v>247</v>
      </c>
      <c r="D272" s="36" t="s">
        <v>13</v>
      </c>
      <c r="E272" s="50">
        <v>1.85</v>
      </c>
      <c r="F272" s="14">
        <v>0.25</v>
      </c>
      <c r="G272" s="15">
        <v>100</v>
      </c>
      <c r="H272" s="53">
        <f t="shared" si="45"/>
        <v>15.000000000000002</v>
      </c>
    </row>
    <row r="273" spans="1:8" ht="12" customHeight="1" x14ac:dyDescent="0.25">
      <c r="A273" s="135"/>
      <c r="B273" s="10" t="s">
        <v>347</v>
      </c>
      <c r="C273" s="30" t="s">
        <v>247</v>
      </c>
      <c r="D273" s="36" t="s">
        <v>25</v>
      </c>
      <c r="E273" s="50">
        <v>1.72</v>
      </c>
      <c r="F273" s="14">
        <v>0.23499999999999999</v>
      </c>
      <c r="G273" s="15">
        <v>102</v>
      </c>
      <c r="H273" s="53">
        <f t="shared" si="45"/>
        <v>15.3</v>
      </c>
    </row>
    <row r="274" spans="1:8" ht="12" customHeight="1" x14ac:dyDescent="0.25">
      <c r="A274" s="135"/>
      <c r="B274" s="10" t="s">
        <v>346</v>
      </c>
      <c r="C274" s="30" t="s">
        <v>240</v>
      </c>
      <c r="D274" s="36" t="s">
        <v>13</v>
      </c>
      <c r="E274" s="50">
        <v>2.2000000000000002</v>
      </c>
      <c r="F274" s="14">
        <v>0.3</v>
      </c>
      <c r="G274" s="15">
        <v>120</v>
      </c>
      <c r="H274" s="53">
        <f t="shared" si="45"/>
        <v>18</v>
      </c>
    </row>
    <row r="275" spans="1:8" ht="12" customHeight="1" x14ac:dyDescent="0.25">
      <c r="A275" s="129"/>
      <c r="B275" s="10" t="s">
        <v>347</v>
      </c>
      <c r="C275" s="30" t="s">
        <v>240</v>
      </c>
      <c r="D275" s="36" t="s">
        <v>25</v>
      </c>
      <c r="E275" s="50">
        <v>2.1</v>
      </c>
      <c r="F275" s="14">
        <v>0.28499999999999998</v>
      </c>
      <c r="G275" s="15">
        <v>122</v>
      </c>
      <c r="H275" s="53">
        <f t="shared" si="45"/>
        <v>18.3</v>
      </c>
    </row>
    <row r="276" spans="1:8" ht="17.25" customHeight="1" x14ac:dyDescent="0.25">
      <c r="A276" s="135" t="s">
        <v>348</v>
      </c>
      <c r="B276" s="10" t="s">
        <v>349</v>
      </c>
      <c r="C276" s="30" t="s">
        <v>61</v>
      </c>
      <c r="D276" s="36" t="s">
        <v>13</v>
      </c>
      <c r="E276" s="50">
        <v>1.85</v>
      </c>
      <c r="F276" s="14">
        <v>0.25</v>
      </c>
      <c r="G276" s="15">
        <v>100</v>
      </c>
      <c r="H276" s="53">
        <f t="shared" si="45"/>
        <v>15.000000000000002</v>
      </c>
    </row>
    <row r="277" spans="1:8" ht="21" customHeight="1" x14ac:dyDescent="0.25">
      <c r="A277" s="129"/>
      <c r="B277" s="10" t="s">
        <v>350</v>
      </c>
      <c r="C277" s="30" t="s">
        <v>61</v>
      </c>
      <c r="D277" s="36" t="s">
        <v>25</v>
      </c>
      <c r="E277" s="50">
        <v>1.72</v>
      </c>
      <c r="F277" s="14">
        <v>0.23499999999999999</v>
      </c>
      <c r="G277" s="15">
        <v>102</v>
      </c>
      <c r="H277" s="53">
        <f t="shared" si="45"/>
        <v>15.3</v>
      </c>
    </row>
    <row r="278" spans="1:8" ht="12" customHeight="1" x14ac:dyDescent="0.25">
      <c r="A278" s="135" t="s">
        <v>351</v>
      </c>
      <c r="B278" s="10" t="s">
        <v>352</v>
      </c>
      <c r="C278" s="30" t="s">
        <v>67</v>
      </c>
      <c r="D278" s="36" t="s">
        <v>13</v>
      </c>
      <c r="E278" s="50">
        <v>1.85</v>
      </c>
      <c r="F278" s="14">
        <v>0.25</v>
      </c>
      <c r="G278" s="15">
        <v>100</v>
      </c>
      <c r="H278" s="53">
        <f t="shared" si="45"/>
        <v>15.000000000000002</v>
      </c>
    </row>
    <row r="279" spans="1:8" ht="12" customHeight="1" x14ac:dyDescent="0.25">
      <c r="A279" s="129"/>
      <c r="B279" s="10" t="s">
        <v>353</v>
      </c>
      <c r="C279" s="30" t="s">
        <v>67</v>
      </c>
      <c r="D279" s="36" t="s">
        <v>25</v>
      </c>
      <c r="E279" s="50">
        <v>1.72</v>
      </c>
      <c r="F279" s="14">
        <v>0.23499999999999999</v>
      </c>
      <c r="G279" s="15">
        <v>102</v>
      </c>
      <c r="H279" s="53">
        <f t="shared" si="45"/>
        <v>15.3</v>
      </c>
    </row>
    <row r="280" spans="1:8" ht="12" customHeight="1" x14ac:dyDescent="0.25">
      <c r="A280" s="135" t="s">
        <v>354</v>
      </c>
      <c r="B280" s="10" t="s">
        <v>355</v>
      </c>
      <c r="C280" s="30" t="s">
        <v>254</v>
      </c>
      <c r="D280" s="36" t="s">
        <v>13</v>
      </c>
      <c r="E280" s="50">
        <v>1.85</v>
      </c>
      <c r="F280" s="14">
        <v>0.25</v>
      </c>
      <c r="G280" s="15">
        <v>100</v>
      </c>
      <c r="H280" s="53">
        <f t="shared" si="45"/>
        <v>15.000000000000002</v>
      </c>
    </row>
    <row r="281" spans="1:8" ht="12" customHeight="1" x14ac:dyDescent="0.25">
      <c r="A281" s="129"/>
      <c r="B281" s="10" t="s">
        <v>356</v>
      </c>
      <c r="C281" s="30" t="s">
        <v>254</v>
      </c>
      <c r="D281" s="36" t="s">
        <v>25</v>
      </c>
      <c r="E281" s="50">
        <v>1.72</v>
      </c>
      <c r="F281" s="14">
        <v>0.23499999999999999</v>
      </c>
      <c r="G281" s="15">
        <v>102</v>
      </c>
      <c r="H281" s="53">
        <f t="shared" si="45"/>
        <v>15.3</v>
      </c>
    </row>
    <row r="282" spans="1:8" x14ac:dyDescent="0.25">
      <c r="A282" s="117" t="s">
        <v>357</v>
      </c>
      <c r="B282" s="11" t="s">
        <v>358</v>
      </c>
      <c r="C282" s="11" t="s">
        <v>359</v>
      </c>
      <c r="D282" s="12" t="s">
        <v>13</v>
      </c>
      <c r="E282" s="50">
        <v>1.85</v>
      </c>
      <c r="F282" s="14">
        <v>0.25</v>
      </c>
      <c r="G282" s="15">
        <v>100</v>
      </c>
      <c r="H282" s="53">
        <f t="shared" si="45"/>
        <v>15.000000000000002</v>
      </c>
    </row>
    <row r="283" spans="1:8" x14ac:dyDescent="0.25">
      <c r="A283" s="119"/>
      <c r="B283" s="11" t="s">
        <v>360</v>
      </c>
      <c r="C283" s="11" t="s">
        <v>359</v>
      </c>
      <c r="D283" s="12" t="s">
        <v>25</v>
      </c>
      <c r="E283" s="50">
        <v>1.72</v>
      </c>
      <c r="F283" s="14">
        <v>0.23499999999999999</v>
      </c>
      <c r="G283" s="15">
        <v>102</v>
      </c>
      <c r="H283" s="53">
        <f t="shared" si="45"/>
        <v>15.3</v>
      </c>
    </row>
    <row r="284" spans="1:8" ht="12" customHeight="1" x14ac:dyDescent="0.25">
      <c r="A284" s="10" t="s">
        <v>361</v>
      </c>
      <c r="B284" s="10" t="s">
        <v>362</v>
      </c>
      <c r="C284" s="30" t="s">
        <v>363</v>
      </c>
      <c r="D284" s="12" t="s">
        <v>13</v>
      </c>
      <c r="E284" s="50">
        <v>1.5</v>
      </c>
      <c r="F284" s="14">
        <v>0.2</v>
      </c>
      <c r="G284" s="21">
        <v>45</v>
      </c>
      <c r="H284" s="53">
        <f t="shared" si="45"/>
        <v>6.7500000000000009</v>
      </c>
    </row>
    <row r="285" spans="1:8" ht="12" customHeight="1" x14ac:dyDescent="0.25">
      <c r="A285" s="10" t="s">
        <v>364</v>
      </c>
      <c r="B285" s="10" t="s">
        <v>365</v>
      </c>
      <c r="C285" s="30" t="s">
        <v>240</v>
      </c>
      <c r="D285" s="12" t="s">
        <v>13</v>
      </c>
      <c r="E285" s="50">
        <v>1.5</v>
      </c>
      <c r="F285" s="14">
        <v>0.2</v>
      </c>
      <c r="G285" s="21">
        <v>45</v>
      </c>
      <c r="H285" s="53">
        <f t="shared" si="45"/>
        <v>6.7500000000000009</v>
      </c>
    </row>
    <row r="286" spans="1:8" ht="12" customHeight="1" x14ac:dyDescent="0.25">
      <c r="A286" s="10" t="s">
        <v>366</v>
      </c>
      <c r="B286" s="10" t="s">
        <v>367</v>
      </c>
      <c r="C286" s="30" t="s">
        <v>363</v>
      </c>
      <c r="D286" s="12" t="s">
        <v>13</v>
      </c>
      <c r="E286" s="50">
        <v>1.5</v>
      </c>
      <c r="F286" s="14">
        <v>0.2</v>
      </c>
      <c r="G286" s="21">
        <v>45</v>
      </c>
      <c r="H286" s="53">
        <f t="shared" si="45"/>
        <v>6.7500000000000009</v>
      </c>
    </row>
    <row r="287" spans="1:8" ht="12" customHeight="1" x14ac:dyDescent="0.25">
      <c r="A287" s="10" t="s">
        <v>368</v>
      </c>
      <c r="B287" s="10" t="s">
        <v>369</v>
      </c>
      <c r="C287" s="30" t="s">
        <v>363</v>
      </c>
      <c r="D287" s="12" t="s">
        <v>13</v>
      </c>
      <c r="E287" s="50">
        <v>1.5</v>
      </c>
      <c r="F287" s="14">
        <v>0.2</v>
      </c>
      <c r="G287" s="21">
        <v>45</v>
      </c>
      <c r="H287" s="53">
        <f t="shared" si="45"/>
        <v>6.7500000000000009</v>
      </c>
    </row>
    <row r="288" spans="1:8" x14ac:dyDescent="0.25">
      <c r="A288" s="33" t="s">
        <v>370</v>
      </c>
      <c r="B288" s="30" t="s">
        <v>371</v>
      </c>
      <c r="C288" s="10" t="s">
        <v>240</v>
      </c>
      <c r="D288" s="36" t="s">
        <v>13</v>
      </c>
      <c r="E288" s="50">
        <v>2.2000000000000002</v>
      </c>
      <c r="F288" s="14">
        <v>0.3</v>
      </c>
      <c r="G288" s="21">
        <v>100</v>
      </c>
      <c r="H288" s="53">
        <f t="shared" si="45"/>
        <v>15.000000000000002</v>
      </c>
    </row>
    <row r="289" spans="1:8" x14ac:dyDescent="0.25">
      <c r="A289" s="33" t="s">
        <v>372</v>
      </c>
      <c r="B289" s="30" t="s">
        <v>373</v>
      </c>
      <c r="C289" s="10" t="s">
        <v>240</v>
      </c>
      <c r="D289" s="36" t="s">
        <v>13</v>
      </c>
      <c r="E289" s="50">
        <v>2.2000000000000002</v>
      </c>
      <c r="F289" s="14">
        <v>0.3</v>
      </c>
      <c r="G289" s="21">
        <v>100</v>
      </c>
      <c r="H289" s="53">
        <f t="shared" si="45"/>
        <v>15.000000000000002</v>
      </c>
    </row>
    <row r="290" spans="1:8" x14ac:dyDescent="0.25">
      <c r="A290" s="33" t="s">
        <v>374</v>
      </c>
      <c r="B290" s="30" t="s">
        <v>375</v>
      </c>
      <c r="C290" s="10" t="s">
        <v>240</v>
      </c>
      <c r="D290" s="36" t="s">
        <v>13</v>
      </c>
      <c r="E290" s="50">
        <v>2.2000000000000002</v>
      </c>
      <c r="F290" s="14">
        <v>0.3</v>
      </c>
      <c r="G290" s="21">
        <v>100</v>
      </c>
      <c r="H290" s="53">
        <f t="shared" si="45"/>
        <v>15.000000000000002</v>
      </c>
    </row>
    <row r="291" spans="1:8" x14ac:dyDescent="0.25">
      <c r="A291" s="33" t="s">
        <v>376</v>
      </c>
      <c r="B291" s="30" t="s">
        <v>377</v>
      </c>
      <c r="C291" s="10" t="s">
        <v>240</v>
      </c>
      <c r="D291" s="36" t="s">
        <v>13</v>
      </c>
      <c r="E291" s="50">
        <v>2.2000000000000002</v>
      </c>
      <c r="F291" s="14">
        <v>0.3</v>
      </c>
      <c r="G291" s="21">
        <v>100</v>
      </c>
      <c r="H291" s="53">
        <f t="shared" si="45"/>
        <v>15.000000000000002</v>
      </c>
    </row>
    <row r="292" spans="1:8" x14ac:dyDescent="0.25">
      <c r="A292" s="33" t="s">
        <v>378</v>
      </c>
      <c r="B292" s="30" t="s">
        <v>379</v>
      </c>
      <c r="C292" s="10" t="s">
        <v>240</v>
      </c>
      <c r="D292" s="36" t="s">
        <v>13</v>
      </c>
      <c r="E292" s="50">
        <v>2.2000000000000002</v>
      </c>
      <c r="F292" s="14">
        <v>0.3</v>
      </c>
      <c r="G292" s="21">
        <v>100</v>
      </c>
      <c r="H292" s="53">
        <f t="shared" si="45"/>
        <v>15.000000000000002</v>
      </c>
    </row>
    <row r="293" spans="1:8" x14ac:dyDescent="0.25">
      <c r="A293" s="33" t="s">
        <v>380</v>
      </c>
      <c r="B293" s="30" t="s">
        <v>381</v>
      </c>
      <c r="C293" s="10" t="s">
        <v>51</v>
      </c>
      <c r="D293" s="36" t="s">
        <v>13</v>
      </c>
      <c r="E293" s="50">
        <v>2.2000000000000002</v>
      </c>
      <c r="F293" s="14">
        <v>0.3</v>
      </c>
      <c r="G293" s="21">
        <v>100</v>
      </c>
      <c r="H293" s="53">
        <f t="shared" si="45"/>
        <v>15.000000000000002</v>
      </c>
    </row>
    <row r="294" spans="1:8" x14ac:dyDescent="0.25">
      <c r="A294" s="33" t="s">
        <v>382</v>
      </c>
      <c r="B294" s="30" t="s">
        <v>383</v>
      </c>
      <c r="C294" s="10" t="s">
        <v>51</v>
      </c>
      <c r="D294" s="36" t="s">
        <v>13</v>
      </c>
      <c r="E294" s="50">
        <v>2.2000000000000002</v>
      </c>
      <c r="F294" s="14">
        <v>0.3</v>
      </c>
      <c r="G294" s="21">
        <v>100</v>
      </c>
      <c r="H294" s="53">
        <f t="shared" si="45"/>
        <v>15.000000000000002</v>
      </c>
    </row>
    <row r="295" spans="1:8" x14ac:dyDescent="0.25">
      <c r="A295" s="33" t="s">
        <v>384</v>
      </c>
      <c r="B295" s="30" t="s">
        <v>385</v>
      </c>
      <c r="C295" s="10" t="s">
        <v>51</v>
      </c>
      <c r="D295" s="36" t="s">
        <v>13</v>
      </c>
      <c r="E295" s="50">
        <v>2.2000000000000002</v>
      </c>
      <c r="F295" s="14">
        <v>0.3</v>
      </c>
      <c r="G295" s="21">
        <v>100</v>
      </c>
      <c r="H295" s="53">
        <f t="shared" si="45"/>
        <v>15.000000000000002</v>
      </c>
    </row>
    <row r="296" spans="1:8" x14ac:dyDescent="0.25">
      <c r="A296" s="116" t="s">
        <v>386</v>
      </c>
      <c r="B296" s="30" t="s">
        <v>387</v>
      </c>
      <c r="C296" s="116" t="s">
        <v>96</v>
      </c>
      <c r="D296" s="12" t="s">
        <v>13</v>
      </c>
      <c r="E296" s="50">
        <v>8.4</v>
      </c>
      <c r="F296" s="14">
        <v>1.2</v>
      </c>
      <c r="G296" s="15" t="s">
        <v>14</v>
      </c>
      <c r="H296" s="15" t="s">
        <v>14</v>
      </c>
    </row>
    <row r="297" spans="1:8" x14ac:dyDescent="0.25">
      <c r="A297" s="116"/>
      <c r="B297" s="59" t="s">
        <v>461</v>
      </c>
      <c r="C297" s="116"/>
      <c r="D297" s="12" t="s">
        <v>460</v>
      </c>
      <c r="E297" s="50">
        <v>9.1999999999999993</v>
      </c>
      <c r="F297" s="14">
        <v>1.3</v>
      </c>
      <c r="G297" s="15" t="s">
        <v>14</v>
      </c>
      <c r="H297" s="15" t="s">
        <v>14</v>
      </c>
    </row>
    <row r="298" spans="1:8" x14ac:dyDescent="0.25">
      <c r="A298" s="116"/>
      <c r="B298" s="30" t="s">
        <v>388</v>
      </c>
      <c r="C298" s="116"/>
      <c r="D298" s="12" t="s">
        <v>13</v>
      </c>
      <c r="E298" s="50">
        <v>7.7</v>
      </c>
      <c r="F298" s="14">
        <v>1.1000000000000001</v>
      </c>
      <c r="G298" s="15" t="s">
        <v>14</v>
      </c>
      <c r="H298" s="15" t="s">
        <v>14</v>
      </c>
    </row>
    <row r="299" spans="1:8" x14ac:dyDescent="0.25">
      <c r="A299" s="116"/>
      <c r="B299" s="30" t="s">
        <v>389</v>
      </c>
      <c r="C299" s="116"/>
      <c r="D299" s="12" t="s">
        <v>13</v>
      </c>
      <c r="E299" s="50">
        <v>7</v>
      </c>
      <c r="F299" s="14">
        <v>1</v>
      </c>
      <c r="G299" s="15" t="s">
        <v>14</v>
      </c>
      <c r="H299" s="15" t="s">
        <v>14</v>
      </c>
    </row>
    <row r="300" spans="1:8" x14ac:dyDescent="0.25">
      <c r="A300" s="116"/>
      <c r="B300" s="30" t="s">
        <v>390</v>
      </c>
      <c r="C300" s="116"/>
      <c r="D300" s="12" t="s">
        <v>13</v>
      </c>
      <c r="E300" s="50">
        <v>6.3</v>
      </c>
      <c r="F300" s="14">
        <v>0.9</v>
      </c>
      <c r="G300" s="15" t="s">
        <v>14</v>
      </c>
      <c r="H300" s="15" t="s">
        <v>14</v>
      </c>
    </row>
    <row r="301" spans="1:8" x14ac:dyDescent="0.25">
      <c r="A301" s="116"/>
      <c r="B301" s="66" t="s">
        <v>391</v>
      </c>
      <c r="C301" s="116"/>
      <c r="D301" s="12" t="s">
        <v>13</v>
      </c>
      <c r="E301" s="50">
        <v>5.6</v>
      </c>
      <c r="F301" s="14">
        <v>0.8</v>
      </c>
      <c r="G301" s="15" t="s">
        <v>14</v>
      </c>
      <c r="H301" s="15" t="s">
        <v>14</v>
      </c>
    </row>
    <row r="302" spans="1:8" x14ac:dyDescent="0.25">
      <c r="A302" s="116"/>
      <c r="B302" s="34" t="s">
        <v>392</v>
      </c>
      <c r="C302" s="116"/>
      <c r="D302" s="12" t="s">
        <v>13</v>
      </c>
      <c r="E302" s="50">
        <v>4.9000000000000004</v>
      </c>
      <c r="F302" s="14">
        <v>0.7</v>
      </c>
      <c r="G302" s="15" t="s">
        <v>14</v>
      </c>
      <c r="H302" s="15" t="s">
        <v>14</v>
      </c>
    </row>
    <row r="303" spans="1:8" x14ac:dyDescent="0.25">
      <c r="A303" s="116"/>
      <c r="B303" s="34" t="s">
        <v>393</v>
      </c>
      <c r="C303" s="116"/>
      <c r="D303" s="12" t="s">
        <v>13</v>
      </c>
      <c r="E303" s="50">
        <v>4.2</v>
      </c>
      <c r="F303" s="14">
        <v>0.6</v>
      </c>
      <c r="G303" s="15" t="s">
        <v>14</v>
      </c>
      <c r="H303" s="15" t="s">
        <v>14</v>
      </c>
    </row>
    <row r="304" spans="1:8" x14ac:dyDescent="0.25">
      <c r="A304" s="116"/>
      <c r="B304" s="34" t="s">
        <v>394</v>
      </c>
      <c r="C304" s="116"/>
      <c r="D304" s="12" t="s">
        <v>13</v>
      </c>
      <c r="E304" s="50">
        <v>3.5</v>
      </c>
      <c r="F304" s="14">
        <v>0.5</v>
      </c>
      <c r="G304" s="15" t="s">
        <v>14</v>
      </c>
      <c r="H304" s="15" t="s">
        <v>14</v>
      </c>
    </row>
    <row r="305" spans="1:8" x14ac:dyDescent="0.25">
      <c r="A305" s="116"/>
      <c r="B305" s="34" t="s">
        <v>395</v>
      </c>
      <c r="C305" s="116"/>
      <c r="D305" s="12" t="s">
        <v>13</v>
      </c>
      <c r="E305" s="50">
        <v>2.8</v>
      </c>
      <c r="F305" s="14">
        <v>0.4</v>
      </c>
      <c r="G305" s="15" t="s">
        <v>14</v>
      </c>
      <c r="H305" s="15" t="s">
        <v>14</v>
      </c>
    </row>
    <row r="306" spans="1:8" x14ac:dyDescent="0.25">
      <c r="A306" s="116"/>
      <c r="B306" s="34" t="s">
        <v>396</v>
      </c>
      <c r="C306" s="116"/>
      <c r="D306" s="12" t="s">
        <v>13</v>
      </c>
      <c r="E306" s="50">
        <v>2.1</v>
      </c>
      <c r="F306" s="14">
        <v>0.3</v>
      </c>
      <c r="G306" s="15" t="s">
        <v>14</v>
      </c>
      <c r="H306" s="15" t="s">
        <v>14</v>
      </c>
    </row>
    <row r="307" spans="1:8" x14ac:dyDescent="0.25">
      <c r="A307" s="116"/>
      <c r="B307" s="34" t="s">
        <v>397</v>
      </c>
      <c r="C307" s="116"/>
      <c r="D307" s="12" t="s">
        <v>13</v>
      </c>
      <c r="E307" s="50">
        <v>1.4</v>
      </c>
      <c r="F307" s="14">
        <v>0.2</v>
      </c>
      <c r="G307" s="15" t="s">
        <v>14</v>
      </c>
      <c r="H307" s="15" t="s">
        <v>14</v>
      </c>
    </row>
    <row r="308" spans="1:8" x14ac:dyDescent="0.25">
      <c r="A308" s="10" t="s">
        <v>398</v>
      </c>
      <c r="B308" s="67" t="s">
        <v>459</v>
      </c>
      <c r="C308" s="10"/>
      <c r="D308" s="12" t="s">
        <v>13</v>
      </c>
      <c r="E308" s="13"/>
      <c r="F308" s="14">
        <f t="shared" ref="F308:F309" si="46">E308/7.2</f>
        <v>0</v>
      </c>
      <c r="G308" s="15" t="s">
        <v>14</v>
      </c>
      <c r="H308" s="15" t="s">
        <v>14</v>
      </c>
    </row>
    <row r="309" spans="1:8" x14ac:dyDescent="0.25">
      <c r="A309" s="10" t="s">
        <v>399</v>
      </c>
      <c r="B309" s="34" t="s">
        <v>400</v>
      </c>
      <c r="C309" s="10"/>
      <c r="D309" s="12" t="s">
        <v>13</v>
      </c>
      <c r="E309" s="13"/>
      <c r="F309" s="14">
        <f t="shared" si="46"/>
        <v>0</v>
      </c>
      <c r="G309" s="15" t="s">
        <v>14</v>
      </c>
      <c r="H309" s="15" t="s">
        <v>14</v>
      </c>
    </row>
    <row r="310" spans="1:8" x14ac:dyDescent="0.25">
      <c r="A310" s="10">
        <v>44</v>
      </c>
      <c r="B310" s="34"/>
      <c r="C310" s="10"/>
      <c r="D310" s="12"/>
      <c r="E310" s="50"/>
      <c r="F310" s="53"/>
      <c r="G310" s="50"/>
      <c r="H310" s="53"/>
    </row>
    <row r="311" spans="1:8" x14ac:dyDescent="0.25">
      <c r="A311" s="113" t="s">
        <v>401</v>
      </c>
      <c r="B311" s="114"/>
      <c r="C311" s="114"/>
      <c r="D311" s="115"/>
      <c r="E311" s="50"/>
      <c r="F311" s="53"/>
      <c r="G311" s="50"/>
      <c r="H311" s="53"/>
    </row>
    <row r="312" spans="1:8" x14ac:dyDescent="0.25">
      <c r="A312" s="116" t="s">
        <v>402</v>
      </c>
      <c r="B312" s="11" t="s">
        <v>403</v>
      </c>
      <c r="C312" s="10" t="s">
        <v>363</v>
      </c>
      <c r="D312" s="35" t="s">
        <v>33</v>
      </c>
      <c r="E312" s="50">
        <v>1.55</v>
      </c>
      <c r="F312" s="14">
        <v>0.18</v>
      </c>
      <c r="G312" s="54">
        <v>30</v>
      </c>
      <c r="H312" s="53">
        <f t="shared" ref="H312:H328" si="47">G312/7*1.05</f>
        <v>4.5</v>
      </c>
    </row>
    <row r="313" spans="1:8" x14ac:dyDescent="0.25">
      <c r="A313" s="116"/>
      <c r="B313" s="11" t="s">
        <v>404</v>
      </c>
      <c r="C313" s="10" t="s">
        <v>363</v>
      </c>
      <c r="D313" s="35" t="s">
        <v>25</v>
      </c>
      <c r="E313" s="50">
        <v>1.45</v>
      </c>
      <c r="F313" s="14">
        <v>0.16</v>
      </c>
      <c r="G313" s="54">
        <v>31</v>
      </c>
      <c r="H313" s="53">
        <f t="shared" si="47"/>
        <v>4.6500000000000004</v>
      </c>
    </row>
    <row r="314" spans="1:8" ht="30" x14ac:dyDescent="0.25">
      <c r="A314" s="116" t="s">
        <v>405</v>
      </c>
      <c r="B314" s="11" t="s">
        <v>406</v>
      </c>
      <c r="C314" s="16" t="s">
        <v>407</v>
      </c>
      <c r="D314" s="36" t="s">
        <v>13</v>
      </c>
      <c r="E314" s="50">
        <v>1.5</v>
      </c>
      <c r="F314" s="14">
        <v>0.2</v>
      </c>
      <c r="G314" s="79">
        <v>70</v>
      </c>
      <c r="H314" s="53">
        <f t="shared" si="47"/>
        <v>10.5</v>
      </c>
    </row>
    <row r="315" spans="1:8" ht="30" x14ac:dyDescent="0.25">
      <c r="A315" s="116"/>
      <c r="B315" s="11" t="s">
        <v>408</v>
      </c>
      <c r="C315" s="16" t="s">
        <v>407</v>
      </c>
      <c r="D315" s="36" t="s">
        <v>25</v>
      </c>
      <c r="E315" s="50">
        <v>1.35</v>
      </c>
      <c r="F315" s="14">
        <v>0.18</v>
      </c>
      <c r="G315" s="79"/>
      <c r="H315" s="53">
        <f t="shared" si="47"/>
        <v>0</v>
      </c>
    </row>
    <row r="316" spans="1:8" x14ac:dyDescent="0.25">
      <c r="A316" s="117" t="s">
        <v>409</v>
      </c>
      <c r="B316" s="30" t="s">
        <v>410</v>
      </c>
      <c r="C316" s="10" t="s">
        <v>411</v>
      </c>
      <c r="D316" s="37" t="s">
        <v>13</v>
      </c>
      <c r="E316" s="50">
        <v>1.4</v>
      </c>
      <c r="F316" s="14">
        <v>0.19</v>
      </c>
      <c r="G316" s="15">
        <v>60</v>
      </c>
      <c r="H316" s="53">
        <f t="shared" si="47"/>
        <v>9</v>
      </c>
    </row>
    <row r="317" spans="1:8" x14ac:dyDescent="0.25">
      <c r="A317" s="119"/>
      <c r="B317" s="30" t="s">
        <v>412</v>
      </c>
      <c r="C317" s="10" t="s">
        <v>411</v>
      </c>
      <c r="D317" s="37" t="s">
        <v>25</v>
      </c>
      <c r="E317" s="50">
        <v>1.25</v>
      </c>
      <c r="F317" s="14">
        <v>0.17499999999999999</v>
      </c>
      <c r="G317" s="15">
        <v>62</v>
      </c>
      <c r="H317" s="53">
        <f t="shared" si="47"/>
        <v>9.3000000000000007</v>
      </c>
    </row>
    <row r="318" spans="1:8" x14ac:dyDescent="0.25">
      <c r="A318" s="117" t="s">
        <v>413</v>
      </c>
      <c r="B318" s="30" t="s">
        <v>414</v>
      </c>
      <c r="C318" s="10" t="s">
        <v>415</v>
      </c>
      <c r="D318" s="37" t="s">
        <v>13</v>
      </c>
      <c r="E318" s="50">
        <v>1.75</v>
      </c>
      <c r="F318" s="14">
        <v>0.22</v>
      </c>
      <c r="G318" s="15">
        <v>70</v>
      </c>
      <c r="H318" s="53">
        <f t="shared" si="47"/>
        <v>10.5</v>
      </c>
    </row>
    <row r="319" spans="1:8" x14ac:dyDescent="0.25">
      <c r="A319" s="119"/>
      <c r="B319" s="30" t="s">
        <v>416</v>
      </c>
      <c r="C319" s="10" t="s">
        <v>415</v>
      </c>
      <c r="D319" s="37" t="s">
        <v>25</v>
      </c>
      <c r="E319" s="50">
        <v>1.5</v>
      </c>
      <c r="F319" s="14">
        <v>0.2</v>
      </c>
      <c r="G319" s="15">
        <v>72</v>
      </c>
      <c r="H319" s="53">
        <f t="shared" si="47"/>
        <v>10.8</v>
      </c>
    </row>
    <row r="320" spans="1:8" x14ac:dyDescent="0.25">
      <c r="A320" s="10" t="s">
        <v>417</v>
      </c>
      <c r="B320" s="30" t="s">
        <v>418</v>
      </c>
      <c r="C320" s="30" t="s">
        <v>240</v>
      </c>
      <c r="D320" s="37" t="s">
        <v>13</v>
      </c>
      <c r="E320" s="50">
        <v>2.7</v>
      </c>
      <c r="F320" s="14">
        <v>0.35</v>
      </c>
      <c r="G320" s="15">
        <v>150</v>
      </c>
      <c r="H320" s="53">
        <f t="shared" si="47"/>
        <v>22.5</v>
      </c>
    </row>
    <row r="321" spans="1:8" ht="14.1" customHeight="1" x14ac:dyDescent="0.25">
      <c r="A321" s="136" t="s">
        <v>419</v>
      </c>
      <c r="B321" s="38" t="s">
        <v>420</v>
      </c>
      <c r="C321" s="38" t="s">
        <v>32</v>
      </c>
      <c r="D321" s="39" t="s">
        <v>72</v>
      </c>
      <c r="E321" s="50">
        <v>1.85</v>
      </c>
      <c r="F321" s="14">
        <v>0.25</v>
      </c>
      <c r="G321" s="15">
        <v>60</v>
      </c>
      <c r="H321" s="53">
        <f t="shared" si="47"/>
        <v>9</v>
      </c>
    </row>
    <row r="322" spans="1:8" x14ac:dyDescent="0.25">
      <c r="A322" s="137"/>
      <c r="B322" s="38" t="s">
        <v>421</v>
      </c>
      <c r="C322" s="38" t="s">
        <v>32</v>
      </c>
      <c r="D322" s="39" t="s">
        <v>422</v>
      </c>
      <c r="E322" s="50">
        <v>1.7</v>
      </c>
      <c r="F322" s="14">
        <v>0.23499999999999999</v>
      </c>
      <c r="G322" s="15">
        <v>63</v>
      </c>
      <c r="H322" s="53">
        <f t="shared" si="47"/>
        <v>9.4500000000000011</v>
      </c>
    </row>
    <row r="323" spans="1:8" x14ac:dyDescent="0.25">
      <c r="A323" s="40" t="s">
        <v>423</v>
      </c>
      <c r="B323" s="68" t="s">
        <v>424</v>
      </c>
      <c r="C323" s="68" t="s">
        <v>425</v>
      </c>
      <c r="D323" s="69" t="s">
        <v>72</v>
      </c>
      <c r="E323" s="70">
        <v>4</v>
      </c>
      <c r="F323" s="71">
        <v>0.5</v>
      </c>
      <c r="G323" s="72">
        <v>100</v>
      </c>
      <c r="H323" s="73">
        <f t="shared" si="47"/>
        <v>15.000000000000002</v>
      </c>
    </row>
    <row r="324" spans="1:8" x14ac:dyDescent="0.25">
      <c r="A324" s="41" t="s">
        <v>426</v>
      </c>
      <c r="B324" s="38" t="s">
        <v>427</v>
      </c>
      <c r="C324" s="38" t="s">
        <v>428</v>
      </c>
      <c r="D324" s="39" t="s">
        <v>72</v>
      </c>
      <c r="E324" s="50">
        <v>8.5</v>
      </c>
      <c r="F324" s="14">
        <v>1.1000000000000001</v>
      </c>
      <c r="G324" s="15">
        <v>250</v>
      </c>
      <c r="H324" s="53">
        <f t="shared" si="47"/>
        <v>37.5</v>
      </c>
    </row>
    <row r="325" spans="1:8" x14ac:dyDescent="0.25">
      <c r="A325" s="138" t="s">
        <v>429</v>
      </c>
      <c r="B325" s="41" t="s">
        <v>430</v>
      </c>
      <c r="C325" s="42">
        <v>0.06</v>
      </c>
      <c r="D325" s="39" t="s">
        <v>72</v>
      </c>
      <c r="E325" s="50">
        <v>5.5</v>
      </c>
      <c r="F325" s="14">
        <v>0.6</v>
      </c>
      <c r="G325" s="15">
        <v>350</v>
      </c>
      <c r="H325" s="53">
        <f t="shared" si="47"/>
        <v>52.5</v>
      </c>
    </row>
    <row r="326" spans="1:8" x14ac:dyDescent="0.25">
      <c r="A326" s="138"/>
      <c r="B326" s="41" t="s">
        <v>431</v>
      </c>
      <c r="C326" s="42">
        <v>0.06</v>
      </c>
      <c r="D326" s="37" t="s">
        <v>25</v>
      </c>
      <c r="E326" s="50">
        <v>5</v>
      </c>
      <c r="F326" s="14">
        <v>0.56000000000000005</v>
      </c>
      <c r="G326" s="15">
        <v>350</v>
      </c>
      <c r="H326" s="53">
        <f t="shared" si="47"/>
        <v>52.5</v>
      </c>
    </row>
    <row r="327" spans="1:8" x14ac:dyDescent="0.25">
      <c r="A327" s="138" t="s">
        <v>432</v>
      </c>
      <c r="B327" s="41" t="s">
        <v>433</v>
      </c>
      <c r="C327" s="38" t="s">
        <v>96</v>
      </c>
      <c r="D327" s="37" t="s">
        <v>13</v>
      </c>
      <c r="E327" s="50">
        <v>2.8</v>
      </c>
      <c r="F327" s="14">
        <v>0.38</v>
      </c>
      <c r="G327" s="15">
        <v>100</v>
      </c>
      <c r="H327" s="53">
        <f t="shared" si="47"/>
        <v>15.000000000000002</v>
      </c>
    </row>
    <row r="328" spans="1:8" x14ac:dyDescent="0.25">
      <c r="A328" s="138"/>
      <c r="B328" s="41" t="s">
        <v>434</v>
      </c>
      <c r="C328" s="38" t="s">
        <v>96</v>
      </c>
      <c r="D328" s="37" t="s">
        <v>25</v>
      </c>
      <c r="E328" s="50">
        <v>2.5</v>
      </c>
      <c r="F328" s="14">
        <v>0.35</v>
      </c>
      <c r="G328" s="15">
        <v>102</v>
      </c>
      <c r="H328" s="53">
        <f t="shared" si="47"/>
        <v>15.3</v>
      </c>
    </row>
    <row r="329" spans="1:8" x14ac:dyDescent="0.25">
      <c r="A329" s="2">
        <v>10</v>
      </c>
    </row>
  </sheetData>
  <sheetProtection formatCells="0" formatColumns="0" formatRows="0" insertColumns="0" insertRows="0" insertHyperlinks="0" deleteColumns="0" deleteRows="0" sort="0" autoFilter="0" pivotTables="0"/>
  <mergeCells count="145">
    <mergeCell ref="D37:D40"/>
    <mergeCell ref="D73:D76"/>
    <mergeCell ref="G6:G7"/>
    <mergeCell ref="C100:C102"/>
    <mergeCell ref="C104:C106"/>
    <mergeCell ref="C121:C133"/>
    <mergeCell ref="C138:C141"/>
    <mergeCell ref="C142:C145"/>
    <mergeCell ref="C164:C166"/>
    <mergeCell ref="C167:C169"/>
    <mergeCell ref="C170:C172"/>
    <mergeCell ref="C296:C307"/>
    <mergeCell ref="C5:C14"/>
    <mergeCell ref="C16:C17"/>
    <mergeCell ref="C18:C19"/>
    <mergeCell ref="C20:C21"/>
    <mergeCell ref="C25:C26"/>
    <mergeCell ref="C35:C36"/>
    <mergeCell ref="C44:C45"/>
    <mergeCell ref="C62:C63"/>
    <mergeCell ref="C95:C99"/>
    <mergeCell ref="A318:A319"/>
    <mergeCell ref="A321:A322"/>
    <mergeCell ref="A325:A326"/>
    <mergeCell ref="A327:A328"/>
    <mergeCell ref="B6:B7"/>
    <mergeCell ref="B37:B39"/>
    <mergeCell ref="B164:B166"/>
    <mergeCell ref="B167:B169"/>
    <mergeCell ref="B170:B172"/>
    <mergeCell ref="A272:A275"/>
    <mergeCell ref="A276:A277"/>
    <mergeCell ref="A278:A279"/>
    <mergeCell ref="A280:A281"/>
    <mergeCell ref="A282:A283"/>
    <mergeCell ref="A296:A307"/>
    <mergeCell ref="A312:A313"/>
    <mergeCell ref="A314:A315"/>
    <mergeCell ref="A316:A317"/>
    <mergeCell ref="A250:A251"/>
    <mergeCell ref="A252:A253"/>
    <mergeCell ref="A256:A257"/>
    <mergeCell ref="A260:A261"/>
    <mergeCell ref="A262:A263"/>
    <mergeCell ref="A264:A265"/>
    <mergeCell ref="A266:A267"/>
    <mergeCell ref="A268:A269"/>
    <mergeCell ref="A270:A271"/>
    <mergeCell ref="A222:A223"/>
    <mergeCell ref="A224:A225"/>
    <mergeCell ref="A230:A231"/>
    <mergeCell ref="A232:A234"/>
    <mergeCell ref="A235:A236"/>
    <mergeCell ref="A237:A238"/>
    <mergeCell ref="A239:A240"/>
    <mergeCell ref="A242:A243"/>
    <mergeCell ref="A244:A249"/>
    <mergeCell ref="A194:A195"/>
    <mergeCell ref="A198:A199"/>
    <mergeCell ref="A204:A205"/>
    <mergeCell ref="A206:A207"/>
    <mergeCell ref="A208:A209"/>
    <mergeCell ref="A210:A211"/>
    <mergeCell ref="A212:A215"/>
    <mergeCell ref="A216:A217"/>
    <mergeCell ref="A218:A219"/>
    <mergeCell ref="A164:A166"/>
    <mergeCell ref="A167:A169"/>
    <mergeCell ref="A170:A172"/>
    <mergeCell ref="A176:A177"/>
    <mergeCell ref="A178:A179"/>
    <mergeCell ref="A180:A181"/>
    <mergeCell ref="A182:A183"/>
    <mergeCell ref="A186:A187"/>
    <mergeCell ref="A190:A191"/>
    <mergeCell ref="A115:A116"/>
    <mergeCell ref="A117:A119"/>
    <mergeCell ref="A121:A133"/>
    <mergeCell ref="A135:A137"/>
    <mergeCell ref="A138:A141"/>
    <mergeCell ref="A142:A145"/>
    <mergeCell ref="A151:A152"/>
    <mergeCell ref="A153:A157"/>
    <mergeCell ref="A161:A162"/>
    <mergeCell ref="A73:A76"/>
    <mergeCell ref="A78:A83"/>
    <mergeCell ref="A85:A89"/>
    <mergeCell ref="A92:A94"/>
    <mergeCell ref="A95:A99"/>
    <mergeCell ref="A100:A102"/>
    <mergeCell ref="A103:A107"/>
    <mergeCell ref="A108:A112"/>
    <mergeCell ref="A113:A114"/>
    <mergeCell ref="E1:H1"/>
    <mergeCell ref="E2:F2"/>
    <mergeCell ref="G2:H2"/>
    <mergeCell ref="A3:D3"/>
    <mergeCell ref="A4:D4"/>
    <mergeCell ref="A27:D27"/>
    <mergeCell ref="A43:D43"/>
    <mergeCell ref="A175:D175"/>
    <mergeCell ref="A311:D311"/>
    <mergeCell ref="A5:A14"/>
    <mergeCell ref="A16:A17"/>
    <mergeCell ref="A18:A19"/>
    <mergeCell ref="A20:A21"/>
    <mergeCell ref="A22:A24"/>
    <mergeCell ref="A25:A26"/>
    <mergeCell ref="A30:A31"/>
    <mergeCell ref="A35:A36"/>
    <mergeCell ref="A37:A40"/>
    <mergeCell ref="A44:A45"/>
    <mergeCell ref="A49:A53"/>
    <mergeCell ref="A54:A57"/>
    <mergeCell ref="A61:A63"/>
    <mergeCell ref="A65:A68"/>
    <mergeCell ref="A69:A72"/>
    <mergeCell ref="G44:G45"/>
    <mergeCell ref="H44:H45"/>
    <mergeCell ref="G61:G63"/>
    <mergeCell ref="H61:H63"/>
    <mergeCell ref="H110:H111"/>
    <mergeCell ref="G110:G111"/>
    <mergeCell ref="H6:H7"/>
    <mergeCell ref="G8:G11"/>
    <mergeCell ref="H8:H11"/>
    <mergeCell ref="H12:H13"/>
    <mergeCell ref="G12:G13"/>
    <mergeCell ref="G18:G19"/>
    <mergeCell ref="G20:G21"/>
    <mergeCell ref="H18:H19"/>
    <mergeCell ref="H20:H21"/>
    <mergeCell ref="G232:G233"/>
    <mergeCell ref="H232:H233"/>
    <mergeCell ref="G314:G315"/>
    <mergeCell ref="D117:D120"/>
    <mergeCell ref="C117:C120"/>
    <mergeCell ref="G117:G120"/>
    <mergeCell ref="H117:H120"/>
    <mergeCell ref="G127:G128"/>
    <mergeCell ref="H127:H128"/>
    <mergeCell ref="G151:G152"/>
    <mergeCell ref="G153:G154"/>
    <mergeCell ref="H153:H154"/>
    <mergeCell ref="H151:H152"/>
  </mergeCells>
  <phoneticPr fontId="12" type="noConversion"/>
  <pageMargins left="0.75" right="0.75" top="1" bottom="1" header="0.5" footer="0.5"/>
  <pageSetup paperSize="9" scale="47" orientation="portrait"/>
  <rowBreaks count="2" manualBreakCount="2">
    <brk id="94" max="16383" man="1"/>
    <brk id="17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G22" sqref="G22"/>
    </sheetView>
  </sheetViews>
  <sheetFormatPr defaultColWidth="9" defaultRowHeight="14.25" x14ac:dyDescent="0.15"/>
  <sheetData>
    <row r="1" spans="1:2" x14ac:dyDescent="0.15">
      <c r="A1" t="s">
        <v>297</v>
      </c>
      <c r="B1">
        <v>0.12</v>
      </c>
    </row>
    <row r="2" spans="1:2" x14ac:dyDescent="0.15">
      <c r="A2" t="s">
        <v>269</v>
      </c>
      <c r="B2">
        <v>0.15</v>
      </c>
    </row>
    <row r="3" spans="1:2" x14ac:dyDescent="0.15">
      <c r="A3" t="s">
        <v>261</v>
      </c>
      <c r="B3">
        <v>0.12</v>
      </c>
    </row>
    <row r="4" spans="1:2" x14ac:dyDescent="0.15">
      <c r="A4" t="s">
        <v>288</v>
      </c>
      <c r="B4">
        <v>0.12</v>
      </c>
    </row>
    <row r="5" spans="1:2" x14ac:dyDescent="0.15">
      <c r="A5" t="s">
        <v>319</v>
      </c>
      <c r="B5">
        <v>0.12</v>
      </c>
    </row>
    <row r="6" spans="1:2" x14ac:dyDescent="0.15">
      <c r="A6" t="s">
        <v>251</v>
      </c>
      <c r="B6">
        <v>0.12</v>
      </c>
    </row>
    <row r="7" spans="1:2" x14ac:dyDescent="0.15">
      <c r="A7" t="s">
        <v>255</v>
      </c>
      <c r="B7">
        <v>0.12</v>
      </c>
    </row>
    <row r="8" spans="1:2" x14ac:dyDescent="0.15">
      <c r="A8" t="s">
        <v>245</v>
      </c>
      <c r="B8">
        <v>0.12</v>
      </c>
    </row>
    <row r="9" spans="1:2" x14ac:dyDescent="0.15">
      <c r="A9" t="s">
        <v>291</v>
      </c>
      <c r="B9">
        <v>0.12</v>
      </c>
    </row>
    <row r="10" spans="1:2" x14ac:dyDescent="0.15">
      <c r="A10" t="s">
        <v>234</v>
      </c>
      <c r="B10">
        <v>0.17</v>
      </c>
    </row>
    <row r="11" spans="1:2" x14ac:dyDescent="0.15">
      <c r="A11" t="s">
        <v>316</v>
      </c>
      <c r="B11">
        <v>0.15</v>
      </c>
    </row>
    <row r="12" spans="1:2" x14ac:dyDescent="0.15">
      <c r="A12" t="s">
        <v>284</v>
      </c>
      <c r="B12">
        <v>0.12</v>
      </c>
    </row>
    <row r="13" spans="1:2" x14ac:dyDescent="0.15">
      <c r="B13">
        <f>SUM(B1:B12)</f>
        <v>1.5499999999999998</v>
      </c>
    </row>
  </sheetData>
  <sheetProtection formatCells="0" formatColumns="0" formatRows="0" insertColumns="0" insertRows="0" insertHyperlinks="0" deleteColumns="0" deleteRows="0" sort="0" autoFilter="0" pivotTables="0"/>
  <phoneticPr fontId="13" type="noConversion"/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 xmlns="https://web.wps.cn/et/2018/main">
    <woSheetProps xmlns="https://web.wps.cn/et/2018/main" interlineColor="0" interlineOnOff="0" isDbDashBoardSheet="0" isDbSheet="0" isDashBoardSheet="0" sheetStid="2" isFlexPaperSheet="0">
      <cellprotection xmlns="https://web.wps.cn/et/2018/main"/>
      <appEtDbRelations xmlns="https://web.wps.cn/et/2018/main"/>
    </woSheetProps>
    <woSheetProps xmlns="https://web.wps.cn/et/2018/main" interlineColor="0" interlineOnOff="0" isDbDashBoardSheet="0" isDbSheet="0" isDashBoardSheet="0" sheetStid="3" isFlexPaperSheet="0">
      <cellprotection xmlns="https://web.wps.cn/et/2018/main"/>
      <appEtDbRelations xmlns="https://web.wps.cn/et/2018/main"/>
    </woSheetProps>
  </woSheetsProps>
  <woBookProps xmlns="https://web.wps.cn/et/2018/main">
    <bookSettings xmlns="https://web.wps.cn/et/2018/main" fileId="" isFilterShared="1" isInserPicAsAttachment="0" isAutoUpdatePaused="0" isMergeTasksAutoUpdate="0" coreConquerUserId="" filterType="conn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  <pixelatorList sheetStid="4"/>
</pixelators>
</file>

<file path=customXml/item3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4.xml><?xml version="1.0" encoding="utf-8"?>
<woProps xmlns="https://web.wps.cn/et/2018/main" xmlns:s="http://schemas.openxmlformats.org/spreadsheetml/2006/main">
  <woSheetsProps xmlns="https://web.wps.cn/et/2018/main">
    <woSheetProps xmlns="https://web.wps.cn/et/2018/main" interlineColor="0" interlineOnOff="0" isDbDashBoardSheet="0" isDbSheet="0" isDashBoardSheet="0" sheetStid="2" isFlexPaperSheet="0">
      <cellprotection xmlns="https://web.wps.cn/et/2018/main"/>
      <appEtDbRelations xmlns="https://web.wps.cn/et/2018/main"/>
    </woSheetProps>
    <woSheetProps xmlns="https://web.wps.cn/et/2018/main" interlineColor="0" interlineOnOff="0" isDbDashBoardSheet="0" isDbSheet="0" isDashBoardSheet="0" sheetStid="3" isFlexPaperSheet="0">
      <cellprotection xmlns="https://web.wps.cn/et/2018/main"/>
      <appEtDbRelations xmlns="https://web.wps.cn/et/2018/main"/>
    </woSheetProps>
  </woSheetsProps>
  <woBookProps xmlns="https://web.wps.cn/et/2018/main">
    <bookSettings xmlns="https://web.wps.cn/et/2018/main" fileId="" isFilterShared="1" isInserPicAsAttachment="0" isAutoUpdatePaused="0" isMergeTasksAutoUpdate="0" coreConquerUserId="" filterType="conn"/>
  </woBookProps>
</woProp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Ruan</dc:creator>
  <cp:lastModifiedBy>Nick Ruan</cp:lastModifiedBy>
  <cp:lastPrinted>2021-07-24T08:49:00Z</cp:lastPrinted>
  <dcterms:created xsi:type="dcterms:W3CDTF">2014-06-17T13:15:00Z</dcterms:created>
  <dcterms:modified xsi:type="dcterms:W3CDTF">2025-01-10T05:14:20Z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EBDD737724C44B92B2FB527AD69FCEFE</vt:lpwstr>
  </property>
  <property fmtid="{D5CDD505-2E9C-101B-9397-08002B2CF9AE}" pid="3" name="KSOProductBuildVer">
    <vt:lpwstr>2052-12.1.0.15712</vt:lpwstr>
  </property>
</Properties>
</file>