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386"/>
  </bookViews>
  <sheets>
    <sheet name="FW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<sst xmlns="http://schemas.openxmlformats.org/spreadsheetml/2006/main" count="1111" uniqueCount="491">
  <si>
    <r>
      <rPr>
        <b/>
        <sz val="12"/>
        <color theme="1"/>
        <rFont val="Times New Roman"/>
        <charset val="134"/>
      </rPr>
      <t xml:space="preserve">QL 2025 </t>
    </r>
    <r>
      <rPr>
        <b/>
        <sz val="12"/>
        <color theme="1"/>
        <rFont val="宋体"/>
        <charset val="134"/>
      </rPr>
      <t>新价格</t>
    </r>
  </si>
  <si>
    <t>Product</t>
  </si>
  <si>
    <t>Description</t>
  </si>
  <si>
    <t>Cut-Off</t>
  </si>
  <si>
    <t>Pack</t>
  </si>
  <si>
    <t>成品</t>
  </si>
  <si>
    <t>大板</t>
  </si>
  <si>
    <t xml:space="preserve"> RMB</t>
  </si>
  <si>
    <t>USD</t>
  </si>
  <si>
    <t>One-step Fertility Test Kits</t>
  </si>
  <si>
    <t>HCG</t>
  </si>
  <si>
    <t xml:space="preserve">HCG One Step Pregnancy Test  Device (Urine) </t>
  </si>
  <si>
    <r>
      <rPr>
        <sz val="11"/>
        <color rgb="FF000000"/>
        <rFont val="Calibri"/>
        <charset val="134"/>
      </rPr>
      <t>10mIU/ml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25mIU/ml</t>
    </r>
  </si>
  <si>
    <t>25 T</t>
  </si>
  <si>
    <t>HCG One Step Pregnancy Test  Strip (Urine)</t>
  </si>
  <si>
    <t>50 T 2.5mm</t>
  </si>
  <si>
    <t>50 T 3mm</t>
  </si>
  <si>
    <t>HCG 3mm midstream with single box (Urine)</t>
  </si>
  <si>
    <t>1T</t>
  </si>
  <si>
    <t>HCG 3mm midstream without single box (Urine)</t>
  </si>
  <si>
    <t>HCG 6mm midstream with single box (Urine)</t>
  </si>
  <si>
    <t>HCG 6mm midstream without single box (Urine)</t>
  </si>
  <si>
    <t>HCG One Step Pregnancy Test  Device (Serum/Urine)</t>
  </si>
  <si>
    <t>HCG One Step Pregnancy Test  Strip (Serum/Urine)</t>
  </si>
  <si>
    <t>50 T</t>
  </si>
  <si>
    <t>HCG One Step Pregnancy Test  Device (Whole blood/Serum/Urine)</t>
  </si>
  <si>
    <t>LH</t>
  </si>
  <si>
    <t>LH One Step Ovulation Test Device (Urine)</t>
  </si>
  <si>
    <t>25mIU/ml</t>
  </si>
  <si>
    <t>LH One Step Ovulation Test Strip (Urine)</t>
  </si>
  <si>
    <t>IGFBP-1</t>
  </si>
  <si>
    <t>iGFBP-1 Rapid Test Device (Vaginal secretion)</t>
  </si>
  <si>
    <t>25ng/ml</t>
  </si>
  <si>
    <t>20 T</t>
  </si>
  <si>
    <t>iGFBP-1 Rapid Test Strip (Vaginal secretion)</t>
  </si>
  <si>
    <t>fFN</t>
  </si>
  <si>
    <t>fFN rapid test Device (Vaginal secretion)</t>
  </si>
  <si>
    <t>fFN rapid test Strip (Vaginal secretion)</t>
  </si>
  <si>
    <t>PE</t>
  </si>
  <si>
    <t>sFlt-1  Test Device (S/P)</t>
  </si>
  <si>
    <t>/</t>
  </si>
  <si>
    <t>PIGF Test Device (S/P)</t>
  </si>
  <si>
    <r>
      <rPr>
        <sz val="11"/>
        <color rgb="FF000000"/>
        <rFont val="Calibri"/>
        <charset val="134"/>
      </rPr>
      <t>PE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sFlT-1/PIGF) Test (S/P)</t>
    </r>
  </si>
  <si>
    <t>FSH TEST</t>
  </si>
  <si>
    <t>FSH TEST strip (Urine)</t>
  </si>
  <si>
    <t>FSH TEST device (Urine)</t>
  </si>
  <si>
    <t>One-step Cardiac Marker Test Kits</t>
  </si>
  <si>
    <t>CK-MB</t>
  </si>
  <si>
    <t>CK-MB Rapid Test Device  (W B/S/P)</t>
  </si>
  <si>
    <t>5ng/ml</t>
  </si>
  <si>
    <t>MYO</t>
  </si>
  <si>
    <t xml:space="preserve"> Myoglobin Rapid Test Device  (W B/S/P)</t>
  </si>
  <si>
    <t>50ng/ml</t>
  </si>
  <si>
    <t xml:space="preserve">Troponin I </t>
  </si>
  <si>
    <t>Troponin I Rapid Test Device(W B/S/P)</t>
  </si>
  <si>
    <t>0.5ng/ml, 0.3ng/ml</t>
  </si>
  <si>
    <t>Troponin I Rapid Test Device(S/P)</t>
  </si>
  <si>
    <t>Troponin T</t>
  </si>
  <si>
    <t>Troponin T Rapid Test Device(W B/S/P)</t>
  </si>
  <si>
    <t>0.01ng/ml</t>
  </si>
  <si>
    <t>H-FABP</t>
  </si>
  <si>
    <t>H-FABP Rapid Test Device (W B/S/P)</t>
  </si>
  <si>
    <t>10ng/ml</t>
  </si>
  <si>
    <t>CMC</t>
  </si>
  <si>
    <t>Myoglobin/CK-MB/Troponin I Rapid Combo Test Device (W B/S/P)</t>
  </si>
  <si>
    <t>50ng/5ng /0.5ng/ml</t>
  </si>
  <si>
    <t>*D-dimer</t>
  </si>
  <si>
    <t>D-Dimer Rapid Test Device(WB/ P)</t>
  </si>
  <si>
    <t>500ng/mL</t>
  </si>
  <si>
    <t>D-Dimer  Rapid Test Strip(WB/P)</t>
  </si>
  <si>
    <t>*CRP</t>
  </si>
  <si>
    <t xml:space="preserve"> CRP C-Reactive Protein Semi-Quantitative Rapid Test Device (W B/S/P)</t>
  </si>
  <si>
    <t>1~3~10mg/L</t>
  </si>
  <si>
    <t>20T</t>
  </si>
  <si>
    <t>10~30mg/L, 10~60mg/L</t>
  </si>
  <si>
    <t>10~30~60mg/L</t>
  </si>
  <si>
    <t xml:space="preserve"> CRP C-Reactive Protein Semi-Quantitative Rapid Test Strip (W B/S/P)</t>
  </si>
  <si>
    <t>10~40~80mg/L</t>
  </si>
  <si>
    <t>*PCT</t>
  </si>
  <si>
    <t>Procalcitonin Rapid Test Device(W B/S/P)</t>
  </si>
  <si>
    <t>0.5~2~10ng/ml</t>
  </si>
  <si>
    <t>*SAA</t>
  </si>
  <si>
    <t>Serum Amyloid A Semi-Quantitative Rapid Test Device (W B/S/P)</t>
  </si>
  <si>
    <t>One-step Infectious DiseaseTest Kits</t>
  </si>
  <si>
    <t>CHL</t>
  </si>
  <si>
    <t>Chlamydia Rapid Test Strip</t>
  </si>
  <si>
    <t>1e5 org/test</t>
  </si>
  <si>
    <t xml:space="preserve"> </t>
  </si>
  <si>
    <r>
      <rPr>
        <sz val="11"/>
        <color rgb="FF000000"/>
        <rFont val="Calibri"/>
        <charset val="134"/>
      </rPr>
      <t xml:space="preserve">Chlamydia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Urine/ Male Urethral Swab/ 
Female Cervical Swab</t>
    </r>
    <r>
      <rPr>
        <sz val="11"/>
        <color rgb="FF000000"/>
        <rFont val="宋体"/>
        <charset val="134"/>
      </rPr>
      <t>）</t>
    </r>
  </si>
  <si>
    <t>Gonorrhea</t>
  </si>
  <si>
    <t>Gonorrhea Rapid Test Cassette</t>
  </si>
  <si>
    <t>Swab</t>
  </si>
  <si>
    <t>Chlamydia/Gonorrhea Combo</t>
  </si>
  <si>
    <t>Chlamydia/Gonorrhea Combo Rapid Test Cassette(Cervical/Urethral swab)</t>
  </si>
  <si>
    <t>Mycoplasma</t>
  </si>
  <si>
    <t>Mycoplasma IgM Rapid Test</t>
  </si>
  <si>
    <t>H. Pylori</t>
  </si>
  <si>
    <t>H. Pylori Ab Rapid Test Device (S/P)</t>
  </si>
  <si>
    <t>N/A</t>
  </si>
  <si>
    <t>H. Pylori Ab Rapid Test Device(W B/S/P)</t>
  </si>
  <si>
    <t>H. Pylori Ab Rapid Test Strip(W B/S/P)</t>
  </si>
  <si>
    <t>50T</t>
  </si>
  <si>
    <t>H. Pylori Ab Rapid Test Strip(S/P)</t>
  </si>
  <si>
    <t>H. Pylori Ag Rapid Test Device (Feces)</t>
  </si>
  <si>
    <t>Malaria</t>
  </si>
  <si>
    <t>Malaria Pf  Rapid Test Device(WB)</t>
  </si>
  <si>
    <r>
      <rPr>
        <sz val="11"/>
        <rFont val="Calibri"/>
        <charset val="134"/>
      </rPr>
      <t>Malaria Pf  Rapid Test Strip (WB</t>
    </r>
    <r>
      <rPr>
        <sz val="11"/>
        <rFont val="宋体"/>
        <charset val="134"/>
      </rPr>
      <t>）</t>
    </r>
  </si>
  <si>
    <r>
      <rPr>
        <sz val="11"/>
        <rFont val="Calibri"/>
        <charset val="134"/>
      </rPr>
      <t>Malaria Pf/Pv Rapid Test Device (WB</t>
    </r>
    <r>
      <rPr>
        <sz val="11"/>
        <rFont val="宋体"/>
        <charset val="134"/>
      </rPr>
      <t>）</t>
    </r>
  </si>
  <si>
    <r>
      <rPr>
        <sz val="11"/>
        <rFont val="Calibri"/>
        <charset val="134"/>
      </rPr>
      <t>Malaria Pf/Pan Rapid Test Device (WB</t>
    </r>
    <r>
      <rPr>
        <sz val="11"/>
        <rFont val="宋体"/>
        <charset val="134"/>
      </rPr>
      <t>）</t>
    </r>
  </si>
  <si>
    <t>ROTA</t>
  </si>
  <si>
    <t>Rotavirus Rapid Test Device (Feces)</t>
  </si>
  <si>
    <t>ADEN</t>
  </si>
  <si>
    <t>Adenovirus Rapid Test Device   (Feces)</t>
  </si>
  <si>
    <t>RAC</t>
  </si>
  <si>
    <t>Rota/Adeno combo Rapid Test Device (Feces)</t>
  </si>
  <si>
    <t>Strep A</t>
  </si>
  <si>
    <t>Strep A Rapid Test Device(Swab) IVDR self-test</t>
  </si>
  <si>
    <t>Strep A Rapid Test Device(Swab)</t>
  </si>
  <si>
    <t>Strep A Rapid Test Strip(Swab)</t>
  </si>
  <si>
    <t>Strep A positive/ negative control (1ml)</t>
  </si>
  <si>
    <t>1ml/kit</t>
  </si>
  <si>
    <t>Syphilis</t>
  </si>
  <si>
    <t>Syphilis Rapid Test Device(S/P)</t>
  </si>
  <si>
    <t>Syphilis Rapid Test Strip (S/P)</t>
  </si>
  <si>
    <t>Syphilis Rapid Test Device (W B/S/P)</t>
  </si>
  <si>
    <t>Syphilis Rapid Test Strip (W B/S/P)</t>
  </si>
  <si>
    <t>HBsAg</t>
  </si>
  <si>
    <t>HBsAg Rapid Test Device (W B/S/P)</t>
  </si>
  <si>
    <t>HBsAg Rapid Test Strip (W B/S/P)</t>
  </si>
  <si>
    <t>HBsAg Rapid Test Device (S/P)</t>
  </si>
  <si>
    <t>HBsAg Rapid Test Strip (S/P)</t>
  </si>
  <si>
    <t>HBsAb</t>
  </si>
  <si>
    <t>HBsAb Test Strip (S/P)</t>
  </si>
  <si>
    <t>HBsAb Test Cassette (S/P)</t>
  </si>
  <si>
    <t>HBsAb Rapid Test Device (W B/S/P)</t>
  </si>
  <si>
    <t>HBsAb Rapid Test Strip (W B/S/P)</t>
  </si>
  <si>
    <r>
      <rPr>
        <sz val="11"/>
        <color rgb="FF000000"/>
        <rFont val="Calibri"/>
        <charset val="134"/>
      </rPr>
      <t xml:space="preserve">HBsAg /HCV /HIV /Syphilis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WB/ S/ P</t>
    </r>
    <r>
      <rPr>
        <sz val="11"/>
        <color rgb="FF000000"/>
        <rFont val="宋体"/>
        <charset val="134"/>
      </rPr>
      <t>）</t>
    </r>
  </si>
  <si>
    <t>Combo</t>
  </si>
  <si>
    <r>
      <rPr>
        <sz val="11"/>
        <color rgb="FF000000"/>
        <rFont val="Calibri"/>
        <charset val="134"/>
      </rPr>
      <t xml:space="preserve">HBsAg /HCV /HIV /Syphilis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</si>
  <si>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 xml:space="preserve">HBsAg /HCV /HIV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WB/ 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</si>
  <si>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 xml:space="preserve">HBsAg /HCV /HIV Combo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</si>
  <si>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HBsAg and HCV Combo Test Cassette</t>
    </r>
    <r>
      <rPr>
        <sz val="11"/>
        <color rgb="FF000000"/>
        <rFont val="宋体"/>
        <charset val="134"/>
      </rPr>
      <t>（WB/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</si>
  <si>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HBsAg and HCV Combo Test Cassette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</si>
  <si>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t>HIV/Syphilis combo Test Cassette (WB/P/S)</t>
  </si>
  <si>
    <t>HIV/Syphilis combo Test Cassette (P/S)</t>
  </si>
  <si>
    <t>Dengue</t>
  </si>
  <si>
    <t>Dengue IgG/IgM Test Device (W B/S/P) high sensitivity</t>
  </si>
  <si>
    <t>Dengue IgG/IgM Test Device (W B/S/P)</t>
  </si>
  <si>
    <t>Dengue Ns1 Test Device (W B/S/P) high sensitivity</t>
  </si>
  <si>
    <t>Dengue Ns1 Test Device (W B/S/P)</t>
  </si>
  <si>
    <t>Dengue IgG/IgM /NS1 Combo Test Device (W B/S/P) high sensitivity</t>
  </si>
  <si>
    <t>Dengue IgG/IgM /NS1 Combo Test Device (W B/S/P)</t>
  </si>
  <si>
    <t>Chikungunya</t>
  </si>
  <si>
    <r>
      <rPr>
        <sz val="11"/>
        <color rgb="FF000000"/>
        <rFont val="Calibri"/>
        <charset val="134"/>
      </rPr>
      <t>Chikungunya IgG and IgM  cassette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WB/S/P</t>
    </r>
    <r>
      <rPr>
        <sz val="11"/>
        <color rgb="FF000000"/>
        <rFont val="宋体"/>
        <charset val="134"/>
      </rPr>
      <t>）</t>
    </r>
  </si>
  <si>
    <t>Cholerae</t>
  </si>
  <si>
    <r>
      <rPr>
        <sz val="11"/>
        <color rgb="FF000000"/>
        <rFont val="Calibri"/>
        <charset val="134"/>
      </rPr>
      <t xml:space="preserve">Cholera O1 Antigen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Feces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</si>
  <si>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Vibrio Cholerae O139 Antigen Rapid Test Device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Feces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</si>
  <si>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 xml:space="preserve">Cholera O1 &amp; O139 Antigen Rapid Test Device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Feces</t>
    </r>
    <r>
      <rPr>
        <sz val="11"/>
        <color rgb="FF000000"/>
        <rFont val="宋体"/>
        <charset val="134"/>
      </rPr>
      <t>）</t>
    </r>
  </si>
  <si>
    <t>Typhoid</t>
  </si>
  <si>
    <t>Typhoid IgG/IgM Rapid Test Device (W B/S/P)</t>
  </si>
  <si>
    <r>
      <rPr>
        <sz val="11"/>
        <color rgb="FF000000"/>
        <rFont val="Calibri"/>
        <charset val="134"/>
      </rPr>
      <t>Typhoid IgG/IgM Rapid Test Device (S/P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</si>
  <si>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Typhoid IgG/IgM Rapid Test Strip (S/P</t>
    </r>
    <r>
      <rPr>
        <sz val="11"/>
        <color rgb="FF000000"/>
        <rFont val="宋体"/>
        <charset val="134"/>
      </rPr>
      <t>）</t>
    </r>
  </si>
  <si>
    <t>Typhoid Ag Rapid Test Device(Feces)</t>
  </si>
  <si>
    <t>Typhoid/Para Typhoid Ag Rapid Test Device(Feces)</t>
  </si>
  <si>
    <t>TB</t>
  </si>
  <si>
    <t>Tuberculosis IgG/ IgM Rapid Test Device (W B/S/P)</t>
  </si>
  <si>
    <t>Tuberculosis Antibody Rapid Test Device (S/P)</t>
  </si>
  <si>
    <t>Tuberculosis IgG/ IgM Rapid Test Strip (W B/S/P)</t>
  </si>
  <si>
    <t>HIV</t>
  </si>
  <si>
    <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charset val="134"/>
      </rPr>
      <t xml:space="preserve"> Rapid Test strip (W B/S/P)</t>
    </r>
  </si>
  <si>
    <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charset val="134"/>
      </rPr>
      <t xml:space="preserve"> Rapid Test Device (W B/S/P)</t>
    </r>
  </si>
  <si>
    <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charset val="134"/>
      </rPr>
      <t xml:space="preserve"> Rapid Test strip (S/P)</t>
    </r>
  </si>
  <si>
    <r>
      <t>Human Immunodeficiency Virus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1/2</t>
    </r>
    <r>
      <rPr>
        <sz val="11"/>
        <color rgb="FF000000"/>
        <rFont val="宋体"/>
        <charset val="134"/>
      </rPr>
      <t>）</t>
    </r>
    <r>
      <rPr>
        <sz val="11"/>
        <color rgb="FF000000"/>
        <rFont val="Calibri"/>
        <charset val="134"/>
      </rPr>
      <t xml:space="preserve"> Rapid Test Device (S/P)</t>
    </r>
  </si>
  <si>
    <t>Human Immunodeficiency Virus (1/2/O) Rapid Test strip (W B/S/P)</t>
  </si>
  <si>
    <t>Human Immunodeficiency Virus (1/2/O) Rapid Test Device (S/P)</t>
  </si>
  <si>
    <t>HIV Ab/Ag G4</t>
  </si>
  <si>
    <t>HCV</t>
  </si>
  <si>
    <t>HCV Rapid Test Device (W B/S/P)</t>
  </si>
  <si>
    <t>HCV Rapid Test Strip (WB/S/P)</t>
  </si>
  <si>
    <t>HCV Rapid Test Strip (S/P)</t>
  </si>
  <si>
    <t>HCV Rapid Test Strip (S/P)4mm</t>
  </si>
  <si>
    <t>HCV Rapid Test Device (S/P)</t>
  </si>
  <si>
    <t>HAV</t>
  </si>
  <si>
    <t>HAV IgM Rapid Test Device  (WB/S/P)</t>
  </si>
  <si>
    <t>HAV IgG/IgM Rapid Test Device  (WB/S/P)</t>
  </si>
  <si>
    <t>HEV</t>
  </si>
  <si>
    <t>HEV IgM Rapid Test Device  (WB/S/P)</t>
  </si>
  <si>
    <t>HEV IgG/IgM Rapid Test Device  (WB/S/P)</t>
  </si>
  <si>
    <t>ToRCH</t>
  </si>
  <si>
    <t>ToRCH IgG/IgM Rapid Test Device (W B/S/P) 4</t>
  </si>
  <si>
    <t>ToRCH IgG/IgM Rapid Test Device (W B/S/P) 5</t>
  </si>
  <si>
    <t>ToRCH IgM Rapid Test Device (W B/S/P) 4</t>
  </si>
  <si>
    <t>ToRCH IgM Rapid Test Device (W B/S/P) 5</t>
  </si>
  <si>
    <t>HSV</t>
  </si>
  <si>
    <t>HSV 1/2  IgG Rapid Test Device (W B/S/P)</t>
  </si>
  <si>
    <t>HSV 1/2  IgM Rapid Test Device (W B/S/P)</t>
  </si>
  <si>
    <t>HSV 1/2 IgG/IgM  Rapid Test Device (W B/S/P)</t>
  </si>
  <si>
    <r>
      <rPr>
        <sz val="11"/>
        <color rgb="FF000000"/>
        <rFont val="Calibri"/>
        <charset val="134"/>
      </rPr>
      <t>HSV 1/2 IgG/IgM Rapid Test Device (S/ P</t>
    </r>
    <r>
      <rPr>
        <sz val="11"/>
        <color rgb="FF000000"/>
        <rFont val="宋体"/>
        <charset val="134"/>
      </rPr>
      <t>)</t>
    </r>
  </si>
  <si>
    <t>HSV 1  IgG Rapid Test Device (W B/S/P)</t>
  </si>
  <si>
    <t>HSV 1  IgM Rapid Test Device (W B/S/P)</t>
  </si>
  <si>
    <t>HSV 1 IgG/IgM  Rapid Test Device (W B/S/P)</t>
  </si>
  <si>
    <t>HSV 1 IgG/IgM  Rapid Test Device (W B/S/P)单人份</t>
  </si>
  <si>
    <r>
      <rPr>
        <sz val="11"/>
        <color rgb="FF000000"/>
        <rFont val="Calibri"/>
        <charset val="134"/>
      </rPr>
      <t xml:space="preserve">HSV 1 IgG/IgM Rapid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</si>
  <si>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t>HSV 2  IgG Rapid Test Device (W B/S/P)</t>
  </si>
  <si>
    <t>HSV 2  IgM Rapid Test Device (W B/S/P)</t>
  </si>
  <si>
    <t>HSV 2 IgG/IgM  Rapid Test Device (W B/S/P)</t>
  </si>
  <si>
    <r>
      <rPr>
        <sz val="11"/>
        <color rgb="FF000000"/>
        <rFont val="Calibri"/>
        <charset val="134"/>
      </rPr>
      <t xml:space="preserve">HSV 2 IgG/IgM Rapid Test Cassette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S/ P</t>
    </r>
    <r>
      <rPr>
        <sz val="11"/>
        <color rgb="FF000000"/>
        <rFont val="宋体"/>
        <charset val="134"/>
      </rPr>
      <t>）</t>
    </r>
  </si>
  <si>
    <t>TOXO IgG Rapid Test (W B/S/P)</t>
  </si>
  <si>
    <t xml:space="preserve">TOXO </t>
  </si>
  <si>
    <t>TOXO IgM Rapid Test (W B/S/P)</t>
  </si>
  <si>
    <t>TOXO IgG/IgM Rapid Test (WB/S/P)</t>
  </si>
  <si>
    <t>TOXO IgG/IgM Rapid Test (S/P)</t>
  </si>
  <si>
    <t>Rubella</t>
  </si>
  <si>
    <t>Rubella IgG/IgM Rapid Test (W B/S/P)</t>
  </si>
  <si>
    <t>Rubella IgG/IgM Rapid Test (S/P)</t>
  </si>
  <si>
    <t>Rubella IgG Rapid Test (WB/S/P)</t>
  </si>
  <si>
    <t>Rubella IgM Rapid Test (WB/S/P)</t>
  </si>
  <si>
    <t>CMV</t>
  </si>
  <si>
    <t>CMV IgM Rapid Test (W B/S/P)</t>
  </si>
  <si>
    <t>CMV IgG Rapid Test (W B/S/P)</t>
  </si>
  <si>
    <t>CMV IgG/IgM Rapid Test (W B/S/P)</t>
  </si>
  <si>
    <t>CMV IgG/IgM Rapid Test (S/P)</t>
  </si>
  <si>
    <t>Norovirus</t>
  </si>
  <si>
    <t>Norovirus GI/GII Rapid Test Device (Feces)</t>
  </si>
  <si>
    <t>Leishmania</t>
  </si>
  <si>
    <t>Leishmania IgG/IgM Rapid Test Device  (W B/S/P)</t>
  </si>
  <si>
    <t>Filariasis</t>
  </si>
  <si>
    <t>Filariasis IgG/IgM Rapid Test Device (W B/S/P)</t>
  </si>
  <si>
    <t>Leptospira</t>
  </si>
  <si>
    <t>Leptospira IgG/IgM Rapid Test Device (W B/S/P)</t>
  </si>
  <si>
    <t>COVID-19 IgG/IgM</t>
  </si>
  <si>
    <t>COVID-19 IgG/IgM Rapid Test Device (W B/S/P)</t>
  </si>
  <si>
    <t>COVID-19 Ag</t>
  </si>
  <si>
    <t>COVID-19 Ag Rapid Test Device(Nasopharyngeal swabs/ Nasal swab)</t>
  </si>
  <si>
    <t>COVID-19 Ag Rapid Test Device Self Testing (Nasal swab)</t>
  </si>
  <si>
    <t xml:space="preserve">Influenza A+B </t>
  </si>
  <si>
    <t>Influenza A+B Ag Rapid Test Device 
(Nasopharyngealswabs/ Nasal swab)</t>
  </si>
  <si>
    <t>1 T</t>
  </si>
  <si>
    <t>Influenza A+B Ag Rapid Test Strip
(Nasopharyngealswabs/ Nasal swab)</t>
  </si>
  <si>
    <t>Influenza A Ag Rapid Test Device 
(Nasopharyngealswabs/ Nasal swab)</t>
  </si>
  <si>
    <t>Influenza  B Ag Rapid Test Device 
(Nasopharyngealswabs/ Nasal swab)</t>
  </si>
  <si>
    <t>RSV</t>
  </si>
  <si>
    <t>Respiratory syncytial virus Antigen Rapid Test Device(Nasopharyngeal swabs/ Nasal swab)</t>
  </si>
  <si>
    <t>Adeno</t>
  </si>
  <si>
    <t>Adenovirus Rapid Test Device   (Swab)</t>
  </si>
  <si>
    <t>MP Ag</t>
  </si>
  <si>
    <t>MP Ag Rapid Test Device   (Swab)</t>
  </si>
  <si>
    <t>Monkeypox</t>
  </si>
  <si>
    <t>Monkeypox IgG/IgM Rapid Test Device(WB/P/S)</t>
  </si>
  <si>
    <t>Monkeypox IgG/IgM Rapid Test Device(WB/P/S/Rash Exudate)</t>
  </si>
  <si>
    <t>Monkeypox ag Rapid Test Device</t>
  </si>
  <si>
    <t xml:space="preserve">Influenza A+B/ SARS-CoV-2 Ag </t>
  </si>
  <si>
    <t>Influenza A+B/ SARS-CoV-2 Ag Rapid Test Device (Nasopharyngealswabs/ Nasal swab)</t>
  </si>
  <si>
    <t>5T</t>
  </si>
  <si>
    <t>Influenza A+B/ SARS-CoV-2 /RSV</t>
  </si>
  <si>
    <t>Influenza A+B/ SARS-CoV-2/RSV Ag  COMBO</t>
  </si>
  <si>
    <t>Influenza A+B/ SARS-CoV-2 /RSV/Adeno</t>
  </si>
  <si>
    <t>Influenza A+B/ SARS-CoV-2/RSV/ Adeno Ag  COMBO</t>
  </si>
  <si>
    <t>COVID-19 Ag+Influenza A/B+RSV+Adeno+MP Combo Rapid Test Cassette</t>
  </si>
  <si>
    <r>
      <rPr>
        <sz val="11"/>
        <color rgb="FF000000"/>
        <rFont val="Calibri"/>
        <charset val="134"/>
      </rPr>
      <t>MP IgM</t>
    </r>
    <r>
      <rPr>
        <sz val="11"/>
        <color rgb="FF000000"/>
        <rFont val="宋体"/>
        <charset val="134"/>
      </rPr>
      <t>价格要</t>
    </r>
    <r>
      <rPr>
        <sz val="11"/>
        <color rgb="FF000000"/>
        <rFont val="Calibri"/>
        <charset val="134"/>
      </rPr>
      <t>150/</t>
    </r>
    <r>
      <rPr>
        <sz val="11"/>
        <color rgb="FF000000"/>
        <rFont val="宋体"/>
        <charset val="134"/>
      </rPr>
      <t>张</t>
    </r>
  </si>
  <si>
    <r>
      <rPr>
        <sz val="11"/>
        <color rgb="FF000000"/>
        <rFont val="Calibri"/>
        <charset val="134"/>
      </rPr>
      <t>MP IgG/IgM</t>
    </r>
    <r>
      <rPr>
        <sz val="11"/>
        <color rgb="FF000000"/>
        <rFont val="宋体"/>
        <charset val="134"/>
      </rPr>
      <t>的价格是</t>
    </r>
    <r>
      <rPr>
        <sz val="11"/>
        <color rgb="FF000000"/>
        <rFont val="Calibri"/>
        <charset val="134"/>
      </rPr>
      <t>120</t>
    </r>
    <r>
      <rPr>
        <sz val="11"/>
        <color rgb="FF000000"/>
        <rFont val="宋体"/>
        <charset val="134"/>
      </rPr>
      <t>，你就按照</t>
    </r>
    <r>
      <rPr>
        <sz val="11"/>
        <color rgb="FF000000"/>
        <rFont val="Calibri"/>
        <charset val="134"/>
      </rPr>
      <t>160</t>
    </r>
    <r>
      <rPr>
        <sz val="11"/>
        <color rgb="FF000000"/>
        <rFont val="宋体"/>
        <charset val="134"/>
      </rPr>
      <t>卖吧</t>
    </r>
  </si>
  <si>
    <t xml:space="preserve">HBV </t>
  </si>
  <si>
    <t>肠道五窗</t>
  </si>
  <si>
    <t>One-step Drug Of Abuse Test Kits</t>
  </si>
  <si>
    <t>K2</t>
  </si>
  <si>
    <t>K2 One Step Synthetic Cannabis Test Device (Urine)</t>
  </si>
  <si>
    <t>50ng/ml, 30ng/ml</t>
  </si>
  <si>
    <t>K2 One Step Synthetic Cannabis Test Strip (Urine)</t>
  </si>
  <si>
    <t>K3</t>
  </si>
  <si>
    <t>K3 One Step Synthetic Cannabis Test Device (Urine)</t>
  </si>
  <si>
    <t>20ng/ml</t>
  </si>
  <si>
    <t>K3 One Step Synthetic Cannabis Test Strip (Urine)</t>
  </si>
  <si>
    <t>K4</t>
  </si>
  <si>
    <t>K4 One Step Synthetic Cannabis Test Device (Urine)</t>
  </si>
  <si>
    <t>K4 One Step Synthetic Cannabis Test Strip (Urine)</t>
  </si>
  <si>
    <t>AMP</t>
  </si>
  <si>
    <t>AMP One Step Amphetamine Test Device (Urine)</t>
  </si>
  <si>
    <r>
      <rPr>
        <sz val="11"/>
        <color indexed="8"/>
        <rFont val="Calibri"/>
        <charset val="134"/>
      </rPr>
      <t>500</t>
    </r>
    <r>
      <rPr>
        <sz val="11"/>
        <color rgb="FF000000"/>
        <rFont val="宋体"/>
        <charset val="134"/>
      </rPr>
      <t xml:space="preserve">， </t>
    </r>
    <r>
      <rPr>
        <sz val="11"/>
        <color indexed="8"/>
        <rFont val="Calibri"/>
        <charset val="134"/>
      </rPr>
      <t>1000ng/ml</t>
    </r>
  </si>
  <si>
    <t>AMP One Step Amphetamine Test Strip (Urine)</t>
  </si>
  <si>
    <r>
      <rPr>
        <sz val="11"/>
        <color rgb="FF000000"/>
        <rFont val="Calibri"/>
        <charset val="134"/>
      </rPr>
      <t>500</t>
    </r>
    <r>
      <rPr>
        <sz val="11"/>
        <color rgb="FF000000"/>
        <rFont val="宋体"/>
        <charset val="134"/>
      </rPr>
      <t xml:space="preserve">， </t>
    </r>
    <r>
      <rPr>
        <sz val="11"/>
        <color rgb="FF000000"/>
        <rFont val="Calibri"/>
        <charset val="134"/>
      </rPr>
      <t>1000ng/ml</t>
    </r>
  </si>
  <si>
    <t>300ng/ml</t>
  </si>
  <si>
    <t>BAR</t>
  </si>
  <si>
    <t>BAR One Step Barbiturates Test Device (Urine)</t>
  </si>
  <si>
    <t>BAR One Step Barbiturates Test Strip (Urine)</t>
  </si>
  <si>
    <t>100ng/ml</t>
  </si>
  <si>
    <t>BZO</t>
  </si>
  <si>
    <t>BZO One Step Benzodiazepines Test Device (Urine)</t>
  </si>
  <si>
    <t>BZO One Step Benzodiazepines Test Strip (Urine)</t>
  </si>
  <si>
    <t>BUP</t>
  </si>
  <si>
    <t>BUP One Step Buprenorphine Test Device (Urine)</t>
  </si>
  <si>
    <t>BUP One Step Buprenorphine Test Strip (Urine)</t>
  </si>
  <si>
    <t>COC</t>
  </si>
  <si>
    <t>COC One Step Cocaine Test Device (Urine)</t>
  </si>
  <si>
    <t>COC One Step Cocaine Test Strip (Urine)</t>
  </si>
  <si>
    <t>150ng/ml</t>
  </si>
  <si>
    <t>COT</t>
  </si>
  <si>
    <t>COT One Step Cotinine Test Device (Urine)</t>
  </si>
  <si>
    <t>200ng/ml</t>
  </si>
  <si>
    <t>COT One Step Cotinine Test Strip (Urine)</t>
  </si>
  <si>
    <t>MDMA</t>
  </si>
  <si>
    <t>MDMA One Step Ecstasy Test Device (Urine)</t>
  </si>
  <si>
    <t>MDMA One Step Ecstasy Test Strip (Urine)</t>
  </si>
  <si>
    <t>MDPV</t>
  </si>
  <si>
    <t>MDPV One Step Methylenedioxypyrovalerone Test Device (Urine)</t>
  </si>
  <si>
    <t>500ng/ml</t>
  </si>
  <si>
    <t>MDPV One Step Methylenedioxypyrovalerone Test Strip (Urine)</t>
  </si>
  <si>
    <t>EDDP</t>
  </si>
  <si>
    <t>EDDP One Step Test Device (Urine)</t>
  </si>
  <si>
    <t>EDDP One Step Test Strip (Urine)</t>
  </si>
  <si>
    <t>FYL</t>
  </si>
  <si>
    <t>FYL One Step Fentanyl Test Device (Urine)</t>
  </si>
  <si>
    <t>FYL One Step Fentanyl Test Strip (Urine)</t>
  </si>
  <si>
    <t>KET</t>
  </si>
  <si>
    <t xml:space="preserve"> KET One Step Ketamine Test Device (Urine)</t>
  </si>
  <si>
    <t>1000ng/ml</t>
  </si>
  <si>
    <t xml:space="preserve"> KET One Step Ketamine Test Strip (Urine)</t>
  </si>
  <si>
    <t>THC</t>
  </si>
  <si>
    <t>THC One Step Marijuana Test Device (Urine)</t>
  </si>
  <si>
    <t>THC One Step Marijuana Test Strip(Urine)</t>
  </si>
  <si>
    <t>35ng/ml</t>
  </si>
  <si>
    <t>MTD</t>
  </si>
  <si>
    <t>MTD One Step Methadone Test Device (Urine)</t>
  </si>
  <si>
    <t>MTD One Step Methadone Test Strip(Urine)</t>
  </si>
  <si>
    <t>MET</t>
  </si>
  <si>
    <t>MET One Step Methamphetamine Test Device (Urine)</t>
  </si>
  <si>
    <t>MET One Step Methamphetamine Test Strip(Urine)</t>
  </si>
  <si>
    <t>MQL</t>
  </si>
  <si>
    <t>MQL One Step Methaqualone Test Device (Urine)</t>
  </si>
  <si>
    <t>MQL One Step Methaqualone Test Strip(Urine)</t>
  </si>
  <si>
    <t>MOP</t>
  </si>
  <si>
    <t>MOP One Step Morphine Test Device (Urine)</t>
  </si>
  <si>
    <t>MOP One Step Morphine Test Device (Urine) 4MM</t>
  </si>
  <si>
    <t>MOP One Step Morphine Test Strip (Urine)</t>
  </si>
  <si>
    <t>OPI</t>
  </si>
  <si>
    <t>OPI One Step Opiates Test Device (Urine)</t>
  </si>
  <si>
    <t>2000ng/ml</t>
  </si>
  <si>
    <t>OPI One Step Opiates Test Strip(Urine)</t>
  </si>
  <si>
    <t>OXY</t>
  </si>
  <si>
    <t>OXY One Step Oxycodone Test Device (Urine)</t>
  </si>
  <si>
    <t>OXY One Step Oxycodone Test Strip (Urine)</t>
  </si>
  <si>
    <t>PCP</t>
  </si>
  <si>
    <t>PCP One Step Phencyclidine Test Device (Urine)</t>
  </si>
  <si>
    <t>PCP One Step Phencyclidine Test Strip (Urine)</t>
  </si>
  <si>
    <t>PPX</t>
  </si>
  <si>
    <t>PPX One Step Propoxyphene Test Device (Urine)</t>
  </si>
  <si>
    <t>PPX One Step Propoxyphene Test Strip (Urine)</t>
  </si>
  <si>
    <t>PGB</t>
  </si>
  <si>
    <t>PGB One Step Pregabalin Test Device (Urine)</t>
  </si>
  <si>
    <t>PGB One Step Pregabalin Test Strip (Urine)</t>
  </si>
  <si>
    <t>300,500ng/ml</t>
  </si>
  <si>
    <t>TCA</t>
  </si>
  <si>
    <t>TCA One Step Tricyclic Antidepressants Test Device (Urine)</t>
  </si>
  <si>
    <t>TCA One Step Tricyclic Antidepressants Test Strip (Urine)</t>
  </si>
  <si>
    <t>TML</t>
  </si>
  <si>
    <t>TML One Step Tramadol Test Device (Urine)</t>
  </si>
  <si>
    <t>100, 200ng/ml</t>
  </si>
  <si>
    <t>TML One Step Tramadol Test Strip (Urine)</t>
  </si>
  <si>
    <t>70ng/ml</t>
  </si>
  <si>
    <t>ETG</t>
  </si>
  <si>
    <t>ETG One Step Ethyl glucuronide Test Device (Urine)</t>
  </si>
  <si>
    <t>ETG One Step Ethyl glucuronide Test Strip (Urine)</t>
  </si>
  <si>
    <t xml:space="preserve">SOMA </t>
  </si>
  <si>
    <t>One Step SOMA/Carisoprodol Test Device (Urine)</t>
  </si>
  <si>
    <t>One Step SOMA/Carisoprodol Test Strip(Urine)</t>
  </si>
  <si>
    <t>CLO</t>
  </si>
  <si>
    <t>CLO One Step Clonazepam Test Device (Urine)</t>
  </si>
  <si>
    <t>CLO One Step Clonazepam Test Strip (Urine)</t>
  </si>
  <si>
    <t>ZOL</t>
  </si>
  <si>
    <t>7-ACL</t>
  </si>
  <si>
    <t>7-aminoclonazepam One Step Clonazepam Test Device (Urine)</t>
  </si>
  <si>
    <t>7-aminoclonazepam One Step Clonazepam Test Strip (Urine)</t>
  </si>
  <si>
    <t>F-KET</t>
  </si>
  <si>
    <t>F-KET One Step F-Ketamine Test Device (Urine)</t>
  </si>
  <si>
    <t>F-KET One Step F-Ketamine Test Strip (Urine)</t>
  </si>
  <si>
    <t>ACE</t>
  </si>
  <si>
    <t>ACE One Step Acetaminophen Test Device (Urine)</t>
  </si>
  <si>
    <t>5000ng/ml</t>
  </si>
  <si>
    <t>ACE One Step Acetaminophen Test Strip (Urine)</t>
  </si>
  <si>
    <t>XYL</t>
  </si>
  <si>
    <t>XYL One Step Xylazine Test Device (Urine)</t>
  </si>
  <si>
    <t>XYL One Step Xylazine Test Strip (Urine)</t>
  </si>
  <si>
    <t>ETO</t>
  </si>
  <si>
    <t>ETO One Step Etomidate Test Device (Urine)</t>
  </si>
  <si>
    <t>ETO One Step Etomidate Test Strip (Urine)</t>
  </si>
  <si>
    <t>6-MAM</t>
  </si>
  <si>
    <t>6-MAM One Step 6-Monoacetylmorphine Test Device (Urine)</t>
  </si>
  <si>
    <t>6-MAM One Step 6-Monoacetylmorphine Test Strip (Urine)</t>
  </si>
  <si>
    <t>MCAT</t>
  </si>
  <si>
    <t>MCAT One Step Methcathinone  Test Device (Urine)</t>
  </si>
  <si>
    <t>MCAT One Step Methcathinone  Test Strip (Urine)</t>
  </si>
  <si>
    <t>DIA</t>
  </si>
  <si>
    <t>DIA One Step Diazepam  Test Device (Urine)</t>
  </si>
  <si>
    <t>DIA One Step Diazepam   Test Strip (Urine)</t>
  </si>
  <si>
    <t>LSD</t>
  </si>
  <si>
    <t>LSD One Step Clonazepam Test Device (Urine)</t>
  </si>
  <si>
    <t>20, 50ng/ml</t>
  </si>
  <si>
    <t>LSD One Step Clonazepam Test Strip (Urine)</t>
  </si>
  <si>
    <t xml:space="preserve"> KET (Hair)</t>
  </si>
  <si>
    <t xml:space="preserve"> KET One Step  Ketamine Test Device (Hair)</t>
  </si>
  <si>
    <t>40ng/ml</t>
  </si>
  <si>
    <t>MOP (Hair)</t>
  </si>
  <si>
    <t>MOP One Step  Mophine Test Device (Hair)</t>
  </si>
  <si>
    <t>MDMA (Hair)</t>
  </si>
  <si>
    <t>MDMA One Step  Ecstasy Test Device (Hair)</t>
  </si>
  <si>
    <t>AMP (Hair)</t>
  </si>
  <si>
    <t>One Step Amphetamine Test Device (Hair)</t>
  </si>
  <si>
    <t>KET(saliva)</t>
  </si>
  <si>
    <t>KET One Step Ketamine Test Device (saliva)</t>
  </si>
  <si>
    <t>MTD(saliva)</t>
  </si>
  <si>
    <t>30ng/ml</t>
  </si>
  <si>
    <t>THC(saliva)</t>
  </si>
  <si>
    <t>COC(saliva)</t>
  </si>
  <si>
    <t>COC One Step Cocaine Test Device (saliva)</t>
  </si>
  <si>
    <t>PCP(saliva)</t>
  </si>
  <si>
    <t>PCP One Step Phencyclidine Test Device (saliva)</t>
  </si>
  <si>
    <r>
      <rPr>
        <sz val="11"/>
        <color rgb="FF000000"/>
        <rFont val="Calibri"/>
        <charset val="134"/>
      </rPr>
      <t>20ng/ml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10ng/ml</t>
    </r>
  </si>
  <si>
    <t>MOP(saliva)</t>
  </si>
  <si>
    <t>MOP One Step Morphine Test Device (saliva)</t>
  </si>
  <si>
    <t>MET(saliva)</t>
  </si>
  <si>
    <t>MET One Step Methamphetamine Test Device (saliva)</t>
  </si>
  <si>
    <t>MDMA(saliva)</t>
  </si>
  <si>
    <t>MDMA One Step Ecstasy Test Device (saliva)</t>
  </si>
  <si>
    <t>AMP(saliva)</t>
  </si>
  <si>
    <t>AMP One Step Amphetamine Test Device (saliva)</t>
  </si>
  <si>
    <t>BZO(saliva)</t>
  </si>
  <si>
    <t>BZO One Step Benzodiazepines Test Device (saliva)</t>
  </si>
  <si>
    <t>BAR(saliva)</t>
  </si>
  <si>
    <t>BAR One Step Barbiturates Test Device (saliva)</t>
  </si>
  <si>
    <t>Multi Drug</t>
  </si>
  <si>
    <t xml:space="preserve">Multi-Drug 12 Drugs Test Panel </t>
  </si>
  <si>
    <t>Multi-Drug 12 Drugs Test Panel</t>
  </si>
  <si>
    <t>Multi-Drug 11 Drugs Test Panel</t>
  </si>
  <si>
    <t>Multi-Drug 10 Drugs Test Panel</t>
  </si>
  <si>
    <t>Multi-Drug 9 Drugs Test Panel</t>
  </si>
  <si>
    <t>Multi-Drug 8 Drugs Test Panel</t>
  </si>
  <si>
    <t xml:space="preserve">MULTI-Drug 7 DRUG Panel </t>
  </si>
  <si>
    <t xml:space="preserve">MULTI-Drug 6 DRUG Panel </t>
  </si>
  <si>
    <t>MULTI-Drug 5 Drug Test Panel</t>
  </si>
  <si>
    <t xml:space="preserve">Multi-Drug 4 Drugs Test Panel </t>
  </si>
  <si>
    <t>Multi-Drug 3 Drugs Test Panel</t>
  </si>
  <si>
    <t>Multi-Drug 2 Drugs Test Panel</t>
  </si>
  <si>
    <t xml:space="preserve"> Drugs Urine Cup</t>
  </si>
  <si>
    <t>One Step  Drugs Urine Cup 7</t>
  </si>
  <si>
    <t>$ =  4/7.1 + panel * price</t>
  </si>
  <si>
    <t xml:space="preserve"> Drugs Urine Key Cup</t>
  </si>
  <si>
    <t>One Step Drugs Urine Key Cup</t>
  </si>
  <si>
    <t>COC/PCP/MOP</t>
  </si>
  <si>
    <t>MDMA/MET/THC</t>
  </si>
  <si>
    <t>MET/MOP/KET</t>
  </si>
  <si>
    <t>FYL/OXY/PCP</t>
  </si>
  <si>
    <t>BAR/BZO/THC</t>
  </si>
  <si>
    <t>PCP/COC/MOP</t>
  </si>
  <si>
    <t>One-step Tumor Marker Test Kits</t>
  </si>
  <si>
    <t>FOB</t>
  </si>
  <si>
    <t>Human Fecal Occult Blood (FOB) Rapid Test Device (Feces)</t>
  </si>
  <si>
    <t>40ng/ml, 200ng/ml</t>
  </si>
  <si>
    <t>Human Fecal Occult Blood (FOB) Rapid Test Strip (Feces)</t>
  </si>
  <si>
    <t>ALB</t>
  </si>
  <si>
    <t>Micro-Albumin Rapid Test Device(Urine)</t>
  </si>
  <si>
    <t>20mg/L
50mg/L</t>
  </si>
  <si>
    <t>Micro-Albumin Rapid Test Strip(Urine)</t>
  </si>
  <si>
    <t>PSA</t>
  </si>
  <si>
    <t>Prostate Specific Antigen Rapid Test Device  (W B/S/P)</t>
  </si>
  <si>
    <t>2ng/ml</t>
  </si>
  <si>
    <t>Prostate Specific Antigen Rapid Test Strip  (W B/S/P)</t>
  </si>
  <si>
    <t>PSA semi-Q</t>
  </si>
  <si>
    <t>Prostate Specific Antigen semi-Q Rapid Test Device  (W B/S/P)</t>
  </si>
  <si>
    <t>2-4 ng/ml</t>
  </si>
  <si>
    <t>Prostate Specific Antigen semi-Q Rapid Test Strip  (WB/S/P)</t>
  </si>
  <si>
    <t>Ferritin</t>
  </si>
  <si>
    <t>Ferritin Rapid Test Device (W B/S/P)</t>
  </si>
  <si>
    <t>T-Ferritin</t>
  </si>
  <si>
    <t>T-Ferritin Rapid Test Device (Feces)</t>
  </si>
  <si>
    <t>T-Ferritin Rapid Test Strip (Feces)</t>
  </si>
  <si>
    <t>40T</t>
  </si>
  <si>
    <t>calprotectin</t>
  </si>
  <si>
    <t>Calprotectin Semi-Quantitative Rapid Test Device (Feces)</t>
  </si>
  <si>
    <t>50~200ug/g</t>
  </si>
  <si>
    <t>Vitamin D</t>
  </si>
  <si>
    <t>Vitamin D  Semi-Quantitative Rapid Test Device (WB/S/P)</t>
  </si>
  <si>
    <t>10~30ng/ml</t>
  </si>
  <si>
    <t>HbA1c</t>
  </si>
  <si>
    <t>HbA1c  Rapid Test Device (W B/S/P)</t>
  </si>
  <si>
    <t>HbA1c  Rapid Test Strip (W B/S/P)</t>
  </si>
  <si>
    <t>Total IgE</t>
  </si>
  <si>
    <t>Total IgE  Rapid Test Device (W B/S/P)</t>
  </si>
  <si>
    <t>Total IgE  Rapid Test Strip (W B/S/P)</t>
  </si>
  <si>
    <t>ALC</t>
  </si>
  <si>
    <t>Alcohol Test (Urine)</t>
  </si>
  <si>
    <t>80*240</t>
  </si>
  <si>
    <t>Alcohol Test (Saliva)</t>
  </si>
</sst>
</file>

<file path=xl/styles.xml><?xml version="1.0" encoding="utf-8"?>
<styleSheet xmlns="http://schemas.openxmlformats.org/spreadsheetml/2006/main">
  <numFmts count="12">
    <numFmt numFmtId="176" formatCode="\$#,##0.00;\-\$#,##0.0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[DBNum2][$-804]General"/>
    <numFmt numFmtId="41" formatCode="_ * #,##0_ ;_ * \-#,##0_ ;_ * &quot;-&quot;_ ;_ @_ "/>
    <numFmt numFmtId="7" formatCode="&quot;￥&quot;#,##0.00;&quot;￥&quot;\-#,##0.00"/>
    <numFmt numFmtId="178" formatCode="\¥#,##0.000_);[Red]\(\¥#,##0.000\)"/>
    <numFmt numFmtId="179" formatCode="\$#,##0.000_);[Red]\(\$#,##0.000\)"/>
    <numFmt numFmtId="180" formatCode="[DBNum2][$RMB]General;[Red][DBNum2][$RMB]General"/>
    <numFmt numFmtId="181" formatCode="_([$$-409]* #,##0.0000_);_([$$-409]* \(#,##0.0000\);_([$$-409]* &quot;-&quot;??_);_(@_)"/>
    <numFmt numFmtId="182" formatCode="0.00_ "/>
  </numFmts>
  <fonts count="38">
    <font>
      <sz val="12"/>
      <color theme="1"/>
      <name val="宋体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Times New Roman"/>
      <charset val="134"/>
    </font>
    <font>
      <b/>
      <sz val="11"/>
      <color indexed="8"/>
      <name val="Calibri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.25"/>
      <color rgb="FF2A2B2E"/>
      <name val="Segoe UI"/>
      <charset val="134"/>
    </font>
    <font>
      <sz val="11"/>
      <color rgb="FF000000"/>
      <name val="Arial"/>
      <charset val="204"/>
    </font>
    <font>
      <sz val="11"/>
      <color rgb="FF00000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1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32" fillId="34" borderId="14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 applyProtection="0"/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0" borderId="0" applyProtection="0"/>
  </cellStyleXfs>
  <cellXfs count="152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7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4" fillId="0" borderId="1" xfId="50" applyFont="1" applyBorder="1" applyAlignment="1">
      <alignment horizontal="center" vertical="center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7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4" fillId="3" borderId="1" xfId="50" applyFont="1" applyFill="1" applyBorder="1" applyAlignment="1">
      <alignment horizontal="center" vertical="center"/>
    </xf>
    <xf numFmtId="0" fontId="4" fillId="3" borderId="1" xfId="50" applyFont="1" applyFill="1" applyBorder="1" applyAlignment="1">
      <alignment horizontal="center" vertical="center" wrapText="1"/>
    </xf>
    <xf numFmtId="0" fontId="4" fillId="3" borderId="2" xfId="50" applyFont="1" applyFill="1" applyBorder="1" applyAlignment="1">
      <alignment horizontal="center" vertical="center"/>
    </xf>
    <xf numFmtId="7" fontId="2" fillId="3" borderId="1" xfId="0" applyNumberFormat="1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7" fillId="0" borderId="1" xfId="42" applyFont="1" applyBorder="1" applyAlignment="1">
      <alignment horizontal="center" vertical="center" wrapText="1"/>
    </xf>
    <xf numFmtId="0" fontId="7" fillId="0" borderId="1" xfId="50" applyFont="1" applyBorder="1" applyAlignment="1">
      <alignment vertical="center" wrapText="1"/>
    </xf>
    <xf numFmtId="0" fontId="8" fillId="0" borderId="1" xfId="50" applyFont="1" applyBorder="1" applyAlignment="1">
      <alignment horizontal="center" vertical="center" wrapText="1"/>
    </xf>
    <xf numFmtId="0" fontId="7" fillId="0" borderId="2" xfId="5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7" fillId="0" borderId="3" xfId="50" applyFont="1" applyBorder="1" applyAlignment="1">
      <alignment horizontal="left" vertical="center" wrapText="1"/>
    </xf>
    <xf numFmtId="0" fontId="7" fillId="0" borderId="1" xfId="50" applyFont="1" applyBorder="1" applyAlignment="1">
      <alignment horizontal="center" vertical="center" wrapText="1"/>
    </xf>
    <xf numFmtId="178" fontId="2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7" fillId="0" borderId="4" xfId="50" applyFont="1" applyBorder="1" applyAlignment="1">
      <alignment horizontal="left" vertical="center" wrapText="1"/>
    </xf>
    <xf numFmtId="178" fontId="2" fillId="0" borderId="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7" fillId="0" borderId="1" xfId="50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center"/>
    </xf>
    <xf numFmtId="0" fontId="7" fillId="0" borderId="3" xfId="42" applyFont="1" applyBorder="1" applyAlignment="1">
      <alignment horizontal="center" vertical="center" wrapText="1"/>
    </xf>
    <xf numFmtId="178" fontId="7" fillId="0" borderId="2" xfId="50" applyNumberFormat="1" applyFont="1" applyBorder="1" applyAlignment="1">
      <alignment horizontal="center" vertical="center" wrapText="1"/>
    </xf>
    <xf numFmtId="179" fontId="7" fillId="0" borderId="2" xfId="50" applyNumberFormat="1" applyFont="1" applyBorder="1" applyAlignment="1">
      <alignment horizontal="center" vertical="center" wrapText="1"/>
    </xf>
    <xf numFmtId="0" fontId="7" fillId="0" borderId="5" xfId="42" applyFont="1" applyBorder="1" applyAlignment="1">
      <alignment horizontal="center" vertical="center" wrapText="1"/>
    </xf>
    <xf numFmtId="0" fontId="7" fillId="0" borderId="4" xfId="42" applyFont="1" applyBorder="1" applyAlignment="1">
      <alignment horizontal="center" vertical="center" wrapText="1"/>
    </xf>
    <xf numFmtId="0" fontId="8" fillId="0" borderId="1" xfId="50" applyFont="1" applyBorder="1" applyAlignment="1">
      <alignment vertical="center" wrapText="1"/>
    </xf>
    <xf numFmtId="0" fontId="7" fillId="0" borderId="3" xfId="50" applyFont="1" applyBorder="1" applyAlignment="1">
      <alignment horizontal="center" vertical="center" wrapText="1"/>
    </xf>
    <xf numFmtId="0" fontId="7" fillId="0" borderId="4" xfId="50" applyFont="1" applyBorder="1" applyAlignment="1">
      <alignment horizontal="center" vertical="center" wrapText="1"/>
    </xf>
    <xf numFmtId="0" fontId="4" fillId="4" borderId="1" xfId="50" applyFont="1" applyFill="1" applyBorder="1" applyAlignment="1">
      <alignment horizontal="center" vertical="center"/>
    </xf>
    <xf numFmtId="0" fontId="4" fillId="4" borderId="1" xfId="50" applyFont="1" applyFill="1" applyBorder="1" applyAlignment="1">
      <alignment horizontal="center" vertical="center" wrapText="1"/>
    </xf>
    <xf numFmtId="0" fontId="4" fillId="4" borderId="2" xfId="5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/>
    </xf>
    <xf numFmtId="0" fontId="7" fillId="0" borderId="3" xfId="42" applyFont="1" applyBorder="1" applyAlignment="1">
      <alignment horizontal="center" vertical="center"/>
    </xf>
    <xf numFmtId="0" fontId="7" fillId="0" borderId="2" xfId="50" applyFont="1" applyBorder="1" applyAlignment="1">
      <alignment horizontal="center" vertical="center"/>
    </xf>
    <xf numFmtId="0" fontId="7" fillId="0" borderId="4" xfId="42" applyFont="1" applyBorder="1" applyAlignment="1">
      <alignment horizontal="center" vertical="center"/>
    </xf>
    <xf numFmtId="0" fontId="7" fillId="0" borderId="1" xfId="42" applyFont="1" applyBorder="1" applyAlignment="1">
      <alignment horizontal="center" vertical="center"/>
    </xf>
    <xf numFmtId="0" fontId="7" fillId="0" borderId="6" xfId="50" applyFont="1" applyBorder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9" fillId="0" borderId="1" xfId="50" applyFont="1" applyBorder="1" applyAlignment="1">
      <alignment vertical="center" wrapText="1"/>
    </xf>
    <xf numFmtId="0" fontId="7" fillId="0" borderId="4" xfId="50" applyFont="1" applyBorder="1" applyAlignment="1">
      <alignment vertical="center" wrapText="1"/>
    </xf>
    <xf numFmtId="0" fontId="7" fillId="0" borderId="8" xfId="5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0" fontId="1" fillId="5" borderId="1" xfId="42" applyFont="1" applyFill="1" applyBorder="1" applyAlignment="1">
      <alignment horizontal="center" vertical="center" wrapText="1"/>
    </xf>
    <xf numFmtId="0" fontId="1" fillId="0" borderId="1" xfId="50" applyFont="1" applyBorder="1" applyAlignment="1">
      <alignment vertical="center" wrapText="1"/>
    </xf>
    <xf numFmtId="179" fontId="2" fillId="0" borderId="2" xfId="0" applyNumberFormat="1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 wrapText="1"/>
    </xf>
    <xf numFmtId="0" fontId="10" fillId="0" borderId="0" xfId="0" applyFont="1"/>
    <xf numFmtId="180" fontId="2" fillId="0" borderId="0" xfId="0" applyNumberFormat="1" applyFont="1"/>
    <xf numFmtId="0" fontId="8" fillId="0" borderId="1" xfId="50" applyFont="1" applyFill="1" applyBorder="1" applyAlignment="1">
      <alignment vertical="center" wrapText="1"/>
    </xf>
    <xf numFmtId="0" fontId="7" fillId="0" borderId="1" xfId="50" applyFont="1" applyFill="1" applyBorder="1" applyAlignment="1">
      <alignment horizontal="left" vertical="center" wrapText="1"/>
    </xf>
    <xf numFmtId="0" fontId="7" fillId="0" borderId="2" xfId="5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7" fillId="6" borderId="1" xfId="42" applyFont="1" applyFill="1" applyBorder="1" applyAlignment="1">
      <alignment horizontal="center" vertical="center" wrapText="1"/>
    </xf>
    <xf numFmtId="0" fontId="7" fillId="7" borderId="3" xfId="42" applyFont="1" applyFill="1" applyBorder="1" applyAlignment="1">
      <alignment horizontal="center" vertical="center" wrapText="1"/>
    </xf>
    <xf numFmtId="0" fontId="7" fillId="7" borderId="5" xfId="42" applyFont="1" applyFill="1" applyBorder="1" applyAlignment="1">
      <alignment horizontal="center" vertical="center" wrapText="1"/>
    </xf>
    <xf numFmtId="0" fontId="7" fillId="7" borderId="4" xfId="42" applyFont="1" applyFill="1" applyBorder="1" applyAlignment="1">
      <alignment horizontal="center" vertical="center" wrapText="1"/>
    </xf>
    <xf numFmtId="7" fontId="2" fillId="0" borderId="1" xfId="0" applyNumberFormat="1" applyFont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2" fillId="0" borderId="3" xfId="0" applyNumberFormat="1" applyFont="1" applyBorder="1" applyAlignment="1">
      <alignment horizontal="center" vertical="center"/>
    </xf>
    <xf numFmtId="0" fontId="7" fillId="0" borderId="5" xfId="50" applyFont="1" applyBorder="1" applyAlignment="1">
      <alignment horizontal="left" vertical="center" wrapText="1"/>
    </xf>
    <xf numFmtId="0" fontId="7" fillId="0" borderId="5" xfId="50" applyFont="1" applyBorder="1" applyAlignment="1">
      <alignment horizontal="center" vertical="center" wrapText="1"/>
    </xf>
    <xf numFmtId="7" fontId="2" fillId="0" borderId="5" xfId="0" applyNumberFormat="1" applyFont="1" applyBorder="1" applyAlignment="1">
      <alignment horizontal="center" vertical="center"/>
    </xf>
    <xf numFmtId="7" fontId="2" fillId="0" borderId="4" xfId="0" applyNumberFormat="1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left" vertical="top" wrapText="1"/>
    </xf>
    <xf numFmtId="0" fontId="1" fillId="0" borderId="1" xfId="42" applyFont="1" applyBorder="1" applyAlignment="1">
      <alignment horizontal="center" vertical="center" wrapText="1"/>
    </xf>
    <xf numFmtId="0" fontId="7" fillId="0" borderId="1" xfId="42" applyFont="1" applyBorder="1" applyAlignment="1">
      <alignment vertical="center" wrapText="1"/>
    </xf>
    <xf numFmtId="0" fontId="7" fillId="0" borderId="3" xfId="42" applyFont="1" applyBorder="1" applyAlignment="1">
      <alignment horizontal="left" vertical="center" wrapText="1"/>
    </xf>
    <xf numFmtId="7" fontId="1" fillId="0" borderId="3" xfId="0" applyNumberFormat="1" applyFont="1" applyBorder="1" applyAlignment="1">
      <alignment horizontal="center" vertical="center"/>
    </xf>
    <xf numFmtId="7" fontId="1" fillId="0" borderId="4" xfId="0" applyNumberFormat="1" applyFont="1" applyBorder="1" applyAlignment="1">
      <alignment horizontal="center" vertical="center"/>
    </xf>
    <xf numFmtId="7" fontId="1" fillId="0" borderId="2" xfId="0" applyNumberFormat="1" applyFont="1" applyBorder="1" applyAlignment="1">
      <alignment horizontal="center" vertical="center"/>
    </xf>
    <xf numFmtId="0" fontId="7" fillId="0" borderId="3" xfId="42" applyFont="1" applyFill="1" applyBorder="1" applyAlignment="1">
      <alignment horizontal="center" vertical="center" wrapText="1"/>
    </xf>
    <xf numFmtId="0" fontId="7" fillId="0" borderId="4" xfId="42" applyFont="1" applyFill="1" applyBorder="1" applyAlignment="1">
      <alignment horizontal="center" vertical="center" wrapText="1"/>
    </xf>
    <xf numFmtId="0" fontId="7" fillId="0" borderId="5" xfId="42" applyFont="1" applyFill="1" applyBorder="1" applyAlignment="1">
      <alignment horizontal="center" vertical="center" wrapText="1"/>
    </xf>
    <xf numFmtId="0" fontId="8" fillId="0" borderId="1" xfId="42" applyFont="1" applyBorder="1" applyAlignment="1">
      <alignment vertical="center" wrapText="1"/>
    </xf>
    <xf numFmtId="0" fontId="7" fillId="0" borderId="3" xfId="50" applyFont="1" applyBorder="1" applyAlignment="1">
      <alignment vertical="center" wrapText="1"/>
    </xf>
    <xf numFmtId="0" fontId="7" fillId="0" borderId="5" xfId="42" applyFont="1" applyBorder="1" applyAlignment="1">
      <alignment horizontal="left" vertical="center" wrapText="1"/>
    </xf>
    <xf numFmtId="0" fontId="7" fillId="0" borderId="4" xfId="42" applyFont="1" applyBorder="1" applyAlignment="1">
      <alignment horizontal="left" vertical="center" wrapText="1"/>
    </xf>
    <xf numFmtId="0" fontId="8" fillId="0" borderId="4" xfId="42" applyFont="1" applyBorder="1" applyAlignment="1">
      <alignment horizontal="left" vertical="center" wrapText="1"/>
    </xf>
    <xf numFmtId="0" fontId="8" fillId="0" borderId="4" xfId="50" applyFont="1" applyBorder="1" applyAlignment="1">
      <alignment horizontal="center" vertical="center" wrapText="1"/>
    </xf>
    <xf numFmtId="0" fontId="12" fillId="0" borderId="4" xfId="42" applyFont="1" applyBorder="1" applyAlignment="1">
      <alignment horizontal="left" vertical="center" wrapText="1"/>
    </xf>
    <xf numFmtId="7" fontId="2" fillId="0" borderId="6" xfId="0" applyNumberFormat="1" applyFont="1" applyBorder="1" applyAlignment="1">
      <alignment horizontal="center" vertical="center"/>
    </xf>
    <xf numFmtId="7" fontId="2" fillId="0" borderId="8" xfId="0" applyNumberFormat="1" applyFont="1" applyBorder="1" applyAlignment="1">
      <alignment horizontal="center" vertical="center"/>
    </xf>
    <xf numFmtId="0" fontId="8" fillId="0" borderId="1" xfId="42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/>
    </xf>
    <xf numFmtId="0" fontId="7" fillId="0" borderId="1" xfId="42" applyFont="1" applyFill="1" applyBorder="1" applyAlignment="1">
      <alignment horizontal="center" vertical="center" wrapText="1"/>
    </xf>
    <xf numFmtId="0" fontId="7" fillId="8" borderId="3" xfId="42" applyFont="1" applyFill="1" applyBorder="1" applyAlignment="1">
      <alignment horizontal="center" vertical="center" wrapText="1"/>
    </xf>
    <xf numFmtId="0" fontId="7" fillId="8" borderId="4" xfId="42" applyFont="1" applyFill="1" applyBorder="1" applyAlignment="1">
      <alignment horizontal="center" vertical="center" wrapText="1"/>
    </xf>
    <xf numFmtId="0" fontId="7" fillId="0" borderId="1" xfId="42" applyFont="1" applyBorder="1" applyAlignment="1">
      <alignment horizontal="left" vertical="center" wrapText="1"/>
    </xf>
    <xf numFmtId="0" fontId="7" fillId="8" borderId="5" xfId="42" applyFont="1" applyFill="1" applyBorder="1" applyAlignment="1">
      <alignment horizontal="center" vertical="center" wrapText="1"/>
    </xf>
    <xf numFmtId="0" fontId="8" fillId="8" borderId="1" xfId="42" applyFont="1" applyFill="1" applyBorder="1" applyAlignment="1">
      <alignment horizontal="center" vertical="center" wrapText="1"/>
    </xf>
    <xf numFmtId="0" fontId="7" fillId="8" borderId="1" xfId="42" applyFont="1" applyFill="1" applyBorder="1" applyAlignment="1">
      <alignment horizontal="center" vertical="center" wrapText="1"/>
    </xf>
    <xf numFmtId="0" fontId="8" fillId="0" borderId="1" xfId="42" applyFont="1" applyBorder="1" applyAlignment="1">
      <alignment horizontal="left" vertical="center" wrapText="1"/>
    </xf>
    <xf numFmtId="181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0" xfId="0" applyNumberFormat="1" applyFont="1"/>
    <xf numFmtId="0" fontId="8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7" fillId="0" borderId="2" xfId="42" applyFont="1" applyBorder="1" applyAlignment="1">
      <alignment horizontal="center" vertical="center" wrapText="1"/>
    </xf>
    <xf numFmtId="7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9" borderId="1" xfId="5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/>
    </xf>
    <xf numFmtId="178" fontId="2" fillId="9" borderId="1" xfId="0" applyNumberFormat="1" applyFont="1" applyFill="1" applyBorder="1" applyAlignment="1">
      <alignment horizontal="center"/>
    </xf>
    <xf numFmtId="179" fontId="2" fillId="9" borderId="1" xfId="0" applyNumberFormat="1" applyFont="1" applyFill="1" applyBorder="1" applyAlignment="1">
      <alignment horizontal="center" vertical="center"/>
    </xf>
    <xf numFmtId="7" fontId="2" fillId="9" borderId="2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5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179" fontId="2" fillId="2" borderId="1" xfId="0" applyNumberFormat="1" applyFont="1" applyFill="1" applyBorder="1" applyAlignment="1">
      <alignment horizontal="center" vertical="center"/>
    </xf>
    <xf numFmtId="7" fontId="2" fillId="2" borderId="2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 wrapText="1"/>
    </xf>
    <xf numFmtId="0" fontId="0" fillId="10" borderId="1" xfId="0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182" fontId="15" fillId="1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常规_Sheet1 11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 123" xfId="50"/>
  </cellStyles>
  <tableStyles count="0" defaultTableStyle="TableStyleMedium9" defaultPivotStyle="PivotStyleMedium4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276225</xdr:colOff>
      <xdr:row>341</xdr:row>
      <xdr:rowOff>316865</xdr:rowOff>
    </xdr:from>
    <xdr:to>
      <xdr:col>21</xdr:col>
      <xdr:colOff>405765</xdr:colOff>
      <xdr:row>345</xdr:row>
      <xdr:rowOff>147320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7400" y="84657565"/>
          <a:ext cx="12153900" cy="771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5"/>
  <sheetViews>
    <sheetView tabSelected="1" zoomScale="115" zoomScaleNormal="115" workbookViewId="0">
      <pane xSplit="1" ySplit="3" topLeftCell="B100" activePane="bottomRight" state="frozenSplit"/>
      <selection/>
      <selection pane="topRight"/>
      <selection pane="bottomLeft"/>
      <selection pane="bottomRight" activeCell="J105" sqref="J105"/>
    </sheetView>
  </sheetViews>
  <sheetFormatPr defaultColWidth="9" defaultRowHeight="15"/>
  <cols>
    <col min="1" max="1" width="16.875" style="4" customWidth="1"/>
    <col min="2" max="2" width="36.0833333333333" style="5" customWidth="1"/>
    <col min="3" max="3" width="9.75" style="5" customWidth="1"/>
    <col min="4" max="4" width="10.375" style="6" customWidth="1"/>
    <col min="5" max="5" width="7.875" style="7" customWidth="1"/>
    <col min="6" max="6" width="8" style="8" customWidth="1"/>
    <col min="7" max="7" width="9.375" style="7" customWidth="1"/>
    <col min="8" max="8" width="8.375" style="8" customWidth="1"/>
    <col min="9" max="9" width="11.125" style="6"/>
    <col min="10" max="10" width="33.8" style="6" customWidth="1"/>
    <col min="11" max="11" width="11.125" style="6"/>
    <col min="12" max="12" width="17.125" style="6"/>
    <col min="13" max="13" width="12.625" style="6"/>
    <col min="14" max="16384" width="9" style="6"/>
  </cols>
  <sheetData>
    <row r="1" ht="15.75" spans="5:8">
      <c r="E1" s="9" t="s">
        <v>0</v>
      </c>
      <c r="F1" s="10"/>
      <c r="G1" s="9"/>
      <c r="H1" s="10"/>
    </row>
    <row r="2" ht="36" customHeight="1" spans="1:8">
      <c r="A2" s="11" t="s">
        <v>1</v>
      </c>
      <c r="B2" s="12" t="s">
        <v>2</v>
      </c>
      <c r="C2" s="12" t="s">
        <v>3</v>
      </c>
      <c r="D2" s="13" t="s">
        <v>4</v>
      </c>
      <c r="E2" s="14" t="s">
        <v>5</v>
      </c>
      <c r="F2" s="15"/>
      <c r="G2" s="14" t="s">
        <v>6</v>
      </c>
      <c r="H2" s="15"/>
    </row>
    <row r="3" ht="33" customHeight="1" spans="1:8">
      <c r="A3" s="11"/>
      <c r="B3" s="12"/>
      <c r="C3" s="12"/>
      <c r="D3" s="13"/>
      <c r="E3" s="16" t="s">
        <v>7</v>
      </c>
      <c r="F3" s="17" t="s">
        <v>8</v>
      </c>
      <c r="G3" s="16" t="s">
        <v>7</v>
      </c>
      <c r="H3" s="17" t="s">
        <v>8</v>
      </c>
    </row>
    <row r="4" ht="33" customHeight="1" spans="1:8">
      <c r="A4" s="18" t="s">
        <v>9</v>
      </c>
      <c r="B4" s="19"/>
      <c r="C4" s="19"/>
      <c r="D4" s="20"/>
      <c r="E4" s="21"/>
      <c r="F4" s="22"/>
      <c r="G4" s="21"/>
      <c r="H4" s="22"/>
    </row>
    <row r="5" spans="1:8">
      <c r="A5" s="23" t="s">
        <v>10</v>
      </c>
      <c r="B5" s="24" t="s">
        <v>11</v>
      </c>
      <c r="C5" s="25" t="s">
        <v>12</v>
      </c>
      <c r="D5" s="26" t="s">
        <v>13</v>
      </c>
      <c r="E5" s="27">
        <v>0.35</v>
      </c>
      <c r="F5" s="28">
        <f>E5/7.2/1.03</f>
        <v>0.0471952535059331</v>
      </c>
      <c r="G5" s="27">
        <v>3.6</v>
      </c>
      <c r="H5" s="28">
        <v>0.5</v>
      </c>
    </row>
    <row r="6" spans="1:12">
      <c r="A6" s="23"/>
      <c r="B6" s="29" t="s">
        <v>14</v>
      </c>
      <c r="C6" s="30"/>
      <c r="D6" s="26" t="s">
        <v>15</v>
      </c>
      <c r="E6" s="27">
        <v>0.24</v>
      </c>
      <c r="F6" s="28">
        <f>E6/1.03/7.15</f>
        <v>0.0325887704528481</v>
      </c>
      <c r="G6" s="31">
        <v>3.8</v>
      </c>
      <c r="H6" s="32">
        <v>0.54</v>
      </c>
      <c r="J6"/>
      <c r="K6"/>
      <c r="L6"/>
    </row>
    <row r="7" spans="1:12">
      <c r="A7" s="23"/>
      <c r="B7" s="33"/>
      <c r="C7" s="30"/>
      <c r="D7" s="26" t="s">
        <v>16</v>
      </c>
      <c r="E7" s="27">
        <v>0.27</v>
      </c>
      <c r="F7" s="28">
        <f>E7/1.03/7.15</f>
        <v>0.0366623667594541</v>
      </c>
      <c r="G7" s="34"/>
      <c r="H7" s="35"/>
      <c r="J7"/>
      <c r="K7"/>
      <c r="L7"/>
    </row>
    <row r="8" spans="1:12">
      <c r="A8" s="23"/>
      <c r="B8" s="24" t="s">
        <v>17</v>
      </c>
      <c r="C8" s="30"/>
      <c r="D8" s="26" t="s">
        <v>18</v>
      </c>
      <c r="E8" s="27">
        <v>1</v>
      </c>
      <c r="F8" s="28">
        <v>0.14</v>
      </c>
      <c r="G8" s="31">
        <v>4.2</v>
      </c>
      <c r="H8" s="32">
        <v>0.6</v>
      </c>
      <c r="J8"/>
      <c r="K8"/>
      <c r="L8"/>
    </row>
    <row r="9" ht="30" spans="1:12">
      <c r="A9" s="23"/>
      <c r="B9" s="24" t="s">
        <v>19</v>
      </c>
      <c r="C9" s="30"/>
      <c r="D9" s="26" t="s">
        <v>18</v>
      </c>
      <c r="E9" s="27">
        <v>0.7</v>
      </c>
      <c r="F9" s="28">
        <v>0.1</v>
      </c>
      <c r="G9" s="36"/>
      <c r="H9" s="37"/>
      <c r="J9"/>
      <c r="K9"/>
      <c r="L9"/>
    </row>
    <row r="10" spans="1:12">
      <c r="A10" s="23"/>
      <c r="B10" s="24" t="s">
        <v>20</v>
      </c>
      <c r="C10" s="30"/>
      <c r="D10" s="26" t="s">
        <v>18</v>
      </c>
      <c r="E10" s="27">
        <v>1.2</v>
      </c>
      <c r="F10" s="28">
        <v>0.17</v>
      </c>
      <c r="G10" s="36"/>
      <c r="H10" s="37"/>
      <c r="J10"/>
      <c r="K10"/>
      <c r="L10"/>
    </row>
    <row r="11" ht="30" spans="1:12">
      <c r="A11" s="23"/>
      <c r="B11" s="24" t="s">
        <v>21</v>
      </c>
      <c r="C11" s="30"/>
      <c r="D11" s="26" t="s">
        <v>18</v>
      </c>
      <c r="E11" s="27">
        <v>0.95</v>
      </c>
      <c r="F11" s="28">
        <v>0.135</v>
      </c>
      <c r="G11" s="34"/>
      <c r="H11" s="35"/>
      <c r="J11"/>
      <c r="K11"/>
      <c r="L11"/>
    </row>
    <row r="12" ht="30" spans="1:12">
      <c r="A12" s="23"/>
      <c r="B12" s="24" t="s">
        <v>22</v>
      </c>
      <c r="C12" s="30"/>
      <c r="D12" s="26" t="s">
        <v>13</v>
      </c>
      <c r="E12" s="27">
        <v>0.6</v>
      </c>
      <c r="F12" s="28">
        <f>E12/1.03/7.15</f>
        <v>0.0814719261321203</v>
      </c>
      <c r="G12" s="31">
        <v>5.5</v>
      </c>
      <c r="H12" s="32">
        <f>G12/1.03/7.15</f>
        <v>0.746825989544436</v>
      </c>
      <c r="J12"/>
      <c r="K12"/>
      <c r="L12"/>
    </row>
    <row r="13" ht="30" spans="1:12">
      <c r="A13" s="23"/>
      <c r="B13" s="24" t="s">
        <v>22</v>
      </c>
      <c r="C13" s="30"/>
      <c r="D13" s="26" t="s">
        <v>18</v>
      </c>
      <c r="E13" s="27">
        <v>1.35</v>
      </c>
      <c r="F13" s="28">
        <v>0.185</v>
      </c>
      <c r="G13" s="34"/>
      <c r="H13" s="35"/>
      <c r="J13"/>
      <c r="K13"/>
      <c r="L13"/>
    </row>
    <row r="14" ht="30" spans="1:12">
      <c r="A14" s="23"/>
      <c r="B14" s="24" t="s">
        <v>23</v>
      </c>
      <c r="C14" s="30"/>
      <c r="D14" s="26" t="s">
        <v>24</v>
      </c>
      <c r="E14" s="27">
        <v>0.5</v>
      </c>
      <c r="F14" s="28">
        <v>0.07</v>
      </c>
      <c r="G14" s="27">
        <v>5.8</v>
      </c>
      <c r="H14" s="28">
        <v>0.8</v>
      </c>
      <c r="J14"/>
      <c r="K14"/>
      <c r="L14"/>
    </row>
    <row r="15" ht="17.1" customHeight="1" spans="1:12">
      <c r="A15" s="23"/>
      <c r="B15" s="24" t="s">
        <v>25</v>
      </c>
      <c r="C15" s="38"/>
      <c r="D15" s="26" t="s">
        <v>13</v>
      </c>
      <c r="E15" s="39">
        <v>0.53</v>
      </c>
      <c r="F15" s="28">
        <v>0.075</v>
      </c>
      <c r="G15" s="39">
        <v>8</v>
      </c>
      <c r="H15" s="28">
        <v>1.1</v>
      </c>
      <c r="J15"/>
      <c r="K15"/>
      <c r="L15"/>
    </row>
    <row r="16" ht="17.1" customHeight="1" spans="1:8">
      <c r="A16" s="23" t="s">
        <v>26</v>
      </c>
      <c r="B16" s="24" t="s">
        <v>27</v>
      </c>
      <c r="C16" s="38" t="s">
        <v>28</v>
      </c>
      <c r="D16" s="26" t="s">
        <v>13</v>
      </c>
      <c r="E16" s="27">
        <v>0.55</v>
      </c>
      <c r="F16" s="28">
        <f>E16/7.2</f>
        <v>0.0763888888888889</v>
      </c>
      <c r="G16" s="27">
        <v>10</v>
      </c>
      <c r="H16" s="28">
        <v>1.35</v>
      </c>
    </row>
    <row r="17" spans="1:8">
      <c r="A17" s="23"/>
      <c r="B17" s="24" t="s">
        <v>29</v>
      </c>
      <c r="C17" s="38"/>
      <c r="D17" s="26" t="s">
        <v>24</v>
      </c>
      <c r="E17" s="27">
        <v>0.5</v>
      </c>
      <c r="F17" s="28">
        <f>E17/7.2</f>
        <v>0.0694444444444444</v>
      </c>
      <c r="G17" s="27">
        <v>10.5</v>
      </c>
      <c r="H17" s="28">
        <v>1.4</v>
      </c>
    </row>
    <row r="18" ht="16.5" spans="1:15">
      <c r="A18" s="23" t="s">
        <v>30</v>
      </c>
      <c r="B18" s="24" t="s">
        <v>31</v>
      </c>
      <c r="C18" s="38" t="s">
        <v>32</v>
      </c>
      <c r="D18" s="26" t="s">
        <v>33</v>
      </c>
      <c r="E18" s="27">
        <v>5</v>
      </c>
      <c r="F18" s="28">
        <v>0.7</v>
      </c>
      <c r="G18" s="31">
        <v>250</v>
      </c>
      <c r="H18" s="32">
        <v>34</v>
      </c>
      <c r="O18" s="68"/>
    </row>
    <row r="19" ht="18" customHeight="1" spans="1:8">
      <c r="A19" s="23"/>
      <c r="B19" s="24" t="s">
        <v>34</v>
      </c>
      <c r="C19" s="38"/>
      <c r="D19" s="26" t="s">
        <v>24</v>
      </c>
      <c r="E19" s="27">
        <v>4.8</v>
      </c>
      <c r="F19" s="28">
        <f>E19/7.2</f>
        <v>0.666666666666667</v>
      </c>
      <c r="G19" s="34"/>
      <c r="H19" s="35"/>
    </row>
    <row r="20" spans="1:8">
      <c r="A20" s="23" t="s">
        <v>35</v>
      </c>
      <c r="B20" s="24" t="s">
        <v>36</v>
      </c>
      <c r="C20" s="38" t="s">
        <v>32</v>
      </c>
      <c r="D20" s="26" t="s">
        <v>33</v>
      </c>
      <c r="E20" s="27">
        <v>5</v>
      </c>
      <c r="F20" s="28">
        <v>0.7</v>
      </c>
      <c r="G20" s="31">
        <v>250</v>
      </c>
      <c r="H20" s="32">
        <v>34</v>
      </c>
    </row>
    <row r="21" spans="1:8">
      <c r="A21" s="23"/>
      <c r="B21" s="24" t="s">
        <v>37</v>
      </c>
      <c r="C21" s="38"/>
      <c r="D21" s="26" t="s">
        <v>24</v>
      </c>
      <c r="E21" s="27">
        <v>4.8</v>
      </c>
      <c r="F21" s="28">
        <f>E21/7.2</f>
        <v>0.666666666666667</v>
      </c>
      <c r="G21" s="34"/>
      <c r="H21" s="35"/>
    </row>
    <row r="22" ht="15.75" customHeight="1" spans="1:8">
      <c r="A22" s="40" t="s">
        <v>38</v>
      </c>
      <c r="B22" s="24" t="s">
        <v>39</v>
      </c>
      <c r="C22" s="38"/>
      <c r="D22" s="26" t="s">
        <v>40</v>
      </c>
      <c r="E22" s="41" t="s">
        <v>40</v>
      </c>
      <c r="F22" s="42" t="s">
        <v>40</v>
      </c>
      <c r="G22" s="41">
        <v>350</v>
      </c>
      <c r="H22" s="42">
        <v>48</v>
      </c>
    </row>
    <row r="23" spans="1:8">
      <c r="A23" s="43"/>
      <c r="B23" s="24" t="s">
        <v>41</v>
      </c>
      <c r="C23" s="38"/>
      <c r="D23" s="26" t="s">
        <v>40</v>
      </c>
      <c r="E23" s="41" t="s">
        <v>40</v>
      </c>
      <c r="F23" s="42" t="s">
        <v>40</v>
      </c>
      <c r="G23" s="41">
        <v>350</v>
      </c>
      <c r="H23" s="42">
        <v>48</v>
      </c>
    </row>
    <row r="24" spans="1:8">
      <c r="A24" s="44"/>
      <c r="B24" s="45" t="s">
        <v>42</v>
      </c>
      <c r="C24" s="38"/>
      <c r="D24" s="26" t="s">
        <v>40</v>
      </c>
      <c r="E24" s="27">
        <v>12.5</v>
      </c>
      <c r="F24" s="28">
        <v>1.8</v>
      </c>
      <c r="G24" s="27" t="s">
        <v>40</v>
      </c>
      <c r="H24" s="28" t="s">
        <v>40</v>
      </c>
    </row>
    <row r="25" spans="1:8">
      <c r="A25" s="40" t="s">
        <v>43</v>
      </c>
      <c r="B25" s="45" t="s">
        <v>44</v>
      </c>
      <c r="C25" s="46" t="s">
        <v>28</v>
      </c>
      <c r="D25" s="26" t="s">
        <v>13</v>
      </c>
      <c r="E25" s="27">
        <v>0.7</v>
      </c>
      <c r="F25" s="28">
        <v>0.1</v>
      </c>
      <c r="G25" s="27">
        <v>20.5</v>
      </c>
      <c r="H25" s="28">
        <v>2.75</v>
      </c>
    </row>
    <row r="26" spans="1:10">
      <c r="A26" s="44"/>
      <c r="B26" s="45" t="s">
        <v>45</v>
      </c>
      <c r="C26" s="47"/>
      <c r="D26" s="26" t="s">
        <v>24</v>
      </c>
      <c r="E26" s="27">
        <v>0.85</v>
      </c>
      <c r="F26" s="28">
        <v>0.12</v>
      </c>
      <c r="G26" s="27">
        <v>20</v>
      </c>
      <c r="H26" s="28">
        <v>2.45</v>
      </c>
      <c r="J26" s="69"/>
    </row>
    <row r="27" ht="21.95" customHeight="1" spans="1:8">
      <c r="A27" s="48" t="s">
        <v>46</v>
      </c>
      <c r="B27" s="49"/>
      <c r="C27" s="49"/>
      <c r="D27" s="50"/>
      <c r="E27" s="39"/>
      <c r="F27" s="51"/>
      <c r="G27" s="39"/>
      <c r="H27" s="51"/>
    </row>
    <row r="28" spans="1:8">
      <c r="A28" s="23" t="s">
        <v>47</v>
      </c>
      <c r="B28" s="24" t="s">
        <v>48</v>
      </c>
      <c r="C28" s="24" t="s">
        <v>49</v>
      </c>
      <c r="D28" s="26" t="s">
        <v>13</v>
      </c>
      <c r="E28" s="27">
        <v>1.8</v>
      </c>
      <c r="F28" s="28">
        <f t="shared" ref="F28:F29" si="0">E28/7.2</f>
        <v>0.25</v>
      </c>
      <c r="G28" s="27">
        <v>70</v>
      </c>
      <c r="H28" s="28">
        <f t="shared" ref="H28:H34" si="1">G28/7*1.05</f>
        <v>10.5</v>
      </c>
    </row>
    <row r="29" spans="1:8">
      <c r="A29" s="23" t="s">
        <v>50</v>
      </c>
      <c r="B29" s="24" t="s">
        <v>51</v>
      </c>
      <c r="C29" s="24" t="s">
        <v>52</v>
      </c>
      <c r="D29" s="26" t="s">
        <v>13</v>
      </c>
      <c r="E29" s="27">
        <v>1.8</v>
      </c>
      <c r="F29" s="28">
        <f t="shared" si="0"/>
        <v>0.25</v>
      </c>
      <c r="G29" s="27">
        <v>70</v>
      </c>
      <c r="H29" s="28">
        <f t="shared" si="1"/>
        <v>10.5</v>
      </c>
    </row>
    <row r="30" ht="30" spans="1:8">
      <c r="A30" s="52" t="s">
        <v>53</v>
      </c>
      <c r="B30" s="24" t="s">
        <v>54</v>
      </c>
      <c r="C30" s="38" t="s">
        <v>55</v>
      </c>
      <c r="D30" s="53" t="s">
        <v>13</v>
      </c>
      <c r="E30" s="27">
        <v>1.5</v>
      </c>
      <c r="F30" s="28">
        <v>0.21</v>
      </c>
      <c r="G30" s="27">
        <v>60</v>
      </c>
      <c r="H30" s="28">
        <f t="shared" si="1"/>
        <v>9</v>
      </c>
    </row>
    <row r="31" ht="30" spans="1:8">
      <c r="A31" s="54"/>
      <c r="B31" s="24" t="s">
        <v>56</v>
      </c>
      <c r="C31" s="38" t="s">
        <v>55</v>
      </c>
      <c r="D31" s="53" t="s">
        <v>13</v>
      </c>
      <c r="E31" s="27">
        <v>1.4</v>
      </c>
      <c r="F31" s="28">
        <v>0.2</v>
      </c>
      <c r="G31" s="27">
        <v>57</v>
      </c>
      <c r="H31" s="28">
        <f t="shared" si="1"/>
        <v>8.55</v>
      </c>
    </row>
    <row r="32" spans="1:8">
      <c r="A32" s="55" t="s">
        <v>57</v>
      </c>
      <c r="B32" s="24" t="s">
        <v>58</v>
      </c>
      <c r="C32" s="38" t="s">
        <v>59</v>
      </c>
      <c r="D32" s="53" t="s">
        <v>13</v>
      </c>
      <c r="E32" s="39">
        <v>2.75</v>
      </c>
      <c r="F32" s="28">
        <v>0.375</v>
      </c>
      <c r="G32" s="39">
        <v>120</v>
      </c>
      <c r="H32" s="28">
        <f t="shared" si="1"/>
        <v>18</v>
      </c>
    </row>
    <row r="33" spans="1:8">
      <c r="A33" s="55" t="s">
        <v>60</v>
      </c>
      <c r="B33" s="24" t="s">
        <v>61</v>
      </c>
      <c r="C33" s="24" t="s">
        <v>62</v>
      </c>
      <c r="D33" s="53" t="s">
        <v>13</v>
      </c>
      <c r="E33" s="27">
        <v>3</v>
      </c>
      <c r="F33" s="28">
        <f t="shared" ref="F33" si="2">E33/7.2</f>
        <v>0.416666666666667</v>
      </c>
      <c r="G33" s="27">
        <v>150</v>
      </c>
      <c r="H33" s="28">
        <f t="shared" si="1"/>
        <v>22.5</v>
      </c>
    </row>
    <row r="34" ht="30" spans="1:8">
      <c r="A34" s="23" t="s">
        <v>63</v>
      </c>
      <c r="B34" s="24" t="s">
        <v>64</v>
      </c>
      <c r="C34" s="24" t="s">
        <v>65</v>
      </c>
      <c r="D34" s="26" t="s">
        <v>13</v>
      </c>
      <c r="E34" s="27">
        <v>5</v>
      </c>
      <c r="F34" s="28">
        <v>0.7</v>
      </c>
      <c r="G34" s="27">
        <v>150</v>
      </c>
      <c r="H34" s="28">
        <f t="shared" si="1"/>
        <v>22.5</v>
      </c>
    </row>
    <row r="35" spans="1:8">
      <c r="A35" s="23" t="s">
        <v>66</v>
      </c>
      <c r="B35" s="24" t="s">
        <v>67</v>
      </c>
      <c r="C35" s="38" t="s">
        <v>68</v>
      </c>
      <c r="D35" s="26" t="s">
        <v>13</v>
      </c>
      <c r="E35" s="39">
        <v>2.5</v>
      </c>
      <c r="F35" s="28">
        <v>0.34</v>
      </c>
      <c r="G35" s="39">
        <v>100</v>
      </c>
      <c r="H35" s="28">
        <v>15</v>
      </c>
    </row>
    <row r="36" ht="14.1" customHeight="1" spans="1:8">
      <c r="A36" s="23"/>
      <c r="B36" s="24" t="s">
        <v>69</v>
      </c>
      <c r="C36" s="38"/>
      <c r="D36" s="26" t="s">
        <v>24</v>
      </c>
      <c r="E36" s="39">
        <v>2.2</v>
      </c>
      <c r="F36" s="28">
        <v>0.3</v>
      </c>
      <c r="G36" s="39"/>
      <c r="H36" s="28"/>
    </row>
    <row r="37" customHeight="1" spans="1:8">
      <c r="A37" s="40" t="s">
        <v>70</v>
      </c>
      <c r="B37" s="38" t="s">
        <v>71</v>
      </c>
      <c r="C37" s="24" t="s">
        <v>72</v>
      </c>
      <c r="D37" s="56" t="s">
        <v>73</v>
      </c>
      <c r="E37" s="27">
        <v>2.5</v>
      </c>
      <c r="F37" s="28">
        <f>E37/7.2</f>
        <v>0.347222222222222</v>
      </c>
      <c r="G37" s="27">
        <v>150</v>
      </c>
      <c r="H37" s="28">
        <f t="shared" ref="H37:H42" si="3">G37/7*1.05</f>
        <v>22.5</v>
      </c>
    </row>
    <row r="38" ht="30" customHeight="1" spans="1:8">
      <c r="A38" s="43"/>
      <c r="B38" s="38"/>
      <c r="C38" s="24" t="s">
        <v>74</v>
      </c>
      <c r="D38" s="57"/>
      <c r="E38" s="27">
        <v>2</v>
      </c>
      <c r="F38" s="28">
        <f>E38/7.2</f>
        <v>0.277777777777778</v>
      </c>
      <c r="G38" s="27">
        <v>120</v>
      </c>
      <c r="H38" s="28">
        <f t="shared" si="3"/>
        <v>18</v>
      </c>
    </row>
    <row r="39" customHeight="1" spans="1:8">
      <c r="A39" s="43"/>
      <c r="B39" s="38"/>
      <c r="C39" s="58" t="s">
        <v>75</v>
      </c>
      <c r="D39" s="57"/>
      <c r="E39" s="27">
        <v>2.5</v>
      </c>
      <c r="F39" s="28">
        <f>E39/7.2</f>
        <v>0.347222222222222</v>
      </c>
      <c r="G39" s="27">
        <v>150</v>
      </c>
      <c r="H39" s="28">
        <f t="shared" si="3"/>
        <v>22.5</v>
      </c>
    </row>
    <row r="40" ht="30" spans="1:8">
      <c r="A40" s="44"/>
      <c r="B40" s="59" t="s">
        <v>76</v>
      </c>
      <c r="C40" s="24" t="s">
        <v>77</v>
      </c>
      <c r="D40" s="60"/>
      <c r="E40" s="27">
        <v>2.2</v>
      </c>
      <c r="F40" s="28">
        <v>0.3</v>
      </c>
      <c r="G40" s="27">
        <v>150</v>
      </c>
      <c r="H40" s="28">
        <f t="shared" si="3"/>
        <v>22.5</v>
      </c>
    </row>
    <row r="41" ht="30" spans="1:8">
      <c r="A41" s="23" t="s">
        <v>78</v>
      </c>
      <c r="B41" s="24" t="s">
        <v>79</v>
      </c>
      <c r="C41" s="38" t="s">
        <v>80</v>
      </c>
      <c r="D41" s="26" t="s">
        <v>13</v>
      </c>
      <c r="E41" s="27">
        <v>2</v>
      </c>
      <c r="F41" s="28">
        <f>E41/7.2</f>
        <v>0.277777777777778</v>
      </c>
      <c r="G41" s="27">
        <v>120</v>
      </c>
      <c r="H41" s="28">
        <f t="shared" si="3"/>
        <v>18</v>
      </c>
    </row>
    <row r="42" ht="30" spans="1:8">
      <c r="A42" s="23" t="s">
        <v>81</v>
      </c>
      <c r="B42" s="24" t="s">
        <v>82</v>
      </c>
      <c r="C42" s="24" t="s">
        <v>75</v>
      </c>
      <c r="D42" s="26" t="s">
        <v>13</v>
      </c>
      <c r="E42" s="27">
        <v>3</v>
      </c>
      <c r="F42" s="28">
        <f>E42/7.2</f>
        <v>0.416666666666667</v>
      </c>
      <c r="G42" s="27">
        <v>150</v>
      </c>
      <c r="H42" s="28">
        <f t="shared" si="3"/>
        <v>22.5</v>
      </c>
    </row>
    <row r="43" ht="24.95" customHeight="1" spans="1:8">
      <c r="A43" s="48" t="s">
        <v>83</v>
      </c>
      <c r="B43" s="49"/>
      <c r="C43" s="49"/>
      <c r="D43" s="50"/>
      <c r="E43" s="39"/>
      <c r="F43" s="51"/>
      <c r="G43" s="39"/>
      <c r="H43" s="51"/>
    </row>
    <row r="44" ht="14.25" customHeight="1" spans="1:11">
      <c r="A44" s="23" t="s">
        <v>84</v>
      </c>
      <c r="B44" s="24" t="s">
        <v>85</v>
      </c>
      <c r="C44" s="38" t="s">
        <v>86</v>
      </c>
      <c r="D44" s="26" t="s">
        <v>24</v>
      </c>
      <c r="E44" s="61">
        <v>2.35</v>
      </c>
      <c r="F44" s="28">
        <v>0.3</v>
      </c>
      <c r="G44" s="62">
        <v>100</v>
      </c>
      <c r="H44" s="32">
        <v>15</v>
      </c>
      <c r="K44" s="6" t="s">
        <v>87</v>
      </c>
    </row>
    <row r="45" ht="45" spans="1:8">
      <c r="A45" s="23"/>
      <c r="B45" s="45" t="s">
        <v>88</v>
      </c>
      <c r="C45" s="38"/>
      <c r="D45" s="26" t="s">
        <v>33</v>
      </c>
      <c r="E45" s="61">
        <v>2.5</v>
      </c>
      <c r="F45" s="28">
        <v>0.32</v>
      </c>
      <c r="G45" s="63"/>
      <c r="H45" s="35"/>
    </row>
    <row r="46" ht="21" customHeight="1" spans="1:8">
      <c r="A46" s="23" t="s">
        <v>89</v>
      </c>
      <c r="B46" s="45" t="s">
        <v>90</v>
      </c>
      <c r="C46" s="38" t="s">
        <v>91</v>
      </c>
      <c r="D46" s="26" t="s">
        <v>33</v>
      </c>
      <c r="E46" s="61">
        <v>2.5</v>
      </c>
      <c r="F46" s="28">
        <v>0.32</v>
      </c>
      <c r="G46" s="61">
        <v>110</v>
      </c>
      <c r="H46" s="28">
        <v>16.5</v>
      </c>
    </row>
    <row r="47" ht="30" spans="1:8">
      <c r="A47" s="23" t="s">
        <v>92</v>
      </c>
      <c r="B47" s="45" t="s">
        <v>93</v>
      </c>
      <c r="C47" s="38"/>
      <c r="D47" s="26"/>
      <c r="E47" s="27">
        <v>5</v>
      </c>
      <c r="F47" s="28">
        <v>0.62</v>
      </c>
      <c r="G47" s="27" t="s">
        <v>40</v>
      </c>
      <c r="H47" s="28" t="s">
        <v>40</v>
      </c>
    </row>
    <row r="48" spans="1:8">
      <c r="A48" s="23" t="s">
        <v>94</v>
      </c>
      <c r="B48" s="24" t="s">
        <v>95</v>
      </c>
      <c r="C48" s="24"/>
      <c r="D48" s="26" t="s">
        <v>13</v>
      </c>
      <c r="E48" s="27">
        <v>1.5</v>
      </c>
      <c r="F48" s="28">
        <v>0.21</v>
      </c>
      <c r="G48" s="27">
        <v>80</v>
      </c>
      <c r="H48" s="28">
        <f t="shared" ref="H48:H55" si="4">G48/7*1.05</f>
        <v>12</v>
      </c>
    </row>
    <row r="49" spans="1:8">
      <c r="A49" s="23" t="s">
        <v>96</v>
      </c>
      <c r="B49" s="24" t="s">
        <v>97</v>
      </c>
      <c r="C49" s="24" t="s">
        <v>98</v>
      </c>
      <c r="D49" s="26" t="s">
        <v>13</v>
      </c>
      <c r="E49" s="39">
        <v>1.1</v>
      </c>
      <c r="F49" s="28">
        <v>0.14</v>
      </c>
      <c r="G49" s="39">
        <v>43</v>
      </c>
      <c r="H49" s="28">
        <v>6.5</v>
      </c>
    </row>
    <row r="50" ht="14.25" customHeight="1" spans="1:8">
      <c r="A50" s="23"/>
      <c r="B50" s="58" t="s">
        <v>99</v>
      </c>
      <c r="C50" s="24" t="s">
        <v>98</v>
      </c>
      <c r="D50" s="26" t="s">
        <v>13</v>
      </c>
      <c r="E50" s="39">
        <f t="shared" ref="E50:E53" si="5">F50*7.15*1.1</f>
        <v>1.17975</v>
      </c>
      <c r="F50" s="28">
        <v>0.15</v>
      </c>
      <c r="G50" s="39">
        <v>45</v>
      </c>
      <c r="H50" s="28">
        <v>6.8</v>
      </c>
    </row>
    <row r="51" ht="14.25" customHeight="1" spans="1:8">
      <c r="A51" s="23"/>
      <c r="B51" s="24" t="s">
        <v>100</v>
      </c>
      <c r="C51" s="24" t="s">
        <v>98</v>
      </c>
      <c r="D51" s="26" t="s">
        <v>101</v>
      </c>
      <c r="E51" s="39">
        <f t="shared" si="5"/>
        <v>1.061775</v>
      </c>
      <c r="F51" s="28">
        <v>0.135</v>
      </c>
      <c r="G51" s="39">
        <v>47</v>
      </c>
      <c r="H51" s="28">
        <f t="shared" si="4"/>
        <v>7.05</v>
      </c>
    </row>
    <row r="52" ht="14.25" customHeight="1" spans="1:8">
      <c r="A52" s="23"/>
      <c r="B52" s="24" t="s">
        <v>102</v>
      </c>
      <c r="C52" s="24" t="s">
        <v>98</v>
      </c>
      <c r="D52" s="26" t="s">
        <v>101</v>
      </c>
      <c r="E52" s="39">
        <f t="shared" si="5"/>
        <v>1.17975</v>
      </c>
      <c r="F52" s="28">
        <v>0.15</v>
      </c>
      <c r="G52" s="39">
        <v>45</v>
      </c>
      <c r="H52" s="28">
        <f t="shared" si="4"/>
        <v>6.75</v>
      </c>
    </row>
    <row r="53" ht="14.1" customHeight="1" spans="1:8">
      <c r="A53" s="23"/>
      <c r="B53" s="24" t="s">
        <v>103</v>
      </c>
      <c r="C53" s="24" t="s">
        <v>98</v>
      </c>
      <c r="D53" s="26" t="s">
        <v>13</v>
      </c>
      <c r="E53" s="39">
        <f t="shared" si="5"/>
        <v>1.65165</v>
      </c>
      <c r="F53" s="28">
        <v>0.21</v>
      </c>
      <c r="G53" s="39">
        <v>50</v>
      </c>
      <c r="H53" s="28">
        <f t="shared" si="4"/>
        <v>7.5</v>
      </c>
    </row>
    <row r="54" ht="14.25" customHeight="1" spans="1:8">
      <c r="A54" s="64" t="s">
        <v>104</v>
      </c>
      <c r="B54" s="65" t="s">
        <v>105</v>
      </c>
      <c r="C54" s="65" t="s">
        <v>98</v>
      </c>
      <c r="D54" s="26" t="s">
        <v>13</v>
      </c>
      <c r="E54" s="61">
        <v>1.05</v>
      </c>
      <c r="F54" s="66">
        <f t="shared" ref="F54" si="6">E54/7.2</f>
        <v>0.145833333333333</v>
      </c>
      <c r="G54" s="61">
        <v>35</v>
      </c>
      <c r="H54" s="66">
        <f t="shared" si="4"/>
        <v>5.25</v>
      </c>
    </row>
    <row r="55" ht="14.25" customHeight="1" spans="1:8">
      <c r="A55" s="64"/>
      <c r="B55" s="65" t="s">
        <v>106</v>
      </c>
      <c r="C55" s="65" t="s">
        <v>98</v>
      </c>
      <c r="D55" s="67" t="s">
        <v>24</v>
      </c>
      <c r="E55" s="61">
        <v>0.95</v>
      </c>
      <c r="F55" s="66">
        <v>0.13</v>
      </c>
      <c r="G55" s="61">
        <v>35.5</v>
      </c>
      <c r="H55" s="66">
        <f t="shared" si="4"/>
        <v>5.325</v>
      </c>
    </row>
    <row r="56" ht="15.75" customHeight="1" spans="1:8">
      <c r="A56" s="64"/>
      <c r="B56" s="65" t="s">
        <v>107</v>
      </c>
      <c r="C56" s="65" t="s">
        <v>98</v>
      </c>
      <c r="D56" s="26" t="s">
        <v>13</v>
      </c>
      <c r="E56" s="39">
        <v>1.26</v>
      </c>
      <c r="F56" s="51">
        <v>0.16</v>
      </c>
      <c r="G56" s="39">
        <v>55</v>
      </c>
      <c r="H56" s="51">
        <v>7.5</v>
      </c>
    </row>
    <row r="57" ht="14.25" customHeight="1" spans="1:8">
      <c r="A57" s="64"/>
      <c r="B57" s="65" t="s">
        <v>108</v>
      </c>
      <c r="C57" s="65" t="s">
        <v>98</v>
      </c>
      <c r="D57" s="67" t="s">
        <v>13</v>
      </c>
      <c r="E57" s="39">
        <v>1.26</v>
      </c>
      <c r="F57" s="51">
        <v>0.16</v>
      </c>
      <c r="G57" s="39">
        <v>55</v>
      </c>
      <c r="H57" s="51">
        <v>7.5</v>
      </c>
    </row>
    <row r="58" ht="14.25" customHeight="1" spans="1:11">
      <c r="A58" s="23" t="s">
        <v>109</v>
      </c>
      <c r="B58" s="24" t="s">
        <v>110</v>
      </c>
      <c r="C58" s="24" t="s">
        <v>98</v>
      </c>
      <c r="D58" s="26" t="s">
        <v>33</v>
      </c>
      <c r="E58" s="61">
        <v>1.55</v>
      </c>
      <c r="F58" s="28">
        <v>0.2</v>
      </c>
      <c r="G58" s="61">
        <v>100</v>
      </c>
      <c r="H58" s="28">
        <f t="shared" ref="H58:H61" si="7">G58/7*1.05</f>
        <v>15</v>
      </c>
      <c r="J58"/>
      <c r="K58"/>
    </row>
    <row r="59" ht="14.25" customHeight="1" spans="1:11">
      <c r="A59" s="23" t="s">
        <v>111</v>
      </c>
      <c r="B59" s="24" t="s">
        <v>112</v>
      </c>
      <c r="C59" s="24" t="s">
        <v>98</v>
      </c>
      <c r="D59" s="26" t="s">
        <v>33</v>
      </c>
      <c r="E59" s="61">
        <v>1.55</v>
      </c>
      <c r="F59" s="28">
        <v>0.2</v>
      </c>
      <c r="G59" s="61">
        <v>100</v>
      </c>
      <c r="H59" s="28">
        <f t="shared" si="7"/>
        <v>15</v>
      </c>
      <c r="J59"/>
      <c r="K59"/>
    </row>
    <row r="60" spans="1:11">
      <c r="A60" s="23" t="s">
        <v>113</v>
      </c>
      <c r="B60" s="24" t="s">
        <v>114</v>
      </c>
      <c r="C60" s="24" t="s">
        <v>98</v>
      </c>
      <c r="D60" s="26" t="s">
        <v>33</v>
      </c>
      <c r="E60" s="61">
        <v>3.2</v>
      </c>
      <c r="F60" s="28">
        <v>0.42</v>
      </c>
      <c r="G60" s="61">
        <v>180</v>
      </c>
      <c r="H60" s="28">
        <f t="shared" si="7"/>
        <v>27</v>
      </c>
      <c r="J60"/>
      <c r="K60"/>
    </row>
    <row r="61" ht="15.75" customHeight="1" spans="1:11">
      <c r="A61" s="40" t="s">
        <v>115</v>
      </c>
      <c r="B61" s="24" t="s">
        <v>116</v>
      </c>
      <c r="C61" s="24"/>
      <c r="D61" s="26" t="s">
        <v>18</v>
      </c>
      <c r="E61" s="39">
        <v>7</v>
      </c>
      <c r="F61" s="66">
        <v>0.9</v>
      </c>
      <c r="G61" s="31">
        <v>56</v>
      </c>
      <c r="H61" s="28">
        <f t="shared" si="7"/>
        <v>8.4</v>
      </c>
      <c r="J61"/>
      <c r="K61"/>
    </row>
    <row r="62" ht="14.25" customHeight="1" spans="1:11">
      <c r="A62" s="43"/>
      <c r="B62" s="24" t="s">
        <v>117</v>
      </c>
      <c r="C62" s="38" t="s">
        <v>86</v>
      </c>
      <c r="D62" s="26" t="s">
        <v>33</v>
      </c>
      <c r="E62" s="39">
        <v>2</v>
      </c>
      <c r="F62" s="28">
        <v>0.25</v>
      </c>
      <c r="G62" s="36"/>
      <c r="H62" s="28"/>
      <c r="J62"/>
      <c r="K62"/>
    </row>
    <row r="63" ht="14.25" customHeight="1" spans="1:11">
      <c r="A63" s="44"/>
      <c r="B63" s="24" t="s">
        <v>118</v>
      </c>
      <c r="C63" s="38"/>
      <c r="D63" s="26" t="s">
        <v>24</v>
      </c>
      <c r="E63" s="39">
        <v>1.8</v>
      </c>
      <c r="F63" s="28">
        <v>0.22</v>
      </c>
      <c r="G63" s="34"/>
      <c r="H63" s="28"/>
      <c r="J63"/>
      <c r="K63"/>
    </row>
    <row r="64" ht="14.25" customHeight="1" spans="1:11">
      <c r="A64" s="44"/>
      <c r="B64" s="24" t="s">
        <v>119</v>
      </c>
      <c r="C64" s="38"/>
      <c r="D64" s="26" t="s">
        <v>120</v>
      </c>
      <c r="E64" s="61">
        <v>2</v>
      </c>
      <c r="F64" s="28">
        <v>0.3</v>
      </c>
      <c r="G64" s="61" t="s">
        <v>40</v>
      </c>
      <c r="H64" s="28" t="s">
        <v>40</v>
      </c>
      <c r="J64"/>
      <c r="K64"/>
    </row>
    <row r="65" ht="14.25" customHeight="1" spans="1:11">
      <c r="A65" s="23" t="s">
        <v>121</v>
      </c>
      <c r="B65" s="24" t="s">
        <v>122</v>
      </c>
      <c r="C65" s="38" t="s">
        <v>98</v>
      </c>
      <c r="D65" s="26" t="s">
        <v>13</v>
      </c>
      <c r="E65" s="61">
        <f>F65*7.15*1.1</f>
        <v>0.55055</v>
      </c>
      <c r="F65" s="28">
        <v>0.07</v>
      </c>
      <c r="G65" s="61">
        <v>7.5</v>
      </c>
      <c r="H65" s="28">
        <v>1.15</v>
      </c>
      <c r="J65"/>
      <c r="K65"/>
    </row>
    <row r="66" ht="14.25" customHeight="1" spans="1:8">
      <c r="A66" s="23"/>
      <c r="B66" s="24" t="s">
        <v>123</v>
      </c>
      <c r="C66" s="38" t="s">
        <v>98</v>
      </c>
      <c r="D66" s="26" t="s">
        <v>24</v>
      </c>
      <c r="E66" s="61">
        <f t="shared" ref="E66:E77" si="8">F66*7.15*1.1</f>
        <v>0.511225</v>
      </c>
      <c r="F66" s="28">
        <v>0.065</v>
      </c>
      <c r="G66" s="61">
        <v>7.8</v>
      </c>
      <c r="H66" s="28">
        <v>1.2</v>
      </c>
    </row>
    <row r="67" ht="14.25" customHeight="1" spans="1:8">
      <c r="A67" s="23"/>
      <c r="B67" s="24" t="s">
        <v>124</v>
      </c>
      <c r="C67" s="38" t="s">
        <v>98</v>
      </c>
      <c r="D67" s="26" t="s">
        <v>13</v>
      </c>
      <c r="E67" s="61">
        <f t="shared" si="8"/>
        <v>0.6292</v>
      </c>
      <c r="F67" s="28">
        <v>0.08</v>
      </c>
      <c r="G67" s="61">
        <v>8</v>
      </c>
      <c r="H67" s="28">
        <f t="shared" ref="H67:H70" si="9">G67/7*1.05</f>
        <v>1.2</v>
      </c>
    </row>
    <row r="68" ht="14.25" customHeight="1" spans="1:8">
      <c r="A68" s="23"/>
      <c r="B68" s="24" t="s">
        <v>125</v>
      </c>
      <c r="C68" s="38" t="s">
        <v>98</v>
      </c>
      <c r="D68" s="26" t="s">
        <v>24</v>
      </c>
      <c r="E68" s="61">
        <f t="shared" si="8"/>
        <v>0.55055</v>
      </c>
      <c r="F68" s="28">
        <v>0.07</v>
      </c>
      <c r="G68" s="61">
        <v>8.3</v>
      </c>
      <c r="H68" s="28">
        <f t="shared" si="9"/>
        <v>1.245</v>
      </c>
    </row>
    <row r="69" ht="14.25" customHeight="1" spans="1:8">
      <c r="A69" s="23" t="s">
        <v>126</v>
      </c>
      <c r="B69" s="24" t="s">
        <v>127</v>
      </c>
      <c r="C69" s="38" t="s">
        <v>98</v>
      </c>
      <c r="D69" s="26" t="s">
        <v>13</v>
      </c>
      <c r="E69" s="61">
        <f t="shared" si="8"/>
        <v>0.6292</v>
      </c>
      <c r="F69" s="28">
        <v>0.08</v>
      </c>
      <c r="G69" s="61">
        <v>8</v>
      </c>
      <c r="H69" s="28">
        <f t="shared" si="9"/>
        <v>1.2</v>
      </c>
    </row>
    <row r="70" ht="14.25" customHeight="1" spans="1:8">
      <c r="A70" s="23"/>
      <c r="B70" s="24" t="s">
        <v>128</v>
      </c>
      <c r="C70" s="38" t="s">
        <v>98</v>
      </c>
      <c r="D70" s="26" t="s">
        <v>24</v>
      </c>
      <c r="E70" s="61">
        <f t="shared" si="8"/>
        <v>0.55055</v>
      </c>
      <c r="F70" s="28">
        <v>0.07</v>
      </c>
      <c r="G70" s="61">
        <v>8.3</v>
      </c>
      <c r="H70" s="28">
        <f t="shared" si="9"/>
        <v>1.245</v>
      </c>
    </row>
    <row r="71" ht="14.25" customHeight="1" spans="1:8">
      <c r="A71" s="23"/>
      <c r="B71" s="24" t="s">
        <v>129</v>
      </c>
      <c r="C71" s="38" t="s">
        <v>98</v>
      </c>
      <c r="D71" s="26" t="s">
        <v>13</v>
      </c>
      <c r="E71" s="61">
        <f t="shared" si="8"/>
        <v>0.55055</v>
      </c>
      <c r="F71" s="28">
        <v>0.07</v>
      </c>
      <c r="G71" s="61">
        <v>7.5</v>
      </c>
      <c r="H71" s="28">
        <v>1.15</v>
      </c>
    </row>
    <row r="72" ht="14.25" customHeight="1" spans="1:8">
      <c r="A72" s="23"/>
      <c r="B72" s="24" t="s">
        <v>130</v>
      </c>
      <c r="C72" s="38" t="s">
        <v>98</v>
      </c>
      <c r="D72" s="26" t="s">
        <v>24</v>
      </c>
      <c r="E72" s="61">
        <f t="shared" si="8"/>
        <v>0.511225</v>
      </c>
      <c r="F72" s="28">
        <v>0.065</v>
      </c>
      <c r="G72" s="61">
        <v>7.8</v>
      </c>
      <c r="H72" s="28">
        <v>1.2</v>
      </c>
    </row>
    <row r="73" ht="14.25" customHeight="1" spans="1:8">
      <c r="A73" s="40" t="s">
        <v>131</v>
      </c>
      <c r="B73" s="24" t="s">
        <v>132</v>
      </c>
      <c r="C73" s="38" t="s">
        <v>98</v>
      </c>
      <c r="D73" s="56" t="s">
        <v>13</v>
      </c>
      <c r="E73" s="39">
        <f t="shared" si="8"/>
        <v>1.1011</v>
      </c>
      <c r="F73" s="28">
        <v>0.14</v>
      </c>
      <c r="G73" s="39">
        <v>34</v>
      </c>
      <c r="H73" s="28">
        <f t="shared" ref="H73:H76" si="10">G73/7*1.05</f>
        <v>5.1</v>
      </c>
    </row>
    <row r="74" ht="14.25" customHeight="1" spans="1:8">
      <c r="A74" s="43"/>
      <c r="B74" s="24" t="s">
        <v>133</v>
      </c>
      <c r="C74" s="38" t="s">
        <v>98</v>
      </c>
      <c r="D74" s="57"/>
      <c r="E74" s="39">
        <f t="shared" si="8"/>
        <v>1.219075</v>
      </c>
      <c r="F74" s="28">
        <v>0.155</v>
      </c>
      <c r="G74" s="39">
        <v>36</v>
      </c>
      <c r="H74" s="28">
        <f t="shared" si="10"/>
        <v>5.4</v>
      </c>
    </row>
    <row r="75" ht="14.25" customHeight="1" spans="1:8">
      <c r="A75" s="43"/>
      <c r="B75" s="24" t="s">
        <v>134</v>
      </c>
      <c r="C75" s="38" t="s">
        <v>98</v>
      </c>
      <c r="D75" s="57"/>
      <c r="E75" s="39">
        <f t="shared" si="8"/>
        <v>1.2584</v>
      </c>
      <c r="F75" s="28">
        <v>0.16</v>
      </c>
      <c r="G75" s="39">
        <v>35</v>
      </c>
      <c r="H75" s="28">
        <f t="shared" si="10"/>
        <v>5.25</v>
      </c>
    </row>
    <row r="76" ht="14.85" customHeight="1" spans="1:8">
      <c r="A76" s="44"/>
      <c r="B76" s="24" t="s">
        <v>135</v>
      </c>
      <c r="C76" s="38" t="s">
        <v>98</v>
      </c>
      <c r="D76" s="60"/>
      <c r="E76" s="39">
        <f t="shared" si="8"/>
        <v>1.140425</v>
      </c>
      <c r="F76" s="28">
        <v>0.145</v>
      </c>
      <c r="G76" s="39">
        <v>37</v>
      </c>
      <c r="H76" s="28">
        <f t="shared" si="10"/>
        <v>5.55</v>
      </c>
    </row>
    <row r="77" ht="14.85" customHeight="1" spans="1:8">
      <c r="A77" s="43"/>
      <c r="B77" s="70" t="s">
        <v>136</v>
      </c>
      <c r="C77" s="71" t="s">
        <v>98</v>
      </c>
      <c r="D77" s="72" t="s">
        <v>13</v>
      </c>
      <c r="E77" s="73">
        <f t="shared" si="8"/>
        <v>3.38195</v>
      </c>
      <c r="F77" s="74">
        <v>0.43</v>
      </c>
      <c r="G77" s="73" t="s">
        <v>40</v>
      </c>
      <c r="H77" s="74" t="s">
        <v>40</v>
      </c>
    </row>
    <row r="78" ht="14.25" customHeight="1" spans="1:8">
      <c r="A78" s="40" t="s">
        <v>137</v>
      </c>
      <c r="B78" s="70" t="s">
        <v>138</v>
      </c>
      <c r="C78" s="71" t="s">
        <v>98</v>
      </c>
      <c r="D78" s="72" t="s">
        <v>13</v>
      </c>
      <c r="E78" s="73">
        <f t="shared" ref="E78:E84" si="11">F78*7.15*1.1</f>
        <v>3.146</v>
      </c>
      <c r="F78" s="74">
        <v>0.4</v>
      </c>
      <c r="G78" s="73" t="s">
        <v>40</v>
      </c>
      <c r="H78" s="74" t="s">
        <v>40</v>
      </c>
    </row>
    <row r="79" ht="14.25" customHeight="1" spans="1:8">
      <c r="A79" s="43"/>
      <c r="B79" s="70" t="s">
        <v>139</v>
      </c>
      <c r="C79" s="71" t="s">
        <v>98</v>
      </c>
      <c r="D79" s="72" t="s">
        <v>13</v>
      </c>
      <c r="E79" s="73">
        <f t="shared" si="11"/>
        <v>2.43815</v>
      </c>
      <c r="F79" s="74">
        <v>0.31</v>
      </c>
      <c r="G79" s="73" t="s">
        <v>40</v>
      </c>
      <c r="H79" s="74" t="s">
        <v>40</v>
      </c>
    </row>
    <row r="80" ht="14.25" customHeight="1" spans="1:8">
      <c r="A80" s="43"/>
      <c r="B80" s="70" t="s">
        <v>140</v>
      </c>
      <c r="C80" s="71" t="s">
        <v>98</v>
      </c>
      <c r="D80" s="72" t="s">
        <v>13</v>
      </c>
      <c r="E80" s="73">
        <f t="shared" si="11"/>
        <v>2.28085</v>
      </c>
      <c r="F80" s="74">
        <v>0.29</v>
      </c>
      <c r="G80" s="73" t="s">
        <v>40</v>
      </c>
      <c r="H80" s="74" t="s">
        <v>40</v>
      </c>
    </row>
    <row r="81" ht="14.25" customHeight="1" spans="1:8">
      <c r="A81" s="43"/>
      <c r="B81" s="45" t="s">
        <v>141</v>
      </c>
      <c r="C81" s="38" t="s">
        <v>98</v>
      </c>
      <c r="D81" s="26" t="s">
        <v>13</v>
      </c>
      <c r="E81" s="39">
        <f t="shared" si="11"/>
        <v>1.7303</v>
      </c>
      <c r="F81" s="28">
        <v>0.22</v>
      </c>
      <c r="G81" s="39" t="s">
        <v>40</v>
      </c>
      <c r="H81" s="28" t="s">
        <v>40</v>
      </c>
    </row>
    <row r="82" ht="12.95" customHeight="1" spans="1:8">
      <c r="A82" s="43"/>
      <c r="B82" s="45" t="s">
        <v>142</v>
      </c>
      <c r="C82" s="38" t="s">
        <v>98</v>
      </c>
      <c r="D82" s="26" t="s">
        <v>13</v>
      </c>
      <c r="E82" s="39">
        <f t="shared" si="11"/>
        <v>1.65165</v>
      </c>
      <c r="F82" s="28">
        <v>0.21</v>
      </c>
      <c r="G82" s="39" t="s">
        <v>40</v>
      </c>
      <c r="H82" s="28" t="s">
        <v>40</v>
      </c>
    </row>
    <row r="83" ht="12.95" customHeight="1" spans="1:8">
      <c r="A83" s="44"/>
      <c r="B83" s="45" t="s">
        <v>143</v>
      </c>
      <c r="C83" s="38" t="s">
        <v>98</v>
      </c>
      <c r="D83" s="26" t="s">
        <v>13</v>
      </c>
      <c r="E83" s="39">
        <f t="shared" si="11"/>
        <v>1.7303</v>
      </c>
      <c r="F83" s="51">
        <v>0.22</v>
      </c>
      <c r="G83" s="39">
        <v>35</v>
      </c>
      <c r="H83" s="51">
        <v>5.05</v>
      </c>
    </row>
    <row r="84" ht="12.95" customHeight="1" spans="1:8">
      <c r="A84" s="44"/>
      <c r="B84" s="45" t="s">
        <v>144</v>
      </c>
      <c r="C84" s="38" t="s">
        <v>98</v>
      </c>
      <c r="D84" s="26" t="s">
        <v>13</v>
      </c>
      <c r="E84" s="39">
        <f t="shared" si="11"/>
        <v>1.65165</v>
      </c>
      <c r="F84" s="51">
        <v>0.21</v>
      </c>
      <c r="G84" s="39">
        <v>33</v>
      </c>
      <c r="H84" s="51">
        <v>4.75</v>
      </c>
    </row>
    <row r="85" ht="30" spans="1:8">
      <c r="A85" s="23" t="s">
        <v>145</v>
      </c>
      <c r="B85" s="24" t="s">
        <v>146</v>
      </c>
      <c r="C85" s="24" t="s">
        <v>98</v>
      </c>
      <c r="D85" s="26" t="s">
        <v>13</v>
      </c>
      <c r="E85" s="27">
        <v>1.4</v>
      </c>
      <c r="F85" s="28">
        <v>0.175</v>
      </c>
      <c r="G85" s="27">
        <v>65</v>
      </c>
      <c r="H85" s="28">
        <f>G85/7*1.05</f>
        <v>9.75</v>
      </c>
    </row>
    <row r="86" spans="1:8">
      <c r="A86" s="23"/>
      <c r="B86" s="24" t="s">
        <v>147</v>
      </c>
      <c r="C86" s="24"/>
      <c r="D86" s="26"/>
      <c r="E86" s="27">
        <v>1.2</v>
      </c>
      <c r="F86" s="28">
        <v>0.15</v>
      </c>
      <c r="G86" s="27">
        <v>55</v>
      </c>
      <c r="H86" s="28">
        <f>G86/7*1.05</f>
        <v>8.25</v>
      </c>
    </row>
    <row r="87" ht="30" spans="1:8">
      <c r="A87" s="23"/>
      <c r="B87" s="24" t="s">
        <v>148</v>
      </c>
      <c r="C87" s="24" t="s">
        <v>98</v>
      </c>
      <c r="D87" s="26" t="s">
        <v>13</v>
      </c>
      <c r="E87" s="27">
        <v>1.75</v>
      </c>
      <c r="F87" s="28">
        <v>0.22</v>
      </c>
      <c r="G87" s="27">
        <v>70</v>
      </c>
      <c r="H87" s="28">
        <f>G87/7*1.05</f>
        <v>10.5</v>
      </c>
    </row>
    <row r="88" spans="1:8">
      <c r="A88" s="23"/>
      <c r="B88" s="24" t="s">
        <v>149</v>
      </c>
      <c r="C88" s="24"/>
      <c r="D88" s="26"/>
      <c r="E88" s="27">
        <v>0.95</v>
      </c>
      <c r="F88" s="28">
        <v>0.12</v>
      </c>
      <c r="G88" s="27">
        <v>55</v>
      </c>
      <c r="H88" s="28">
        <f>G88/7*1.05</f>
        <v>8.25</v>
      </c>
    </row>
    <row r="89" ht="14.65" customHeight="1" spans="1:8">
      <c r="A89" s="23"/>
      <c r="B89" s="24" t="s">
        <v>150</v>
      </c>
      <c r="C89" s="24" t="s">
        <v>98</v>
      </c>
      <c r="D89" s="26" t="s">
        <v>13</v>
      </c>
      <c r="E89" s="27">
        <v>3.1</v>
      </c>
      <c r="F89" s="28">
        <v>0.4</v>
      </c>
      <c r="G89" s="27" t="s">
        <v>40</v>
      </c>
      <c r="H89" s="28" t="s">
        <v>40</v>
      </c>
    </row>
    <row r="90" ht="14.65" customHeight="1" spans="1:8">
      <c r="A90" s="23"/>
      <c r="B90" s="24" t="s">
        <v>151</v>
      </c>
      <c r="C90" s="24" t="s">
        <v>98</v>
      </c>
      <c r="D90" s="26" t="s">
        <v>13</v>
      </c>
      <c r="E90" s="27">
        <f t="shared" ref="E90" si="12">F90*7.15*1.1</f>
        <v>1.96625</v>
      </c>
      <c r="F90" s="28">
        <v>0.25</v>
      </c>
      <c r="G90" s="27" t="s">
        <v>40</v>
      </c>
      <c r="H90" s="28" t="s">
        <v>40</v>
      </c>
    </row>
    <row r="91" ht="14.25" customHeight="1" spans="1:8">
      <c r="A91" s="23" t="s">
        <v>152</v>
      </c>
      <c r="B91" s="45" t="s">
        <v>153</v>
      </c>
      <c r="C91" s="24" t="s">
        <v>98</v>
      </c>
      <c r="D91" s="26" t="s">
        <v>13</v>
      </c>
      <c r="E91" s="27">
        <f t="shared" ref="E91" si="13">F91*7.2*1.05</f>
        <v>2.646</v>
      </c>
      <c r="F91" s="28">
        <v>0.35</v>
      </c>
      <c r="G91" s="27">
        <v>110</v>
      </c>
      <c r="H91" s="28">
        <f>G91/7*1.05</f>
        <v>16.5</v>
      </c>
    </row>
    <row r="92" ht="30" spans="1:8">
      <c r="A92" s="40" t="s">
        <v>154</v>
      </c>
      <c r="B92" s="45" t="s">
        <v>155</v>
      </c>
      <c r="C92" s="24" t="s">
        <v>98</v>
      </c>
      <c r="D92" s="26" t="s">
        <v>73</v>
      </c>
      <c r="E92" s="27">
        <v>3</v>
      </c>
      <c r="F92" s="66">
        <v>0.375</v>
      </c>
      <c r="G92" s="27">
        <v>100</v>
      </c>
      <c r="H92" s="66">
        <f>G92/7*1.05</f>
        <v>15</v>
      </c>
    </row>
    <row r="93" ht="30" spans="1:8">
      <c r="A93" s="43"/>
      <c r="B93" s="45" t="s">
        <v>156</v>
      </c>
      <c r="C93" s="24" t="s">
        <v>98</v>
      </c>
      <c r="D93" s="26" t="s">
        <v>73</v>
      </c>
      <c r="E93" s="27">
        <v>3</v>
      </c>
      <c r="F93" s="66">
        <v>0.375</v>
      </c>
      <c r="G93" s="27">
        <v>100</v>
      </c>
      <c r="H93" s="66">
        <f>G93/7*1.05</f>
        <v>15</v>
      </c>
    </row>
    <row r="94" ht="30" spans="1:8">
      <c r="A94" s="44"/>
      <c r="B94" s="45" t="s">
        <v>157</v>
      </c>
      <c r="C94" s="24" t="s">
        <v>98</v>
      </c>
      <c r="D94" s="26" t="s">
        <v>73</v>
      </c>
      <c r="E94" s="27">
        <f>F94*7.15*1.1</f>
        <v>5.89875</v>
      </c>
      <c r="F94" s="66">
        <v>0.75</v>
      </c>
      <c r="G94" s="27">
        <v>180</v>
      </c>
      <c r="H94" s="66">
        <v>28</v>
      </c>
    </row>
    <row r="95" spans="1:8">
      <c r="A95" s="23" t="s">
        <v>158</v>
      </c>
      <c r="B95" s="24" t="s">
        <v>159</v>
      </c>
      <c r="C95" s="38" t="s">
        <v>98</v>
      </c>
      <c r="D95" s="26" t="s">
        <v>13</v>
      </c>
      <c r="E95" s="27">
        <v>1.15</v>
      </c>
      <c r="F95" s="51">
        <v>0.14</v>
      </c>
      <c r="G95" s="27">
        <v>40</v>
      </c>
      <c r="H95" s="51">
        <f t="shared" ref="H95:H98" si="14">G95/7*1.05</f>
        <v>6</v>
      </c>
    </row>
    <row r="96" spans="1:8">
      <c r="A96" s="23"/>
      <c r="B96" s="45" t="s">
        <v>160</v>
      </c>
      <c r="C96" s="38"/>
      <c r="D96" s="26" t="s">
        <v>13</v>
      </c>
      <c r="E96" s="27">
        <v>1.05</v>
      </c>
      <c r="F96" s="51">
        <v>0.13</v>
      </c>
      <c r="G96" s="27">
        <v>38</v>
      </c>
      <c r="H96" s="51">
        <f t="shared" si="14"/>
        <v>5.7</v>
      </c>
    </row>
    <row r="97" spans="1:8">
      <c r="A97" s="23"/>
      <c r="B97" s="45" t="s">
        <v>161</v>
      </c>
      <c r="C97" s="38"/>
      <c r="D97" s="26" t="s">
        <v>24</v>
      </c>
      <c r="E97" s="27">
        <v>1</v>
      </c>
      <c r="F97" s="51">
        <v>0.125</v>
      </c>
      <c r="G97" s="27">
        <v>38</v>
      </c>
      <c r="H97" s="51">
        <f t="shared" si="14"/>
        <v>5.7</v>
      </c>
    </row>
    <row r="98" spans="1:8">
      <c r="A98" s="23"/>
      <c r="B98" s="24" t="s">
        <v>162</v>
      </c>
      <c r="C98" s="38"/>
      <c r="D98" s="26" t="s">
        <v>13</v>
      </c>
      <c r="E98" s="27">
        <v>1.45</v>
      </c>
      <c r="F98" s="51">
        <v>0.18</v>
      </c>
      <c r="G98" s="27">
        <v>90</v>
      </c>
      <c r="H98" s="51">
        <f t="shared" si="14"/>
        <v>13.5</v>
      </c>
    </row>
    <row r="99" customHeight="1" spans="1:8">
      <c r="A99" s="23"/>
      <c r="B99" s="24" t="s">
        <v>163</v>
      </c>
      <c r="C99" s="38"/>
      <c r="D99" s="26" t="s">
        <v>33</v>
      </c>
      <c r="E99" s="75" t="s">
        <v>40</v>
      </c>
      <c r="F99" s="66" t="s">
        <v>40</v>
      </c>
      <c r="G99" s="75" t="s">
        <v>40</v>
      </c>
      <c r="H99" s="66" t="s">
        <v>40</v>
      </c>
    </row>
    <row r="100" ht="30" spans="1:8">
      <c r="A100" s="76" t="s">
        <v>164</v>
      </c>
      <c r="B100" s="24" t="s">
        <v>165</v>
      </c>
      <c r="C100" s="38" t="s">
        <v>98</v>
      </c>
      <c r="D100" s="26" t="s">
        <v>13</v>
      </c>
      <c r="E100" s="39">
        <v>1.35</v>
      </c>
      <c r="F100" s="51">
        <f>E100/7.15/1.03</f>
        <v>0.183311833797271</v>
      </c>
      <c r="G100" s="39">
        <v>100</v>
      </c>
      <c r="H100" s="51">
        <f t="shared" ref="H100:H102" si="15">G100/7*1.05</f>
        <v>15</v>
      </c>
    </row>
    <row r="101" ht="30" spans="1:8">
      <c r="A101" s="76"/>
      <c r="B101" s="24" t="s">
        <v>166</v>
      </c>
      <c r="C101" s="38"/>
      <c r="D101" s="26" t="s">
        <v>13</v>
      </c>
      <c r="E101" s="39">
        <f>F101*7.15*1.1</f>
        <v>1.2584</v>
      </c>
      <c r="F101" s="51">
        <v>0.16</v>
      </c>
      <c r="G101" s="39">
        <v>95</v>
      </c>
      <c r="H101" s="51">
        <f t="shared" si="15"/>
        <v>14.25</v>
      </c>
    </row>
    <row r="102" ht="30" spans="1:8">
      <c r="A102" s="76"/>
      <c r="B102" s="24" t="s">
        <v>167</v>
      </c>
      <c r="C102" s="38"/>
      <c r="D102" s="26" t="s">
        <v>24</v>
      </c>
      <c r="E102" s="39">
        <f>F102*7.15*1.1</f>
        <v>1.2584</v>
      </c>
      <c r="F102" s="51">
        <v>0.16</v>
      </c>
      <c r="G102" s="39">
        <v>95</v>
      </c>
      <c r="H102" s="51">
        <f t="shared" si="15"/>
        <v>14.25</v>
      </c>
    </row>
    <row r="103" ht="50" customHeight="1" spans="1:8">
      <c r="A103" s="77" t="s">
        <v>168</v>
      </c>
      <c r="B103" s="45" t="s">
        <v>169</v>
      </c>
      <c r="C103" s="24" t="s">
        <v>98</v>
      </c>
      <c r="D103" s="26" t="s">
        <v>13</v>
      </c>
      <c r="E103" s="39">
        <f>F103*7.15*1.1</f>
        <v>0.86515</v>
      </c>
      <c r="F103" s="51">
        <v>0.11</v>
      </c>
      <c r="G103" s="39">
        <v>30</v>
      </c>
      <c r="H103" s="51">
        <v>4.05</v>
      </c>
    </row>
    <row r="104" ht="30" spans="1:8">
      <c r="A104" s="78"/>
      <c r="B104" s="45" t="s">
        <v>170</v>
      </c>
      <c r="C104" s="38" t="s">
        <v>98</v>
      </c>
      <c r="D104" s="26" t="s">
        <v>13</v>
      </c>
      <c r="E104" s="39">
        <f>F104*7.15*1.1</f>
        <v>0.9438</v>
      </c>
      <c r="F104" s="51">
        <v>0.12</v>
      </c>
      <c r="G104" s="39">
        <v>29</v>
      </c>
      <c r="H104" s="51">
        <v>4</v>
      </c>
    </row>
    <row r="105" ht="30" spans="1:8">
      <c r="A105" s="78"/>
      <c r="B105" s="45" t="s">
        <v>171</v>
      </c>
      <c r="C105" s="38"/>
      <c r="D105" s="26" t="s">
        <v>24</v>
      </c>
      <c r="E105" s="39">
        <f>F105*7.15*1.1</f>
        <v>0.7865</v>
      </c>
      <c r="F105" s="51">
        <v>0.1</v>
      </c>
      <c r="G105" s="39">
        <v>29</v>
      </c>
      <c r="H105" s="51">
        <v>4</v>
      </c>
    </row>
    <row r="106" ht="30" spans="1:8">
      <c r="A106" s="78"/>
      <c r="B106" s="45" t="s">
        <v>172</v>
      </c>
      <c r="C106" s="38"/>
      <c r="D106" s="26" t="s">
        <v>13</v>
      </c>
      <c r="E106" s="39">
        <f>F106*7.15*1.1</f>
        <v>0.86515</v>
      </c>
      <c r="F106" s="51">
        <v>0.11</v>
      </c>
      <c r="G106" s="39">
        <v>28</v>
      </c>
      <c r="H106" s="51">
        <v>3.95</v>
      </c>
    </row>
    <row r="107" ht="30" spans="1:8">
      <c r="A107" s="78"/>
      <c r="B107" s="24" t="s">
        <v>173</v>
      </c>
      <c r="C107" s="38"/>
      <c r="D107" s="26" t="s">
        <v>13</v>
      </c>
      <c r="E107" s="39">
        <f t="shared" ref="E107:E114" si="16">F107*7.15*1.1</f>
        <v>1.1011</v>
      </c>
      <c r="F107" s="51">
        <v>0.14</v>
      </c>
      <c r="G107" s="39">
        <v>32</v>
      </c>
      <c r="H107" s="51">
        <f t="shared" ref="H107" si="17">G107/7.15/1.03</f>
        <v>4.34516939371308</v>
      </c>
    </row>
    <row r="108" ht="30" spans="1:8">
      <c r="A108" s="78"/>
      <c r="B108" s="24" t="s">
        <v>174</v>
      </c>
      <c r="C108" s="38"/>
      <c r="D108" s="26" t="s">
        <v>13</v>
      </c>
      <c r="E108" s="39">
        <f t="shared" si="16"/>
        <v>0.9438</v>
      </c>
      <c r="F108" s="51">
        <v>0.12</v>
      </c>
      <c r="G108" s="39">
        <v>30</v>
      </c>
      <c r="H108" s="51">
        <v>4.05</v>
      </c>
    </row>
    <row r="109" spans="1:8">
      <c r="A109" s="79"/>
      <c r="B109" s="24" t="s">
        <v>175</v>
      </c>
      <c r="C109" s="24"/>
      <c r="D109" s="26" t="s">
        <v>13</v>
      </c>
      <c r="E109" s="39">
        <f t="shared" si="16"/>
        <v>3.9325</v>
      </c>
      <c r="F109" s="51">
        <v>0.5</v>
      </c>
      <c r="G109" s="39">
        <v>100</v>
      </c>
      <c r="H109" s="51">
        <v>13.5</v>
      </c>
    </row>
    <row r="110" customHeight="1" spans="1:8">
      <c r="A110" s="23" t="s">
        <v>176</v>
      </c>
      <c r="B110" s="24" t="s">
        <v>177</v>
      </c>
      <c r="C110" s="24" t="s">
        <v>98</v>
      </c>
      <c r="D110" s="26" t="s">
        <v>13</v>
      </c>
      <c r="E110" s="39">
        <f t="shared" si="16"/>
        <v>0.9438</v>
      </c>
      <c r="F110" s="51">
        <v>0.12</v>
      </c>
      <c r="G110" s="39">
        <v>24</v>
      </c>
      <c r="H110" s="51">
        <v>3.3</v>
      </c>
    </row>
    <row r="111" spans="1:8">
      <c r="A111" s="23"/>
      <c r="B111" s="24" t="s">
        <v>178</v>
      </c>
      <c r="C111" s="24"/>
      <c r="D111" s="26" t="s">
        <v>24</v>
      </c>
      <c r="E111" s="39">
        <f t="shared" si="16"/>
        <v>0.7865</v>
      </c>
      <c r="F111" s="51">
        <v>0.1</v>
      </c>
      <c r="G111" s="39">
        <v>24</v>
      </c>
      <c r="H111" s="51">
        <v>3.3</v>
      </c>
    </row>
    <row r="112" spans="1:8">
      <c r="A112" s="23"/>
      <c r="B112" s="24" t="s">
        <v>179</v>
      </c>
      <c r="C112" s="24"/>
      <c r="D112" s="26" t="s">
        <v>24</v>
      </c>
      <c r="E112" s="39">
        <f t="shared" si="16"/>
        <v>0.70785</v>
      </c>
      <c r="F112" s="51">
        <v>0.09</v>
      </c>
      <c r="G112" s="31">
        <v>24</v>
      </c>
      <c r="H112" s="32">
        <v>3.2</v>
      </c>
    </row>
    <row r="113" spans="1:8">
      <c r="A113" s="23"/>
      <c r="B113" s="45" t="s">
        <v>180</v>
      </c>
      <c r="C113" s="24"/>
      <c r="D113" s="26"/>
      <c r="E113" s="39">
        <f t="shared" si="16"/>
        <v>0.7865</v>
      </c>
      <c r="F113" s="51">
        <v>0.1</v>
      </c>
      <c r="G113" s="34"/>
      <c r="H113" s="35"/>
    </row>
    <row r="114" spans="1:8">
      <c r="A114" s="23"/>
      <c r="B114" s="24" t="s">
        <v>181</v>
      </c>
      <c r="C114" s="24"/>
      <c r="D114" s="26" t="s">
        <v>13</v>
      </c>
      <c r="E114" s="39">
        <f t="shared" si="16"/>
        <v>0.86515</v>
      </c>
      <c r="F114" s="51">
        <v>0.11</v>
      </c>
      <c r="G114" s="39">
        <v>24</v>
      </c>
      <c r="H114" s="51">
        <v>3.3</v>
      </c>
    </row>
    <row r="115" spans="1:8">
      <c r="A115" s="40" t="s">
        <v>182</v>
      </c>
      <c r="B115" s="24" t="s">
        <v>183</v>
      </c>
      <c r="C115" s="38"/>
      <c r="D115" s="26" t="s">
        <v>13</v>
      </c>
      <c r="E115" s="80">
        <v>1.9</v>
      </c>
      <c r="F115" s="28">
        <v>0.25</v>
      </c>
      <c r="G115" s="81">
        <v>80</v>
      </c>
      <c r="H115" s="51">
        <f>G115/7*1.05</f>
        <v>12</v>
      </c>
    </row>
    <row r="116" spans="1:8">
      <c r="A116" s="44"/>
      <c r="B116" s="24" t="s">
        <v>184</v>
      </c>
      <c r="C116" s="38"/>
      <c r="D116" s="26" t="s">
        <v>13</v>
      </c>
      <c r="E116" s="80">
        <v>2.5</v>
      </c>
      <c r="F116" s="28">
        <v>0.35</v>
      </c>
      <c r="G116" s="81">
        <v>100</v>
      </c>
      <c r="H116" s="51">
        <f>G116/7*1.05</f>
        <v>15</v>
      </c>
    </row>
    <row r="117" spans="1:8">
      <c r="A117" s="40" t="s">
        <v>185</v>
      </c>
      <c r="B117" s="24" t="s">
        <v>186</v>
      </c>
      <c r="C117" s="38"/>
      <c r="D117" s="26" t="s">
        <v>13</v>
      </c>
      <c r="E117" s="80">
        <v>1.9</v>
      </c>
      <c r="F117" s="28">
        <v>0.25</v>
      </c>
      <c r="G117" s="81">
        <v>80</v>
      </c>
      <c r="H117" s="51">
        <f>G117/7*1.05</f>
        <v>12</v>
      </c>
    </row>
    <row r="118" spans="1:8">
      <c r="A118" s="44"/>
      <c r="B118" s="24" t="s">
        <v>187</v>
      </c>
      <c r="C118" s="38"/>
      <c r="D118" s="26" t="s">
        <v>13</v>
      </c>
      <c r="E118" s="80">
        <v>2.5</v>
      </c>
      <c r="F118" s="28">
        <v>0.35</v>
      </c>
      <c r="G118" s="81">
        <v>100</v>
      </c>
      <c r="H118" s="51">
        <f>G118/7*1.05</f>
        <v>15</v>
      </c>
    </row>
    <row r="119" spans="1:8">
      <c r="A119" s="40" t="s">
        <v>188</v>
      </c>
      <c r="B119" s="24" t="s">
        <v>189</v>
      </c>
      <c r="C119" s="29" t="s">
        <v>98</v>
      </c>
      <c r="D119" s="46" t="s">
        <v>13</v>
      </c>
      <c r="E119" s="80">
        <v>4.5</v>
      </c>
      <c r="F119" s="28">
        <v>0.6</v>
      </c>
      <c r="G119" s="82" t="s">
        <v>40</v>
      </c>
      <c r="H119" s="80" t="s">
        <v>40</v>
      </c>
    </row>
    <row r="120" spans="1:13">
      <c r="A120" s="43"/>
      <c r="B120" s="24" t="s">
        <v>190</v>
      </c>
      <c r="C120" s="83"/>
      <c r="D120" s="84"/>
      <c r="E120" s="80">
        <v>5.5</v>
      </c>
      <c r="F120" s="28">
        <v>0.75</v>
      </c>
      <c r="G120" s="85"/>
      <c r="H120" s="80"/>
      <c r="K120"/>
      <c r="L120"/>
      <c r="M120"/>
    </row>
    <row r="121" spans="1:13">
      <c r="A121" s="43"/>
      <c r="B121" s="24" t="s">
        <v>191</v>
      </c>
      <c r="C121" s="83"/>
      <c r="D121" s="84"/>
      <c r="E121" s="80">
        <v>3.8</v>
      </c>
      <c r="F121" s="28">
        <v>0.52</v>
      </c>
      <c r="G121" s="85"/>
      <c r="H121" s="80"/>
      <c r="K121"/>
      <c r="L121"/>
      <c r="M121"/>
    </row>
    <row r="122" spans="1:13">
      <c r="A122" s="44"/>
      <c r="B122" s="24" t="s">
        <v>192</v>
      </c>
      <c r="C122" s="33"/>
      <c r="D122" s="47"/>
      <c r="E122" s="80">
        <v>4.7</v>
      </c>
      <c r="F122" s="28">
        <v>0.64</v>
      </c>
      <c r="G122" s="86"/>
      <c r="H122" s="80"/>
      <c r="K122"/>
      <c r="L122"/>
      <c r="M122"/>
    </row>
    <row r="123" spans="1:13">
      <c r="A123" s="23" t="s">
        <v>193</v>
      </c>
      <c r="B123" s="24" t="s">
        <v>194</v>
      </c>
      <c r="C123" s="38" t="s">
        <v>98</v>
      </c>
      <c r="D123" s="26" t="s">
        <v>13</v>
      </c>
      <c r="E123" s="39">
        <v>1.1</v>
      </c>
      <c r="F123" s="51">
        <v>0.14</v>
      </c>
      <c r="G123" s="81">
        <v>60</v>
      </c>
      <c r="H123" s="51">
        <f t="shared" ref="H123:H129" si="18">G123/7*1.05</f>
        <v>9</v>
      </c>
      <c r="J123" s="87"/>
      <c r="K123"/>
      <c r="L123"/>
      <c r="M123"/>
    </row>
    <row r="124" spans="1:13">
      <c r="A124" s="23"/>
      <c r="B124" s="24" t="s">
        <v>195</v>
      </c>
      <c r="C124" s="38"/>
      <c r="D124" s="26" t="s">
        <v>13</v>
      </c>
      <c r="E124" s="39">
        <v>1.1</v>
      </c>
      <c r="F124" s="51">
        <v>0.14</v>
      </c>
      <c r="G124" s="81">
        <v>60</v>
      </c>
      <c r="H124" s="51">
        <f t="shared" si="18"/>
        <v>9</v>
      </c>
      <c r="K124"/>
      <c r="L124"/>
      <c r="M124"/>
    </row>
    <row r="125" spans="1:13">
      <c r="A125" s="23"/>
      <c r="B125" s="24" t="s">
        <v>196</v>
      </c>
      <c r="C125" s="38"/>
      <c r="D125" s="26" t="s">
        <v>13</v>
      </c>
      <c r="E125" s="39">
        <f t="shared" ref="E125:E131" si="19">F125*7.15*1.1</f>
        <v>1.2584</v>
      </c>
      <c r="F125" s="51">
        <v>0.16</v>
      </c>
      <c r="G125" s="81">
        <v>72</v>
      </c>
      <c r="H125" s="51">
        <f t="shared" si="18"/>
        <v>10.8</v>
      </c>
      <c r="K125"/>
      <c r="L125"/>
      <c r="M125"/>
    </row>
    <row r="126" spans="1:13">
      <c r="A126" s="23"/>
      <c r="B126" s="45" t="s">
        <v>197</v>
      </c>
      <c r="C126" s="38"/>
      <c r="D126" s="26" t="s">
        <v>13</v>
      </c>
      <c r="E126" s="39">
        <f t="shared" si="19"/>
        <v>1.17975</v>
      </c>
      <c r="F126" s="51">
        <v>0.15</v>
      </c>
      <c r="G126" s="81">
        <v>70</v>
      </c>
      <c r="H126" s="51">
        <f t="shared" si="18"/>
        <v>10.5</v>
      </c>
      <c r="K126"/>
      <c r="L126"/>
      <c r="M126"/>
    </row>
    <row r="127" spans="1:8">
      <c r="A127" s="23"/>
      <c r="B127" s="24" t="s">
        <v>198</v>
      </c>
      <c r="C127" s="38"/>
      <c r="D127" s="26" t="s">
        <v>13</v>
      </c>
      <c r="E127" s="39">
        <v>1.1</v>
      </c>
      <c r="F127" s="51">
        <v>0.14</v>
      </c>
      <c r="G127" s="81">
        <v>60</v>
      </c>
      <c r="H127" s="51">
        <f t="shared" si="18"/>
        <v>9</v>
      </c>
    </row>
    <row r="128" spans="1:8">
      <c r="A128" s="23"/>
      <c r="B128" s="24" t="s">
        <v>199</v>
      </c>
      <c r="C128" s="38"/>
      <c r="D128" s="26" t="s">
        <v>13</v>
      </c>
      <c r="E128" s="39">
        <v>1.1</v>
      </c>
      <c r="F128" s="51">
        <v>0.14</v>
      </c>
      <c r="G128" s="81">
        <v>60</v>
      </c>
      <c r="H128" s="51">
        <f t="shared" si="18"/>
        <v>9</v>
      </c>
    </row>
    <row r="129" spans="1:8">
      <c r="A129" s="23"/>
      <c r="B129" s="24" t="s">
        <v>200</v>
      </c>
      <c r="C129" s="38"/>
      <c r="D129" s="26" t="s">
        <v>13</v>
      </c>
      <c r="E129" s="39">
        <f t="shared" si="19"/>
        <v>1.2584</v>
      </c>
      <c r="F129" s="51">
        <v>0.16</v>
      </c>
      <c r="G129" s="82">
        <v>72</v>
      </c>
      <c r="H129" s="32">
        <f t="shared" si="18"/>
        <v>10.8</v>
      </c>
    </row>
    <row r="130" ht="28.5" spans="1:8">
      <c r="A130" s="23"/>
      <c r="B130" s="45" t="s">
        <v>201</v>
      </c>
      <c r="C130" s="38"/>
      <c r="D130" s="26" t="s">
        <v>13</v>
      </c>
      <c r="E130" s="39">
        <v>3.55</v>
      </c>
      <c r="F130" s="28">
        <v>0.45</v>
      </c>
      <c r="G130" s="86"/>
      <c r="H130" s="35"/>
    </row>
    <row r="131" spans="1:8">
      <c r="A131" s="23"/>
      <c r="B131" s="45" t="s">
        <v>202</v>
      </c>
      <c r="C131" s="38"/>
      <c r="D131" s="26" t="s">
        <v>13</v>
      </c>
      <c r="E131" s="39">
        <f t="shared" si="19"/>
        <v>1.17975</v>
      </c>
      <c r="F131" s="51">
        <v>0.15</v>
      </c>
      <c r="G131" s="81">
        <v>70</v>
      </c>
      <c r="H131" s="51">
        <f t="shared" ref="H131:H147" si="20">G131/7*1.05</f>
        <v>10.5</v>
      </c>
    </row>
    <row r="132" spans="1:8">
      <c r="A132" s="23"/>
      <c r="B132" s="24" t="s">
        <v>203</v>
      </c>
      <c r="C132" s="38"/>
      <c r="D132" s="26" t="s">
        <v>13</v>
      </c>
      <c r="E132" s="39">
        <v>1.1</v>
      </c>
      <c r="F132" s="51">
        <v>0.14</v>
      </c>
      <c r="G132" s="81">
        <v>60</v>
      </c>
      <c r="H132" s="51">
        <f t="shared" si="20"/>
        <v>9</v>
      </c>
    </row>
    <row r="133" spans="1:8">
      <c r="A133" s="23"/>
      <c r="B133" s="24" t="s">
        <v>204</v>
      </c>
      <c r="C133" s="38"/>
      <c r="D133" s="26" t="s">
        <v>13</v>
      </c>
      <c r="E133" s="39">
        <v>1.1</v>
      </c>
      <c r="F133" s="51">
        <v>0.14</v>
      </c>
      <c r="G133" s="81">
        <v>60</v>
      </c>
      <c r="H133" s="51">
        <f t="shared" si="20"/>
        <v>9</v>
      </c>
    </row>
    <row r="134" spans="1:8">
      <c r="A134" s="23"/>
      <c r="B134" s="24" t="s">
        <v>205</v>
      </c>
      <c r="C134" s="38"/>
      <c r="D134" s="26" t="s">
        <v>13</v>
      </c>
      <c r="E134" s="39">
        <f t="shared" ref="E134:E135" si="21">F134*7.15*1.1</f>
        <v>1.2584</v>
      </c>
      <c r="F134" s="51">
        <v>0.16</v>
      </c>
      <c r="G134" s="81">
        <v>72</v>
      </c>
      <c r="H134" s="51">
        <f t="shared" si="20"/>
        <v>10.8</v>
      </c>
    </row>
    <row r="135" spans="1:8">
      <c r="A135" s="23"/>
      <c r="B135" s="45" t="s">
        <v>206</v>
      </c>
      <c r="C135" s="38"/>
      <c r="D135" s="26" t="s">
        <v>13</v>
      </c>
      <c r="E135" s="39">
        <f t="shared" si="21"/>
        <v>1.17975</v>
      </c>
      <c r="F135" s="51">
        <v>0.15</v>
      </c>
      <c r="G135" s="81">
        <v>70</v>
      </c>
      <c r="H135" s="51">
        <f t="shared" si="20"/>
        <v>10.5</v>
      </c>
    </row>
    <row r="136" spans="1:8">
      <c r="A136" s="23"/>
      <c r="B136" s="24" t="s">
        <v>207</v>
      </c>
      <c r="C136" s="38"/>
      <c r="D136" s="26" t="s">
        <v>13</v>
      </c>
      <c r="E136" s="39">
        <v>1.1</v>
      </c>
      <c r="F136" s="51">
        <v>0.14</v>
      </c>
      <c r="G136" s="81">
        <v>60</v>
      </c>
      <c r="H136" s="51">
        <f t="shared" si="20"/>
        <v>9</v>
      </c>
    </row>
    <row r="137" customHeight="1" spans="1:8">
      <c r="A137" s="23" t="s">
        <v>208</v>
      </c>
      <c r="B137" s="24" t="s">
        <v>209</v>
      </c>
      <c r="C137" s="24" t="s">
        <v>98</v>
      </c>
      <c r="D137" s="26" t="s">
        <v>13</v>
      </c>
      <c r="E137" s="39">
        <v>1.1</v>
      </c>
      <c r="F137" s="51">
        <v>0.14</v>
      </c>
      <c r="G137" s="81">
        <v>60</v>
      </c>
      <c r="H137" s="51">
        <f t="shared" si="20"/>
        <v>9</v>
      </c>
    </row>
    <row r="138" customHeight="1" spans="1:8">
      <c r="A138" s="23"/>
      <c r="B138" s="65" t="s">
        <v>210</v>
      </c>
      <c r="C138" s="65" t="s">
        <v>98</v>
      </c>
      <c r="D138" s="67" t="s">
        <v>13</v>
      </c>
      <c r="E138" s="39">
        <f t="shared" ref="E138:E141" si="22">F138*7.15*1.1</f>
        <v>1.2584</v>
      </c>
      <c r="F138" s="51">
        <v>0.16</v>
      </c>
      <c r="G138" s="81">
        <v>72</v>
      </c>
      <c r="H138" s="51">
        <f t="shared" si="20"/>
        <v>10.8</v>
      </c>
    </row>
    <row r="139" s="1" customFormat="1" spans="1:8">
      <c r="A139" s="88"/>
      <c r="B139" s="65" t="s">
        <v>211</v>
      </c>
      <c r="C139" s="65" t="s">
        <v>98</v>
      </c>
      <c r="D139" s="67" t="s">
        <v>13</v>
      </c>
      <c r="E139" s="39">
        <f t="shared" si="22"/>
        <v>1.17975</v>
      </c>
      <c r="F139" s="51">
        <v>0.15</v>
      </c>
      <c r="G139" s="81">
        <v>70</v>
      </c>
      <c r="H139" s="51">
        <f t="shared" si="20"/>
        <v>10.5</v>
      </c>
    </row>
    <row r="140" spans="1:8">
      <c r="A140" s="23" t="s">
        <v>212</v>
      </c>
      <c r="B140" s="24" t="s">
        <v>213</v>
      </c>
      <c r="C140" s="38" t="s">
        <v>98</v>
      </c>
      <c r="D140" s="26" t="s">
        <v>13</v>
      </c>
      <c r="E140" s="39">
        <f t="shared" si="22"/>
        <v>1.2584</v>
      </c>
      <c r="F140" s="51">
        <v>0.16</v>
      </c>
      <c r="G140" s="81">
        <v>72</v>
      </c>
      <c r="H140" s="51">
        <f t="shared" si="20"/>
        <v>10.8</v>
      </c>
    </row>
    <row r="141" spans="1:8">
      <c r="A141" s="23"/>
      <c r="B141" s="24" t="s">
        <v>214</v>
      </c>
      <c r="C141" s="38"/>
      <c r="D141" s="26" t="s">
        <v>13</v>
      </c>
      <c r="E141" s="39">
        <f t="shared" si="22"/>
        <v>1.17975</v>
      </c>
      <c r="F141" s="51">
        <v>0.15</v>
      </c>
      <c r="G141" s="81">
        <v>70</v>
      </c>
      <c r="H141" s="51">
        <f t="shared" si="20"/>
        <v>10.5</v>
      </c>
    </row>
    <row r="142" spans="1:8">
      <c r="A142" s="23"/>
      <c r="B142" s="45" t="s">
        <v>215</v>
      </c>
      <c r="C142" s="38"/>
      <c r="D142" s="26"/>
      <c r="E142" s="39">
        <v>1.1</v>
      </c>
      <c r="F142" s="51">
        <v>0.14</v>
      </c>
      <c r="G142" s="81">
        <v>60</v>
      </c>
      <c r="H142" s="51">
        <f t="shared" si="20"/>
        <v>9</v>
      </c>
    </row>
    <row r="143" spans="1:8">
      <c r="A143" s="23"/>
      <c r="B143" s="24" t="s">
        <v>216</v>
      </c>
      <c r="C143" s="38"/>
      <c r="D143" s="26" t="s">
        <v>13</v>
      </c>
      <c r="E143" s="39">
        <v>1.1</v>
      </c>
      <c r="F143" s="51">
        <v>0.14</v>
      </c>
      <c r="G143" s="81">
        <v>60</v>
      </c>
      <c r="H143" s="51">
        <f t="shared" si="20"/>
        <v>9</v>
      </c>
    </row>
    <row r="144" spans="1:8">
      <c r="A144" s="23" t="s">
        <v>217</v>
      </c>
      <c r="B144" s="24" t="s">
        <v>218</v>
      </c>
      <c r="C144" s="38" t="s">
        <v>98</v>
      </c>
      <c r="D144" s="26" t="s">
        <v>13</v>
      </c>
      <c r="E144" s="39">
        <v>1.1</v>
      </c>
      <c r="F144" s="51">
        <v>0.14</v>
      </c>
      <c r="G144" s="81">
        <v>60</v>
      </c>
      <c r="H144" s="51">
        <f t="shared" si="20"/>
        <v>9</v>
      </c>
    </row>
    <row r="145" spans="1:8">
      <c r="A145" s="23"/>
      <c r="B145" s="45" t="s">
        <v>219</v>
      </c>
      <c r="C145" s="38"/>
      <c r="D145" s="26"/>
      <c r="E145" s="39">
        <v>1.1</v>
      </c>
      <c r="F145" s="51">
        <v>0.14</v>
      </c>
      <c r="G145" s="81">
        <v>60</v>
      </c>
      <c r="H145" s="51">
        <f t="shared" si="20"/>
        <v>9</v>
      </c>
    </row>
    <row r="146" spans="1:8">
      <c r="A146" s="23"/>
      <c r="B146" s="24" t="s">
        <v>220</v>
      </c>
      <c r="C146" s="38"/>
      <c r="D146" s="26" t="s">
        <v>13</v>
      </c>
      <c r="E146" s="39">
        <f t="shared" ref="E146:E147" si="23">F146*7.15*1.1</f>
        <v>1.2584</v>
      </c>
      <c r="F146" s="51">
        <v>0.16</v>
      </c>
      <c r="G146" s="81">
        <v>72</v>
      </c>
      <c r="H146" s="51">
        <f t="shared" si="20"/>
        <v>10.8</v>
      </c>
    </row>
    <row r="147" spans="1:8">
      <c r="A147" s="23"/>
      <c r="B147" s="24" t="s">
        <v>221</v>
      </c>
      <c r="C147" s="38"/>
      <c r="D147" s="26" t="s">
        <v>13</v>
      </c>
      <c r="E147" s="39">
        <f t="shared" si="23"/>
        <v>1.17975</v>
      </c>
      <c r="F147" s="51">
        <v>0.15</v>
      </c>
      <c r="G147" s="81">
        <v>70</v>
      </c>
      <c r="H147" s="51">
        <f t="shared" si="20"/>
        <v>10.5</v>
      </c>
    </row>
    <row r="148" spans="1:8">
      <c r="A148" s="23" t="s">
        <v>222</v>
      </c>
      <c r="B148" s="24" t="s">
        <v>223</v>
      </c>
      <c r="C148" s="24" t="s">
        <v>98</v>
      </c>
      <c r="D148" s="26" t="s">
        <v>33</v>
      </c>
      <c r="E148" s="80">
        <v>3.6</v>
      </c>
      <c r="F148" s="28">
        <f t="shared" ref="F148" si="24">E148/7.2</f>
        <v>0.5</v>
      </c>
      <c r="G148" s="81">
        <v>150</v>
      </c>
      <c r="H148" s="51">
        <f t="shared" ref="H148" si="25">G148/7*1.05</f>
        <v>22.5</v>
      </c>
    </row>
    <row r="149" ht="30" spans="1:8">
      <c r="A149" s="23" t="s">
        <v>224</v>
      </c>
      <c r="B149" s="24" t="s">
        <v>225</v>
      </c>
      <c r="C149" s="24" t="s">
        <v>98</v>
      </c>
      <c r="D149" s="26" t="s">
        <v>13</v>
      </c>
      <c r="E149" s="80">
        <v>2</v>
      </c>
      <c r="F149" s="28">
        <f>E149/7.15/1.03</f>
        <v>0.271573087107068</v>
      </c>
      <c r="G149" s="81">
        <v>110</v>
      </c>
      <c r="H149" s="51">
        <v>15.5</v>
      </c>
    </row>
    <row r="150" spans="1:8">
      <c r="A150" s="23" t="s">
        <v>226</v>
      </c>
      <c r="B150" s="24" t="s">
        <v>227</v>
      </c>
      <c r="C150" s="24" t="s">
        <v>98</v>
      </c>
      <c r="D150" s="26" t="s">
        <v>13</v>
      </c>
      <c r="E150" s="80">
        <v>2</v>
      </c>
      <c r="F150" s="28">
        <f t="shared" ref="F150:F151" si="26">E150/7.15/1.03</f>
        <v>0.271573087107068</v>
      </c>
      <c r="G150" s="81">
        <v>110</v>
      </c>
      <c r="H150" s="51">
        <v>15.5</v>
      </c>
    </row>
    <row r="151" ht="30" spans="1:8">
      <c r="A151" s="23" t="s">
        <v>228</v>
      </c>
      <c r="B151" s="24" t="s">
        <v>229</v>
      </c>
      <c r="C151" s="24" t="s">
        <v>98</v>
      </c>
      <c r="D151" s="26" t="s">
        <v>13</v>
      </c>
      <c r="E151" s="80">
        <v>2</v>
      </c>
      <c r="F151" s="28">
        <f t="shared" si="26"/>
        <v>0.271573087107068</v>
      </c>
      <c r="G151" s="81">
        <v>110</v>
      </c>
      <c r="H151" s="51">
        <v>15.5</v>
      </c>
    </row>
    <row r="152" ht="30" spans="1:8">
      <c r="A152" s="23" t="s">
        <v>230</v>
      </c>
      <c r="B152" s="89" t="s">
        <v>231</v>
      </c>
      <c r="C152" s="24" t="s">
        <v>98</v>
      </c>
      <c r="D152" s="26" t="s">
        <v>13</v>
      </c>
      <c r="E152" s="39">
        <f t="shared" ref="E152:E157" si="27">F152*7.15*1.1</f>
        <v>1.2584</v>
      </c>
      <c r="F152" s="28">
        <v>0.16</v>
      </c>
      <c r="G152" s="81">
        <v>30</v>
      </c>
      <c r="H152" s="51">
        <f t="shared" ref="H152:H165" si="28">G152/7*1.05</f>
        <v>4.5</v>
      </c>
    </row>
    <row r="153" ht="30" spans="1:8">
      <c r="A153" s="23" t="s">
        <v>232</v>
      </c>
      <c r="B153" s="89" t="s">
        <v>233</v>
      </c>
      <c r="C153" s="24" t="s">
        <v>98</v>
      </c>
      <c r="D153" s="26" t="s">
        <v>33</v>
      </c>
      <c r="E153" s="39">
        <f t="shared" si="27"/>
        <v>1.2584</v>
      </c>
      <c r="F153" s="28">
        <v>0.16</v>
      </c>
      <c r="G153" s="81">
        <v>30</v>
      </c>
      <c r="H153" s="32">
        <f t="shared" si="28"/>
        <v>4.5</v>
      </c>
    </row>
    <row r="154" ht="30" spans="1:8">
      <c r="A154" s="23"/>
      <c r="B154" s="90" t="s">
        <v>234</v>
      </c>
      <c r="C154" s="24" t="s">
        <v>98</v>
      </c>
      <c r="D154" s="56" t="s">
        <v>33</v>
      </c>
      <c r="E154" s="39">
        <f t="shared" si="27"/>
        <v>1.2584</v>
      </c>
      <c r="F154" s="28">
        <v>0.16</v>
      </c>
      <c r="G154" s="81"/>
      <c r="H154" s="35"/>
    </row>
    <row r="155" ht="14.25" customHeight="1" spans="1:8">
      <c r="A155" s="23" t="s">
        <v>235</v>
      </c>
      <c r="B155" s="89" t="s">
        <v>236</v>
      </c>
      <c r="C155" s="24" t="s">
        <v>98</v>
      </c>
      <c r="D155" s="26" t="s">
        <v>13</v>
      </c>
      <c r="E155" s="39">
        <f t="shared" si="27"/>
        <v>1.2584</v>
      </c>
      <c r="F155" s="28">
        <v>0.16</v>
      </c>
      <c r="G155" s="91">
        <v>45</v>
      </c>
      <c r="H155" s="32">
        <f t="shared" si="28"/>
        <v>6.75</v>
      </c>
    </row>
    <row r="156" ht="14.25" customHeight="1" spans="1:8">
      <c r="A156" s="23"/>
      <c r="B156" s="89" t="s">
        <v>236</v>
      </c>
      <c r="C156" s="24" t="s">
        <v>98</v>
      </c>
      <c r="D156" s="26" t="s">
        <v>237</v>
      </c>
      <c r="E156" s="39">
        <f t="shared" si="27"/>
        <v>2.3595</v>
      </c>
      <c r="F156" s="28">
        <v>0.3</v>
      </c>
      <c r="G156" s="92"/>
      <c r="H156" s="35"/>
    </row>
    <row r="157" ht="14.25" customHeight="1" spans="1:8">
      <c r="A157" s="23"/>
      <c r="B157" s="89" t="s">
        <v>238</v>
      </c>
      <c r="C157" s="24" t="s">
        <v>98</v>
      </c>
      <c r="D157" s="26" t="s">
        <v>13</v>
      </c>
      <c r="E157" s="39">
        <f t="shared" si="27"/>
        <v>1.2584</v>
      </c>
      <c r="F157" s="28">
        <v>0.16</v>
      </c>
      <c r="G157" s="93">
        <v>45</v>
      </c>
      <c r="H157" s="51">
        <f t="shared" si="28"/>
        <v>6.75</v>
      </c>
    </row>
    <row r="158" ht="14.25" customHeight="1" spans="1:8">
      <c r="A158" s="23"/>
      <c r="B158" s="89" t="s">
        <v>239</v>
      </c>
      <c r="C158" s="24" t="s">
        <v>98</v>
      </c>
      <c r="D158" s="26" t="s">
        <v>13</v>
      </c>
      <c r="E158" s="39">
        <v>0.95</v>
      </c>
      <c r="F158" s="28">
        <v>0.12</v>
      </c>
      <c r="G158" s="93">
        <v>30</v>
      </c>
      <c r="H158" s="51">
        <f t="shared" si="28"/>
        <v>4.5</v>
      </c>
    </row>
    <row r="159" ht="14.25" customHeight="1" spans="1:8">
      <c r="A159" s="23"/>
      <c r="B159" s="89" t="s">
        <v>240</v>
      </c>
      <c r="C159" s="24" t="s">
        <v>98</v>
      </c>
      <c r="D159" s="26" t="s">
        <v>13</v>
      </c>
      <c r="E159" s="39">
        <v>0.95</v>
      </c>
      <c r="F159" s="28">
        <v>0.12</v>
      </c>
      <c r="G159" s="93">
        <v>30</v>
      </c>
      <c r="H159" s="51">
        <f t="shared" si="28"/>
        <v>4.5</v>
      </c>
    </row>
    <row r="160" ht="30" spans="1:8">
      <c r="A160" s="23" t="s">
        <v>241</v>
      </c>
      <c r="B160" s="24" t="s">
        <v>242</v>
      </c>
      <c r="C160" s="24" t="s">
        <v>98</v>
      </c>
      <c r="D160" s="26" t="s">
        <v>13</v>
      </c>
      <c r="E160" s="27">
        <v>1.6</v>
      </c>
      <c r="F160" s="28">
        <v>0.2</v>
      </c>
      <c r="G160" s="80">
        <v>60</v>
      </c>
      <c r="H160" s="51">
        <f t="shared" si="28"/>
        <v>9</v>
      </c>
    </row>
    <row r="161" spans="1:8">
      <c r="A161" s="40" t="s">
        <v>243</v>
      </c>
      <c r="B161" s="24" t="s">
        <v>244</v>
      </c>
      <c r="C161" s="24"/>
      <c r="D161" s="26" t="s">
        <v>13</v>
      </c>
      <c r="E161" s="39">
        <v>1.6</v>
      </c>
      <c r="F161" s="28">
        <v>0.2</v>
      </c>
      <c r="G161" s="80">
        <v>60</v>
      </c>
      <c r="H161" s="51">
        <f t="shared" si="28"/>
        <v>9</v>
      </c>
    </row>
    <row r="162" spans="1:8">
      <c r="A162" s="40" t="s">
        <v>245</v>
      </c>
      <c r="B162" s="24" t="s">
        <v>246</v>
      </c>
      <c r="C162" s="24"/>
      <c r="D162" s="26" t="s">
        <v>13</v>
      </c>
      <c r="E162" s="39">
        <v>1.75</v>
      </c>
      <c r="F162" s="28">
        <v>0.22</v>
      </c>
      <c r="G162" s="80">
        <v>70</v>
      </c>
      <c r="H162" s="51">
        <f t="shared" si="28"/>
        <v>10.5</v>
      </c>
    </row>
    <row r="163" ht="30" spans="1:8">
      <c r="A163" s="94" t="s">
        <v>247</v>
      </c>
      <c r="B163" s="89" t="s">
        <v>248</v>
      </c>
      <c r="C163" s="24" t="s">
        <v>98</v>
      </c>
      <c r="D163" s="26" t="s">
        <v>13</v>
      </c>
      <c r="E163" s="39">
        <v>3</v>
      </c>
      <c r="F163" s="28">
        <v>0.38</v>
      </c>
      <c r="G163" s="81">
        <v>160</v>
      </c>
      <c r="H163" s="51">
        <f t="shared" si="28"/>
        <v>24</v>
      </c>
    </row>
    <row r="164" ht="30" spans="1:8">
      <c r="A164" s="95"/>
      <c r="B164" s="89" t="s">
        <v>249</v>
      </c>
      <c r="C164" s="24" t="s">
        <v>98</v>
      </c>
      <c r="D164" s="26" t="s">
        <v>33</v>
      </c>
      <c r="E164" s="39">
        <v>3.3</v>
      </c>
      <c r="F164" s="28">
        <v>0.42</v>
      </c>
      <c r="G164" s="81">
        <v>175</v>
      </c>
      <c r="H164" s="51">
        <f t="shared" si="28"/>
        <v>26.25</v>
      </c>
    </row>
    <row r="165" spans="1:8">
      <c r="A165" s="96"/>
      <c r="B165" s="97" t="s">
        <v>250</v>
      </c>
      <c r="C165" s="98"/>
      <c r="D165" s="26"/>
      <c r="E165" s="39">
        <v>3.5</v>
      </c>
      <c r="F165" s="51">
        <v>0.45</v>
      </c>
      <c r="G165" s="39">
        <v>175</v>
      </c>
      <c r="H165" s="51">
        <f t="shared" si="28"/>
        <v>26.25</v>
      </c>
    </row>
    <row r="166" spans="1:8">
      <c r="A166" s="40" t="s">
        <v>251</v>
      </c>
      <c r="B166" s="90" t="s">
        <v>252</v>
      </c>
      <c r="C166" s="46" t="s">
        <v>98</v>
      </c>
      <c r="D166" s="26" t="s">
        <v>73</v>
      </c>
      <c r="E166" s="39">
        <v>2.6</v>
      </c>
      <c r="F166" s="51">
        <v>0.38</v>
      </c>
      <c r="G166" s="81">
        <v>80</v>
      </c>
      <c r="H166" s="81">
        <v>11.27</v>
      </c>
    </row>
    <row r="167" spans="1:8">
      <c r="A167" s="43"/>
      <c r="B167" s="99"/>
      <c r="C167" s="84"/>
      <c r="D167" s="26" t="s">
        <v>253</v>
      </c>
      <c r="E167" s="39">
        <v>2.6</v>
      </c>
      <c r="F167" s="51">
        <f t="shared" ref="F167:F171" si="29">E167/7.15/1.03</f>
        <v>0.353045013239188</v>
      </c>
      <c r="G167" s="81" t="s">
        <v>40</v>
      </c>
      <c r="H167" s="81" t="s">
        <v>40</v>
      </c>
    </row>
    <row r="168" spans="1:8">
      <c r="A168" s="44"/>
      <c r="B168" s="100"/>
      <c r="C168" s="47"/>
      <c r="D168" s="26" t="s">
        <v>18</v>
      </c>
      <c r="E168" s="39">
        <v>3</v>
      </c>
      <c r="F168" s="51">
        <v>0.41</v>
      </c>
      <c r="G168" s="81" t="s">
        <v>40</v>
      </c>
      <c r="H168" s="81" t="s">
        <v>40</v>
      </c>
    </row>
    <row r="169" spans="1:8">
      <c r="A169" s="40" t="s">
        <v>254</v>
      </c>
      <c r="B169" s="90" t="s">
        <v>255</v>
      </c>
      <c r="C169" s="46" t="s">
        <v>98</v>
      </c>
      <c r="D169" s="26" t="s">
        <v>73</v>
      </c>
      <c r="E169" s="39">
        <v>4</v>
      </c>
      <c r="F169" s="51">
        <v>0.571</v>
      </c>
      <c r="G169" s="81" t="s">
        <v>40</v>
      </c>
      <c r="H169" s="81" t="s">
        <v>40</v>
      </c>
    </row>
    <row r="170" spans="1:8">
      <c r="A170" s="43"/>
      <c r="B170" s="99"/>
      <c r="C170" s="84"/>
      <c r="D170" s="26" t="s">
        <v>253</v>
      </c>
      <c r="E170" s="39">
        <v>3.3</v>
      </c>
      <c r="F170" s="51">
        <v>0.45</v>
      </c>
      <c r="G170" s="81" t="s">
        <v>40</v>
      </c>
      <c r="H170" s="81" t="s">
        <v>40</v>
      </c>
    </row>
    <row r="171" spans="1:8">
      <c r="A171" s="44"/>
      <c r="B171" s="100"/>
      <c r="C171" s="47"/>
      <c r="D171" s="26" t="s">
        <v>18</v>
      </c>
      <c r="E171" s="39">
        <v>3.9</v>
      </c>
      <c r="F171" s="51">
        <f t="shared" si="29"/>
        <v>0.529567519858782</v>
      </c>
      <c r="G171" s="81" t="s">
        <v>40</v>
      </c>
      <c r="H171" s="81" t="s">
        <v>40</v>
      </c>
    </row>
    <row r="172" spans="1:8">
      <c r="A172" s="40" t="s">
        <v>256</v>
      </c>
      <c r="B172" s="90" t="s">
        <v>257</v>
      </c>
      <c r="C172" s="46" t="s">
        <v>98</v>
      </c>
      <c r="D172" s="26" t="s">
        <v>73</v>
      </c>
      <c r="E172" s="39">
        <v>6</v>
      </c>
      <c r="F172" s="51">
        <v>0.857</v>
      </c>
      <c r="G172" s="81" t="s">
        <v>40</v>
      </c>
      <c r="H172" s="81" t="s">
        <v>40</v>
      </c>
    </row>
    <row r="173" spans="1:8">
      <c r="A173" s="43"/>
      <c r="B173" s="99"/>
      <c r="C173" s="84"/>
      <c r="D173" s="26" t="s">
        <v>253</v>
      </c>
      <c r="E173" s="39">
        <v>4.5</v>
      </c>
      <c r="F173" s="51">
        <v>0.62</v>
      </c>
      <c r="G173" s="81" t="s">
        <v>40</v>
      </c>
      <c r="H173" s="81" t="s">
        <v>40</v>
      </c>
    </row>
    <row r="174" spans="1:8">
      <c r="A174" s="44"/>
      <c r="B174" s="100"/>
      <c r="C174" s="47"/>
      <c r="D174" s="26" t="s">
        <v>18</v>
      </c>
      <c r="E174" s="39">
        <v>5</v>
      </c>
      <c r="F174" s="51">
        <v>0.68</v>
      </c>
      <c r="G174" s="81" t="s">
        <v>40</v>
      </c>
      <c r="H174" s="81" t="s">
        <v>40</v>
      </c>
    </row>
    <row r="175" ht="30" spans="1:8">
      <c r="A175" s="44"/>
      <c r="B175" s="101" t="s">
        <v>258</v>
      </c>
      <c r="C175" s="102" t="s">
        <v>98</v>
      </c>
      <c r="D175" s="26"/>
      <c r="E175" s="39">
        <v>7.5</v>
      </c>
      <c r="F175" s="51">
        <v>1.07</v>
      </c>
      <c r="G175" s="81" t="s">
        <v>40</v>
      </c>
      <c r="H175" s="81" t="s">
        <v>40</v>
      </c>
    </row>
    <row r="176" spans="1:8">
      <c r="A176" s="44">
        <v>3</v>
      </c>
      <c r="B176" s="101" t="s">
        <v>259</v>
      </c>
      <c r="C176" s="47"/>
      <c r="D176" s="26"/>
      <c r="E176" s="39"/>
      <c r="F176" s="51"/>
      <c r="G176" s="39"/>
      <c r="H176" s="51"/>
    </row>
    <row r="177" spans="1:8">
      <c r="A177" s="44"/>
      <c r="B177" s="101" t="s">
        <v>260</v>
      </c>
      <c r="C177" s="47"/>
      <c r="D177" s="26"/>
      <c r="E177" s="39"/>
      <c r="F177" s="51"/>
      <c r="G177" s="39"/>
      <c r="H177" s="51"/>
    </row>
    <row r="178" spans="1:8">
      <c r="A178" s="44"/>
      <c r="B178" s="101" t="s">
        <v>261</v>
      </c>
      <c r="C178" s="47"/>
      <c r="D178" s="26"/>
      <c r="E178" s="39">
        <v>3.5</v>
      </c>
      <c r="F178" s="51"/>
      <c r="G178" s="39"/>
      <c r="H178" s="51"/>
    </row>
    <row r="179" spans="1:8">
      <c r="A179" s="44"/>
      <c r="B179" s="103" t="s">
        <v>262</v>
      </c>
      <c r="C179" s="47"/>
      <c r="D179" s="26"/>
      <c r="E179" s="39"/>
      <c r="F179" s="51">
        <v>1.6</v>
      </c>
      <c r="G179" s="39"/>
      <c r="H179" s="51"/>
    </row>
    <row r="180" spans="1:8">
      <c r="A180" s="48" t="s">
        <v>263</v>
      </c>
      <c r="B180" s="49"/>
      <c r="C180" s="49"/>
      <c r="D180" s="50"/>
      <c r="E180" s="39"/>
      <c r="F180" s="51"/>
      <c r="G180" s="39"/>
      <c r="H180" s="51"/>
    </row>
    <row r="181" ht="30" spans="1:8">
      <c r="A181" s="23" t="s">
        <v>264</v>
      </c>
      <c r="B181" s="24" t="s">
        <v>265</v>
      </c>
      <c r="C181" s="24" t="s">
        <v>266</v>
      </c>
      <c r="D181" s="26" t="s">
        <v>13</v>
      </c>
      <c r="E181" s="39">
        <f t="shared" ref="E181:E182" si="30">F181*7.15*1.1</f>
        <v>1.2584</v>
      </c>
      <c r="F181" s="28">
        <v>0.16</v>
      </c>
      <c r="G181" s="93">
        <v>30</v>
      </c>
      <c r="H181" s="51">
        <f t="shared" ref="H181:H190" si="31">G181/7*1.05</f>
        <v>4.5</v>
      </c>
    </row>
    <row r="182" ht="30" spans="1:8">
      <c r="A182" s="23"/>
      <c r="B182" s="24" t="s">
        <v>267</v>
      </c>
      <c r="C182" s="24" t="s">
        <v>266</v>
      </c>
      <c r="D182" s="26" t="s">
        <v>24</v>
      </c>
      <c r="E182" s="39">
        <f t="shared" si="30"/>
        <v>1.140425</v>
      </c>
      <c r="F182" s="28">
        <v>0.145</v>
      </c>
      <c r="G182" s="93">
        <v>32</v>
      </c>
      <c r="H182" s="51">
        <f t="shared" si="31"/>
        <v>4.8</v>
      </c>
    </row>
    <row r="183" ht="14.25" customHeight="1" spans="1:8">
      <c r="A183" s="23" t="s">
        <v>268</v>
      </c>
      <c r="B183" s="24" t="s">
        <v>269</v>
      </c>
      <c r="C183" s="24" t="s">
        <v>270</v>
      </c>
      <c r="D183" s="26" t="s">
        <v>13</v>
      </c>
      <c r="E183" s="39">
        <v>1.45</v>
      </c>
      <c r="F183" s="28">
        <v>0.2</v>
      </c>
      <c r="G183" s="81">
        <v>55</v>
      </c>
      <c r="H183" s="51">
        <f t="shared" si="31"/>
        <v>8.25</v>
      </c>
    </row>
    <row r="184" ht="14.25" customHeight="1" spans="1:8">
      <c r="A184" s="23"/>
      <c r="B184" s="24" t="s">
        <v>271</v>
      </c>
      <c r="C184" s="24" t="s">
        <v>270</v>
      </c>
      <c r="D184" s="26" t="s">
        <v>24</v>
      </c>
      <c r="E184" s="39">
        <v>1.35</v>
      </c>
      <c r="F184" s="28">
        <v>0.185</v>
      </c>
      <c r="G184" s="81">
        <v>57</v>
      </c>
      <c r="H184" s="51">
        <f t="shared" si="31"/>
        <v>8.55</v>
      </c>
    </row>
    <row r="185" ht="14.25" customHeight="1" spans="1:8">
      <c r="A185" s="23" t="s">
        <v>272</v>
      </c>
      <c r="B185" s="24" t="s">
        <v>273</v>
      </c>
      <c r="C185" s="24" t="s">
        <v>270</v>
      </c>
      <c r="D185" s="26" t="s">
        <v>13</v>
      </c>
      <c r="E185" s="39">
        <v>1.45</v>
      </c>
      <c r="F185" s="28">
        <v>0.2</v>
      </c>
      <c r="G185" s="104">
        <v>55</v>
      </c>
      <c r="H185" s="51">
        <f t="shared" si="31"/>
        <v>8.25</v>
      </c>
    </row>
    <row r="186" ht="14.25" customHeight="1" spans="1:8">
      <c r="A186" s="23"/>
      <c r="B186" s="24" t="s">
        <v>274</v>
      </c>
      <c r="C186" s="24" t="s">
        <v>270</v>
      </c>
      <c r="D186" s="26" t="s">
        <v>24</v>
      </c>
      <c r="E186" s="39">
        <v>1.35</v>
      </c>
      <c r="F186" s="28">
        <v>0.185</v>
      </c>
      <c r="G186" s="105">
        <v>57</v>
      </c>
      <c r="H186" s="51">
        <f t="shared" si="31"/>
        <v>8.55</v>
      </c>
    </row>
    <row r="187" ht="30" spans="1:8">
      <c r="A187" s="40" t="s">
        <v>275</v>
      </c>
      <c r="B187" s="24" t="s">
        <v>276</v>
      </c>
      <c r="C187" s="24" t="s">
        <v>277</v>
      </c>
      <c r="D187" s="26" t="s">
        <v>13</v>
      </c>
      <c r="E187" s="39">
        <v>0.9</v>
      </c>
      <c r="F187" s="28">
        <v>0.11</v>
      </c>
      <c r="G187" s="81">
        <v>16</v>
      </c>
      <c r="H187" s="51">
        <f t="shared" si="31"/>
        <v>2.4</v>
      </c>
    </row>
    <row r="188" ht="30" spans="1:8">
      <c r="A188" s="43"/>
      <c r="B188" s="24" t="s">
        <v>278</v>
      </c>
      <c r="C188" s="45" t="s">
        <v>279</v>
      </c>
      <c r="D188" s="26" t="s">
        <v>24</v>
      </c>
      <c r="E188" s="39">
        <v>0.8</v>
      </c>
      <c r="F188" s="28">
        <v>0.1</v>
      </c>
      <c r="G188" s="81">
        <v>17</v>
      </c>
      <c r="H188" s="51">
        <f t="shared" si="31"/>
        <v>2.55</v>
      </c>
    </row>
    <row r="189" ht="30" spans="1:8">
      <c r="A189" s="43"/>
      <c r="B189" s="24" t="s">
        <v>276</v>
      </c>
      <c r="C189" s="24" t="s">
        <v>280</v>
      </c>
      <c r="D189" s="26" t="s">
        <v>13</v>
      </c>
      <c r="E189" s="39">
        <v>0.95</v>
      </c>
      <c r="F189" s="28">
        <v>0.12</v>
      </c>
      <c r="G189" s="81">
        <v>18</v>
      </c>
      <c r="H189" s="51">
        <f t="shared" si="31"/>
        <v>2.7</v>
      </c>
    </row>
    <row r="190" ht="30" spans="1:8">
      <c r="A190" s="43"/>
      <c r="B190" s="24" t="s">
        <v>278</v>
      </c>
      <c r="C190" s="24" t="s">
        <v>280</v>
      </c>
      <c r="D190" s="26" t="s">
        <v>24</v>
      </c>
      <c r="E190" s="39">
        <v>0.9</v>
      </c>
      <c r="F190" s="28">
        <v>0.11</v>
      </c>
      <c r="G190" s="81">
        <v>20</v>
      </c>
      <c r="H190" s="51">
        <f t="shared" si="31"/>
        <v>3</v>
      </c>
    </row>
    <row r="191" ht="30" spans="1:8">
      <c r="A191" s="23" t="s">
        <v>281</v>
      </c>
      <c r="B191" s="24" t="s">
        <v>282</v>
      </c>
      <c r="C191" s="24" t="s">
        <v>280</v>
      </c>
      <c r="D191" s="26" t="s">
        <v>13</v>
      </c>
      <c r="E191" s="39">
        <v>0.9</v>
      </c>
      <c r="F191" s="28">
        <v>0.11</v>
      </c>
      <c r="G191" s="81">
        <v>16</v>
      </c>
      <c r="H191" s="51">
        <f t="shared" ref="H191:H194" si="32">G191/7*1.05</f>
        <v>2.4</v>
      </c>
    </row>
    <row r="192" spans="1:8">
      <c r="A192" s="23"/>
      <c r="B192" s="24" t="s">
        <v>283</v>
      </c>
      <c r="C192" s="24" t="s">
        <v>280</v>
      </c>
      <c r="D192" s="26" t="s">
        <v>24</v>
      </c>
      <c r="E192" s="39">
        <v>0.8</v>
      </c>
      <c r="F192" s="28">
        <v>0.1</v>
      </c>
      <c r="G192" s="81">
        <v>17</v>
      </c>
      <c r="H192" s="51">
        <f t="shared" si="32"/>
        <v>2.55</v>
      </c>
    </row>
    <row r="193" ht="30" spans="1:8">
      <c r="A193" s="23"/>
      <c r="B193" s="24" t="s">
        <v>282</v>
      </c>
      <c r="C193" s="45" t="s">
        <v>284</v>
      </c>
      <c r="D193" s="26" t="s">
        <v>13</v>
      </c>
      <c r="E193" s="39">
        <v>0.95</v>
      </c>
      <c r="F193" s="28">
        <v>0.12</v>
      </c>
      <c r="G193" s="81">
        <v>18</v>
      </c>
      <c r="H193" s="51">
        <f t="shared" si="32"/>
        <v>2.7</v>
      </c>
    </row>
    <row r="194" spans="1:8">
      <c r="A194" s="23"/>
      <c r="B194" s="24" t="s">
        <v>283</v>
      </c>
      <c r="C194" s="45" t="s">
        <v>284</v>
      </c>
      <c r="D194" s="26" t="s">
        <v>24</v>
      </c>
      <c r="E194" s="39">
        <v>0.9</v>
      </c>
      <c r="F194" s="28">
        <v>0.11</v>
      </c>
      <c r="G194" s="81">
        <v>20</v>
      </c>
      <c r="H194" s="51">
        <f t="shared" si="32"/>
        <v>3</v>
      </c>
    </row>
    <row r="195" ht="30" spans="1:8">
      <c r="A195" s="40" t="s">
        <v>285</v>
      </c>
      <c r="B195" s="24" t="s">
        <v>286</v>
      </c>
      <c r="C195" s="24" t="s">
        <v>280</v>
      </c>
      <c r="D195" s="26" t="s">
        <v>13</v>
      </c>
      <c r="E195" s="39">
        <v>0.9</v>
      </c>
      <c r="F195" s="28">
        <v>0.11</v>
      </c>
      <c r="G195" s="81">
        <v>16</v>
      </c>
      <c r="H195" s="51">
        <f t="shared" ref="H195:H198" si="33">G195/7*1.05</f>
        <v>2.4</v>
      </c>
    </row>
    <row r="196" ht="30" spans="1:8">
      <c r="A196" s="43"/>
      <c r="B196" s="24" t="s">
        <v>287</v>
      </c>
      <c r="C196" s="24" t="s">
        <v>280</v>
      </c>
      <c r="D196" s="26" t="s">
        <v>24</v>
      </c>
      <c r="E196" s="39">
        <v>0.8</v>
      </c>
      <c r="F196" s="28">
        <v>0.1</v>
      </c>
      <c r="G196" s="81">
        <v>17</v>
      </c>
      <c r="H196" s="51">
        <f t="shared" si="33"/>
        <v>2.55</v>
      </c>
    </row>
    <row r="197" ht="30" spans="1:8">
      <c r="A197" s="43"/>
      <c r="B197" s="24" t="s">
        <v>286</v>
      </c>
      <c r="C197" s="45" t="s">
        <v>284</v>
      </c>
      <c r="D197" s="26" t="s">
        <v>13</v>
      </c>
      <c r="E197" s="39">
        <v>0.95</v>
      </c>
      <c r="F197" s="28">
        <v>0.12</v>
      </c>
      <c r="G197" s="81">
        <v>18</v>
      </c>
      <c r="H197" s="51">
        <f t="shared" si="33"/>
        <v>2.7</v>
      </c>
    </row>
    <row r="198" ht="30" spans="1:8">
      <c r="A198" s="44"/>
      <c r="B198" s="24" t="s">
        <v>287</v>
      </c>
      <c r="C198" s="45" t="s">
        <v>284</v>
      </c>
      <c r="D198" s="26" t="s">
        <v>24</v>
      </c>
      <c r="E198" s="39">
        <v>0.9</v>
      </c>
      <c r="F198" s="28">
        <v>0.11</v>
      </c>
      <c r="G198" s="81">
        <v>20</v>
      </c>
      <c r="H198" s="51">
        <f t="shared" si="33"/>
        <v>3</v>
      </c>
    </row>
    <row r="199" ht="30" spans="1:8">
      <c r="A199" s="40" t="s">
        <v>288</v>
      </c>
      <c r="B199" s="24" t="s">
        <v>289</v>
      </c>
      <c r="C199" s="24" t="s">
        <v>62</v>
      </c>
      <c r="D199" s="26" t="s">
        <v>13</v>
      </c>
      <c r="E199" s="39">
        <v>0.9</v>
      </c>
      <c r="F199" s="28">
        <v>0.11</v>
      </c>
      <c r="G199" s="81">
        <v>16</v>
      </c>
      <c r="H199" s="51">
        <f t="shared" ref="H199:H202" si="34">G199/7*1.05</f>
        <v>2.4</v>
      </c>
    </row>
    <row r="200" ht="30" spans="1:8">
      <c r="A200" s="43"/>
      <c r="B200" s="24" t="s">
        <v>290</v>
      </c>
      <c r="C200" s="24" t="s">
        <v>62</v>
      </c>
      <c r="D200" s="26" t="s">
        <v>24</v>
      </c>
      <c r="E200" s="39">
        <v>0.8</v>
      </c>
      <c r="F200" s="28">
        <v>0.1</v>
      </c>
      <c r="G200" s="81">
        <v>17</v>
      </c>
      <c r="H200" s="51">
        <f t="shared" si="34"/>
        <v>2.55</v>
      </c>
    </row>
    <row r="201" ht="30" spans="1:8">
      <c r="A201" s="43"/>
      <c r="B201" s="24" t="s">
        <v>289</v>
      </c>
      <c r="C201" s="45" t="s">
        <v>49</v>
      </c>
      <c r="D201" s="26" t="s">
        <v>13</v>
      </c>
      <c r="E201" s="39">
        <v>0.95</v>
      </c>
      <c r="F201" s="28">
        <v>0.12</v>
      </c>
      <c r="G201" s="81">
        <v>18</v>
      </c>
      <c r="H201" s="51">
        <f t="shared" si="34"/>
        <v>2.7</v>
      </c>
    </row>
    <row r="202" ht="30" spans="1:8">
      <c r="A202" s="44"/>
      <c r="B202" s="24" t="s">
        <v>290</v>
      </c>
      <c r="C202" s="45" t="s">
        <v>49</v>
      </c>
      <c r="D202" s="26" t="s">
        <v>24</v>
      </c>
      <c r="E202" s="39">
        <v>0.9</v>
      </c>
      <c r="F202" s="28">
        <v>0.11</v>
      </c>
      <c r="G202" s="81">
        <v>20</v>
      </c>
      <c r="H202" s="51">
        <f t="shared" si="34"/>
        <v>3</v>
      </c>
    </row>
    <row r="203" spans="1:8">
      <c r="A203" s="40" t="s">
        <v>291</v>
      </c>
      <c r="B203" s="24" t="s">
        <v>292</v>
      </c>
      <c r="C203" s="24" t="s">
        <v>280</v>
      </c>
      <c r="D203" s="26" t="s">
        <v>13</v>
      </c>
      <c r="E203" s="39">
        <v>0.9</v>
      </c>
      <c r="F203" s="28">
        <v>0.11</v>
      </c>
      <c r="G203" s="81">
        <v>16</v>
      </c>
      <c r="H203" s="51">
        <f t="shared" ref="H203:H212" si="35">G203/7*1.05</f>
        <v>2.4</v>
      </c>
    </row>
    <row r="204" spans="1:8">
      <c r="A204" s="43"/>
      <c r="B204" s="24" t="s">
        <v>293</v>
      </c>
      <c r="C204" s="24" t="s">
        <v>280</v>
      </c>
      <c r="D204" s="26" t="s">
        <v>24</v>
      </c>
      <c r="E204" s="39">
        <v>0.8</v>
      </c>
      <c r="F204" s="28">
        <v>0.1</v>
      </c>
      <c r="G204" s="81">
        <v>17</v>
      </c>
      <c r="H204" s="51">
        <f t="shared" si="35"/>
        <v>2.55</v>
      </c>
    </row>
    <row r="205" spans="1:8">
      <c r="A205" s="43"/>
      <c r="B205" s="24" t="s">
        <v>292</v>
      </c>
      <c r="C205" s="45" t="s">
        <v>294</v>
      </c>
      <c r="D205" s="26"/>
      <c r="E205" s="39">
        <v>0.95</v>
      </c>
      <c r="F205" s="28">
        <v>0.12</v>
      </c>
      <c r="G205" s="81">
        <v>18</v>
      </c>
      <c r="H205" s="51">
        <f t="shared" si="35"/>
        <v>2.7</v>
      </c>
    </row>
    <row r="206" spans="1:8">
      <c r="A206" s="43"/>
      <c r="B206" s="24" t="s">
        <v>293</v>
      </c>
      <c r="C206" s="45" t="s">
        <v>294</v>
      </c>
      <c r="D206" s="26"/>
      <c r="E206" s="39">
        <v>0.9</v>
      </c>
      <c r="F206" s="28">
        <v>0.11</v>
      </c>
      <c r="G206" s="81">
        <v>20</v>
      </c>
      <c r="H206" s="51">
        <f t="shared" si="35"/>
        <v>3</v>
      </c>
    </row>
    <row r="207" spans="1:8">
      <c r="A207" s="43"/>
      <c r="B207" s="24" t="s">
        <v>292</v>
      </c>
      <c r="C207" s="45" t="s">
        <v>284</v>
      </c>
      <c r="D207" s="26"/>
      <c r="E207" s="39">
        <v>0.95</v>
      </c>
      <c r="F207" s="28">
        <v>0.12</v>
      </c>
      <c r="G207" s="81">
        <v>18</v>
      </c>
      <c r="H207" s="51">
        <f t="shared" si="35"/>
        <v>2.7</v>
      </c>
    </row>
    <row r="208" spans="1:8">
      <c r="A208" s="44"/>
      <c r="B208" s="24" t="s">
        <v>293</v>
      </c>
      <c r="C208" s="45" t="s">
        <v>284</v>
      </c>
      <c r="D208" s="26"/>
      <c r="E208" s="39">
        <v>0.9</v>
      </c>
      <c r="F208" s="28">
        <v>0.11</v>
      </c>
      <c r="G208" s="81">
        <v>20</v>
      </c>
      <c r="H208" s="51">
        <f t="shared" si="35"/>
        <v>3</v>
      </c>
    </row>
    <row r="209" spans="1:8">
      <c r="A209" s="23" t="s">
        <v>295</v>
      </c>
      <c r="B209" s="24" t="s">
        <v>296</v>
      </c>
      <c r="C209" s="24" t="s">
        <v>297</v>
      </c>
      <c r="D209" s="26" t="s">
        <v>13</v>
      </c>
      <c r="E209" s="39">
        <f>F209*7.15*1.1</f>
        <v>1.17975</v>
      </c>
      <c r="F209" s="28">
        <v>0.15</v>
      </c>
      <c r="G209" s="81">
        <v>45</v>
      </c>
      <c r="H209" s="51">
        <f t="shared" si="35"/>
        <v>6.75</v>
      </c>
    </row>
    <row r="210" spans="1:8">
      <c r="A210" s="23"/>
      <c r="B210" s="24" t="s">
        <v>298</v>
      </c>
      <c r="C210" s="24" t="s">
        <v>297</v>
      </c>
      <c r="D210" s="26" t="s">
        <v>24</v>
      </c>
      <c r="E210" s="39">
        <f>F210*7.15*1.1</f>
        <v>1.2584</v>
      </c>
      <c r="F210" s="28">
        <v>0.16</v>
      </c>
      <c r="G210" s="81">
        <v>48</v>
      </c>
      <c r="H210" s="51">
        <f t="shared" si="35"/>
        <v>7.2</v>
      </c>
    </row>
    <row r="211" ht="30" spans="1:8">
      <c r="A211" s="23" t="s">
        <v>299</v>
      </c>
      <c r="B211" s="24" t="s">
        <v>300</v>
      </c>
      <c r="C211" s="45" t="s">
        <v>279</v>
      </c>
      <c r="D211" s="26" t="s">
        <v>13</v>
      </c>
      <c r="E211" s="39">
        <v>1</v>
      </c>
      <c r="F211" s="28">
        <v>0.14</v>
      </c>
      <c r="G211" s="81">
        <v>25</v>
      </c>
      <c r="H211" s="51">
        <f t="shared" si="35"/>
        <v>3.75</v>
      </c>
    </row>
    <row r="212" ht="30" spans="1:8">
      <c r="A212" s="23"/>
      <c r="B212" s="24" t="s">
        <v>301</v>
      </c>
      <c r="C212" s="45" t="s">
        <v>279</v>
      </c>
      <c r="D212" s="26" t="s">
        <v>24</v>
      </c>
      <c r="E212" s="39">
        <v>0.9</v>
      </c>
      <c r="F212" s="28">
        <v>0.125</v>
      </c>
      <c r="G212" s="81">
        <v>27</v>
      </c>
      <c r="H212" s="51">
        <f t="shared" si="35"/>
        <v>4.05</v>
      </c>
    </row>
    <row r="213" ht="45" spans="1:8">
      <c r="A213" s="23" t="s">
        <v>302</v>
      </c>
      <c r="B213" s="24" t="s">
        <v>303</v>
      </c>
      <c r="C213" s="24" t="s">
        <v>304</v>
      </c>
      <c r="D213" s="26" t="s">
        <v>13</v>
      </c>
      <c r="E213" s="39">
        <v>2.2</v>
      </c>
      <c r="F213" s="28">
        <v>0.3</v>
      </c>
      <c r="G213" s="81">
        <v>120</v>
      </c>
      <c r="H213" s="51">
        <f t="shared" ref="H213:H226" si="36">G213/7*1.05</f>
        <v>18</v>
      </c>
    </row>
    <row r="214" ht="45" spans="1:8">
      <c r="A214" s="23"/>
      <c r="B214" s="24" t="s">
        <v>305</v>
      </c>
      <c r="C214" s="24" t="s">
        <v>304</v>
      </c>
      <c r="D214" s="26" t="s">
        <v>24</v>
      </c>
      <c r="E214" s="39">
        <v>2.1</v>
      </c>
      <c r="F214" s="28">
        <v>0.285</v>
      </c>
      <c r="G214" s="81">
        <v>122</v>
      </c>
      <c r="H214" s="51">
        <f t="shared" si="36"/>
        <v>18.3</v>
      </c>
    </row>
    <row r="215" spans="1:8">
      <c r="A215" s="23" t="s">
        <v>306</v>
      </c>
      <c r="B215" s="24" t="s">
        <v>307</v>
      </c>
      <c r="C215" s="24" t="s">
        <v>284</v>
      </c>
      <c r="D215" s="26" t="s">
        <v>13</v>
      </c>
      <c r="E215" s="39">
        <v>1</v>
      </c>
      <c r="F215" s="28">
        <v>0.14</v>
      </c>
      <c r="G215" s="81">
        <v>25</v>
      </c>
      <c r="H215" s="51">
        <f t="shared" si="36"/>
        <v>3.75</v>
      </c>
    </row>
    <row r="216" ht="24" customHeight="1" spans="1:8">
      <c r="A216" s="23"/>
      <c r="B216" s="24" t="s">
        <v>308</v>
      </c>
      <c r="C216" s="24" t="s">
        <v>284</v>
      </c>
      <c r="D216" s="26" t="s">
        <v>24</v>
      </c>
      <c r="E216" s="39">
        <v>0.9</v>
      </c>
      <c r="F216" s="28">
        <v>0.125</v>
      </c>
      <c r="G216" s="81">
        <v>27</v>
      </c>
      <c r="H216" s="51">
        <f t="shared" si="36"/>
        <v>4.05</v>
      </c>
    </row>
    <row r="217" spans="1:8">
      <c r="A217" s="40" t="s">
        <v>309</v>
      </c>
      <c r="B217" s="24" t="s">
        <v>310</v>
      </c>
      <c r="C217" s="24" t="s">
        <v>297</v>
      </c>
      <c r="D217" s="26" t="s">
        <v>13</v>
      </c>
      <c r="E217" s="39">
        <v>1</v>
      </c>
      <c r="F217" s="28">
        <v>0.14</v>
      </c>
      <c r="G217" s="81">
        <v>25</v>
      </c>
      <c r="H217" s="51">
        <f t="shared" ref="H217:H218" si="37">G217/7*1.05</f>
        <v>3.75</v>
      </c>
    </row>
    <row r="218" spans="1:8">
      <c r="A218" s="43"/>
      <c r="B218" s="24" t="s">
        <v>311</v>
      </c>
      <c r="C218" s="24" t="s">
        <v>297</v>
      </c>
      <c r="D218" s="26" t="s">
        <v>24</v>
      </c>
      <c r="E218" s="39">
        <v>0.9</v>
      </c>
      <c r="F218" s="28">
        <v>0.125</v>
      </c>
      <c r="G218" s="81">
        <v>27</v>
      </c>
      <c r="H218" s="51">
        <f t="shared" si="37"/>
        <v>4.05</v>
      </c>
    </row>
    <row r="219" spans="1:8">
      <c r="A219" s="43"/>
      <c r="B219" s="24" t="s">
        <v>310</v>
      </c>
      <c r="C219" s="24" t="s">
        <v>270</v>
      </c>
      <c r="D219" s="26" t="s">
        <v>13</v>
      </c>
      <c r="E219" s="39">
        <v>2</v>
      </c>
      <c r="F219" s="28">
        <v>0.25</v>
      </c>
      <c r="G219" s="81">
        <v>80</v>
      </c>
      <c r="H219" s="51">
        <f t="shared" si="36"/>
        <v>12</v>
      </c>
    </row>
    <row r="220" ht="20.1" customHeight="1" spans="1:8">
      <c r="A220" s="44"/>
      <c r="B220" s="24" t="s">
        <v>311</v>
      </c>
      <c r="C220" s="24" t="s">
        <v>270</v>
      </c>
      <c r="D220" s="26" t="s">
        <v>24</v>
      </c>
      <c r="E220" s="39">
        <v>1.85</v>
      </c>
      <c r="F220" s="28">
        <v>0.23</v>
      </c>
      <c r="G220" s="81">
        <v>82</v>
      </c>
      <c r="H220" s="51">
        <f t="shared" si="36"/>
        <v>12.3</v>
      </c>
    </row>
    <row r="221" spans="1:8">
      <c r="A221" s="23" t="s">
        <v>312</v>
      </c>
      <c r="B221" s="24" t="s">
        <v>313</v>
      </c>
      <c r="C221" s="24" t="s">
        <v>314</v>
      </c>
      <c r="D221" s="26" t="s">
        <v>13</v>
      </c>
      <c r="E221" s="39">
        <v>1</v>
      </c>
      <c r="F221" s="28">
        <v>0.14</v>
      </c>
      <c r="G221" s="81">
        <v>25</v>
      </c>
      <c r="H221" s="51">
        <f t="shared" si="36"/>
        <v>3.75</v>
      </c>
    </row>
    <row r="222" spans="1:8">
      <c r="A222" s="23"/>
      <c r="B222" s="24" t="s">
        <v>315</v>
      </c>
      <c r="C222" s="24" t="s">
        <v>314</v>
      </c>
      <c r="D222" s="26" t="s">
        <v>24</v>
      </c>
      <c r="E222" s="39">
        <v>0.9</v>
      </c>
      <c r="F222" s="28">
        <v>0.125</v>
      </c>
      <c r="G222" s="81">
        <v>27</v>
      </c>
      <c r="H222" s="51">
        <f t="shared" si="36"/>
        <v>4.05</v>
      </c>
    </row>
    <row r="223" spans="1:8">
      <c r="A223" s="23" t="s">
        <v>316</v>
      </c>
      <c r="B223" s="24" t="s">
        <v>317</v>
      </c>
      <c r="C223" s="24" t="s">
        <v>52</v>
      </c>
      <c r="D223" s="26" t="s">
        <v>13</v>
      </c>
      <c r="E223" s="39">
        <v>0.9</v>
      </c>
      <c r="F223" s="28">
        <v>0.11</v>
      </c>
      <c r="G223" s="81">
        <v>16</v>
      </c>
      <c r="H223" s="51">
        <f t="shared" si="36"/>
        <v>2.4</v>
      </c>
    </row>
    <row r="224" customHeight="1" spans="1:8">
      <c r="A224" s="23"/>
      <c r="B224" s="24" t="s">
        <v>318</v>
      </c>
      <c r="C224" s="24" t="s">
        <v>52</v>
      </c>
      <c r="D224" s="26" t="s">
        <v>24</v>
      </c>
      <c r="E224" s="39">
        <v>0.8</v>
      </c>
      <c r="F224" s="28">
        <v>0.1</v>
      </c>
      <c r="G224" s="81">
        <v>17</v>
      </c>
      <c r="H224" s="51">
        <f t="shared" si="36"/>
        <v>2.55</v>
      </c>
    </row>
    <row r="225" customHeight="1" spans="1:8">
      <c r="A225" s="23"/>
      <c r="B225" s="24" t="s">
        <v>317</v>
      </c>
      <c r="C225" s="45" t="s">
        <v>319</v>
      </c>
      <c r="D225" s="26" t="s">
        <v>13</v>
      </c>
      <c r="E225" s="39">
        <v>0.95</v>
      </c>
      <c r="F225" s="28">
        <v>0.12</v>
      </c>
      <c r="G225" s="81">
        <v>18</v>
      </c>
      <c r="H225" s="51">
        <f t="shared" si="36"/>
        <v>2.7</v>
      </c>
    </row>
    <row r="226" customHeight="1" spans="1:8">
      <c r="A226" s="23"/>
      <c r="B226" s="24" t="s">
        <v>318</v>
      </c>
      <c r="C226" s="45" t="s">
        <v>319</v>
      </c>
      <c r="D226" s="26" t="s">
        <v>24</v>
      </c>
      <c r="E226" s="39">
        <v>0.9</v>
      </c>
      <c r="F226" s="28">
        <v>0.11</v>
      </c>
      <c r="G226" s="81">
        <v>20</v>
      </c>
      <c r="H226" s="51">
        <f t="shared" si="36"/>
        <v>3</v>
      </c>
    </row>
    <row r="227" ht="30" spans="1:8">
      <c r="A227" s="23" t="s">
        <v>320</v>
      </c>
      <c r="B227" s="24" t="s">
        <v>321</v>
      </c>
      <c r="C227" s="24" t="s">
        <v>280</v>
      </c>
      <c r="D227" s="26" t="s">
        <v>13</v>
      </c>
      <c r="E227" s="39">
        <v>0.9</v>
      </c>
      <c r="F227" s="28">
        <v>0.11</v>
      </c>
      <c r="G227" s="81">
        <v>16</v>
      </c>
      <c r="H227" s="51">
        <f t="shared" ref="H227:H232" si="38">G227/7*1.05</f>
        <v>2.4</v>
      </c>
    </row>
    <row r="228" spans="1:8">
      <c r="A228" s="23"/>
      <c r="B228" s="24" t="s">
        <v>322</v>
      </c>
      <c r="C228" s="24" t="s">
        <v>280</v>
      </c>
      <c r="D228" s="26" t="s">
        <v>24</v>
      </c>
      <c r="E228" s="39">
        <v>0.8</v>
      </c>
      <c r="F228" s="28">
        <v>0.1</v>
      </c>
      <c r="G228" s="81">
        <v>17</v>
      </c>
      <c r="H228" s="51">
        <f t="shared" si="38"/>
        <v>2.55</v>
      </c>
    </row>
    <row r="229" ht="30" spans="1:12">
      <c r="A229" s="40" t="s">
        <v>323</v>
      </c>
      <c r="B229" s="24" t="s">
        <v>324</v>
      </c>
      <c r="C229" s="24" t="s">
        <v>314</v>
      </c>
      <c r="D229" s="26" t="s">
        <v>13</v>
      </c>
      <c r="E229" s="39">
        <v>0.9</v>
      </c>
      <c r="F229" s="28">
        <v>0.11</v>
      </c>
      <c r="G229" s="81">
        <v>16</v>
      </c>
      <c r="H229" s="51">
        <f t="shared" si="38"/>
        <v>2.4</v>
      </c>
      <c r="J229"/>
      <c r="K229"/>
      <c r="L229"/>
    </row>
    <row r="230" ht="30" spans="1:12">
      <c r="A230" s="43"/>
      <c r="B230" s="24" t="s">
        <v>325</v>
      </c>
      <c r="C230" s="24" t="s">
        <v>314</v>
      </c>
      <c r="D230" s="26" t="s">
        <v>24</v>
      </c>
      <c r="E230" s="39">
        <v>0.8</v>
      </c>
      <c r="F230" s="28">
        <v>0.1</v>
      </c>
      <c r="G230" s="81">
        <v>17</v>
      </c>
      <c r="H230" s="51">
        <f t="shared" si="38"/>
        <v>2.55</v>
      </c>
      <c r="J230"/>
      <c r="K230"/>
      <c r="L230"/>
    </row>
    <row r="231" ht="30" spans="1:12">
      <c r="A231" s="43"/>
      <c r="B231" s="24" t="s">
        <v>324</v>
      </c>
      <c r="C231" s="24" t="s">
        <v>304</v>
      </c>
      <c r="D231" s="26" t="s">
        <v>13</v>
      </c>
      <c r="E231" s="39">
        <v>0.95</v>
      </c>
      <c r="F231" s="28">
        <v>0.12</v>
      </c>
      <c r="G231" s="81">
        <v>18</v>
      </c>
      <c r="H231" s="51">
        <f t="shared" si="38"/>
        <v>2.7</v>
      </c>
      <c r="J231"/>
      <c r="K231"/>
      <c r="L231"/>
    </row>
    <row r="232" ht="30" spans="1:8">
      <c r="A232" s="43"/>
      <c r="B232" s="24" t="s">
        <v>325</v>
      </c>
      <c r="C232" s="24" t="s">
        <v>304</v>
      </c>
      <c r="D232" s="26" t="s">
        <v>24</v>
      </c>
      <c r="E232" s="39">
        <v>0.9</v>
      </c>
      <c r="F232" s="28">
        <v>0.11</v>
      </c>
      <c r="G232" s="81">
        <v>20</v>
      </c>
      <c r="H232" s="51">
        <f t="shared" si="38"/>
        <v>3</v>
      </c>
    </row>
    <row r="233" ht="30" spans="1:8">
      <c r="A233" s="43"/>
      <c r="B233" s="24" t="s">
        <v>324</v>
      </c>
      <c r="C233" s="45" t="s">
        <v>280</v>
      </c>
      <c r="D233" s="26" t="s">
        <v>13</v>
      </c>
      <c r="E233" s="39">
        <v>0.95</v>
      </c>
      <c r="F233" s="28">
        <v>0.12</v>
      </c>
      <c r="G233" s="81">
        <v>18</v>
      </c>
      <c r="H233" s="51">
        <f t="shared" ref="H233:H234" si="39">G233/7*1.05</f>
        <v>2.7</v>
      </c>
    </row>
    <row r="234" ht="30" spans="1:8">
      <c r="A234" s="44"/>
      <c r="B234" s="24" t="s">
        <v>325</v>
      </c>
      <c r="C234" s="45" t="s">
        <v>280</v>
      </c>
      <c r="D234" s="26" t="s">
        <v>24</v>
      </c>
      <c r="E234" s="39">
        <v>0.9</v>
      </c>
      <c r="F234" s="28">
        <v>0.11</v>
      </c>
      <c r="G234" s="81">
        <v>20</v>
      </c>
      <c r="H234" s="51">
        <f t="shared" si="39"/>
        <v>3</v>
      </c>
    </row>
    <row r="235" ht="30" spans="1:8">
      <c r="A235" s="23" t="s">
        <v>326</v>
      </c>
      <c r="B235" s="24" t="s">
        <v>327</v>
      </c>
      <c r="C235" s="24" t="s">
        <v>280</v>
      </c>
      <c r="D235" s="26" t="s">
        <v>13</v>
      </c>
      <c r="E235" s="39">
        <v>1</v>
      </c>
      <c r="F235" s="28">
        <v>0.14</v>
      </c>
      <c r="G235" s="81">
        <v>25</v>
      </c>
      <c r="H235" s="51">
        <f t="shared" ref="H235:H237" si="40">G235/7*1.05</f>
        <v>3.75</v>
      </c>
    </row>
    <row r="236" ht="30" spans="1:8">
      <c r="A236" s="23"/>
      <c r="B236" s="24" t="s">
        <v>328</v>
      </c>
      <c r="C236" s="24" t="s">
        <v>280</v>
      </c>
      <c r="D236" s="26" t="s">
        <v>24</v>
      </c>
      <c r="E236" s="39">
        <v>0.9</v>
      </c>
      <c r="F236" s="28">
        <v>0.125</v>
      </c>
      <c r="G236" s="81">
        <v>27</v>
      </c>
      <c r="H236" s="51">
        <f t="shared" si="40"/>
        <v>4.05</v>
      </c>
    </row>
    <row r="237" spans="1:8">
      <c r="A237" s="106" t="s">
        <v>329</v>
      </c>
      <c r="B237" s="65" t="s">
        <v>330</v>
      </c>
      <c r="C237" s="65" t="s">
        <v>280</v>
      </c>
      <c r="D237" s="67" t="s">
        <v>13</v>
      </c>
      <c r="E237" s="107">
        <v>0.9</v>
      </c>
      <c r="F237" s="108">
        <v>0.11</v>
      </c>
      <c r="G237" s="91">
        <v>16</v>
      </c>
      <c r="H237" s="109">
        <f t="shared" si="40"/>
        <v>2.4</v>
      </c>
    </row>
    <row r="238" ht="30" spans="1:8">
      <c r="A238" s="106"/>
      <c r="B238" s="65" t="s">
        <v>331</v>
      </c>
      <c r="C238" s="65" t="s">
        <v>280</v>
      </c>
      <c r="D238" s="67" t="s">
        <v>13</v>
      </c>
      <c r="E238" s="107">
        <v>0.9</v>
      </c>
      <c r="F238" s="108">
        <v>0.11</v>
      </c>
      <c r="G238" s="92"/>
      <c r="H238" s="110"/>
    </row>
    <row r="239" spans="1:8">
      <c r="A239" s="106"/>
      <c r="B239" s="65" t="s">
        <v>332</v>
      </c>
      <c r="C239" s="65" t="s">
        <v>280</v>
      </c>
      <c r="D239" s="67" t="s">
        <v>24</v>
      </c>
      <c r="E239" s="107">
        <v>0.8</v>
      </c>
      <c r="F239" s="108">
        <v>0.1</v>
      </c>
      <c r="G239" s="93">
        <v>17</v>
      </c>
      <c r="H239" s="111">
        <f t="shared" ref="H239" si="41">G239/7*1.05</f>
        <v>2.55</v>
      </c>
    </row>
    <row r="240" spans="1:8">
      <c r="A240" s="112" t="s">
        <v>333</v>
      </c>
      <c r="B240" s="65" t="s">
        <v>334</v>
      </c>
      <c r="C240" s="65" t="s">
        <v>335</v>
      </c>
      <c r="D240" s="67" t="s">
        <v>13</v>
      </c>
      <c r="E240" s="107">
        <v>0.95</v>
      </c>
      <c r="F240" s="108">
        <v>0.12</v>
      </c>
      <c r="G240" s="93">
        <v>20</v>
      </c>
      <c r="H240" s="111">
        <f t="shared" ref="H240:H248" si="42">G240/7*1.05</f>
        <v>3</v>
      </c>
    </row>
    <row r="241" spans="1:8">
      <c r="A241" s="112"/>
      <c r="B241" s="65" t="s">
        <v>336</v>
      </c>
      <c r="C241" s="65" t="s">
        <v>335</v>
      </c>
      <c r="D241" s="67" t="s">
        <v>24</v>
      </c>
      <c r="E241" s="107">
        <v>0.9</v>
      </c>
      <c r="F241" s="108">
        <v>0.11</v>
      </c>
      <c r="G241" s="93">
        <v>22</v>
      </c>
      <c r="H241" s="111">
        <f t="shared" si="42"/>
        <v>3.3</v>
      </c>
    </row>
    <row r="242" ht="14.25" customHeight="1" spans="1:8">
      <c r="A242" s="23" t="s">
        <v>337</v>
      </c>
      <c r="B242" s="65" t="s">
        <v>338</v>
      </c>
      <c r="C242" s="65" t="s">
        <v>284</v>
      </c>
      <c r="D242" s="67" t="s">
        <v>13</v>
      </c>
      <c r="E242" s="107">
        <v>0.95</v>
      </c>
      <c r="F242" s="108">
        <v>0.12</v>
      </c>
      <c r="G242" s="93">
        <v>20</v>
      </c>
      <c r="H242" s="111">
        <f t="shared" si="42"/>
        <v>3</v>
      </c>
    </row>
    <row r="243" spans="1:8">
      <c r="A243" s="23"/>
      <c r="B243" s="65" t="s">
        <v>339</v>
      </c>
      <c r="C243" s="65" t="s">
        <v>284</v>
      </c>
      <c r="D243" s="67" t="s">
        <v>24</v>
      </c>
      <c r="E243" s="107">
        <v>0.9</v>
      </c>
      <c r="F243" s="108">
        <v>0.11</v>
      </c>
      <c r="G243" s="93">
        <v>22</v>
      </c>
      <c r="H243" s="111">
        <f t="shared" si="42"/>
        <v>3.3</v>
      </c>
    </row>
    <row r="244" ht="14.25" customHeight="1" spans="1:8">
      <c r="A244" s="40" t="s">
        <v>340</v>
      </c>
      <c r="B244" s="65" t="s">
        <v>341</v>
      </c>
      <c r="C244" s="65" t="s">
        <v>32</v>
      </c>
      <c r="D244" s="67" t="s">
        <v>13</v>
      </c>
      <c r="E244" s="107">
        <v>0.95</v>
      </c>
      <c r="F244" s="108">
        <v>0.12</v>
      </c>
      <c r="G244" s="93">
        <v>20</v>
      </c>
      <c r="H244" s="111">
        <f t="shared" si="42"/>
        <v>3</v>
      </c>
    </row>
    <row r="245" spans="1:8">
      <c r="A245" s="43"/>
      <c r="B245" s="65" t="s">
        <v>342</v>
      </c>
      <c r="C245" s="65" t="s">
        <v>32</v>
      </c>
      <c r="D245" s="67" t="s">
        <v>24</v>
      </c>
      <c r="E245" s="107">
        <v>0.9</v>
      </c>
      <c r="F245" s="108">
        <v>0.11</v>
      </c>
      <c r="G245" s="93">
        <v>22</v>
      </c>
      <c r="H245" s="111">
        <f t="shared" si="42"/>
        <v>3.3</v>
      </c>
    </row>
    <row r="246" spans="1:8">
      <c r="A246" s="44"/>
      <c r="B246" s="65" t="s">
        <v>342</v>
      </c>
      <c r="C246" s="65" t="s">
        <v>52</v>
      </c>
      <c r="D246" s="67" t="s">
        <v>24</v>
      </c>
      <c r="E246" s="107">
        <v>0.9</v>
      </c>
      <c r="F246" s="108">
        <v>0.11</v>
      </c>
      <c r="G246" s="93">
        <v>22</v>
      </c>
      <c r="H246" s="111">
        <f t="shared" si="42"/>
        <v>3.3</v>
      </c>
    </row>
    <row r="247" ht="30" spans="1:8">
      <c r="A247" s="23" t="s">
        <v>343</v>
      </c>
      <c r="B247" s="65" t="s">
        <v>344</v>
      </c>
      <c r="C247" s="65" t="s">
        <v>280</v>
      </c>
      <c r="D247" s="67" t="s">
        <v>13</v>
      </c>
      <c r="E247" s="107">
        <v>0.95</v>
      </c>
      <c r="F247" s="108">
        <v>0.12</v>
      </c>
      <c r="G247" s="93">
        <v>20</v>
      </c>
      <c r="H247" s="111">
        <f t="shared" si="42"/>
        <v>3</v>
      </c>
    </row>
    <row r="248" ht="30" spans="1:8">
      <c r="A248" s="23"/>
      <c r="B248" s="65" t="s">
        <v>345</v>
      </c>
      <c r="C248" s="65" t="s">
        <v>280</v>
      </c>
      <c r="D248" s="67" t="s">
        <v>24</v>
      </c>
      <c r="E248" s="107">
        <v>0.9</v>
      </c>
      <c r="F248" s="108">
        <v>0.11</v>
      </c>
      <c r="G248" s="93">
        <v>22</v>
      </c>
      <c r="H248" s="111">
        <f t="shared" si="42"/>
        <v>3.3</v>
      </c>
    </row>
    <row r="249" spans="1:8">
      <c r="A249" s="23" t="s">
        <v>346</v>
      </c>
      <c r="B249" s="65" t="s">
        <v>347</v>
      </c>
      <c r="C249" s="65" t="s">
        <v>335</v>
      </c>
      <c r="D249" s="67" t="s">
        <v>13</v>
      </c>
      <c r="E249" s="107">
        <f>F249*1.1*7.15</f>
        <v>1.65165</v>
      </c>
      <c r="F249" s="108">
        <v>0.21</v>
      </c>
      <c r="G249" s="93">
        <v>60</v>
      </c>
      <c r="H249" s="111">
        <v>8.65</v>
      </c>
    </row>
    <row r="250" spans="1:8">
      <c r="A250" s="23"/>
      <c r="B250" s="65" t="s">
        <v>348</v>
      </c>
      <c r="C250" s="65" t="s">
        <v>335</v>
      </c>
      <c r="D250" s="67" t="s">
        <v>24</v>
      </c>
      <c r="E250" s="107">
        <f t="shared" ref="E250" si="43">F250*1.1*7.15</f>
        <v>1.573</v>
      </c>
      <c r="F250" s="108">
        <v>0.2</v>
      </c>
      <c r="G250" s="93">
        <v>62</v>
      </c>
      <c r="H250" s="111">
        <v>8.95</v>
      </c>
    </row>
    <row r="251" spans="1:8">
      <c r="A251" s="23"/>
      <c r="B251" s="65" t="s">
        <v>347</v>
      </c>
      <c r="C251" s="65" t="s">
        <v>314</v>
      </c>
      <c r="D251" s="67" t="s">
        <v>13</v>
      </c>
      <c r="E251" s="107">
        <v>1.9</v>
      </c>
      <c r="F251" s="108">
        <v>0.24</v>
      </c>
      <c r="G251" s="93">
        <v>80</v>
      </c>
      <c r="H251" s="111">
        <v>11.55</v>
      </c>
    </row>
    <row r="252" spans="1:8">
      <c r="A252" s="23"/>
      <c r="B252" s="65" t="s">
        <v>348</v>
      </c>
      <c r="C252" s="65" t="s">
        <v>314</v>
      </c>
      <c r="D252" s="67" t="s">
        <v>24</v>
      </c>
      <c r="E252" s="107">
        <v>1.75</v>
      </c>
      <c r="F252" s="108">
        <v>0.22</v>
      </c>
      <c r="G252" s="93">
        <v>82</v>
      </c>
      <c r="H252" s="111">
        <v>11.9</v>
      </c>
    </row>
    <row r="253" ht="30" spans="1:8">
      <c r="A253" s="23"/>
      <c r="B253" s="65" t="s">
        <v>347</v>
      </c>
      <c r="C253" s="65" t="s">
        <v>349</v>
      </c>
      <c r="D253" s="67" t="s">
        <v>13</v>
      </c>
      <c r="E253" s="107">
        <v>1.9</v>
      </c>
      <c r="F253" s="108">
        <v>0.24</v>
      </c>
      <c r="G253" s="93">
        <v>80</v>
      </c>
      <c r="H253" s="111">
        <v>11.55</v>
      </c>
    </row>
    <row r="254" ht="30" spans="1:8">
      <c r="A254" s="23"/>
      <c r="B254" s="65" t="s">
        <v>348</v>
      </c>
      <c r="C254" s="65" t="s">
        <v>349</v>
      </c>
      <c r="D254" s="67" t="s">
        <v>24</v>
      </c>
      <c r="E254" s="107">
        <v>1.75</v>
      </c>
      <c r="F254" s="108">
        <v>0.22</v>
      </c>
      <c r="G254" s="93">
        <v>82</v>
      </c>
      <c r="H254" s="111">
        <v>11.9</v>
      </c>
    </row>
    <row r="255" ht="30" spans="1:8">
      <c r="A255" s="23" t="s">
        <v>350</v>
      </c>
      <c r="B255" s="65" t="s">
        <v>351</v>
      </c>
      <c r="C255" s="65" t="s">
        <v>314</v>
      </c>
      <c r="D255" s="67" t="s">
        <v>13</v>
      </c>
      <c r="E255" s="107">
        <v>1.2</v>
      </c>
      <c r="F255" s="108">
        <v>0.16</v>
      </c>
      <c r="G255" s="93">
        <v>25</v>
      </c>
      <c r="H255" s="111">
        <v>3.6</v>
      </c>
    </row>
    <row r="256" ht="30" spans="1:8">
      <c r="A256" s="23"/>
      <c r="B256" s="65" t="s">
        <v>352</v>
      </c>
      <c r="C256" s="65" t="s">
        <v>314</v>
      </c>
      <c r="D256" s="67" t="s">
        <v>24</v>
      </c>
      <c r="E256" s="107">
        <v>1.05</v>
      </c>
      <c r="F256" s="108">
        <v>0.145</v>
      </c>
      <c r="G256" s="93">
        <v>27</v>
      </c>
      <c r="H256" s="111">
        <v>3.9</v>
      </c>
    </row>
    <row r="257" ht="30" spans="1:8">
      <c r="A257" s="40" t="s">
        <v>353</v>
      </c>
      <c r="B257" s="65" t="s">
        <v>354</v>
      </c>
      <c r="C257" s="65" t="s">
        <v>355</v>
      </c>
      <c r="D257" s="67" t="s">
        <v>13</v>
      </c>
      <c r="E257" s="107">
        <v>0.9</v>
      </c>
      <c r="F257" s="108">
        <v>0.11</v>
      </c>
      <c r="G257" s="93">
        <v>16</v>
      </c>
      <c r="H257" s="111">
        <f t="shared" ref="H257:H262" si="44">G257/7*1.05</f>
        <v>2.4</v>
      </c>
    </row>
    <row r="258" ht="30" spans="1:8">
      <c r="A258" s="43"/>
      <c r="B258" s="24" t="s">
        <v>356</v>
      </c>
      <c r="C258" s="24" t="s">
        <v>355</v>
      </c>
      <c r="D258" s="26" t="s">
        <v>24</v>
      </c>
      <c r="E258" s="39">
        <v>0.8</v>
      </c>
      <c r="F258" s="28">
        <v>0.1</v>
      </c>
      <c r="G258" s="81">
        <v>17</v>
      </c>
      <c r="H258" s="51">
        <f t="shared" si="44"/>
        <v>2.55</v>
      </c>
    </row>
    <row r="259" spans="1:8">
      <c r="A259" s="43"/>
      <c r="B259" s="24" t="s">
        <v>354</v>
      </c>
      <c r="C259" s="45" t="s">
        <v>357</v>
      </c>
      <c r="D259" s="26" t="s">
        <v>13</v>
      </c>
      <c r="E259" s="39">
        <v>0.95</v>
      </c>
      <c r="F259" s="28">
        <v>0.12</v>
      </c>
      <c r="G259" s="81">
        <v>18</v>
      </c>
      <c r="H259" s="51">
        <f t="shared" si="44"/>
        <v>2.7</v>
      </c>
    </row>
    <row r="260" spans="1:8">
      <c r="A260" s="44"/>
      <c r="B260" s="45" t="s">
        <v>356</v>
      </c>
      <c r="C260" s="45" t="s">
        <v>357</v>
      </c>
      <c r="D260" s="26" t="s">
        <v>24</v>
      </c>
      <c r="E260" s="39">
        <v>0.9</v>
      </c>
      <c r="F260" s="28">
        <v>0.11</v>
      </c>
      <c r="G260" s="81">
        <v>20</v>
      </c>
      <c r="H260" s="51">
        <f t="shared" si="44"/>
        <v>3</v>
      </c>
    </row>
    <row r="261" ht="30" spans="1:8">
      <c r="A261" s="40" t="s">
        <v>358</v>
      </c>
      <c r="B261" s="24" t="s">
        <v>359</v>
      </c>
      <c r="C261" s="24" t="s">
        <v>314</v>
      </c>
      <c r="D261" s="26" t="s">
        <v>13</v>
      </c>
      <c r="E261" s="39">
        <v>1.85</v>
      </c>
      <c r="F261" s="28">
        <v>0.25</v>
      </c>
      <c r="G261" s="81">
        <v>100</v>
      </c>
      <c r="H261" s="51">
        <f t="shared" si="44"/>
        <v>15</v>
      </c>
    </row>
    <row r="262" ht="30" spans="1:8">
      <c r="A262" s="43"/>
      <c r="B262" s="24" t="s">
        <v>360</v>
      </c>
      <c r="C262" s="24" t="s">
        <v>314</v>
      </c>
      <c r="D262" s="26" t="s">
        <v>24</v>
      </c>
      <c r="E262" s="39">
        <v>1.72</v>
      </c>
      <c r="F262" s="28">
        <v>0.235</v>
      </c>
      <c r="G262" s="81">
        <v>102</v>
      </c>
      <c r="H262" s="51">
        <f t="shared" si="44"/>
        <v>15.3</v>
      </c>
    </row>
    <row r="263" ht="30" spans="1:8">
      <c r="A263" s="43"/>
      <c r="B263" s="24" t="s">
        <v>359</v>
      </c>
      <c r="C263" s="97" t="s">
        <v>304</v>
      </c>
      <c r="D263" s="26" t="s">
        <v>13</v>
      </c>
      <c r="E263" s="39">
        <v>2.2</v>
      </c>
      <c r="F263" s="28">
        <v>0.3</v>
      </c>
      <c r="G263" s="81">
        <v>120</v>
      </c>
      <c r="H263" s="51">
        <v>17.3</v>
      </c>
    </row>
    <row r="264" ht="30" spans="1:8">
      <c r="A264" s="44"/>
      <c r="B264" s="97" t="s">
        <v>360</v>
      </c>
      <c r="C264" s="97" t="s">
        <v>304</v>
      </c>
      <c r="D264" s="26" t="s">
        <v>24</v>
      </c>
      <c r="E264" s="39">
        <v>2.1</v>
      </c>
      <c r="F264" s="28">
        <v>0.285</v>
      </c>
      <c r="G264" s="81">
        <v>122</v>
      </c>
      <c r="H264" s="51">
        <v>17.6</v>
      </c>
    </row>
    <row r="265" ht="30" spans="1:8">
      <c r="A265" s="23" t="s">
        <v>361</v>
      </c>
      <c r="B265" s="89" t="s">
        <v>362</v>
      </c>
      <c r="C265" s="89" t="s">
        <v>314</v>
      </c>
      <c r="D265" s="26" t="s">
        <v>13</v>
      </c>
      <c r="E265" s="39">
        <v>1.45</v>
      </c>
      <c r="F265" s="28">
        <v>0.2</v>
      </c>
      <c r="G265" s="93">
        <v>70</v>
      </c>
      <c r="H265" s="51">
        <f t="shared" ref="H265:H270" si="45">G265/7*1.05</f>
        <v>10.5</v>
      </c>
    </row>
    <row r="266" ht="30" spans="1:8">
      <c r="A266" s="23"/>
      <c r="B266" s="89" t="s">
        <v>363</v>
      </c>
      <c r="C266" s="89" t="s">
        <v>314</v>
      </c>
      <c r="D266" s="26" t="s">
        <v>24</v>
      </c>
      <c r="E266" s="39">
        <v>1.35</v>
      </c>
      <c r="F266" s="28">
        <v>0.185</v>
      </c>
      <c r="G266" s="93">
        <v>72</v>
      </c>
      <c r="H266" s="51">
        <f t="shared" si="45"/>
        <v>10.8</v>
      </c>
    </row>
    <row r="267" ht="30" spans="1:8">
      <c r="A267" s="23" t="s">
        <v>364</v>
      </c>
      <c r="B267" s="24" t="s">
        <v>365</v>
      </c>
      <c r="C267" s="24" t="s">
        <v>284</v>
      </c>
      <c r="D267" s="26" t="s">
        <v>13</v>
      </c>
      <c r="E267" s="39">
        <v>1.85</v>
      </c>
      <c r="F267" s="28">
        <v>0.25</v>
      </c>
      <c r="G267" s="81">
        <v>100</v>
      </c>
      <c r="H267" s="51">
        <f t="shared" si="45"/>
        <v>15</v>
      </c>
    </row>
    <row r="268" spans="1:8">
      <c r="A268" s="23"/>
      <c r="B268" s="24" t="s">
        <v>366</v>
      </c>
      <c r="C268" s="24" t="s">
        <v>284</v>
      </c>
      <c r="D268" s="26" t="s">
        <v>24</v>
      </c>
      <c r="E268" s="39">
        <v>1.72</v>
      </c>
      <c r="F268" s="28">
        <v>0.235</v>
      </c>
      <c r="G268" s="81">
        <v>102</v>
      </c>
      <c r="H268" s="51">
        <f t="shared" si="45"/>
        <v>15.3</v>
      </c>
    </row>
    <row r="269" spans="1:8">
      <c r="A269" s="40" t="s">
        <v>367</v>
      </c>
      <c r="B269" s="24"/>
      <c r="C269" s="24" t="s">
        <v>52</v>
      </c>
      <c r="D269" s="26" t="s">
        <v>13</v>
      </c>
      <c r="E269" s="39">
        <v>1.85</v>
      </c>
      <c r="F269" s="28">
        <v>0.25</v>
      </c>
      <c r="G269" s="81">
        <v>100</v>
      </c>
      <c r="H269" s="51">
        <f t="shared" si="45"/>
        <v>15</v>
      </c>
    </row>
    <row r="270" spans="1:8">
      <c r="A270" s="40"/>
      <c r="B270" s="24"/>
      <c r="C270" s="24"/>
      <c r="D270" s="26" t="s">
        <v>24</v>
      </c>
      <c r="E270" s="39">
        <v>1.72</v>
      </c>
      <c r="F270" s="28">
        <v>0.235</v>
      </c>
      <c r="G270" s="81">
        <v>102</v>
      </c>
      <c r="H270" s="51">
        <f t="shared" si="45"/>
        <v>15.3</v>
      </c>
    </row>
    <row r="271" ht="15.75" customHeight="1" spans="1:8">
      <c r="A271" s="113" t="s">
        <v>368</v>
      </c>
      <c r="B271" s="24" t="s">
        <v>369</v>
      </c>
      <c r="C271" s="24" t="s">
        <v>284</v>
      </c>
      <c r="D271" s="26" t="s">
        <v>13</v>
      </c>
      <c r="E271" s="39">
        <v>2.2</v>
      </c>
      <c r="F271" s="28">
        <v>0.3</v>
      </c>
      <c r="G271" s="81">
        <v>120</v>
      </c>
      <c r="H271" s="51">
        <f t="shared" ref="H271:H302" si="46">G271/7*1.05</f>
        <v>18</v>
      </c>
    </row>
    <row r="272" ht="30" spans="1:8">
      <c r="A272" s="114"/>
      <c r="B272" s="24" t="s">
        <v>370</v>
      </c>
      <c r="C272" s="24" t="s">
        <v>284</v>
      </c>
      <c r="D272" s="26" t="s">
        <v>24</v>
      </c>
      <c r="E272" s="39">
        <v>2.1</v>
      </c>
      <c r="F272" s="28">
        <v>0.285</v>
      </c>
      <c r="G272" s="81">
        <v>122</v>
      </c>
      <c r="H272" s="51">
        <f t="shared" si="46"/>
        <v>18.3</v>
      </c>
    </row>
    <row r="273" ht="12" customHeight="1" spans="1:8">
      <c r="A273" s="113" t="s">
        <v>371</v>
      </c>
      <c r="B273" s="115" t="s">
        <v>372</v>
      </c>
      <c r="C273" s="89" t="s">
        <v>297</v>
      </c>
      <c r="D273" s="30" t="s">
        <v>13</v>
      </c>
      <c r="E273" s="39">
        <v>1.85</v>
      </c>
      <c r="F273" s="28">
        <v>0.25</v>
      </c>
      <c r="G273" s="81">
        <v>100</v>
      </c>
      <c r="H273" s="51">
        <f t="shared" si="46"/>
        <v>15</v>
      </c>
    </row>
    <row r="274" ht="12" customHeight="1" spans="1:12">
      <c r="A274" s="114"/>
      <c r="B274" s="115" t="s">
        <v>373</v>
      </c>
      <c r="C274" s="89" t="s">
        <v>297</v>
      </c>
      <c r="D274" s="30" t="s">
        <v>24</v>
      </c>
      <c r="E274" s="39">
        <v>1.72</v>
      </c>
      <c r="F274" s="28">
        <v>0.235</v>
      </c>
      <c r="G274" s="81">
        <v>102</v>
      </c>
      <c r="H274" s="51">
        <f t="shared" si="46"/>
        <v>15.3</v>
      </c>
      <c r="L274" s="122"/>
    </row>
    <row r="275" ht="12" customHeight="1" spans="1:8">
      <c r="A275" s="116" t="s">
        <v>374</v>
      </c>
      <c r="B275" s="115" t="s">
        <v>375</v>
      </c>
      <c r="C275" s="89" t="s">
        <v>376</v>
      </c>
      <c r="D275" s="30" t="s">
        <v>13</v>
      </c>
      <c r="E275" s="39">
        <v>1.85</v>
      </c>
      <c r="F275" s="28">
        <v>0.25</v>
      </c>
      <c r="G275" s="81">
        <v>100</v>
      </c>
      <c r="H275" s="51">
        <f t="shared" si="46"/>
        <v>15</v>
      </c>
    </row>
    <row r="276" ht="12" customHeight="1" spans="1:8">
      <c r="A276" s="114"/>
      <c r="B276" s="115" t="s">
        <v>377</v>
      </c>
      <c r="C276" s="89" t="s">
        <v>376</v>
      </c>
      <c r="D276" s="30" t="s">
        <v>24</v>
      </c>
      <c r="E276" s="39">
        <v>1.72</v>
      </c>
      <c r="F276" s="28">
        <v>0.235</v>
      </c>
      <c r="G276" s="81">
        <v>102</v>
      </c>
      <c r="H276" s="51">
        <f t="shared" si="46"/>
        <v>15.3</v>
      </c>
    </row>
    <row r="277" ht="12" customHeight="1" spans="1:8">
      <c r="A277" s="116" t="s">
        <v>378</v>
      </c>
      <c r="B277" s="115" t="s">
        <v>379</v>
      </c>
      <c r="C277" s="89" t="s">
        <v>314</v>
      </c>
      <c r="D277" s="30" t="s">
        <v>13</v>
      </c>
      <c r="E277" s="39">
        <v>1.85</v>
      </c>
      <c r="F277" s="28">
        <v>0.25</v>
      </c>
      <c r="G277" s="81">
        <v>100</v>
      </c>
      <c r="H277" s="51">
        <f t="shared" si="46"/>
        <v>15</v>
      </c>
    </row>
    <row r="278" ht="12" customHeight="1" spans="1:8">
      <c r="A278" s="114"/>
      <c r="B278" s="115" t="s">
        <v>380</v>
      </c>
      <c r="C278" s="89" t="s">
        <v>314</v>
      </c>
      <c r="D278" s="30" t="s">
        <v>24</v>
      </c>
      <c r="E278" s="39">
        <v>1.72</v>
      </c>
      <c r="F278" s="28">
        <v>0.235</v>
      </c>
      <c r="G278" s="81">
        <v>102</v>
      </c>
      <c r="H278" s="51">
        <f t="shared" si="46"/>
        <v>15.3</v>
      </c>
    </row>
    <row r="279" ht="12" customHeight="1" spans="1:8">
      <c r="A279" s="116" t="s">
        <v>381</v>
      </c>
      <c r="B279" s="115" t="s">
        <v>382</v>
      </c>
      <c r="C279" s="89" t="s">
        <v>314</v>
      </c>
      <c r="D279" s="30" t="s">
        <v>13</v>
      </c>
      <c r="E279" s="39">
        <v>1.85</v>
      </c>
      <c r="F279" s="28">
        <v>0.25</v>
      </c>
      <c r="G279" s="81">
        <v>100</v>
      </c>
      <c r="H279" s="51">
        <f t="shared" si="46"/>
        <v>15</v>
      </c>
    </row>
    <row r="280" ht="12" customHeight="1" spans="1:8">
      <c r="A280" s="116"/>
      <c r="B280" s="115" t="s">
        <v>383</v>
      </c>
      <c r="C280" s="89" t="s">
        <v>314</v>
      </c>
      <c r="D280" s="30" t="s">
        <v>24</v>
      </c>
      <c r="E280" s="39">
        <v>1.72</v>
      </c>
      <c r="F280" s="28">
        <v>0.235</v>
      </c>
      <c r="G280" s="81">
        <v>102</v>
      </c>
      <c r="H280" s="51">
        <f t="shared" si="46"/>
        <v>15.3</v>
      </c>
    </row>
    <row r="281" ht="12" customHeight="1" spans="1:8">
      <c r="A281" s="116"/>
      <c r="B281" s="115" t="s">
        <v>382</v>
      </c>
      <c r="C281" s="89" t="s">
        <v>270</v>
      </c>
      <c r="D281" s="30" t="s">
        <v>13</v>
      </c>
      <c r="E281" s="39">
        <v>2.2</v>
      </c>
      <c r="F281" s="28">
        <v>0.3</v>
      </c>
      <c r="G281" s="81">
        <v>120</v>
      </c>
      <c r="H281" s="51">
        <f t="shared" si="46"/>
        <v>18</v>
      </c>
    </row>
    <row r="282" ht="12" customHeight="1" spans="1:8">
      <c r="A282" s="114"/>
      <c r="B282" s="115" t="s">
        <v>383</v>
      </c>
      <c r="C282" s="89" t="s">
        <v>270</v>
      </c>
      <c r="D282" s="30" t="s">
        <v>24</v>
      </c>
      <c r="E282" s="39">
        <v>2.1</v>
      </c>
      <c r="F282" s="28">
        <v>0.285</v>
      </c>
      <c r="G282" s="81">
        <v>122</v>
      </c>
      <c r="H282" s="51">
        <f t="shared" si="46"/>
        <v>18.3</v>
      </c>
    </row>
    <row r="283" ht="17.25" customHeight="1" spans="1:8">
      <c r="A283" s="116" t="s">
        <v>384</v>
      </c>
      <c r="B283" s="115" t="s">
        <v>385</v>
      </c>
      <c r="C283" s="89" t="s">
        <v>62</v>
      </c>
      <c r="D283" s="30" t="s">
        <v>13</v>
      </c>
      <c r="E283" s="39">
        <v>1.85</v>
      </c>
      <c r="F283" s="28">
        <v>0.25</v>
      </c>
      <c r="G283" s="81">
        <v>100</v>
      </c>
      <c r="H283" s="51">
        <f t="shared" si="46"/>
        <v>15</v>
      </c>
    </row>
    <row r="284" ht="21" customHeight="1" spans="1:8">
      <c r="A284" s="114"/>
      <c r="B284" s="115" t="s">
        <v>386</v>
      </c>
      <c r="C284" s="89" t="s">
        <v>62</v>
      </c>
      <c r="D284" s="30" t="s">
        <v>24</v>
      </c>
      <c r="E284" s="39">
        <v>1.72</v>
      </c>
      <c r="F284" s="28">
        <v>0.235</v>
      </c>
      <c r="G284" s="81">
        <v>102</v>
      </c>
      <c r="H284" s="51">
        <f t="shared" si="46"/>
        <v>15.3</v>
      </c>
    </row>
    <row r="285" ht="12" customHeight="1" spans="1:8">
      <c r="A285" s="116" t="s">
        <v>387</v>
      </c>
      <c r="B285" s="115" t="s">
        <v>388</v>
      </c>
      <c r="C285" s="89" t="s">
        <v>68</v>
      </c>
      <c r="D285" s="30" t="s">
        <v>13</v>
      </c>
      <c r="E285" s="39">
        <v>1.85</v>
      </c>
      <c r="F285" s="28">
        <v>0.25</v>
      </c>
      <c r="G285" s="81">
        <v>100</v>
      </c>
      <c r="H285" s="51">
        <f t="shared" si="46"/>
        <v>15</v>
      </c>
    </row>
    <row r="286" ht="12" customHeight="1" spans="1:8">
      <c r="A286" s="114"/>
      <c r="B286" s="115" t="s">
        <v>389</v>
      </c>
      <c r="C286" s="89" t="s">
        <v>68</v>
      </c>
      <c r="D286" s="30" t="s">
        <v>24</v>
      </c>
      <c r="E286" s="39">
        <v>1.72</v>
      </c>
      <c r="F286" s="28">
        <v>0.235</v>
      </c>
      <c r="G286" s="81">
        <v>102</v>
      </c>
      <c r="H286" s="51">
        <f t="shared" si="46"/>
        <v>15.3</v>
      </c>
    </row>
    <row r="287" ht="12" customHeight="1" spans="1:8">
      <c r="A287" s="116" t="s">
        <v>390</v>
      </c>
      <c r="B287" s="115" t="s">
        <v>391</v>
      </c>
      <c r="C287" s="89" t="s">
        <v>284</v>
      </c>
      <c r="D287" s="30" t="s">
        <v>13</v>
      </c>
      <c r="E287" s="39">
        <v>1.85</v>
      </c>
      <c r="F287" s="28">
        <v>0.25</v>
      </c>
      <c r="G287" s="81">
        <v>100</v>
      </c>
      <c r="H287" s="51">
        <f t="shared" si="46"/>
        <v>15</v>
      </c>
    </row>
    <row r="288" ht="12" customHeight="1" spans="1:8">
      <c r="A288" s="114"/>
      <c r="B288" s="115" t="s">
        <v>392</v>
      </c>
      <c r="C288" s="89" t="s">
        <v>284</v>
      </c>
      <c r="D288" s="30" t="s">
        <v>24</v>
      </c>
      <c r="E288" s="39">
        <v>1.72</v>
      </c>
      <c r="F288" s="28">
        <v>0.235</v>
      </c>
      <c r="G288" s="81">
        <v>102</v>
      </c>
      <c r="H288" s="51">
        <f t="shared" si="46"/>
        <v>15.3</v>
      </c>
    </row>
    <row r="289" spans="1:8">
      <c r="A289" s="40" t="s">
        <v>393</v>
      </c>
      <c r="B289" s="24" t="s">
        <v>394</v>
      </c>
      <c r="C289" s="24" t="s">
        <v>395</v>
      </c>
      <c r="D289" s="26" t="s">
        <v>13</v>
      </c>
      <c r="E289" s="39">
        <v>1.85</v>
      </c>
      <c r="F289" s="28">
        <v>0.25</v>
      </c>
      <c r="G289" s="81">
        <v>100</v>
      </c>
      <c r="H289" s="51">
        <f t="shared" si="46"/>
        <v>15</v>
      </c>
    </row>
    <row r="290" spans="1:8">
      <c r="A290" s="44"/>
      <c r="B290" s="24" t="s">
        <v>396</v>
      </c>
      <c r="C290" s="24" t="s">
        <v>395</v>
      </c>
      <c r="D290" s="26" t="s">
        <v>24</v>
      </c>
      <c r="E290" s="39">
        <v>1.72</v>
      </c>
      <c r="F290" s="28">
        <v>0.235</v>
      </c>
      <c r="G290" s="81">
        <v>102</v>
      </c>
      <c r="H290" s="51">
        <f t="shared" si="46"/>
        <v>15.3</v>
      </c>
    </row>
    <row r="291" ht="12" customHeight="1" spans="1:8">
      <c r="A291" s="23" t="s">
        <v>397</v>
      </c>
      <c r="B291" s="115" t="s">
        <v>398</v>
      </c>
      <c r="C291" s="89" t="s">
        <v>399</v>
      </c>
      <c r="D291" s="26" t="s">
        <v>13</v>
      </c>
      <c r="E291" s="39">
        <v>1.5</v>
      </c>
      <c r="F291" s="28">
        <v>0.2</v>
      </c>
      <c r="G291" s="93">
        <v>45</v>
      </c>
      <c r="H291" s="51">
        <f t="shared" si="46"/>
        <v>6.75</v>
      </c>
    </row>
    <row r="292" ht="12" customHeight="1" spans="1:8">
      <c r="A292" s="23" t="s">
        <v>400</v>
      </c>
      <c r="B292" s="115" t="s">
        <v>401</v>
      </c>
      <c r="C292" s="89" t="s">
        <v>270</v>
      </c>
      <c r="D292" s="26" t="s">
        <v>13</v>
      </c>
      <c r="E292" s="39">
        <v>1.5</v>
      </c>
      <c r="F292" s="28">
        <v>0.2</v>
      </c>
      <c r="G292" s="93">
        <v>45</v>
      </c>
      <c r="H292" s="51">
        <f t="shared" si="46"/>
        <v>6.75</v>
      </c>
    </row>
    <row r="293" ht="12" customHeight="1" spans="1:8">
      <c r="A293" s="23" t="s">
        <v>402</v>
      </c>
      <c r="B293" s="115" t="s">
        <v>403</v>
      </c>
      <c r="C293" s="89" t="s">
        <v>399</v>
      </c>
      <c r="D293" s="26" t="s">
        <v>13</v>
      </c>
      <c r="E293" s="39">
        <v>1.5</v>
      </c>
      <c r="F293" s="28">
        <v>0.2</v>
      </c>
      <c r="G293" s="93">
        <v>45</v>
      </c>
      <c r="H293" s="51">
        <f t="shared" si="46"/>
        <v>6.75</v>
      </c>
    </row>
    <row r="294" ht="12" customHeight="1" spans="1:8">
      <c r="A294" s="23" t="s">
        <v>404</v>
      </c>
      <c r="B294" s="115" t="s">
        <v>405</v>
      </c>
      <c r="C294" s="89" t="s">
        <v>399</v>
      </c>
      <c r="D294" s="26" t="s">
        <v>13</v>
      </c>
      <c r="E294" s="39">
        <v>1.5</v>
      </c>
      <c r="F294" s="28">
        <v>0.2</v>
      </c>
      <c r="G294" s="93">
        <v>45</v>
      </c>
      <c r="H294" s="51">
        <f t="shared" si="46"/>
        <v>6.75</v>
      </c>
    </row>
    <row r="295" spans="1:8">
      <c r="A295" s="117" t="s">
        <v>406</v>
      </c>
      <c r="B295" s="89" t="s">
        <v>407</v>
      </c>
      <c r="C295" s="115" t="s">
        <v>270</v>
      </c>
      <c r="D295" s="30" t="s">
        <v>13</v>
      </c>
      <c r="E295" s="39">
        <v>2.2</v>
      </c>
      <c r="F295" s="28">
        <v>0.3</v>
      </c>
      <c r="G295" s="93">
        <v>100</v>
      </c>
      <c r="H295" s="51">
        <f t="shared" si="46"/>
        <v>15</v>
      </c>
    </row>
    <row r="296" spans="1:8">
      <c r="A296" s="117" t="s">
        <v>406</v>
      </c>
      <c r="B296" s="89" t="s">
        <v>407</v>
      </c>
      <c r="C296" s="115" t="s">
        <v>52</v>
      </c>
      <c r="D296" s="30" t="s">
        <v>13</v>
      </c>
      <c r="E296" s="39">
        <v>2.2</v>
      </c>
      <c r="F296" s="28">
        <v>0.3</v>
      </c>
      <c r="G296" s="93">
        <v>100</v>
      </c>
      <c r="H296" s="51">
        <f t="shared" si="46"/>
        <v>15</v>
      </c>
    </row>
    <row r="297" spans="1:8">
      <c r="A297" s="117" t="s">
        <v>408</v>
      </c>
      <c r="B297" s="89"/>
      <c r="C297" s="115" t="s">
        <v>409</v>
      </c>
      <c r="D297" s="30"/>
      <c r="E297" s="39"/>
      <c r="F297" s="28"/>
      <c r="G297" s="93"/>
      <c r="H297" s="51"/>
    </row>
    <row r="298" spans="1:8">
      <c r="A298" s="118" t="s">
        <v>410</v>
      </c>
      <c r="B298" s="89"/>
      <c r="C298" s="115" t="s">
        <v>270</v>
      </c>
      <c r="D298" s="30"/>
      <c r="E298" s="39"/>
      <c r="F298" s="28"/>
      <c r="G298" s="93"/>
      <c r="H298" s="51"/>
    </row>
    <row r="299" spans="1:8">
      <c r="A299" s="118" t="s">
        <v>410</v>
      </c>
      <c r="B299" s="89"/>
      <c r="C299" s="115" t="s">
        <v>52</v>
      </c>
      <c r="D299" s="30"/>
      <c r="E299" s="39"/>
      <c r="F299" s="28"/>
      <c r="G299" s="93"/>
      <c r="H299" s="51"/>
    </row>
    <row r="300" spans="1:8">
      <c r="A300" s="118" t="s">
        <v>411</v>
      </c>
      <c r="B300" s="89" t="s">
        <v>412</v>
      </c>
      <c r="C300" s="115" t="s">
        <v>270</v>
      </c>
      <c r="D300" s="30" t="s">
        <v>13</v>
      </c>
      <c r="E300" s="39">
        <v>2.2</v>
      </c>
      <c r="F300" s="28">
        <v>0.3</v>
      </c>
      <c r="G300" s="93">
        <v>100</v>
      </c>
      <c r="H300" s="51">
        <f t="shared" ref="H300:H306" si="47">G300/7*1.05</f>
        <v>15</v>
      </c>
    </row>
    <row r="301" ht="30" spans="1:8">
      <c r="A301" s="118" t="s">
        <v>413</v>
      </c>
      <c r="B301" s="89" t="s">
        <v>414</v>
      </c>
      <c r="C301" s="119" t="s">
        <v>415</v>
      </c>
      <c r="D301" s="30" t="s">
        <v>13</v>
      </c>
      <c r="E301" s="39">
        <v>2.2</v>
      </c>
      <c r="F301" s="28">
        <v>0.3</v>
      </c>
      <c r="G301" s="93">
        <v>100</v>
      </c>
      <c r="H301" s="51">
        <f t="shared" si="47"/>
        <v>15</v>
      </c>
    </row>
    <row r="302" spans="1:8">
      <c r="A302" s="118" t="s">
        <v>416</v>
      </c>
      <c r="B302" s="89" t="s">
        <v>417</v>
      </c>
      <c r="C302" s="115" t="s">
        <v>270</v>
      </c>
      <c r="D302" s="30" t="s">
        <v>13</v>
      </c>
      <c r="E302" s="39">
        <v>2.2</v>
      </c>
      <c r="F302" s="28">
        <v>0.3</v>
      </c>
      <c r="G302" s="93">
        <v>100</v>
      </c>
      <c r="H302" s="51">
        <f t="shared" si="47"/>
        <v>15</v>
      </c>
    </row>
    <row r="303" ht="30" spans="1:8">
      <c r="A303" s="118" t="s">
        <v>418</v>
      </c>
      <c r="B303" s="89" t="s">
        <v>419</v>
      </c>
      <c r="C303" s="115" t="s">
        <v>270</v>
      </c>
      <c r="D303" s="30" t="s">
        <v>13</v>
      </c>
      <c r="E303" s="39">
        <v>2.2</v>
      </c>
      <c r="F303" s="28">
        <v>0.3</v>
      </c>
      <c r="G303" s="93">
        <v>100</v>
      </c>
      <c r="H303" s="51">
        <f t="shared" si="47"/>
        <v>15</v>
      </c>
    </row>
    <row r="304" spans="1:8">
      <c r="A304" s="118" t="s">
        <v>420</v>
      </c>
      <c r="B304" s="89" t="s">
        <v>421</v>
      </c>
      <c r="C304" s="115" t="s">
        <v>52</v>
      </c>
      <c r="D304" s="30" t="s">
        <v>13</v>
      </c>
      <c r="E304" s="39">
        <v>2.2</v>
      </c>
      <c r="F304" s="28">
        <v>0.3</v>
      </c>
      <c r="G304" s="93">
        <v>100</v>
      </c>
      <c r="H304" s="51">
        <f t="shared" si="47"/>
        <v>15</v>
      </c>
    </row>
    <row r="305" ht="30" spans="1:8">
      <c r="A305" s="118" t="s">
        <v>422</v>
      </c>
      <c r="B305" s="89" t="s">
        <v>423</v>
      </c>
      <c r="C305" s="115" t="s">
        <v>52</v>
      </c>
      <c r="D305" s="30" t="s">
        <v>13</v>
      </c>
      <c r="E305" s="39">
        <v>2.2</v>
      </c>
      <c r="F305" s="28">
        <v>0.3</v>
      </c>
      <c r="G305" s="93">
        <v>100</v>
      </c>
      <c r="H305" s="51">
        <f t="shared" si="47"/>
        <v>15</v>
      </c>
    </row>
    <row r="306" ht="30" spans="1:8">
      <c r="A306" s="118" t="s">
        <v>424</v>
      </c>
      <c r="B306" s="89" t="s">
        <v>425</v>
      </c>
      <c r="C306" s="115" t="s">
        <v>270</v>
      </c>
      <c r="D306" s="30" t="s">
        <v>13</v>
      </c>
      <c r="E306" s="39">
        <v>2.2</v>
      </c>
      <c r="F306" s="28">
        <v>0.3</v>
      </c>
      <c r="G306" s="93">
        <v>100</v>
      </c>
      <c r="H306" s="51">
        <v>15</v>
      </c>
    </row>
    <row r="307" spans="1:8">
      <c r="A307" s="118" t="s">
        <v>309</v>
      </c>
      <c r="B307" s="89"/>
      <c r="C307" s="115" t="s">
        <v>270</v>
      </c>
      <c r="D307" s="30" t="s">
        <v>13</v>
      </c>
      <c r="E307" s="39">
        <v>2.2</v>
      </c>
      <c r="F307" s="28">
        <v>0.3</v>
      </c>
      <c r="G307" s="93">
        <v>100</v>
      </c>
      <c r="H307" s="51">
        <v>15</v>
      </c>
    </row>
    <row r="308" spans="1:8">
      <c r="A308" s="118" t="s">
        <v>337</v>
      </c>
      <c r="B308" s="89"/>
      <c r="C308" s="115" t="s">
        <v>270</v>
      </c>
      <c r="D308" s="30" t="s">
        <v>13</v>
      </c>
      <c r="E308" s="39">
        <v>2.2</v>
      </c>
      <c r="F308" s="28">
        <v>0.3</v>
      </c>
      <c r="G308" s="93">
        <v>100</v>
      </c>
      <c r="H308" s="51">
        <v>15</v>
      </c>
    </row>
    <row r="309" spans="1:8">
      <c r="A309" s="118" t="s">
        <v>333</v>
      </c>
      <c r="B309" s="89"/>
      <c r="C309" s="115" t="s">
        <v>399</v>
      </c>
      <c r="D309" s="30" t="s">
        <v>13</v>
      </c>
      <c r="E309" s="39">
        <v>2.2</v>
      </c>
      <c r="F309" s="28">
        <v>0.3</v>
      </c>
      <c r="G309" s="93">
        <v>100</v>
      </c>
      <c r="H309" s="51">
        <v>15</v>
      </c>
    </row>
    <row r="310" ht="30" spans="1:8">
      <c r="A310" s="118" t="s">
        <v>426</v>
      </c>
      <c r="B310" s="89" t="s">
        <v>427</v>
      </c>
      <c r="C310" s="115" t="s">
        <v>52</v>
      </c>
      <c r="D310" s="30" t="s">
        <v>13</v>
      </c>
      <c r="E310" s="39">
        <v>2.2</v>
      </c>
      <c r="F310" s="28">
        <v>0.3</v>
      </c>
      <c r="G310" s="93">
        <v>100</v>
      </c>
      <c r="H310" s="51">
        <f>G310/7*1.05</f>
        <v>15</v>
      </c>
    </row>
    <row r="311" spans="1:8">
      <c r="A311" s="23" t="s">
        <v>428</v>
      </c>
      <c r="B311" s="89" t="s">
        <v>429</v>
      </c>
      <c r="C311" s="115" t="s">
        <v>98</v>
      </c>
      <c r="D311" s="26" t="s">
        <v>13</v>
      </c>
      <c r="E311" s="39">
        <v>8.4</v>
      </c>
      <c r="F311" s="28">
        <v>1.2</v>
      </c>
      <c r="G311" s="81" t="s">
        <v>40</v>
      </c>
      <c r="H311" s="80" t="s">
        <v>40</v>
      </c>
    </row>
    <row r="312" spans="1:8">
      <c r="A312" s="23"/>
      <c r="B312" s="97" t="s">
        <v>430</v>
      </c>
      <c r="C312" s="115"/>
      <c r="D312" s="26" t="s">
        <v>18</v>
      </c>
      <c r="E312" s="39">
        <v>9.2</v>
      </c>
      <c r="F312" s="28">
        <v>1.3</v>
      </c>
      <c r="G312" s="81" t="s">
        <v>40</v>
      </c>
      <c r="H312" s="80" t="s">
        <v>40</v>
      </c>
    </row>
    <row r="313" spans="1:8">
      <c r="A313" s="23"/>
      <c r="B313" s="89" t="s">
        <v>431</v>
      </c>
      <c r="C313" s="115"/>
      <c r="D313" s="26" t="s">
        <v>13</v>
      </c>
      <c r="E313" s="39">
        <v>7.7</v>
      </c>
      <c r="F313" s="28">
        <v>1.1</v>
      </c>
      <c r="G313" s="81" t="s">
        <v>40</v>
      </c>
      <c r="H313" s="80" t="s">
        <v>40</v>
      </c>
    </row>
    <row r="314" spans="1:8">
      <c r="A314" s="23"/>
      <c r="B314" s="89" t="s">
        <v>432</v>
      </c>
      <c r="C314" s="115"/>
      <c r="D314" s="26" t="s">
        <v>13</v>
      </c>
      <c r="E314" s="39">
        <v>7</v>
      </c>
      <c r="F314" s="28">
        <v>1</v>
      </c>
      <c r="G314" s="81" t="s">
        <v>40</v>
      </c>
      <c r="H314" s="80" t="s">
        <v>40</v>
      </c>
    </row>
    <row r="315" spans="1:8">
      <c r="A315" s="23"/>
      <c r="B315" s="89" t="s">
        <v>433</v>
      </c>
      <c r="C315" s="115"/>
      <c r="D315" s="26" t="s">
        <v>13</v>
      </c>
      <c r="E315" s="39">
        <v>6.3</v>
      </c>
      <c r="F315" s="28">
        <v>0.9</v>
      </c>
      <c r="G315" s="81" t="s">
        <v>40</v>
      </c>
      <c r="H315" s="80" t="s">
        <v>40</v>
      </c>
    </row>
    <row r="316" spans="1:8">
      <c r="A316" s="23"/>
      <c r="B316" s="120" t="s">
        <v>434</v>
      </c>
      <c r="C316" s="115"/>
      <c r="D316" s="26" t="s">
        <v>13</v>
      </c>
      <c r="E316" s="39">
        <v>5.6</v>
      </c>
      <c r="F316" s="28">
        <v>0.8</v>
      </c>
      <c r="G316" s="81" t="s">
        <v>40</v>
      </c>
      <c r="H316" s="80" t="s">
        <v>40</v>
      </c>
    </row>
    <row r="317" spans="1:8">
      <c r="A317" s="23"/>
      <c r="B317" s="121" t="s">
        <v>435</v>
      </c>
      <c r="C317" s="115"/>
      <c r="D317" s="26" t="s">
        <v>13</v>
      </c>
      <c r="E317" s="39">
        <v>4.9</v>
      </c>
      <c r="F317" s="28">
        <v>0.7</v>
      </c>
      <c r="G317" s="81" t="s">
        <v>40</v>
      </c>
      <c r="H317" s="80" t="s">
        <v>40</v>
      </c>
    </row>
    <row r="318" spans="1:8">
      <c r="A318" s="23"/>
      <c r="B318" s="121" t="s">
        <v>436</v>
      </c>
      <c r="C318" s="115"/>
      <c r="D318" s="26" t="s">
        <v>13</v>
      </c>
      <c r="E318" s="39">
        <v>4.2</v>
      </c>
      <c r="F318" s="28">
        <v>0.6</v>
      </c>
      <c r="G318" s="81" t="s">
        <v>40</v>
      </c>
      <c r="H318" s="80" t="s">
        <v>40</v>
      </c>
    </row>
    <row r="319" spans="1:8">
      <c r="A319" s="23"/>
      <c r="B319" s="121" t="s">
        <v>437</v>
      </c>
      <c r="C319" s="115"/>
      <c r="D319" s="26" t="s">
        <v>13</v>
      </c>
      <c r="E319" s="39">
        <v>3.5</v>
      </c>
      <c r="F319" s="28">
        <v>0.5</v>
      </c>
      <c r="G319" s="81" t="s">
        <v>40</v>
      </c>
      <c r="H319" s="80" t="s">
        <v>40</v>
      </c>
    </row>
    <row r="320" spans="1:8">
      <c r="A320" s="23"/>
      <c r="B320" s="121" t="s">
        <v>438</v>
      </c>
      <c r="C320" s="115"/>
      <c r="D320" s="26" t="s">
        <v>13</v>
      </c>
      <c r="E320" s="39">
        <v>2.8</v>
      </c>
      <c r="F320" s="28">
        <v>0.4</v>
      </c>
      <c r="G320" s="81" t="s">
        <v>40</v>
      </c>
      <c r="H320" s="80" t="s">
        <v>40</v>
      </c>
    </row>
    <row r="321" spans="1:8">
      <c r="A321" s="23"/>
      <c r="B321" s="121" t="s">
        <v>439</v>
      </c>
      <c r="C321" s="115"/>
      <c r="D321" s="26" t="s">
        <v>13</v>
      </c>
      <c r="E321" s="39">
        <v>2.1</v>
      </c>
      <c r="F321" s="28">
        <v>0.3</v>
      </c>
      <c r="G321" s="81" t="s">
        <v>40</v>
      </c>
      <c r="H321" s="80" t="s">
        <v>40</v>
      </c>
    </row>
    <row r="322" spans="1:8">
      <c r="A322" s="23"/>
      <c r="B322" s="121" t="s">
        <v>440</v>
      </c>
      <c r="C322" s="115"/>
      <c r="D322" s="26" t="s">
        <v>13</v>
      </c>
      <c r="E322" s="39">
        <v>1.4</v>
      </c>
      <c r="F322" s="28">
        <v>0.2</v>
      </c>
      <c r="G322" s="81" t="s">
        <v>40</v>
      </c>
      <c r="H322" s="80" t="s">
        <v>40</v>
      </c>
    </row>
    <row r="323" spans="1:10">
      <c r="A323" s="23" t="s">
        <v>441</v>
      </c>
      <c r="B323" s="123" t="s">
        <v>442</v>
      </c>
      <c r="C323" s="115"/>
      <c r="D323" s="26" t="s">
        <v>13</v>
      </c>
      <c r="E323" s="80"/>
      <c r="F323" s="28">
        <f t="shared" ref="F323:F324" si="48">E323/7.2</f>
        <v>0</v>
      </c>
      <c r="G323" s="81" t="s">
        <v>40</v>
      </c>
      <c r="H323" s="80" t="s">
        <v>40</v>
      </c>
      <c r="J323" s="6" t="s">
        <v>443</v>
      </c>
    </row>
    <row r="324" spans="1:15">
      <c r="A324" s="23" t="s">
        <v>444</v>
      </c>
      <c r="B324" s="121" t="s">
        <v>445</v>
      </c>
      <c r="C324" s="115"/>
      <c r="D324" s="26" t="s">
        <v>13</v>
      </c>
      <c r="E324" s="80"/>
      <c r="F324" s="28">
        <f t="shared" si="48"/>
        <v>0</v>
      </c>
      <c r="G324" s="81" t="s">
        <v>40</v>
      </c>
      <c r="H324" s="80" t="s">
        <v>40</v>
      </c>
      <c r="J324"/>
      <c r="K324"/>
      <c r="L324"/>
      <c r="M324"/>
      <c r="N324"/>
      <c r="O324"/>
    </row>
    <row r="325" spans="1:15">
      <c r="A325" s="23">
        <v>44</v>
      </c>
      <c r="B325" s="121"/>
      <c r="C325" s="115"/>
      <c r="D325" s="26"/>
      <c r="E325" s="39"/>
      <c r="F325" s="51"/>
      <c r="G325" s="39"/>
      <c r="H325" s="51"/>
      <c r="J325"/>
      <c r="K325"/>
      <c r="L325"/>
      <c r="M325"/>
      <c r="N325"/>
      <c r="O325"/>
    </row>
    <row r="326" spans="1:15">
      <c r="A326" s="124" t="s">
        <v>446</v>
      </c>
      <c r="B326" s="121"/>
      <c r="C326" s="115"/>
      <c r="D326" s="26"/>
      <c r="E326" s="39"/>
      <c r="F326" s="51"/>
      <c r="G326" s="39"/>
      <c r="H326" s="51"/>
      <c r="J326"/>
      <c r="K326"/>
      <c r="L326"/>
      <c r="M326"/>
      <c r="N326"/>
      <c r="O326"/>
    </row>
    <row r="327" spans="1:15">
      <c r="A327" s="124" t="s">
        <v>447</v>
      </c>
      <c r="B327" s="121"/>
      <c r="C327" s="115"/>
      <c r="D327" s="26"/>
      <c r="E327" s="39"/>
      <c r="F327" s="51"/>
      <c r="G327" s="39"/>
      <c r="H327" s="51"/>
      <c r="J327"/>
      <c r="K327"/>
      <c r="L327"/>
      <c r="M327"/>
      <c r="N327"/>
      <c r="O327"/>
    </row>
    <row r="328" spans="1:15">
      <c r="A328" s="124" t="s">
        <v>448</v>
      </c>
      <c r="B328" s="121"/>
      <c r="C328" s="115"/>
      <c r="D328" s="26"/>
      <c r="E328" s="39"/>
      <c r="F328" s="51"/>
      <c r="G328" s="39"/>
      <c r="H328" s="51"/>
      <c r="J328"/>
      <c r="K328"/>
      <c r="L328"/>
      <c r="M328"/>
      <c r="N328"/>
      <c r="O328"/>
    </row>
    <row r="329" spans="1:15">
      <c r="A329" s="124" t="s">
        <v>449</v>
      </c>
      <c r="B329" s="121"/>
      <c r="C329" s="115"/>
      <c r="D329" s="26"/>
      <c r="E329" s="39"/>
      <c r="F329" s="51"/>
      <c r="G329" s="39"/>
      <c r="H329" s="51"/>
      <c r="J329"/>
      <c r="K329"/>
      <c r="L329"/>
      <c r="M329"/>
      <c r="N329"/>
      <c r="O329"/>
    </row>
    <row r="330" spans="1:15">
      <c r="A330" s="124" t="s">
        <v>450</v>
      </c>
      <c r="B330" s="121"/>
      <c r="C330" s="115"/>
      <c r="D330" s="26"/>
      <c r="E330" s="39"/>
      <c r="F330" s="51"/>
      <c r="G330" s="39"/>
      <c r="H330" s="51"/>
      <c r="J330"/>
      <c r="K330"/>
      <c r="L330"/>
      <c r="M330"/>
      <c r="N330"/>
      <c r="O330"/>
    </row>
    <row r="331" spans="1:15">
      <c r="A331" s="23" t="s">
        <v>451</v>
      </c>
      <c r="B331" s="121"/>
      <c r="C331" s="115"/>
      <c r="D331" s="26"/>
      <c r="E331" s="39"/>
      <c r="F331" s="51"/>
      <c r="G331" s="39"/>
      <c r="H331" s="51"/>
      <c r="J331"/>
      <c r="K331"/>
      <c r="L331"/>
      <c r="M331"/>
      <c r="N331"/>
      <c r="O331"/>
    </row>
    <row r="332" spans="1:15">
      <c r="A332" s="23"/>
      <c r="B332" s="121"/>
      <c r="C332" s="115"/>
      <c r="D332" s="26"/>
      <c r="E332" s="39"/>
      <c r="F332" s="51"/>
      <c r="G332" s="39"/>
      <c r="H332" s="51"/>
      <c r="J332"/>
      <c r="K332"/>
      <c r="L332"/>
      <c r="M332"/>
      <c r="N332"/>
      <c r="O332"/>
    </row>
    <row r="333" spans="1:15">
      <c r="A333" s="23"/>
      <c r="B333" s="121"/>
      <c r="C333" s="115"/>
      <c r="D333" s="26"/>
      <c r="E333" s="39"/>
      <c r="F333" s="51"/>
      <c r="G333" s="39"/>
      <c r="H333" s="51"/>
      <c r="J333"/>
      <c r="K333"/>
      <c r="L333"/>
      <c r="M333"/>
      <c r="N333"/>
      <c r="O333"/>
    </row>
    <row r="334" spans="1:15">
      <c r="A334" s="48" t="s">
        <v>452</v>
      </c>
      <c r="B334" s="49"/>
      <c r="C334" s="49"/>
      <c r="D334" s="50"/>
      <c r="E334" s="39"/>
      <c r="F334" s="51"/>
      <c r="G334" s="39"/>
      <c r="H334" s="51"/>
      <c r="J334"/>
      <c r="K334"/>
      <c r="L334"/>
      <c r="M334"/>
      <c r="N334"/>
      <c r="O334"/>
    </row>
    <row r="335" ht="30" spans="1:15">
      <c r="A335" s="23" t="s">
        <v>453</v>
      </c>
      <c r="B335" s="24" t="s">
        <v>454</v>
      </c>
      <c r="C335" s="115" t="s">
        <v>455</v>
      </c>
      <c r="D335" s="125" t="s">
        <v>33</v>
      </c>
      <c r="E335" s="39">
        <v>1.55</v>
      </c>
      <c r="F335" s="28">
        <v>0.18</v>
      </c>
      <c r="G335" s="126">
        <v>30</v>
      </c>
      <c r="H335" s="51">
        <f t="shared" ref="H335:H351" si="49">G335/7*1.05</f>
        <v>4.5</v>
      </c>
      <c r="J335"/>
      <c r="K335"/>
      <c r="L335"/>
      <c r="M335"/>
      <c r="N335"/>
      <c r="O335"/>
    </row>
    <row r="336" ht="30" spans="1:15">
      <c r="A336" s="23"/>
      <c r="B336" s="24" t="s">
        <v>456</v>
      </c>
      <c r="C336" s="115" t="s">
        <v>455</v>
      </c>
      <c r="D336" s="125" t="s">
        <v>24</v>
      </c>
      <c r="E336" s="39">
        <v>1.45</v>
      </c>
      <c r="F336" s="28">
        <v>0.16</v>
      </c>
      <c r="G336" s="126">
        <v>31</v>
      </c>
      <c r="H336" s="51">
        <f t="shared" si="49"/>
        <v>4.65</v>
      </c>
      <c r="J336"/>
      <c r="K336"/>
      <c r="L336"/>
      <c r="M336"/>
      <c r="N336"/>
      <c r="O336"/>
    </row>
    <row r="337" ht="30" spans="1:15">
      <c r="A337" s="23" t="s">
        <v>457</v>
      </c>
      <c r="B337" s="24" t="s">
        <v>458</v>
      </c>
      <c r="C337" s="38" t="s">
        <v>459</v>
      </c>
      <c r="D337" s="30" t="s">
        <v>13</v>
      </c>
      <c r="E337" s="39">
        <v>1.5</v>
      </c>
      <c r="F337" s="28">
        <v>0.2</v>
      </c>
      <c r="G337" s="81">
        <v>70</v>
      </c>
      <c r="H337" s="51">
        <f t="shared" si="49"/>
        <v>10.5</v>
      </c>
      <c r="J337"/>
      <c r="K337"/>
      <c r="L337"/>
      <c r="M337"/>
      <c r="N337"/>
      <c r="O337"/>
    </row>
    <row r="338" ht="30" spans="1:15">
      <c r="A338" s="23"/>
      <c r="B338" s="24" t="s">
        <v>460</v>
      </c>
      <c r="C338" s="38" t="s">
        <v>459</v>
      </c>
      <c r="D338" s="30" t="s">
        <v>24</v>
      </c>
      <c r="E338" s="39">
        <v>1.35</v>
      </c>
      <c r="F338" s="28">
        <v>0.18</v>
      </c>
      <c r="G338" s="81"/>
      <c r="H338" s="51">
        <f>G337/7*1.05</f>
        <v>10.5</v>
      </c>
      <c r="J338"/>
      <c r="K338"/>
      <c r="L338"/>
      <c r="M338"/>
      <c r="N338"/>
      <c r="O338"/>
    </row>
    <row r="339" ht="30" spans="1:15">
      <c r="A339" s="40" t="s">
        <v>461</v>
      </c>
      <c r="B339" s="89" t="s">
        <v>462</v>
      </c>
      <c r="C339" s="115" t="s">
        <v>463</v>
      </c>
      <c r="D339" s="23" t="s">
        <v>13</v>
      </c>
      <c r="E339" s="39">
        <v>1.4</v>
      </c>
      <c r="F339" s="28">
        <v>0.19</v>
      </c>
      <c r="G339" s="81">
        <v>60</v>
      </c>
      <c r="H339" s="51">
        <f t="shared" si="49"/>
        <v>9</v>
      </c>
      <c r="J339"/>
      <c r="K339"/>
      <c r="L339"/>
      <c r="M339"/>
      <c r="N339"/>
      <c r="O339"/>
    </row>
    <row r="340" ht="30" spans="1:15">
      <c r="A340" s="44"/>
      <c r="B340" s="89" t="s">
        <v>464</v>
      </c>
      <c r="C340" s="115" t="s">
        <v>463</v>
      </c>
      <c r="D340" s="23" t="s">
        <v>24</v>
      </c>
      <c r="E340" s="39">
        <v>1.25</v>
      </c>
      <c r="F340" s="28">
        <v>0.175</v>
      </c>
      <c r="G340" s="81">
        <v>62</v>
      </c>
      <c r="H340" s="51">
        <f t="shared" si="49"/>
        <v>9.3</v>
      </c>
      <c r="J340"/>
      <c r="K340"/>
      <c r="L340"/>
      <c r="M340"/>
      <c r="N340"/>
      <c r="O340"/>
    </row>
    <row r="341" ht="30" spans="1:15">
      <c r="A341" s="40" t="s">
        <v>465</v>
      </c>
      <c r="B341" s="89" t="s">
        <v>466</v>
      </c>
      <c r="C341" s="115" t="s">
        <v>467</v>
      </c>
      <c r="D341" s="23" t="s">
        <v>13</v>
      </c>
      <c r="E341" s="39">
        <v>1.75</v>
      </c>
      <c r="F341" s="28">
        <v>0.22</v>
      </c>
      <c r="G341" s="81">
        <v>70</v>
      </c>
      <c r="H341" s="51">
        <f t="shared" si="49"/>
        <v>10.5</v>
      </c>
      <c r="J341"/>
      <c r="K341"/>
      <c r="L341"/>
      <c r="M341"/>
      <c r="N341"/>
      <c r="O341"/>
    </row>
    <row r="342" ht="30" spans="1:15">
      <c r="A342" s="44"/>
      <c r="B342" s="89" t="s">
        <v>468</v>
      </c>
      <c r="C342" s="115" t="s">
        <v>467</v>
      </c>
      <c r="D342" s="23" t="s">
        <v>24</v>
      </c>
      <c r="E342" s="39">
        <v>1.5</v>
      </c>
      <c r="F342" s="28">
        <v>0.2</v>
      </c>
      <c r="G342" s="81">
        <v>72</v>
      </c>
      <c r="H342" s="51">
        <f t="shared" si="49"/>
        <v>10.8</v>
      </c>
      <c r="J342"/>
      <c r="K342"/>
      <c r="L342"/>
      <c r="M342"/>
      <c r="N342"/>
      <c r="O342"/>
    </row>
    <row r="343" spans="1:15">
      <c r="A343" s="23" t="s">
        <v>469</v>
      </c>
      <c r="B343" s="89" t="s">
        <v>470</v>
      </c>
      <c r="C343" s="89" t="s">
        <v>270</v>
      </c>
      <c r="D343" s="23" t="s">
        <v>13</v>
      </c>
      <c r="E343" s="39">
        <v>2.7</v>
      </c>
      <c r="F343" s="28">
        <v>0.35</v>
      </c>
      <c r="G343" s="81">
        <v>150</v>
      </c>
      <c r="H343" s="51">
        <f t="shared" si="49"/>
        <v>22.5</v>
      </c>
      <c r="J343"/>
      <c r="K343"/>
      <c r="L343"/>
      <c r="M343"/>
      <c r="N343"/>
      <c r="O343"/>
    </row>
    <row r="344" ht="14.1" customHeight="1" spans="1:15">
      <c r="A344" s="127" t="s">
        <v>471</v>
      </c>
      <c r="B344" s="128" t="s">
        <v>472</v>
      </c>
      <c r="C344" s="128" t="s">
        <v>32</v>
      </c>
      <c r="D344" s="129" t="s">
        <v>73</v>
      </c>
      <c r="E344" s="39">
        <v>1.85</v>
      </c>
      <c r="F344" s="28">
        <v>0.25</v>
      </c>
      <c r="G344" s="81">
        <v>60</v>
      </c>
      <c r="H344" s="51">
        <f t="shared" si="49"/>
        <v>9</v>
      </c>
      <c r="J344"/>
      <c r="K344"/>
      <c r="L344"/>
      <c r="M344"/>
      <c r="N344"/>
      <c r="O344"/>
    </row>
    <row r="345" spans="1:15">
      <c r="A345" s="130"/>
      <c r="B345" s="128" t="s">
        <v>473</v>
      </c>
      <c r="C345" s="128" t="s">
        <v>32</v>
      </c>
      <c r="D345" s="129" t="s">
        <v>474</v>
      </c>
      <c r="E345" s="39">
        <v>1.7</v>
      </c>
      <c r="F345" s="28">
        <v>0.235</v>
      </c>
      <c r="G345" s="81">
        <v>63</v>
      </c>
      <c r="H345" s="51">
        <f t="shared" si="49"/>
        <v>9.45</v>
      </c>
      <c r="J345"/>
      <c r="K345"/>
      <c r="L345"/>
      <c r="M345"/>
      <c r="N345"/>
      <c r="O345"/>
    </row>
    <row r="346" ht="29" customHeight="1" spans="1:8">
      <c r="A346" s="131" t="s">
        <v>475</v>
      </c>
      <c r="B346" s="132" t="s">
        <v>476</v>
      </c>
      <c r="C346" s="132" t="s">
        <v>477</v>
      </c>
      <c r="D346" s="133" t="s">
        <v>73</v>
      </c>
      <c r="E346" s="134">
        <v>4</v>
      </c>
      <c r="F346" s="135">
        <v>0.5</v>
      </c>
      <c r="G346" s="136">
        <v>150</v>
      </c>
      <c r="H346" s="137">
        <f t="shared" si="49"/>
        <v>22.5</v>
      </c>
    </row>
    <row r="347" s="2" customFormat="1" ht="29" customHeight="1" spans="1:8">
      <c r="A347" s="138"/>
      <c r="B347" s="139"/>
      <c r="C347" s="139"/>
      <c r="D347" s="140"/>
      <c r="E347" s="141"/>
      <c r="F347" s="142"/>
      <c r="G347" s="143"/>
      <c r="H347" s="144"/>
    </row>
    <row r="348" ht="30" spans="1:8">
      <c r="A348" s="129" t="s">
        <v>478</v>
      </c>
      <c r="B348" s="128" t="s">
        <v>479</v>
      </c>
      <c r="C348" s="128" t="s">
        <v>480</v>
      </c>
      <c r="D348" s="129" t="s">
        <v>73</v>
      </c>
      <c r="E348" s="39">
        <v>8.5</v>
      </c>
      <c r="F348" s="28">
        <v>0.75</v>
      </c>
      <c r="G348" s="81">
        <v>180</v>
      </c>
      <c r="H348" s="51">
        <v>25</v>
      </c>
    </row>
    <row r="349" spans="1:8">
      <c r="A349" s="145" t="s">
        <v>481</v>
      </c>
      <c r="B349" s="146" t="s">
        <v>482</v>
      </c>
      <c r="C349" s="147">
        <v>0.06</v>
      </c>
      <c r="D349" s="129" t="s">
        <v>73</v>
      </c>
      <c r="E349" s="39">
        <v>5.5</v>
      </c>
      <c r="F349" s="28">
        <v>0.6</v>
      </c>
      <c r="G349" s="81">
        <v>350</v>
      </c>
      <c r="H349" s="51">
        <f>G349/7*1.05</f>
        <v>52.5</v>
      </c>
    </row>
    <row r="350" spans="1:8">
      <c r="A350" s="145"/>
      <c r="B350" s="146" t="s">
        <v>483</v>
      </c>
      <c r="C350" s="147">
        <v>0.06</v>
      </c>
      <c r="D350" s="23" t="s">
        <v>24</v>
      </c>
      <c r="E350" s="39">
        <v>5</v>
      </c>
      <c r="F350" s="28">
        <v>0.56</v>
      </c>
      <c r="G350" s="81">
        <v>350</v>
      </c>
      <c r="H350" s="51">
        <f>G350/7*1.05</f>
        <v>52.5</v>
      </c>
    </row>
    <row r="351" spans="1:8">
      <c r="A351" s="145" t="s">
        <v>484</v>
      </c>
      <c r="B351" s="146" t="s">
        <v>485</v>
      </c>
      <c r="C351" s="128" t="s">
        <v>98</v>
      </c>
      <c r="D351" s="23" t="s">
        <v>13</v>
      </c>
      <c r="E351" s="39">
        <v>2.8</v>
      </c>
      <c r="F351" s="28">
        <v>0.38</v>
      </c>
      <c r="G351" s="81">
        <v>100</v>
      </c>
      <c r="H351" s="51">
        <f>G351/7*1.05</f>
        <v>15</v>
      </c>
    </row>
    <row r="352" spans="1:8">
      <c r="A352" s="145"/>
      <c r="B352" s="146" t="s">
        <v>486</v>
      </c>
      <c r="C352" s="128" t="s">
        <v>98</v>
      </c>
      <c r="D352" s="23" t="s">
        <v>24</v>
      </c>
      <c r="E352" s="39">
        <v>2.5</v>
      </c>
      <c r="F352" s="28">
        <v>0.35</v>
      </c>
      <c r="G352" s="81">
        <v>102</v>
      </c>
      <c r="H352" s="51">
        <f>G352/7*1.05</f>
        <v>15.3</v>
      </c>
    </row>
    <row r="353" s="3" customFormat="1" ht="14.25" spans="1:7">
      <c r="A353" s="148" t="s">
        <v>487</v>
      </c>
      <c r="B353" s="149" t="s">
        <v>488</v>
      </c>
      <c r="C353" s="149"/>
      <c r="D353" s="149"/>
      <c r="E353" s="150" t="s">
        <v>489</v>
      </c>
      <c r="F353" s="150"/>
      <c r="G353" s="151">
        <v>100</v>
      </c>
    </row>
    <row r="354" s="3" customFormat="1" ht="14.25" spans="1:7">
      <c r="A354" s="148" t="s">
        <v>487</v>
      </c>
      <c r="B354" s="149" t="s">
        <v>490</v>
      </c>
      <c r="C354" s="149"/>
      <c r="D354" s="149"/>
      <c r="E354" s="150" t="s">
        <v>489</v>
      </c>
      <c r="F354" s="150"/>
      <c r="G354" s="151">
        <v>90</v>
      </c>
    </row>
    <row r="359" spans="4:6">
      <c r="D359"/>
      <c r="E359"/>
      <c r="F359"/>
    </row>
    <row r="360" spans="4:6">
      <c r="D360"/>
      <c r="E360"/>
      <c r="F360"/>
    </row>
    <row r="361" spans="4:6">
      <c r="D361"/>
      <c r="E361"/>
      <c r="F361"/>
    </row>
    <row r="362" spans="4:6">
      <c r="D362"/>
      <c r="E362"/>
      <c r="F362"/>
    </row>
    <row r="363" spans="4:6">
      <c r="D363"/>
      <c r="E363"/>
      <c r="F363"/>
    </row>
    <row r="364" spans="4:6">
      <c r="D364"/>
      <c r="E364"/>
      <c r="F364"/>
    </row>
    <row r="365" spans="4:6">
      <c r="D365"/>
      <c r="E365"/>
      <c r="F365"/>
    </row>
  </sheetData>
  <sheetProtection formatCells="0" formatColumns="0" formatRows="0" insertRows="0" insertColumns="0" insertHyperlinks="0" deleteColumns="0" deleteRows="0" sort="0" autoFilter="0" pivotTables="0"/>
  <mergeCells count="145">
    <mergeCell ref="E1:H1"/>
    <mergeCell ref="E2:F2"/>
    <mergeCell ref="G2:H2"/>
    <mergeCell ref="A3:D3"/>
    <mergeCell ref="A4:D4"/>
    <mergeCell ref="A27:D27"/>
    <mergeCell ref="A43:D43"/>
    <mergeCell ref="A180:D180"/>
    <mergeCell ref="A334:D334"/>
    <mergeCell ref="A5:A14"/>
    <mergeCell ref="A16:A17"/>
    <mergeCell ref="A18:A19"/>
    <mergeCell ref="A20:A21"/>
    <mergeCell ref="A22:A24"/>
    <mergeCell ref="A25:A26"/>
    <mergeCell ref="A30:A31"/>
    <mergeCell ref="A35:A36"/>
    <mergeCell ref="A37:A40"/>
    <mergeCell ref="A44:A45"/>
    <mergeCell ref="A49:A53"/>
    <mergeCell ref="A54:A57"/>
    <mergeCell ref="A61:A63"/>
    <mergeCell ref="A65:A68"/>
    <mergeCell ref="A69:A72"/>
    <mergeCell ref="A73:A76"/>
    <mergeCell ref="A78:A83"/>
    <mergeCell ref="A85:A89"/>
    <mergeCell ref="A92:A94"/>
    <mergeCell ref="A95:A99"/>
    <mergeCell ref="A100:A102"/>
    <mergeCell ref="A103:A109"/>
    <mergeCell ref="A110:A114"/>
    <mergeCell ref="A115:A116"/>
    <mergeCell ref="A117:A118"/>
    <mergeCell ref="A119:A122"/>
    <mergeCell ref="A123:A135"/>
    <mergeCell ref="A137:A139"/>
    <mergeCell ref="A140:A143"/>
    <mergeCell ref="A144:A147"/>
    <mergeCell ref="A153:A154"/>
    <mergeCell ref="A155:A159"/>
    <mergeCell ref="A163:A164"/>
    <mergeCell ref="A166:A168"/>
    <mergeCell ref="A169:A171"/>
    <mergeCell ref="A172:A174"/>
    <mergeCell ref="A181:A182"/>
    <mergeCell ref="A183:A184"/>
    <mergeCell ref="A185:A186"/>
    <mergeCell ref="A187:A190"/>
    <mergeCell ref="A191:A192"/>
    <mergeCell ref="A195:A198"/>
    <mergeCell ref="A199:A202"/>
    <mergeCell ref="A203:A208"/>
    <mergeCell ref="A209:A210"/>
    <mergeCell ref="A211:A212"/>
    <mergeCell ref="A213:A214"/>
    <mergeCell ref="A215:A216"/>
    <mergeCell ref="A217:A220"/>
    <mergeCell ref="A221:A222"/>
    <mergeCell ref="A223:A224"/>
    <mergeCell ref="A227:A228"/>
    <mergeCell ref="A229:A234"/>
    <mergeCell ref="A235:A236"/>
    <mergeCell ref="A237:A239"/>
    <mergeCell ref="A240:A241"/>
    <mergeCell ref="A242:A243"/>
    <mergeCell ref="A244:A246"/>
    <mergeCell ref="A247:A248"/>
    <mergeCell ref="A249:A254"/>
    <mergeCell ref="A255:A256"/>
    <mergeCell ref="A257:A260"/>
    <mergeCell ref="A261:A264"/>
    <mergeCell ref="A265:A266"/>
    <mergeCell ref="A267:A268"/>
    <mergeCell ref="A271:A272"/>
    <mergeCell ref="A273:A274"/>
    <mergeCell ref="A275:A276"/>
    <mergeCell ref="A277:A278"/>
    <mergeCell ref="A279:A282"/>
    <mergeCell ref="A283:A284"/>
    <mergeCell ref="A285:A286"/>
    <mergeCell ref="A287:A288"/>
    <mergeCell ref="A289:A290"/>
    <mergeCell ref="A311:A322"/>
    <mergeCell ref="A335:A336"/>
    <mergeCell ref="A337:A338"/>
    <mergeCell ref="A339:A340"/>
    <mergeCell ref="A341:A342"/>
    <mergeCell ref="A344:A345"/>
    <mergeCell ref="A349:A350"/>
    <mergeCell ref="A351:A352"/>
    <mergeCell ref="B6:B7"/>
    <mergeCell ref="B37:B39"/>
    <mergeCell ref="B166:B168"/>
    <mergeCell ref="B169:B171"/>
    <mergeCell ref="B172:B174"/>
    <mergeCell ref="C5:C14"/>
    <mergeCell ref="C16:C17"/>
    <mergeCell ref="C18:C19"/>
    <mergeCell ref="C20:C21"/>
    <mergeCell ref="C25:C26"/>
    <mergeCell ref="C35:C36"/>
    <mergeCell ref="C44:C45"/>
    <mergeCell ref="C62:C63"/>
    <mergeCell ref="C95:C99"/>
    <mergeCell ref="C100:C102"/>
    <mergeCell ref="C104:C108"/>
    <mergeCell ref="C119:C122"/>
    <mergeCell ref="C123:C135"/>
    <mergeCell ref="C140:C143"/>
    <mergeCell ref="C144:C147"/>
    <mergeCell ref="C166:C168"/>
    <mergeCell ref="C169:C171"/>
    <mergeCell ref="C172:C174"/>
    <mergeCell ref="C311:C322"/>
    <mergeCell ref="D37:D40"/>
    <mergeCell ref="D73:D76"/>
    <mergeCell ref="D119:D122"/>
    <mergeCell ref="G6:G7"/>
    <mergeCell ref="G8:G11"/>
    <mergeCell ref="G12:G13"/>
    <mergeCell ref="G18:G19"/>
    <mergeCell ref="G20:G21"/>
    <mergeCell ref="G44:G45"/>
    <mergeCell ref="G61:G63"/>
    <mergeCell ref="G112:G113"/>
    <mergeCell ref="G119:G122"/>
    <mergeCell ref="G129:G130"/>
    <mergeCell ref="G153:G154"/>
    <mergeCell ref="G155:G156"/>
    <mergeCell ref="G237:G238"/>
    <mergeCell ref="G337:G338"/>
    <mergeCell ref="H6:H7"/>
    <mergeCell ref="H8:H11"/>
    <mergeCell ref="H12:H13"/>
    <mergeCell ref="H18:H19"/>
    <mergeCell ref="H20:H21"/>
    <mergeCell ref="H44:H45"/>
    <mergeCell ref="H61:H63"/>
    <mergeCell ref="H112:H113"/>
    <mergeCell ref="H119:H122"/>
    <mergeCell ref="H129:H130"/>
    <mergeCell ref="H153:H154"/>
    <mergeCell ref="H155:H156"/>
    <mergeCell ref="H237:H238"/>
  </mergeCells>
  <pageMargins left="0.75" right="0.75" top="1" bottom="1" header="0.5" footer="0.5"/>
  <pageSetup paperSize="9" scale="47" orientation="portrait"/>
  <headerFooter/>
  <rowBreaks count="2" manualBreakCount="2">
    <brk id="94" max="16383" man="1"/>
    <brk id="174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300" sqref="B300"/>
    </sheetView>
  </sheetViews>
  <sheetFormatPr defaultColWidth="9" defaultRowHeight="14.25" outlineLevelCol="1"/>
  <sheetData>
    <row r="1" spans="1:2">
      <c r="A1" t="s">
        <v>329</v>
      </c>
      <c r="B1">
        <v>0.12</v>
      </c>
    </row>
    <row r="2" spans="1:2">
      <c r="A2" t="s">
        <v>299</v>
      </c>
      <c r="B2">
        <v>0.15</v>
      </c>
    </row>
    <row r="3" spans="1:2">
      <c r="A3" t="s">
        <v>291</v>
      </c>
      <c r="B3">
        <v>0.12</v>
      </c>
    </row>
    <row r="4" spans="1:2">
      <c r="A4" t="s">
        <v>320</v>
      </c>
      <c r="B4">
        <v>0.12</v>
      </c>
    </row>
    <row r="5" spans="1:2">
      <c r="A5" t="s">
        <v>353</v>
      </c>
      <c r="B5">
        <v>0.12</v>
      </c>
    </row>
    <row r="6" spans="1:2">
      <c r="A6" t="s">
        <v>281</v>
      </c>
      <c r="B6">
        <v>0.12</v>
      </c>
    </row>
    <row r="7" spans="1:2">
      <c r="A7" t="s">
        <v>285</v>
      </c>
      <c r="B7">
        <v>0.12</v>
      </c>
    </row>
    <row r="8" spans="1:2">
      <c r="A8" t="s">
        <v>275</v>
      </c>
      <c r="B8">
        <v>0.12</v>
      </c>
    </row>
    <row r="9" spans="1:2">
      <c r="A9" t="s">
        <v>323</v>
      </c>
      <c r="B9">
        <v>0.12</v>
      </c>
    </row>
    <row r="10" spans="1:2">
      <c r="A10" t="s">
        <v>264</v>
      </c>
      <c r="B10">
        <v>0.17</v>
      </c>
    </row>
    <row r="11" spans="1:2">
      <c r="A11" t="s">
        <v>350</v>
      </c>
      <c r="B11">
        <v>0.15</v>
      </c>
    </row>
    <row r="12" spans="1:2">
      <c r="A12" t="s">
        <v>316</v>
      </c>
      <c r="B12">
        <v>0.12</v>
      </c>
    </row>
    <row r="13" spans="2:2">
      <c r="B13">
        <f>SUM(B1:B12)</f>
        <v>1.55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n t e r l i n e C o l o r = " 0 "   i n t e r l i n e O n O f f = " 0 "   i s D b D a s h B o a r d S h e e t = " 0 "   i s D b S h e e t = " 0 "   i s D a s h B o a r d S h e e t = " 0 "   s h e e t S t i d = " 2 "   i s F l e x P a p e r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n t e r l i n e C o l o r = " 0 "   i n t e r l i n e O n O f f = " 0 "   i s D b D a s h B o a r d S h e e t = " 0 "   i s D b S h e e t = " 0 "   i s D a s h B o a r d S h e e t = " 0 "   s h e e t S t i d = " 3 "   i s F l e x P a p e r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f i l e I d = " "   i s F i l t e r S h a r e d = " 1 "   i s I n s e r P i c A s A t t a c h m e n t = " 0 "   i s A u t o U p d a t e P a u s e d = " 0 "   i s M e r g e T a s k s A u t o U p d a t e = " 0 "   c o r e C o n q u e r U s e r I d = " "   f i l t e r T y p e = " c o n n " / >  
   < / w o B o o k P r o p s >  
 < / w o P r o p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n t e r l i n e C o l o r = " 0 "   i n t e r l i n e O n O f f = " 0 "   i s D b D a s h B o a r d S h e e t = " 0 "   i s D b S h e e t = " 0 "   i s D a s h B o a r d S h e e t = " 0 "   s h e e t S t i d = " 2 "   i s F l e x P a p e r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  < w o S h e e t P r o p s   x m l n s = " h t t p s : / / w e b . w p s . c n / e t / 2 0 1 8 / m a i n "   i n t e r l i n e C o l o r = " 0 "   i n t e r l i n e O n O f f = " 0 "   i s D b D a s h B o a r d S h e e t = " 0 "   i s D b S h e e t = " 0 "   i s D a s h B o a r d S h e e t = " 0 "   s h e e t S t i d = " 3 "   i s F l e x P a p e r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f i l e I d = " "   i s F i l t e r S h a r e d = " 1 "   i s I n s e r P i c A s A t t a c h m e n t = " 0 "   i s A u t o U p d a t e P a u s e d = " 0 "   i s M e r g e T a s k s A u t o U p d a t e = " 0 "   c o r e C o n q u e r U s e r I d = " "   f i l t e r T y p e = " c o n n " / >  
   < / w o B o o k P r o p s >  
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Ruan</dc:creator>
  <cp:lastModifiedBy>Bruce</cp:lastModifiedBy>
  <dcterms:created xsi:type="dcterms:W3CDTF">2014-06-17T13:15:00Z</dcterms:created>
  <cp:lastPrinted>2021-07-24T08:49:00Z</cp:lastPrinted>
  <dcterms:modified xsi:type="dcterms:W3CDTF">2025-10-22T02:23:40Z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EBDD737724C44B92B2FB527AD69FCEFE</vt:lpwstr>
  </property>
  <property fmtid="{D5CDD505-2E9C-101B-9397-08002B2CF9AE}" pid="3" name="KSOProductBuildVer">
    <vt:lpwstr>2052-11.1.0.11045</vt:lpwstr>
  </property>
</Properties>
</file>