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/Desktop/听力训练营2.0/发送听力2.0资料（已高压缩）/发送/"/>
    </mc:Choice>
  </mc:AlternateContent>
  <xr:revisionPtr revIDLastSave="0" documentId="13_ncr:1_{A5CF5FCD-C508-694C-8411-0BBE8F2FD67A}" xr6:coauthVersionLast="47" xr6:coauthVersionMax="47" xr10:uidLastSave="{00000000-0000-0000-0000-000000000000}"/>
  <bookViews>
    <workbookView xWindow="0" yWindow="500" windowWidth="28800" windowHeight="16340" xr2:uid="{7BEAACDF-F181-CC40-8F2B-47E65977DA32}"/>
  </bookViews>
  <sheets>
    <sheet name="unit1" sheetId="14" r:id="rId1"/>
    <sheet name="uni2" sheetId="15" r:id="rId2"/>
    <sheet name="uni3" sheetId="16" r:id="rId3"/>
    <sheet name="unit4" sheetId="17" r:id="rId4"/>
    <sheet name="unit5" sheetId="18" r:id="rId5"/>
    <sheet name="unit6" sheetId="19" r:id="rId6"/>
    <sheet name="unit7" sheetId="20" r:id="rId7"/>
    <sheet name="unit8词组" sheetId="21" r:id="rId8"/>
    <sheet name="unit9词组" sheetId="22" r:id="rId9"/>
    <sheet name="unit10词组" sheetId="23" r:id="rId10"/>
    <sheet name="unit11单复数专题" sheetId="9" r:id="rId11"/>
    <sheet name="unit12单词更新" sheetId="26" r:id="rId12"/>
    <sheet name="unit13词组更新" sheetId="27" r:id="rId13"/>
    <sheet name="unit14单词更新2" sheetId="28" r:id="rId14"/>
    <sheet name="unit15词组更新2" sheetId="2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5" l="1"/>
  <c r="J14" i="15" s="1"/>
  <c r="D19" i="29"/>
  <c r="D37" i="23"/>
  <c r="N50" i="19"/>
  <c r="D6" i="29"/>
  <c r="N33" i="29"/>
  <c r="O33" i="29" s="1"/>
  <c r="O34" i="29" s="1"/>
  <c r="N22" i="29"/>
  <c r="O22" i="29" s="1"/>
  <c r="I38" i="29"/>
  <c r="J38" i="29" s="1"/>
  <c r="D38" i="29"/>
  <c r="E38" i="29" s="1"/>
  <c r="I37" i="29"/>
  <c r="J37" i="29" s="1"/>
  <c r="D37" i="29"/>
  <c r="E37" i="29" s="1"/>
  <c r="J36" i="29"/>
  <c r="I36" i="29"/>
  <c r="D36" i="29"/>
  <c r="E36" i="29" s="1"/>
  <c r="I35" i="29"/>
  <c r="J35" i="29" s="1"/>
  <c r="D35" i="29"/>
  <c r="E35" i="29" s="1"/>
  <c r="I34" i="29"/>
  <c r="J34" i="29" s="1"/>
  <c r="D34" i="29"/>
  <c r="E34" i="29" s="1"/>
  <c r="I33" i="29"/>
  <c r="J33" i="29" s="1"/>
  <c r="D33" i="29"/>
  <c r="E33" i="29" s="1"/>
  <c r="N32" i="29"/>
  <c r="O32" i="29" s="1"/>
  <c r="I32" i="29"/>
  <c r="J32" i="29" s="1"/>
  <c r="D32" i="29"/>
  <c r="E32" i="29" s="1"/>
  <c r="N31" i="29"/>
  <c r="O31" i="29" s="1"/>
  <c r="I31" i="29"/>
  <c r="J31" i="29" s="1"/>
  <c r="E31" i="29"/>
  <c r="D31" i="29"/>
  <c r="N30" i="29"/>
  <c r="O30" i="29" s="1"/>
  <c r="I30" i="29"/>
  <c r="J30" i="29" s="1"/>
  <c r="D30" i="29"/>
  <c r="E30" i="29" s="1"/>
  <c r="N29" i="29"/>
  <c r="O29" i="29" s="1"/>
  <c r="I29" i="29"/>
  <c r="J29" i="29" s="1"/>
  <c r="D29" i="29"/>
  <c r="E29" i="29" s="1"/>
  <c r="N28" i="29"/>
  <c r="O28" i="29" s="1"/>
  <c r="J28" i="29"/>
  <c r="I28" i="29"/>
  <c r="D28" i="29"/>
  <c r="E28" i="29" s="1"/>
  <c r="N27" i="29"/>
  <c r="O27" i="29" s="1"/>
  <c r="I27" i="29"/>
  <c r="J27" i="29" s="1"/>
  <c r="D27" i="29"/>
  <c r="E27" i="29" s="1"/>
  <c r="N26" i="29"/>
  <c r="O26" i="29" s="1"/>
  <c r="I26" i="29"/>
  <c r="J26" i="29" s="1"/>
  <c r="D26" i="29"/>
  <c r="E26" i="29" s="1"/>
  <c r="O25" i="29"/>
  <c r="N25" i="29"/>
  <c r="I25" i="29"/>
  <c r="J25" i="29" s="1"/>
  <c r="D25" i="29"/>
  <c r="E25" i="29" s="1"/>
  <c r="N24" i="29"/>
  <c r="O24" i="29" s="1"/>
  <c r="J24" i="29"/>
  <c r="I24" i="29"/>
  <c r="D24" i="29"/>
  <c r="E24" i="29" s="1"/>
  <c r="N23" i="29"/>
  <c r="O23" i="29" s="1"/>
  <c r="I23" i="29"/>
  <c r="J23" i="29" s="1"/>
  <c r="D23" i="29"/>
  <c r="E23" i="29" s="1"/>
  <c r="I22" i="29"/>
  <c r="J22" i="29" s="1"/>
  <c r="D22" i="29"/>
  <c r="E22" i="29" s="1"/>
  <c r="O21" i="29"/>
  <c r="N21" i="29"/>
  <c r="I21" i="29"/>
  <c r="J21" i="29" s="1"/>
  <c r="D21" i="29"/>
  <c r="E21" i="29" s="1"/>
  <c r="N20" i="29"/>
  <c r="O20" i="29" s="1"/>
  <c r="I20" i="29"/>
  <c r="J20" i="29" s="1"/>
  <c r="D20" i="29"/>
  <c r="E20" i="29" s="1"/>
  <c r="N19" i="29"/>
  <c r="O19" i="29" s="1"/>
  <c r="I19" i="29"/>
  <c r="J19" i="29" s="1"/>
  <c r="E19" i="29"/>
  <c r="N18" i="29"/>
  <c r="O18" i="29" s="1"/>
  <c r="I18" i="29"/>
  <c r="J18" i="29" s="1"/>
  <c r="D18" i="29"/>
  <c r="E18" i="29" s="1"/>
  <c r="N17" i="29"/>
  <c r="O17" i="29" s="1"/>
  <c r="I17" i="29"/>
  <c r="J17" i="29" s="1"/>
  <c r="D17" i="29"/>
  <c r="E17" i="29" s="1"/>
  <c r="N16" i="29"/>
  <c r="O16" i="29" s="1"/>
  <c r="I16" i="29"/>
  <c r="J16" i="29" s="1"/>
  <c r="D16" i="29"/>
  <c r="E16" i="29" s="1"/>
  <c r="N15" i="29"/>
  <c r="O15" i="29" s="1"/>
  <c r="I15" i="29"/>
  <c r="J15" i="29" s="1"/>
  <c r="D15" i="29"/>
  <c r="E15" i="29" s="1"/>
  <c r="N14" i="29"/>
  <c r="O14" i="29" s="1"/>
  <c r="I14" i="29"/>
  <c r="J14" i="29" s="1"/>
  <c r="D14" i="29"/>
  <c r="E14" i="29" s="1"/>
  <c r="N13" i="29"/>
  <c r="O13" i="29" s="1"/>
  <c r="I13" i="29"/>
  <c r="J13" i="29" s="1"/>
  <c r="D13" i="29"/>
  <c r="E13" i="29" s="1"/>
  <c r="N12" i="29"/>
  <c r="O12" i="29" s="1"/>
  <c r="J12" i="29"/>
  <c r="I12" i="29"/>
  <c r="D12" i="29"/>
  <c r="E12" i="29" s="1"/>
  <c r="N11" i="29"/>
  <c r="O11" i="29" s="1"/>
  <c r="I11" i="29"/>
  <c r="J11" i="29" s="1"/>
  <c r="D11" i="29"/>
  <c r="E11" i="29" s="1"/>
  <c r="N10" i="29"/>
  <c r="O10" i="29" s="1"/>
  <c r="I10" i="29"/>
  <c r="J10" i="29" s="1"/>
  <c r="D10" i="29"/>
  <c r="E10" i="29" s="1"/>
  <c r="N9" i="29"/>
  <c r="O9" i="29" s="1"/>
  <c r="I9" i="29"/>
  <c r="J9" i="29" s="1"/>
  <c r="D9" i="29"/>
  <c r="E9" i="29" s="1"/>
  <c r="N8" i="29"/>
  <c r="O8" i="29" s="1"/>
  <c r="I8" i="29"/>
  <c r="J8" i="29" s="1"/>
  <c r="D8" i="29"/>
  <c r="E8" i="29" s="1"/>
  <c r="N7" i="29"/>
  <c r="O7" i="29" s="1"/>
  <c r="I7" i="29"/>
  <c r="J7" i="29" s="1"/>
  <c r="D7" i="29"/>
  <c r="E7" i="29" s="1"/>
  <c r="O6" i="29"/>
  <c r="N6" i="29"/>
  <c r="I6" i="29"/>
  <c r="J6" i="29" s="1"/>
  <c r="E6" i="29"/>
  <c r="N5" i="29"/>
  <c r="O5" i="29" s="1"/>
  <c r="I5" i="29"/>
  <c r="J5" i="29" s="1"/>
  <c r="D5" i="29"/>
  <c r="E5" i="29" s="1"/>
  <c r="O4" i="29"/>
  <c r="N4" i="29"/>
  <c r="I4" i="29"/>
  <c r="J4" i="29" s="1"/>
  <c r="J39" i="29" s="1"/>
  <c r="D4" i="29"/>
  <c r="E4" i="29" s="1"/>
  <c r="J46" i="28"/>
  <c r="I4" i="28"/>
  <c r="J4" i="28" s="1"/>
  <c r="D22" i="28"/>
  <c r="E22" i="28" s="1"/>
  <c r="I45" i="28"/>
  <c r="J45" i="28" s="1"/>
  <c r="D45" i="28"/>
  <c r="E45" i="28" s="1"/>
  <c r="I44" i="28"/>
  <c r="J44" i="28" s="1"/>
  <c r="D44" i="28"/>
  <c r="E44" i="28" s="1"/>
  <c r="N43" i="28"/>
  <c r="O43" i="28" s="1"/>
  <c r="O44" i="28" s="1"/>
  <c r="I43" i="28"/>
  <c r="J43" i="28" s="1"/>
  <c r="D43" i="28"/>
  <c r="E43" i="28" s="1"/>
  <c r="N42" i="28"/>
  <c r="O42" i="28" s="1"/>
  <c r="I42" i="28"/>
  <c r="J42" i="28" s="1"/>
  <c r="D42" i="28"/>
  <c r="E42" i="28" s="1"/>
  <c r="N41" i="28"/>
  <c r="O41" i="28" s="1"/>
  <c r="I41" i="28"/>
  <c r="J41" i="28" s="1"/>
  <c r="D41" i="28"/>
  <c r="E41" i="28" s="1"/>
  <c r="N40" i="28"/>
  <c r="O40" i="28" s="1"/>
  <c r="I40" i="28"/>
  <c r="J40" i="28" s="1"/>
  <c r="D40" i="28"/>
  <c r="E40" i="28" s="1"/>
  <c r="N39" i="28"/>
  <c r="O39" i="28" s="1"/>
  <c r="I39" i="28"/>
  <c r="J39" i="28" s="1"/>
  <c r="D39" i="28"/>
  <c r="E39" i="28" s="1"/>
  <c r="N38" i="28"/>
  <c r="O38" i="28" s="1"/>
  <c r="I38" i="28"/>
  <c r="J38" i="28" s="1"/>
  <c r="D38" i="28"/>
  <c r="E38" i="28" s="1"/>
  <c r="N37" i="28"/>
  <c r="O37" i="28" s="1"/>
  <c r="I37" i="28"/>
  <c r="J37" i="28" s="1"/>
  <c r="D37" i="28"/>
  <c r="E37" i="28" s="1"/>
  <c r="O36" i="28"/>
  <c r="N36" i="28"/>
  <c r="I36" i="28"/>
  <c r="J36" i="28" s="1"/>
  <c r="D36" i="28"/>
  <c r="E36" i="28" s="1"/>
  <c r="N35" i="28"/>
  <c r="O35" i="28" s="1"/>
  <c r="I35" i="28"/>
  <c r="J35" i="28" s="1"/>
  <c r="D35" i="28"/>
  <c r="E35" i="28" s="1"/>
  <c r="N34" i="28"/>
  <c r="O34" i="28" s="1"/>
  <c r="I34" i="28"/>
  <c r="J34" i="28" s="1"/>
  <c r="D34" i="28"/>
  <c r="E34" i="28" s="1"/>
  <c r="N33" i="28"/>
  <c r="O33" i="28" s="1"/>
  <c r="I33" i="28"/>
  <c r="J33" i="28" s="1"/>
  <c r="D33" i="28"/>
  <c r="E33" i="28" s="1"/>
  <c r="O32" i="28"/>
  <c r="N32" i="28"/>
  <c r="I32" i="28"/>
  <c r="J32" i="28" s="1"/>
  <c r="D32" i="28"/>
  <c r="E32" i="28" s="1"/>
  <c r="N31" i="28"/>
  <c r="O31" i="28" s="1"/>
  <c r="J31" i="28"/>
  <c r="I31" i="28"/>
  <c r="D31" i="28"/>
  <c r="E31" i="28" s="1"/>
  <c r="N30" i="28"/>
  <c r="O30" i="28" s="1"/>
  <c r="I30" i="28"/>
  <c r="J30" i="28" s="1"/>
  <c r="E30" i="28"/>
  <c r="D30" i="28"/>
  <c r="N29" i="28"/>
  <c r="O29" i="28" s="1"/>
  <c r="I29" i="28"/>
  <c r="J29" i="28" s="1"/>
  <c r="D29" i="28"/>
  <c r="E29" i="28" s="1"/>
  <c r="N28" i="28"/>
  <c r="O28" i="28" s="1"/>
  <c r="I28" i="28"/>
  <c r="J28" i="28" s="1"/>
  <c r="D28" i="28"/>
  <c r="E28" i="28" s="1"/>
  <c r="N27" i="28"/>
  <c r="O27" i="28" s="1"/>
  <c r="J27" i="28"/>
  <c r="I27" i="28"/>
  <c r="D27" i="28"/>
  <c r="E27" i="28" s="1"/>
  <c r="N26" i="28"/>
  <c r="O26" i="28" s="1"/>
  <c r="I26" i="28"/>
  <c r="J26" i="28" s="1"/>
  <c r="E26" i="28"/>
  <c r="D26" i="28"/>
  <c r="N25" i="28"/>
  <c r="O25" i="28" s="1"/>
  <c r="I25" i="28"/>
  <c r="J25" i="28" s="1"/>
  <c r="D25" i="28"/>
  <c r="E25" i="28" s="1"/>
  <c r="N24" i="28"/>
  <c r="O24" i="28" s="1"/>
  <c r="I24" i="28"/>
  <c r="J24" i="28" s="1"/>
  <c r="D24" i="28"/>
  <c r="E24" i="28" s="1"/>
  <c r="N23" i="28"/>
  <c r="O23" i="28" s="1"/>
  <c r="I23" i="28"/>
  <c r="J23" i="28" s="1"/>
  <c r="D23" i="28"/>
  <c r="E23" i="28" s="1"/>
  <c r="N22" i="28"/>
  <c r="O22" i="28" s="1"/>
  <c r="I22" i="28"/>
  <c r="J22" i="28" s="1"/>
  <c r="N21" i="28"/>
  <c r="O21" i="28" s="1"/>
  <c r="I21" i="28"/>
  <c r="J21" i="28" s="1"/>
  <c r="D21" i="28"/>
  <c r="E21" i="28" s="1"/>
  <c r="N20" i="28"/>
  <c r="O20" i="28" s="1"/>
  <c r="I20" i="28"/>
  <c r="J20" i="28" s="1"/>
  <c r="D20" i="28"/>
  <c r="E20" i="28" s="1"/>
  <c r="N19" i="28"/>
  <c r="O19" i="28" s="1"/>
  <c r="J19" i="28"/>
  <c r="I19" i="28"/>
  <c r="D19" i="28"/>
  <c r="E19" i="28" s="1"/>
  <c r="N18" i="28"/>
  <c r="O18" i="28" s="1"/>
  <c r="I18" i="28"/>
  <c r="J18" i="28" s="1"/>
  <c r="D18" i="28"/>
  <c r="E18" i="28" s="1"/>
  <c r="N17" i="28"/>
  <c r="O17" i="28" s="1"/>
  <c r="I17" i="28"/>
  <c r="J17" i="28" s="1"/>
  <c r="D17" i="28"/>
  <c r="E17" i="28" s="1"/>
  <c r="N16" i="28"/>
  <c r="O16" i="28" s="1"/>
  <c r="I16" i="28"/>
  <c r="J16" i="28" s="1"/>
  <c r="D16" i="28"/>
  <c r="E16" i="28" s="1"/>
  <c r="N15" i="28"/>
  <c r="O15" i="28" s="1"/>
  <c r="J15" i="28"/>
  <c r="I15" i="28"/>
  <c r="D15" i="28"/>
  <c r="E15" i="28" s="1"/>
  <c r="N14" i="28"/>
  <c r="O14" i="28" s="1"/>
  <c r="I14" i="28"/>
  <c r="J14" i="28" s="1"/>
  <c r="D14" i="28"/>
  <c r="E14" i="28" s="1"/>
  <c r="N13" i="28"/>
  <c r="O13" i="28" s="1"/>
  <c r="I13" i="28"/>
  <c r="J13" i="28" s="1"/>
  <c r="D13" i="28"/>
  <c r="E13" i="28" s="1"/>
  <c r="O12" i="28"/>
  <c r="N12" i="28"/>
  <c r="I12" i="28"/>
  <c r="J12" i="28" s="1"/>
  <c r="D12" i="28"/>
  <c r="E12" i="28" s="1"/>
  <c r="N11" i="28"/>
  <c r="O11" i="28" s="1"/>
  <c r="I11" i="28"/>
  <c r="J11" i="28" s="1"/>
  <c r="D11" i="28"/>
  <c r="E11" i="28" s="1"/>
  <c r="N10" i="28"/>
  <c r="O10" i="28" s="1"/>
  <c r="I10" i="28"/>
  <c r="J10" i="28" s="1"/>
  <c r="D10" i="28"/>
  <c r="E10" i="28" s="1"/>
  <c r="N9" i="28"/>
  <c r="O9" i="28" s="1"/>
  <c r="I9" i="28"/>
  <c r="J9" i="28" s="1"/>
  <c r="D9" i="28"/>
  <c r="E9" i="28" s="1"/>
  <c r="O8" i="28"/>
  <c r="N8" i="28"/>
  <c r="I8" i="28"/>
  <c r="J8" i="28" s="1"/>
  <c r="D8" i="28"/>
  <c r="E8" i="28" s="1"/>
  <c r="N7" i="28"/>
  <c r="O7" i="28" s="1"/>
  <c r="J7" i="28"/>
  <c r="I7" i="28"/>
  <c r="D7" i="28"/>
  <c r="E7" i="28" s="1"/>
  <c r="O6" i="28"/>
  <c r="N6" i="28"/>
  <c r="I6" i="28"/>
  <c r="J6" i="28" s="1"/>
  <c r="D6" i="28"/>
  <c r="E6" i="28" s="1"/>
  <c r="N5" i="28"/>
  <c r="O5" i="28" s="1"/>
  <c r="I5" i="28"/>
  <c r="J5" i="28" s="1"/>
  <c r="E5" i="28"/>
  <c r="D5" i="28"/>
  <c r="N4" i="28"/>
  <c r="O4" i="28" s="1"/>
  <c r="D4" i="28"/>
  <c r="E4" i="28" s="1"/>
  <c r="O3" i="28"/>
  <c r="N3" i="28"/>
  <c r="I3" i="28"/>
  <c r="J3" i="28" s="1"/>
  <c r="D3" i="28"/>
  <c r="E3" i="28" s="1"/>
  <c r="E46" i="28" s="1"/>
  <c r="D17" i="27"/>
  <c r="E17" i="27" s="1"/>
  <c r="D27" i="21"/>
  <c r="I86" i="15"/>
  <c r="J86" i="15" s="1"/>
  <c r="D73" i="21"/>
  <c r="S28" i="9"/>
  <c r="N4" i="14"/>
  <c r="D72" i="14"/>
  <c r="D21" i="9"/>
  <c r="D77" i="14"/>
  <c r="D38" i="14"/>
  <c r="I51" i="14"/>
  <c r="AC11" i="9"/>
  <c r="S51" i="9"/>
  <c r="S17" i="9"/>
  <c r="I52" i="27"/>
  <c r="I37" i="27"/>
  <c r="I29" i="27"/>
  <c r="J29" i="27" s="1"/>
  <c r="D69" i="27"/>
  <c r="D43" i="27"/>
  <c r="D8" i="27"/>
  <c r="N22" i="23"/>
  <c r="D50" i="23"/>
  <c r="D66" i="22"/>
  <c r="D21" i="22"/>
  <c r="D8" i="22"/>
  <c r="N18" i="21"/>
  <c r="I83" i="21"/>
  <c r="I62" i="21"/>
  <c r="I50" i="21"/>
  <c r="D26" i="21"/>
  <c r="D23" i="21"/>
  <c r="N11" i="26"/>
  <c r="N67" i="20"/>
  <c r="I49" i="20"/>
  <c r="I4" i="20"/>
  <c r="D56" i="20"/>
  <c r="D55" i="20"/>
  <c r="D22" i="20"/>
  <c r="I64" i="19"/>
  <c r="I63" i="19"/>
  <c r="I39" i="19"/>
  <c r="I81" i="18"/>
  <c r="D69" i="18"/>
  <c r="D9" i="18"/>
  <c r="I89" i="16"/>
  <c r="I76" i="16"/>
  <c r="D57" i="16"/>
  <c r="D6" i="16"/>
  <c r="I43" i="9"/>
  <c r="I47" i="9"/>
  <c r="N18" i="15"/>
  <c r="I65" i="15"/>
  <c r="I63" i="15"/>
  <c r="D38" i="15"/>
  <c r="E88" i="27"/>
  <c r="E89" i="27"/>
  <c r="E90" i="27"/>
  <c r="E91" i="27"/>
  <c r="E92" i="27"/>
  <c r="E93" i="27"/>
  <c r="E94" i="27"/>
  <c r="E95" i="27"/>
  <c r="E96" i="27"/>
  <c r="E97" i="27"/>
  <c r="J88" i="27"/>
  <c r="J89" i="27"/>
  <c r="J90" i="27"/>
  <c r="J91" i="27"/>
  <c r="J92" i="27"/>
  <c r="J93" i="27"/>
  <c r="J94" i="27"/>
  <c r="J95" i="27"/>
  <c r="J96" i="27"/>
  <c r="J97" i="27"/>
  <c r="I97" i="27"/>
  <c r="I88" i="27"/>
  <c r="I89" i="27"/>
  <c r="I90" i="27"/>
  <c r="I91" i="27"/>
  <c r="I92" i="27"/>
  <c r="I93" i="27"/>
  <c r="I94" i="27"/>
  <c r="I95" i="27"/>
  <c r="I96" i="27"/>
  <c r="D97" i="27"/>
  <c r="D88" i="27"/>
  <c r="D89" i="27"/>
  <c r="D90" i="27"/>
  <c r="D91" i="27"/>
  <c r="D92" i="27"/>
  <c r="D93" i="27"/>
  <c r="D94" i="27"/>
  <c r="D95" i="27"/>
  <c r="D96" i="27"/>
  <c r="D4" i="27"/>
  <c r="I87" i="27"/>
  <c r="J87" i="27" s="1"/>
  <c r="D87" i="27"/>
  <c r="E87" i="27" s="1"/>
  <c r="I86" i="27"/>
  <c r="J86" i="27" s="1"/>
  <c r="D86" i="27"/>
  <c r="E86" i="27" s="1"/>
  <c r="I85" i="27"/>
  <c r="J85" i="27" s="1"/>
  <c r="D85" i="27"/>
  <c r="E85" i="27" s="1"/>
  <c r="I84" i="27"/>
  <c r="J84" i="27" s="1"/>
  <c r="D84" i="27"/>
  <c r="E84" i="27" s="1"/>
  <c r="N83" i="27"/>
  <c r="O83" i="27" s="1"/>
  <c r="I83" i="27"/>
  <c r="J83" i="27" s="1"/>
  <c r="D83" i="27"/>
  <c r="E83" i="27" s="1"/>
  <c r="O82" i="27"/>
  <c r="N82" i="27"/>
  <c r="I82" i="27"/>
  <c r="J82" i="27" s="1"/>
  <c r="D82" i="27"/>
  <c r="E82" i="27" s="1"/>
  <c r="N81" i="27"/>
  <c r="O81" i="27" s="1"/>
  <c r="I81" i="27"/>
  <c r="J81" i="27" s="1"/>
  <c r="D81" i="27"/>
  <c r="E81" i="27" s="1"/>
  <c r="N80" i="27"/>
  <c r="O80" i="27" s="1"/>
  <c r="I80" i="27"/>
  <c r="J80" i="27" s="1"/>
  <c r="D80" i="27"/>
  <c r="E80" i="27" s="1"/>
  <c r="N79" i="27"/>
  <c r="O79" i="27" s="1"/>
  <c r="J79" i="27"/>
  <c r="I79" i="27"/>
  <c r="D79" i="27"/>
  <c r="E79" i="27" s="1"/>
  <c r="N78" i="27"/>
  <c r="O78" i="27" s="1"/>
  <c r="I78" i="27"/>
  <c r="J78" i="27" s="1"/>
  <c r="D78" i="27"/>
  <c r="E78" i="27" s="1"/>
  <c r="N77" i="27"/>
  <c r="O77" i="27" s="1"/>
  <c r="J77" i="27"/>
  <c r="I77" i="27"/>
  <c r="D77" i="27"/>
  <c r="E77" i="27" s="1"/>
  <c r="N76" i="27"/>
  <c r="O76" i="27" s="1"/>
  <c r="I76" i="27"/>
  <c r="J76" i="27" s="1"/>
  <c r="D76" i="27"/>
  <c r="E76" i="27" s="1"/>
  <c r="N75" i="27"/>
  <c r="O75" i="27" s="1"/>
  <c r="J75" i="27"/>
  <c r="I75" i="27"/>
  <c r="D75" i="27"/>
  <c r="E75" i="27" s="1"/>
  <c r="N74" i="27"/>
  <c r="O74" i="27" s="1"/>
  <c r="I74" i="27"/>
  <c r="J74" i="27" s="1"/>
  <c r="D74" i="27"/>
  <c r="E74" i="27" s="1"/>
  <c r="N73" i="27"/>
  <c r="O73" i="27" s="1"/>
  <c r="J73" i="27"/>
  <c r="I73" i="27"/>
  <c r="D73" i="27"/>
  <c r="E73" i="27" s="1"/>
  <c r="N72" i="27"/>
  <c r="O72" i="27" s="1"/>
  <c r="I72" i="27"/>
  <c r="J72" i="27" s="1"/>
  <c r="D72" i="27"/>
  <c r="E72" i="27" s="1"/>
  <c r="N71" i="27"/>
  <c r="O71" i="27" s="1"/>
  <c r="J71" i="27"/>
  <c r="I71" i="27"/>
  <c r="D71" i="27"/>
  <c r="E71" i="27" s="1"/>
  <c r="N70" i="27"/>
  <c r="O70" i="27" s="1"/>
  <c r="I70" i="27"/>
  <c r="J70" i="27" s="1"/>
  <c r="E70" i="27"/>
  <c r="D70" i="27"/>
  <c r="N69" i="27"/>
  <c r="O69" i="27" s="1"/>
  <c r="I69" i="27"/>
  <c r="J69" i="27" s="1"/>
  <c r="E69" i="27"/>
  <c r="N68" i="27"/>
  <c r="O68" i="27" s="1"/>
  <c r="I68" i="27"/>
  <c r="J68" i="27" s="1"/>
  <c r="D68" i="27"/>
  <c r="E68" i="27" s="1"/>
  <c r="N67" i="27"/>
  <c r="O67" i="27" s="1"/>
  <c r="I67" i="27"/>
  <c r="J67" i="27" s="1"/>
  <c r="D67" i="27"/>
  <c r="E67" i="27" s="1"/>
  <c r="N66" i="27"/>
  <c r="O66" i="27" s="1"/>
  <c r="I66" i="27"/>
  <c r="J66" i="27" s="1"/>
  <c r="D66" i="27"/>
  <c r="E66" i="27" s="1"/>
  <c r="N65" i="27"/>
  <c r="O65" i="27" s="1"/>
  <c r="I65" i="27"/>
  <c r="J65" i="27" s="1"/>
  <c r="D65" i="27"/>
  <c r="E65" i="27" s="1"/>
  <c r="N64" i="27"/>
  <c r="O64" i="27" s="1"/>
  <c r="I64" i="27"/>
  <c r="J64" i="27" s="1"/>
  <c r="D64" i="27"/>
  <c r="E64" i="27" s="1"/>
  <c r="N63" i="27"/>
  <c r="O63" i="27" s="1"/>
  <c r="I63" i="27"/>
  <c r="J63" i="27" s="1"/>
  <c r="D63" i="27"/>
  <c r="E63" i="27" s="1"/>
  <c r="N62" i="27"/>
  <c r="O62" i="27" s="1"/>
  <c r="I62" i="27"/>
  <c r="J62" i="27" s="1"/>
  <c r="D62" i="27"/>
  <c r="E62" i="27" s="1"/>
  <c r="N61" i="27"/>
  <c r="O61" i="27" s="1"/>
  <c r="I61" i="27"/>
  <c r="J61" i="27" s="1"/>
  <c r="D61" i="27"/>
  <c r="E61" i="27" s="1"/>
  <c r="O60" i="27"/>
  <c r="N60" i="27"/>
  <c r="I60" i="27"/>
  <c r="J60" i="27" s="1"/>
  <c r="E60" i="27"/>
  <c r="D60" i="27"/>
  <c r="N59" i="27"/>
  <c r="O59" i="27" s="1"/>
  <c r="I59" i="27"/>
  <c r="J59" i="27" s="1"/>
  <c r="D59" i="27"/>
  <c r="E59" i="27" s="1"/>
  <c r="O58" i="27"/>
  <c r="N58" i="27"/>
  <c r="I58" i="27"/>
  <c r="J58" i="27" s="1"/>
  <c r="E58" i="27"/>
  <c r="D58" i="27"/>
  <c r="N57" i="27"/>
  <c r="O57" i="27" s="1"/>
  <c r="I57" i="27"/>
  <c r="J57" i="27" s="1"/>
  <c r="D57" i="27"/>
  <c r="E57" i="27" s="1"/>
  <c r="O56" i="27"/>
  <c r="N56" i="27"/>
  <c r="I56" i="27"/>
  <c r="J56" i="27" s="1"/>
  <c r="D56" i="27"/>
  <c r="E56" i="27" s="1"/>
  <c r="N55" i="27"/>
  <c r="O55" i="27" s="1"/>
  <c r="I55" i="27"/>
  <c r="J55" i="27" s="1"/>
  <c r="D55" i="27"/>
  <c r="E55" i="27" s="1"/>
  <c r="N54" i="27"/>
  <c r="O54" i="27" s="1"/>
  <c r="I54" i="27"/>
  <c r="J54" i="27" s="1"/>
  <c r="D54" i="27"/>
  <c r="E54" i="27" s="1"/>
  <c r="N53" i="27"/>
  <c r="O53" i="27" s="1"/>
  <c r="I53" i="27"/>
  <c r="J53" i="27" s="1"/>
  <c r="D53" i="27"/>
  <c r="E53" i="27" s="1"/>
  <c r="N52" i="27"/>
  <c r="O52" i="27" s="1"/>
  <c r="J52" i="27"/>
  <c r="D52" i="27"/>
  <c r="E52" i="27" s="1"/>
  <c r="N51" i="27"/>
  <c r="O51" i="27" s="1"/>
  <c r="I51" i="27"/>
  <c r="J51" i="27" s="1"/>
  <c r="D51" i="27"/>
  <c r="E51" i="27" s="1"/>
  <c r="N50" i="27"/>
  <c r="O50" i="27" s="1"/>
  <c r="I50" i="27"/>
  <c r="J50" i="27" s="1"/>
  <c r="E50" i="27"/>
  <c r="D50" i="27"/>
  <c r="N49" i="27"/>
  <c r="O49" i="27" s="1"/>
  <c r="I49" i="27"/>
  <c r="J49" i="27" s="1"/>
  <c r="D49" i="27"/>
  <c r="E49" i="27" s="1"/>
  <c r="N48" i="27"/>
  <c r="O48" i="27" s="1"/>
  <c r="I48" i="27"/>
  <c r="J48" i="27" s="1"/>
  <c r="E48" i="27"/>
  <c r="D48" i="27"/>
  <c r="N47" i="27"/>
  <c r="O47" i="27" s="1"/>
  <c r="J47" i="27"/>
  <c r="I47" i="27"/>
  <c r="D47" i="27"/>
  <c r="E47" i="27" s="1"/>
  <c r="N46" i="27"/>
  <c r="O46" i="27" s="1"/>
  <c r="I46" i="27"/>
  <c r="J46" i="27" s="1"/>
  <c r="D46" i="27"/>
  <c r="E46" i="27" s="1"/>
  <c r="N45" i="27"/>
  <c r="O45" i="27" s="1"/>
  <c r="J45" i="27"/>
  <c r="I45" i="27"/>
  <c r="D45" i="27"/>
  <c r="E45" i="27" s="1"/>
  <c r="N44" i="27"/>
  <c r="O44" i="27" s="1"/>
  <c r="I44" i="27"/>
  <c r="J44" i="27" s="1"/>
  <c r="D44" i="27"/>
  <c r="E44" i="27" s="1"/>
  <c r="N43" i="27"/>
  <c r="O43" i="27" s="1"/>
  <c r="J43" i="27"/>
  <c r="I43" i="27"/>
  <c r="E43" i="27"/>
  <c r="N42" i="27"/>
  <c r="O42" i="27" s="1"/>
  <c r="I42" i="27"/>
  <c r="J42" i="27" s="1"/>
  <c r="D42" i="27"/>
  <c r="E42" i="27" s="1"/>
  <c r="N41" i="27"/>
  <c r="O41" i="27" s="1"/>
  <c r="I41" i="27"/>
  <c r="J41" i="27" s="1"/>
  <c r="D41" i="27"/>
  <c r="E41" i="27" s="1"/>
  <c r="N40" i="27"/>
  <c r="O40" i="27" s="1"/>
  <c r="I40" i="27"/>
  <c r="J40" i="27" s="1"/>
  <c r="D40" i="27"/>
  <c r="E40" i="27" s="1"/>
  <c r="N39" i="27"/>
  <c r="O39" i="27" s="1"/>
  <c r="I39" i="27"/>
  <c r="J39" i="27" s="1"/>
  <c r="D39" i="27"/>
  <c r="E39" i="27" s="1"/>
  <c r="O38" i="27"/>
  <c r="N38" i="27"/>
  <c r="I38" i="27"/>
  <c r="J38" i="27" s="1"/>
  <c r="D38" i="27"/>
  <c r="E38" i="27" s="1"/>
  <c r="N37" i="27"/>
  <c r="O37" i="27" s="1"/>
  <c r="J37" i="27"/>
  <c r="D37" i="27"/>
  <c r="E37" i="27" s="1"/>
  <c r="N36" i="27"/>
  <c r="O36" i="27" s="1"/>
  <c r="I36" i="27"/>
  <c r="J36" i="27" s="1"/>
  <c r="D36" i="27"/>
  <c r="E36" i="27" s="1"/>
  <c r="N35" i="27"/>
  <c r="O35" i="27" s="1"/>
  <c r="I35" i="27"/>
  <c r="J35" i="27" s="1"/>
  <c r="D35" i="27"/>
  <c r="E35" i="27" s="1"/>
  <c r="N34" i="27"/>
  <c r="O34" i="27" s="1"/>
  <c r="I34" i="27"/>
  <c r="J34" i="27" s="1"/>
  <c r="E34" i="27"/>
  <c r="D34" i="27"/>
  <c r="N33" i="27"/>
  <c r="O33" i="27" s="1"/>
  <c r="I33" i="27"/>
  <c r="J33" i="27" s="1"/>
  <c r="D33" i="27"/>
  <c r="E33" i="27" s="1"/>
  <c r="N32" i="27"/>
  <c r="O32" i="27" s="1"/>
  <c r="I32" i="27"/>
  <c r="J32" i="27" s="1"/>
  <c r="E32" i="27"/>
  <c r="D32" i="27"/>
  <c r="N31" i="27"/>
  <c r="O31" i="27" s="1"/>
  <c r="I31" i="27"/>
  <c r="J31" i="27" s="1"/>
  <c r="D31" i="27"/>
  <c r="E31" i="27" s="1"/>
  <c r="N30" i="27"/>
  <c r="O30" i="27" s="1"/>
  <c r="I30" i="27"/>
  <c r="J30" i="27" s="1"/>
  <c r="D30" i="27"/>
  <c r="E30" i="27" s="1"/>
  <c r="N29" i="27"/>
  <c r="O29" i="27" s="1"/>
  <c r="D29" i="27"/>
  <c r="E29" i="27" s="1"/>
  <c r="N28" i="27"/>
  <c r="O28" i="27" s="1"/>
  <c r="I28" i="27"/>
  <c r="J28" i="27" s="1"/>
  <c r="D28" i="27"/>
  <c r="E28" i="27" s="1"/>
  <c r="N27" i="27"/>
  <c r="O27" i="27" s="1"/>
  <c r="I27" i="27"/>
  <c r="J27" i="27" s="1"/>
  <c r="D27" i="27"/>
  <c r="E27" i="27" s="1"/>
  <c r="N26" i="27"/>
  <c r="O26" i="27" s="1"/>
  <c r="I26" i="27"/>
  <c r="J26" i="27" s="1"/>
  <c r="D26" i="27"/>
  <c r="E26" i="27" s="1"/>
  <c r="N25" i="27"/>
  <c r="O25" i="27" s="1"/>
  <c r="I25" i="27"/>
  <c r="J25" i="27" s="1"/>
  <c r="D25" i="27"/>
  <c r="E25" i="27" s="1"/>
  <c r="O24" i="27"/>
  <c r="N24" i="27"/>
  <c r="I24" i="27"/>
  <c r="J24" i="27" s="1"/>
  <c r="D24" i="27"/>
  <c r="E24" i="27" s="1"/>
  <c r="N23" i="27"/>
  <c r="O23" i="27" s="1"/>
  <c r="I23" i="27"/>
  <c r="J23" i="27" s="1"/>
  <c r="D23" i="27"/>
  <c r="E23" i="27" s="1"/>
  <c r="N22" i="27"/>
  <c r="O22" i="27" s="1"/>
  <c r="I22" i="27"/>
  <c r="J22" i="27" s="1"/>
  <c r="D22" i="27"/>
  <c r="E22" i="27" s="1"/>
  <c r="N21" i="27"/>
  <c r="O21" i="27" s="1"/>
  <c r="J21" i="27"/>
  <c r="I21" i="27"/>
  <c r="D21" i="27"/>
  <c r="E21" i="27" s="1"/>
  <c r="N20" i="27"/>
  <c r="O20" i="27" s="1"/>
  <c r="I20" i="27"/>
  <c r="J20" i="27" s="1"/>
  <c r="D20" i="27"/>
  <c r="E20" i="27" s="1"/>
  <c r="N19" i="27"/>
  <c r="O19" i="27" s="1"/>
  <c r="I19" i="27"/>
  <c r="J19" i="27" s="1"/>
  <c r="D19" i="27"/>
  <c r="E19" i="27" s="1"/>
  <c r="N18" i="27"/>
  <c r="O18" i="27" s="1"/>
  <c r="I18" i="27"/>
  <c r="J18" i="27" s="1"/>
  <c r="D18" i="27"/>
  <c r="E18" i="27" s="1"/>
  <c r="N17" i="27"/>
  <c r="O17" i="27" s="1"/>
  <c r="I17" i="27"/>
  <c r="J17" i="27" s="1"/>
  <c r="N16" i="27"/>
  <c r="O16" i="27" s="1"/>
  <c r="I16" i="27"/>
  <c r="J16" i="27" s="1"/>
  <c r="D16" i="27"/>
  <c r="E16" i="27" s="1"/>
  <c r="N15" i="27"/>
  <c r="O15" i="27" s="1"/>
  <c r="I15" i="27"/>
  <c r="J15" i="27" s="1"/>
  <c r="D15" i="27"/>
  <c r="E15" i="27" s="1"/>
  <c r="N14" i="27"/>
  <c r="O14" i="27" s="1"/>
  <c r="I14" i="27"/>
  <c r="J14" i="27" s="1"/>
  <c r="D14" i="27"/>
  <c r="E14" i="27" s="1"/>
  <c r="N13" i="27"/>
  <c r="O13" i="27" s="1"/>
  <c r="I13" i="27"/>
  <c r="J13" i="27" s="1"/>
  <c r="D13" i="27"/>
  <c r="E13" i="27" s="1"/>
  <c r="N12" i="27"/>
  <c r="O12" i="27" s="1"/>
  <c r="I12" i="27"/>
  <c r="J12" i="27" s="1"/>
  <c r="D12" i="27"/>
  <c r="E12" i="27" s="1"/>
  <c r="N11" i="27"/>
  <c r="O11" i="27" s="1"/>
  <c r="I11" i="27"/>
  <c r="J11" i="27" s="1"/>
  <c r="D11" i="27"/>
  <c r="E11" i="27" s="1"/>
  <c r="N10" i="27"/>
  <c r="O10" i="27" s="1"/>
  <c r="I10" i="27"/>
  <c r="J10" i="27" s="1"/>
  <c r="D10" i="27"/>
  <c r="E10" i="27" s="1"/>
  <c r="N9" i="27"/>
  <c r="O9" i="27" s="1"/>
  <c r="J9" i="27"/>
  <c r="I9" i="27"/>
  <c r="D9" i="27"/>
  <c r="E9" i="27" s="1"/>
  <c r="N8" i="27"/>
  <c r="O8" i="27" s="1"/>
  <c r="I8" i="27"/>
  <c r="J8" i="27" s="1"/>
  <c r="E8" i="27"/>
  <c r="N7" i="27"/>
  <c r="O7" i="27" s="1"/>
  <c r="I7" i="27"/>
  <c r="J7" i="27" s="1"/>
  <c r="D7" i="27"/>
  <c r="E7" i="27" s="1"/>
  <c r="N6" i="27"/>
  <c r="O6" i="27" s="1"/>
  <c r="I6" i="27"/>
  <c r="J6" i="27" s="1"/>
  <c r="D6" i="27"/>
  <c r="E6" i="27" s="1"/>
  <c r="N5" i="27"/>
  <c r="O5" i="27" s="1"/>
  <c r="I5" i="27"/>
  <c r="J5" i="27" s="1"/>
  <c r="D5" i="27"/>
  <c r="E5" i="27" s="1"/>
  <c r="N4" i="27"/>
  <c r="O4" i="27" s="1"/>
  <c r="O84" i="27" s="1"/>
  <c r="I4" i="27"/>
  <c r="J4" i="27" s="1"/>
  <c r="E4" i="27"/>
  <c r="I91" i="26"/>
  <c r="D91" i="26"/>
  <c r="I90" i="26"/>
  <c r="D90" i="26"/>
  <c r="I89" i="26"/>
  <c r="D89" i="26"/>
  <c r="I88" i="26"/>
  <c r="D88" i="26"/>
  <c r="I87" i="26"/>
  <c r="D87" i="26"/>
  <c r="I86" i="26"/>
  <c r="D86" i="26"/>
  <c r="I85" i="26"/>
  <c r="D85" i="26"/>
  <c r="I84" i="26"/>
  <c r="D84" i="26"/>
  <c r="I83" i="26"/>
  <c r="D83" i="26"/>
  <c r="I82" i="26"/>
  <c r="D82" i="26"/>
  <c r="N81" i="26"/>
  <c r="I81" i="26"/>
  <c r="D81" i="26"/>
  <c r="N80" i="26"/>
  <c r="I80" i="26"/>
  <c r="D80" i="26"/>
  <c r="N79" i="26"/>
  <c r="I79" i="26"/>
  <c r="D79" i="26"/>
  <c r="N78" i="26"/>
  <c r="I78" i="26"/>
  <c r="D78" i="26"/>
  <c r="N77" i="26"/>
  <c r="I77" i="26"/>
  <c r="D77" i="26"/>
  <c r="N76" i="26"/>
  <c r="I76" i="26"/>
  <c r="D76" i="26"/>
  <c r="N75" i="26"/>
  <c r="I75" i="26"/>
  <c r="D75" i="26"/>
  <c r="N74" i="26"/>
  <c r="I74" i="26"/>
  <c r="D74" i="26"/>
  <c r="N73" i="26"/>
  <c r="I73" i="26"/>
  <c r="D73" i="26"/>
  <c r="N72" i="26"/>
  <c r="I72" i="26"/>
  <c r="D72" i="26"/>
  <c r="N71" i="26"/>
  <c r="I71" i="26"/>
  <c r="D71" i="26"/>
  <c r="N70" i="26"/>
  <c r="I70" i="26"/>
  <c r="D70" i="26"/>
  <c r="N69" i="26"/>
  <c r="I69" i="26"/>
  <c r="D69" i="26"/>
  <c r="N68" i="26"/>
  <c r="I68" i="26"/>
  <c r="D68" i="26"/>
  <c r="N67" i="26"/>
  <c r="I67" i="26"/>
  <c r="D67" i="26"/>
  <c r="N66" i="26"/>
  <c r="I66" i="26"/>
  <c r="D66" i="26"/>
  <c r="N65" i="26"/>
  <c r="I65" i="26"/>
  <c r="D65" i="26"/>
  <c r="N64" i="26"/>
  <c r="I64" i="26"/>
  <c r="D64" i="26"/>
  <c r="N63" i="26"/>
  <c r="I63" i="26"/>
  <c r="D63" i="26"/>
  <c r="N62" i="26"/>
  <c r="I62" i="26"/>
  <c r="D62" i="26"/>
  <c r="N61" i="26"/>
  <c r="I61" i="26"/>
  <c r="D61" i="26"/>
  <c r="N60" i="26"/>
  <c r="I60" i="26"/>
  <c r="D60" i="26"/>
  <c r="N59" i="26"/>
  <c r="I59" i="26"/>
  <c r="D59" i="26"/>
  <c r="N58" i="26"/>
  <c r="I58" i="26"/>
  <c r="D58" i="26"/>
  <c r="N57" i="26"/>
  <c r="I57" i="26"/>
  <c r="D57" i="26"/>
  <c r="N56" i="26"/>
  <c r="I56" i="26"/>
  <c r="D56" i="26"/>
  <c r="N55" i="26"/>
  <c r="I55" i="26"/>
  <c r="D55" i="26"/>
  <c r="N54" i="26"/>
  <c r="I54" i="26"/>
  <c r="D54" i="26"/>
  <c r="N53" i="26"/>
  <c r="I53" i="26"/>
  <c r="D53" i="26"/>
  <c r="N52" i="26"/>
  <c r="I52" i="26"/>
  <c r="D52" i="26"/>
  <c r="N51" i="26"/>
  <c r="I51" i="26"/>
  <c r="D51" i="26"/>
  <c r="N50" i="26"/>
  <c r="I50" i="26"/>
  <c r="D50" i="26"/>
  <c r="N49" i="26"/>
  <c r="I49" i="26"/>
  <c r="D49" i="26"/>
  <c r="N48" i="26"/>
  <c r="I48" i="26"/>
  <c r="D48" i="26"/>
  <c r="N47" i="26"/>
  <c r="I47" i="26"/>
  <c r="D47" i="26"/>
  <c r="N46" i="26"/>
  <c r="I46" i="26"/>
  <c r="D46" i="26"/>
  <c r="N45" i="26"/>
  <c r="I45" i="26"/>
  <c r="D45" i="26"/>
  <c r="N44" i="26"/>
  <c r="I44" i="26"/>
  <c r="D44" i="26"/>
  <c r="N43" i="26"/>
  <c r="I43" i="26"/>
  <c r="D43" i="26"/>
  <c r="N42" i="26"/>
  <c r="I42" i="26"/>
  <c r="D42" i="26"/>
  <c r="N41" i="26"/>
  <c r="I41" i="26"/>
  <c r="D41" i="26"/>
  <c r="N40" i="26"/>
  <c r="I40" i="26"/>
  <c r="D40" i="26"/>
  <c r="N39" i="26"/>
  <c r="I39" i="26"/>
  <c r="D39" i="26"/>
  <c r="N38" i="26"/>
  <c r="I38" i="26"/>
  <c r="D38" i="26"/>
  <c r="N37" i="26"/>
  <c r="I37" i="26"/>
  <c r="D37" i="26"/>
  <c r="N36" i="26"/>
  <c r="I36" i="26"/>
  <c r="D36" i="26"/>
  <c r="N35" i="26"/>
  <c r="I35" i="26"/>
  <c r="D35" i="26"/>
  <c r="N34" i="26"/>
  <c r="I34" i="26"/>
  <c r="D34" i="26"/>
  <c r="N33" i="26"/>
  <c r="I33" i="26"/>
  <c r="J33" i="26" s="1"/>
  <c r="D33" i="26"/>
  <c r="E33" i="26" s="1"/>
  <c r="N32" i="26"/>
  <c r="O32" i="26" s="1"/>
  <c r="I32" i="26"/>
  <c r="J32" i="26" s="1"/>
  <c r="D32" i="26"/>
  <c r="E32" i="26" s="1"/>
  <c r="N31" i="26"/>
  <c r="O31" i="26" s="1"/>
  <c r="I31" i="26"/>
  <c r="J31" i="26" s="1"/>
  <c r="D31" i="26"/>
  <c r="E31" i="26" s="1"/>
  <c r="N30" i="26"/>
  <c r="O30" i="26" s="1"/>
  <c r="I30" i="26"/>
  <c r="J30" i="26" s="1"/>
  <c r="D30" i="26"/>
  <c r="E30" i="26" s="1"/>
  <c r="N29" i="26"/>
  <c r="O29" i="26" s="1"/>
  <c r="I29" i="26"/>
  <c r="J29" i="26" s="1"/>
  <c r="D29" i="26"/>
  <c r="E29" i="26" s="1"/>
  <c r="N28" i="26"/>
  <c r="O28" i="26" s="1"/>
  <c r="I28" i="26"/>
  <c r="J28" i="26" s="1"/>
  <c r="D28" i="26"/>
  <c r="E28" i="26" s="1"/>
  <c r="O27" i="26"/>
  <c r="N27" i="26"/>
  <c r="I27" i="26"/>
  <c r="J27" i="26" s="1"/>
  <c r="D27" i="26"/>
  <c r="E27" i="26" s="1"/>
  <c r="N26" i="26"/>
  <c r="O26" i="26" s="1"/>
  <c r="I26" i="26"/>
  <c r="J26" i="26" s="1"/>
  <c r="D26" i="26"/>
  <c r="E26" i="26" s="1"/>
  <c r="N25" i="26"/>
  <c r="O25" i="26" s="1"/>
  <c r="I25" i="26"/>
  <c r="J25" i="26" s="1"/>
  <c r="D25" i="26"/>
  <c r="E25" i="26" s="1"/>
  <c r="N24" i="26"/>
  <c r="O24" i="26" s="1"/>
  <c r="I24" i="26"/>
  <c r="J24" i="26" s="1"/>
  <c r="D24" i="26"/>
  <c r="E24" i="26" s="1"/>
  <c r="N23" i="26"/>
  <c r="O23" i="26" s="1"/>
  <c r="I23" i="26"/>
  <c r="J23" i="26" s="1"/>
  <c r="D23" i="26"/>
  <c r="E23" i="26" s="1"/>
  <c r="N22" i="26"/>
  <c r="O22" i="26" s="1"/>
  <c r="I22" i="26"/>
  <c r="J22" i="26" s="1"/>
  <c r="D22" i="26"/>
  <c r="E22" i="26" s="1"/>
  <c r="O21" i="26"/>
  <c r="N21" i="26"/>
  <c r="I21" i="26"/>
  <c r="J21" i="26" s="1"/>
  <c r="D21" i="26"/>
  <c r="E21" i="26" s="1"/>
  <c r="N20" i="26"/>
  <c r="O20" i="26" s="1"/>
  <c r="I20" i="26"/>
  <c r="J20" i="26" s="1"/>
  <c r="D20" i="26"/>
  <c r="E20" i="26" s="1"/>
  <c r="N19" i="26"/>
  <c r="O19" i="26" s="1"/>
  <c r="I19" i="26"/>
  <c r="J19" i="26" s="1"/>
  <c r="D19" i="26"/>
  <c r="E19" i="26" s="1"/>
  <c r="N18" i="26"/>
  <c r="O18" i="26" s="1"/>
  <c r="I18" i="26"/>
  <c r="J18" i="26" s="1"/>
  <c r="D18" i="26"/>
  <c r="E18" i="26" s="1"/>
  <c r="O17" i="26"/>
  <c r="N17" i="26"/>
  <c r="I17" i="26"/>
  <c r="J17" i="26" s="1"/>
  <c r="D17" i="26"/>
  <c r="E17" i="26" s="1"/>
  <c r="N16" i="26"/>
  <c r="O16" i="26" s="1"/>
  <c r="I16" i="26"/>
  <c r="J16" i="26" s="1"/>
  <c r="D16" i="26"/>
  <c r="E16" i="26" s="1"/>
  <c r="N15" i="26"/>
  <c r="O15" i="26" s="1"/>
  <c r="I15" i="26"/>
  <c r="J15" i="26" s="1"/>
  <c r="D15" i="26"/>
  <c r="E15" i="26" s="1"/>
  <c r="N14" i="26"/>
  <c r="O14" i="26" s="1"/>
  <c r="I14" i="26"/>
  <c r="J14" i="26" s="1"/>
  <c r="D14" i="26"/>
  <c r="E14" i="26" s="1"/>
  <c r="N13" i="26"/>
  <c r="O13" i="26" s="1"/>
  <c r="I13" i="26"/>
  <c r="J13" i="26" s="1"/>
  <c r="D13" i="26"/>
  <c r="E13" i="26" s="1"/>
  <c r="N12" i="26"/>
  <c r="O12" i="26" s="1"/>
  <c r="I12" i="26"/>
  <c r="J12" i="26" s="1"/>
  <c r="D12" i="26"/>
  <c r="E12" i="26" s="1"/>
  <c r="O11" i="26"/>
  <c r="I11" i="26"/>
  <c r="J11" i="26" s="1"/>
  <c r="D11" i="26"/>
  <c r="E11" i="26" s="1"/>
  <c r="N10" i="26"/>
  <c r="O10" i="26" s="1"/>
  <c r="I10" i="26"/>
  <c r="J10" i="26" s="1"/>
  <c r="D10" i="26"/>
  <c r="E10" i="26" s="1"/>
  <c r="N9" i="26"/>
  <c r="O9" i="26" s="1"/>
  <c r="I9" i="26"/>
  <c r="J9" i="26" s="1"/>
  <c r="E9" i="26"/>
  <c r="D9" i="26"/>
  <c r="N8" i="26"/>
  <c r="O8" i="26" s="1"/>
  <c r="I8" i="26"/>
  <c r="J8" i="26" s="1"/>
  <c r="D8" i="26"/>
  <c r="E8" i="26" s="1"/>
  <c r="O7" i="26"/>
  <c r="N7" i="26"/>
  <c r="I7" i="26"/>
  <c r="J7" i="26" s="1"/>
  <c r="D7" i="26"/>
  <c r="E7" i="26" s="1"/>
  <c r="N6" i="26"/>
  <c r="O6" i="26" s="1"/>
  <c r="I6" i="26"/>
  <c r="J6" i="26" s="1"/>
  <c r="D6" i="26"/>
  <c r="E6" i="26" s="1"/>
  <c r="N5" i="26"/>
  <c r="O5" i="26" s="1"/>
  <c r="I5" i="26"/>
  <c r="J5" i="26" s="1"/>
  <c r="D5" i="26"/>
  <c r="E5" i="26" s="1"/>
  <c r="N4" i="26"/>
  <c r="O4" i="26" s="1"/>
  <c r="I4" i="26"/>
  <c r="J4" i="26" s="1"/>
  <c r="D4" i="26"/>
  <c r="E4" i="26" s="1"/>
  <c r="N3" i="26"/>
  <c r="O3" i="26" s="1"/>
  <c r="I3" i="26"/>
  <c r="J3" i="26" s="1"/>
  <c r="J34" i="26" s="1"/>
  <c r="D3" i="26"/>
  <c r="E3" i="26" s="1"/>
  <c r="E34" i="26" s="1"/>
  <c r="I3" i="20"/>
  <c r="D3" i="20"/>
  <c r="I24" i="21"/>
  <c r="N4" i="18"/>
  <c r="N5" i="18"/>
  <c r="N6" i="18"/>
  <c r="N7" i="18"/>
  <c r="O7" i="18" s="1"/>
  <c r="N8" i="18"/>
  <c r="O8" i="18" s="1"/>
  <c r="N9" i="18"/>
  <c r="N10" i="18"/>
  <c r="N11" i="18"/>
  <c r="N12" i="18"/>
  <c r="N13" i="18"/>
  <c r="N14" i="18"/>
  <c r="N15" i="18"/>
  <c r="O15" i="18" s="1"/>
  <c r="N16" i="18"/>
  <c r="N17" i="18"/>
  <c r="N18" i="18"/>
  <c r="N19" i="18"/>
  <c r="O19" i="18" s="1"/>
  <c r="N20" i="18"/>
  <c r="N21" i="18"/>
  <c r="N22" i="18"/>
  <c r="N23" i="18"/>
  <c r="N24" i="18"/>
  <c r="O24" i="18" s="1"/>
  <c r="N25" i="18"/>
  <c r="N26" i="18"/>
  <c r="O26" i="18" s="1"/>
  <c r="N27" i="18"/>
  <c r="O27" i="18" s="1"/>
  <c r="N28" i="18"/>
  <c r="N29" i="18"/>
  <c r="N30" i="18"/>
  <c r="N31" i="18"/>
  <c r="N32" i="18"/>
  <c r="N33" i="18"/>
  <c r="N34" i="18"/>
  <c r="O34" i="18" s="1"/>
  <c r="N35" i="18"/>
  <c r="O35" i="18" s="1"/>
  <c r="N36" i="18"/>
  <c r="N37" i="18"/>
  <c r="N38" i="18"/>
  <c r="N39" i="18"/>
  <c r="O39" i="18" s="1"/>
  <c r="N40" i="18"/>
  <c r="O40" i="18" s="1"/>
  <c r="N41" i="18"/>
  <c r="N42" i="18"/>
  <c r="N43" i="18"/>
  <c r="N44" i="18"/>
  <c r="N45" i="18"/>
  <c r="N46" i="18"/>
  <c r="N47" i="18"/>
  <c r="O47" i="18" s="1"/>
  <c r="N48" i="18"/>
  <c r="N49" i="18"/>
  <c r="N50" i="18"/>
  <c r="N51" i="18"/>
  <c r="O51" i="18" s="1"/>
  <c r="N52" i="18"/>
  <c r="N53" i="18"/>
  <c r="N54" i="18"/>
  <c r="N55" i="18"/>
  <c r="N56" i="18"/>
  <c r="O56" i="18" s="1"/>
  <c r="N57" i="18"/>
  <c r="N58" i="18"/>
  <c r="O58" i="18" s="1"/>
  <c r="N59" i="18"/>
  <c r="O59" i="18" s="1"/>
  <c r="N60" i="18"/>
  <c r="N61" i="18"/>
  <c r="N62" i="18"/>
  <c r="N63" i="18"/>
  <c r="O63" i="18" s="1"/>
  <c r="N64" i="18"/>
  <c r="N65" i="18"/>
  <c r="N66" i="18"/>
  <c r="N67" i="18"/>
  <c r="O67" i="18" s="1"/>
  <c r="N68" i="18"/>
  <c r="N69" i="18"/>
  <c r="N70" i="18"/>
  <c r="N71" i="18"/>
  <c r="O71" i="18" s="1"/>
  <c r="N72" i="18"/>
  <c r="O72" i="18" s="1"/>
  <c r="N73" i="18"/>
  <c r="N74" i="18"/>
  <c r="N75" i="18"/>
  <c r="O75" i="18" s="1"/>
  <c r="N76" i="18"/>
  <c r="N77" i="18"/>
  <c r="N78" i="18"/>
  <c r="N79" i="18"/>
  <c r="N80" i="18"/>
  <c r="O80" i="18" s="1"/>
  <c r="N81" i="18"/>
  <c r="N82" i="18"/>
  <c r="O82" i="18" s="1"/>
  <c r="N83" i="18"/>
  <c r="O83" i="18" s="1"/>
  <c r="N84" i="18"/>
  <c r="N85" i="18"/>
  <c r="N86" i="18"/>
  <c r="N87" i="18"/>
  <c r="N88" i="18"/>
  <c r="O88" i="18" s="1"/>
  <c r="N89" i="18"/>
  <c r="I4" i="18"/>
  <c r="J4" i="18" s="1"/>
  <c r="J92" i="18" s="1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2" i="18"/>
  <c r="I83" i="18"/>
  <c r="I84" i="18"/>
  <c r="I85" i="18"/>
  <c r="I86" i="18"/>
  <c r="I87" i="18"/>
  <c r="I88" i="18"/>
  <c r="I89" i="18"/>
  <c r="I90" i="18"/>
  <c r="I91" i="18"/>
  <c r="D4" i="18"/>
  <c r="E4" i="18" s="1"/>
  <c r="D5" i="18"/>
  <c r="D6" i="18"/>
  <c r="D7" i="18"/>
  <c r="D8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N4" i="19"/>
  <c r="O4" i="19" s="1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I4" i="19"/>
  <c r="J4" i="19" s="1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D4" i="19"/>
  <c r="E4" i="19" s="1"/>
  <c r="E92" i="19" s="1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AD9" i="9"/>
  <c r="AC9" i="9"/>
  <c r="AD4" i="9"/>
  <c r="AD5" i="9"/>
  <c r="AD6" i="9"/>
  <c r="AD7" i="9"/>
  <c r="AD8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C4" i="9"/>
  <c r="AC5" i="9"/>
  <c r="AC6" i="9"/>
  <c r="AC7" i="9"/>
  <c r="AC8" i="9"/>
  <c r="AC10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X4" i="9"/>
  <c r="Y4" i="9" s="1"/>
  <c r="Y57" i="9" s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S4" i="9"/>
  <c r="T4" i="9" s="1"/>
  <c r="S5" i="9"/>
  <c r="S6" i="9"/>
  <c r="S7" i="9"/>
  <c r="S8" i="9"/>
  <c r="S9" i="9"/>
  <c r="S10" i="9"/>
  <c r="S11" i="9"/>
  <c r="S12" i="9"/>
  <c r="S13" i="9"/>
  <c r="S14" i="9"/>
  <c r="S15" i="9"/>
  <c r="S16" i="9"/>
  <c r="S18" i="9"/>
  <c r="S19" i="9"/>
  <c r="S20" i="9"/>
  <c r="S21" i="9"/>
  <c r="S22" i="9"/>
  <c r="S23" i="9"/>
  <c r="S24" i="9"/>
  <c r="S25" i="9"/>
  <c r="S26" i="9"/>
  <c r="S27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2" i="9"/>
  <c r="S53" i="9"/>
  <c r="S54" i="9"/>
  <c r="S55" i="9"/>
  <c r="S56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N4" i="9"/>
  <c r="O4" i="9" s="1"/>
  <c r="O57" i="9" s="1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5" i="9"/>
  <c r="J46" i="9"/>
  <c r="J47" i="9"/>
  <c r="J48" i="9"/>
  <c r="J49" i="9"/>
  <c r="J50" i="9"/>
  <c r="J51" i="9"/>
  <c r="J52" i="9"/>
  <c r="J53" i="9"/>
  <c r="J54" i="9"/>
  <c r="J55" i="9"/>
  <c r="J56" i="9"/>
  <c r="I4" i="9"/>
  <c r="J4" i="9" s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4" i="9"/>
  <c r="J44" i="9" s="1"/>
  <c r="I45" i="9"/>
  <c r="I46" i="9"/>
  <c r="I48" i="9"/>
  <c r="I49" i="9"/>
  <c r="I50" i="9"/>
  <c r="I51" i="9"/>
  <c r="I52" i="9"/>
  <c r="I53" i="9"/>
  <c r="I54" i="9"/>
  <c r="I55" i="9"/>
  <c r="I56" i="9"/>
  <c r="D4" i="9"/>
  <c r="D5" i="9"/>
  <c r="D6" i="9"/>
  <c r="D7" i="9"/>
  <c r="D8" i="9"/>
  <c r="D9" i="9"/>
  <c r="D10" i="9"/>
  <c r="E10" i="9" s="1"/>
  <c r="D11" i="9"/>
  <c r="E11" i="9" s="1"/>
  <c r="D12" i="9"/>
  <c r="D13" i="9"/>
  <c r="D14" i="9"/>
  <c r="D15" i="9"/>
  <c r="D16" i="9"/>
  <c r="D17" i="9"/>
  <c r="D18" i="9"/>
  <c r="E18" i="9" s="1"/>
  <c r="D19" i="9"/>
  <c r="E19" i="9" s="1"/>
  <c r="D20" i="9"/>
  <c r="D22" i="9"/>
  <c r="D23" i="9"/>
  <c r="D24" i="9"/>
  <c r="D25" i="9"/>
  <c r="D26" i="9"/>
  <c r="E26" i="9" s="1"/>
  <c r="D27" i="9"/>
  <c r="E27" i="9" s="1"/>
  <c r="D28" i="9"/>
  <c r="D29" i="9"/>
  <c r="D30" i="9"/>
  <c r="D31" i="9"/>
  <c r="D32" i="9"/>
  <c r="D33" i="9"/>
  <c r="D34" i="9"/>
  <c r="E34" i="9" s="1"/>
  <c r="D35" i="9"/>
  <c r="E35" i="9" s="1"/>
  <c r="D36" i="9"/>
  <c r="D37" i="9"/>
  <c r="D38" i="9"/>
  <c r="D39" i="9"/>
  <c r="D40" i="9"/>
  <c r="D41" i="9"/>
  <c r="D42" i="9"/>
  <c r="E42" i="9" s="1"/>
  <c r="D43" i="9"/>
  <c r="E43" i="9" s="1"/>
  <c r="D44" i="9"/>
  <c r="D45" i="9"/>
  <c r="D46" i="9"/>
  <c r="D47" i="9"/>
  <c r="D48" i="9"/>
  <c r="D49" i="9"/>
  <c r="D50" i="9"/>
  <c r="E50" i="9" s="1"/>
  <c r="D51" i="9"/>
  <c r="E51" i="9" s="1"/>
  <c r="D52" i="9"/>
  <c r="D53" i="9"/>
  <c r="D54" i="9"/>
  <c r="D55" i="9"/>
  <c r="D56" i="9"/>
  <c r="AD3" i="9"/>
  <c r="Y3" i="9"/>
  <c r="T3" i="9"/>
  <c r="O3" i="9"/>
  <c r="J3" i="9"/>
  <c r="E4" i="9"/>
  <c r="E5" i="9"/>
  <c r="E6" i="9"/>
  <c r="E7" i="9"/>
  <c r="E8" i="9"/>
  <c r="E9" i="9"/>
  <c r="E12" i="9"/>
  <c r="E13" i="9"/>
  <c r="E14" i="9"/>
  <c r="E15" i="9"/>
  <c r="E16" i="9"/>
  <c r="E17" i="9"/>
  <c r="E20" i="9"/>
  <c r="E21" i="9"/>
  <c r="E22" i="9"/>
  <c r="E23" i="9"/>
  <c r="E24" i="9"/>
  <c r="E25" i="9"/>
  <c r="E28" i="9"/>
  <c r="E29" i="9"/>
  <c r="E30" i="9"/>
  <c r="E31" i="9"/>
  <c r="E32" i="9"/>
  <c r="E33" i="9"/>
  <c r="E36" i="9"/>
  <c r="E37" i="9"/>
  <c r="E38" i="9"/>
  <c r="E39" i="9"/>
  <c r="E40" i="9"/>
  <c r="E41" i="9"/>
  <c r="E44" i="9"/>
  <c r="E45" i="9"/>
  <c r="E46" i="9"/>
  <c r="E47" i="9"/>
  <c r="E48" i="9"/>
  <c r="E49" i="9"/>
  <c r="E52" i="9"/>
  <c r="E53" i="9"/>
  <c r="E54" i="9"/>
  <c r="E55" i="9"/>
  <c r="E56" i="9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N5" i="23"/>
  <c r="O5" i="23" s="1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1" i="23"/>
  <c r="J62" i="23"/>
  <c r="J63" i="23"/>
  <c r="J64" i="23"/>
  <c r="J65" i="23"/>
  <c r="J66" i="23"/>
  <c r="J67" i="23"/>
  <c r="J69" i="23"/>
  <c r="J70" i="23"/>
  <c r="J71" i="23"/>
  <c r="J72" i="23"/>
  <c r="J73" i="23"/>
  <c r="J74" i="23"/>
  <c r="J75" i="23"/>
  <c r="J76" i="23"/>
  <c r="J77" i="23"/>
  <c r="J79" i="23"/>
  <c r="J80" i="23"/>
  <c r="J81" i="23"/>
  <c r="J82" i="23"/>
  <c r="J83" i="23"/>
  <c r="J84" i="23"/>
  <c r="J85" i="23"/>
  <c r="J86" i="23"/>
  <c r="J87" i="23"/>
  <c r="I5" i="23"/>
  <c r="J5" i="23" s="1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J60" i="23" s="1"/>
  <c r="I61" i="23"/>
  <c r="I62" i="23"/>
  <c r="I63" i="23"/>
  <c r="I64" i="23"/>
  <c r="I65" i="23"/>
  <c r="I66" i="23"/>
  <c r="I67" i="23"/>
  <c r="I68" i="23"/>
  <c r="J68" i="23" s="1"/>
  <c r="I69" i="23"/>
  <c r="I70" i="23"/>
  <c r="I71" i="23"/>
  <c r="I72" i="23"/>
  <c r="I73" i="23"/>
  <c r="I74" i="23"/>
  <c r="I75" i="23"/>
  <c r="I76" i="23"/>
  <c r="I77" i="23"/>
  <c r="I78" i="23"/>
  <c r="J78" i="23" s="1"/>
  <c r="I79" i="23"/>
  <c r="I80" i="23"/>
  <c r="I81" i="23"/>
  <c r="I82" i="23"/>
  <c r="I83" i="23"/>
  <c r="I84" i="23"/>
  <c r="I85" i="23"/>
  <c r="I86" i="23"/>
  <c r="I87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D5" i="23"/>
  <c r="E5" i="23" s="1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O4" i="23"/>
  <c r="J4" i="23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N5" i="22"/>
  <c r="O5" i="22" s="1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O35" i="22" s="1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I5" i="22"/>
  <c r="J5" i="22" s="1"/>
  <c r="J88" i="22" s="1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D5" i="22"/>
  <c r="E5" i="22" s="1"/>
  <c r="D6" i="22"/>
  <c r="D7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O4" i="22"/>
  <c r="J4" i="22"/>
  <c r="N5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1" i="21"/>
  <c r="O52" i="21"/>
  <c r="O53" i="21"/>
  <c r="O54" i="21"/>
  <c r="O55" i="21"/>
  <c r="O56" i="21"/>
  <c r="O57" i="21"/>
  <c r="O58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6" i="21"/>
  <c r="O77" i="21"/>
  <c r="O78" i="21"/>
  <c r="O79" i="21"/>
  <c r="O80" i="21"/>
  <c r="O81" i="21"/>
  <c r="O82" i="21"/>
  <c r="O83" i="21"/>
  <c r="O84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O50" i="21" s="1"/>
  <c r="N51" i="21"/>
  <c r="N52" i="21"/>
  <c r="N53" i="21"/>
  <c r="N54" i="21"/>
  <c r="N55" i="21"/>
  <c r="N56" i="21"/>
  <c r="N57" i="21"/>
  <c r="N58" i="21"/>
  <c r="N59" i="21"/>
  <c r="O59" i="21" s="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O75" i="21" s="1"/>
  <c r="N76" i="21"/>
  <c r="N77" i="21"/>
  <c r="N78" i="21"/>
  <c r="N79" i="21"/>
  <c r="N80" i="21"/>
  <c r="N81" i="21"/>
  <c r="N82" i="21"/>
  <c r="N83" i="21"/>
  <c r="N84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I5" i="21"/>
  <c r="J5" i="21" s="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J20" i="21" s="1"/>
  <c r="I21" i="21"/>
  <c r="I22" i="21"/>
  <c r="I23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1" i="21"/>
  <c r="I52" i="21"/>
  <c r="I53" i="21"/>
  <c r="I54" i="21"/>
  <c r="I55" i="21"/>
  <c r="I56" i="21"/>
  <c r="J56" i="21" s="1"/>
  <c r="I57" i="21"/>
  <c r="I58" i="21"/>
  <c r="I59" i="21"/>
  <c r="I60" i="21"/>
  <c r="I61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4" i="21"/>
  <c r="I85" i="21"/>
  <c r="I86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D5" i="21"/>
  <c r="E5" i="21" s="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4" i="21"/>
  <c r="D25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E65" i="21" s="1"/>
  <c r="D66" i="21"/>
  <c r="D67" i="21"/>
  <c r="D68" i="21"/>
  <c r="D69" i="21"/>
  <c r="D70" i="21"/>
  <c r="D71" i="21"/>
  <c r="D72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O4" i="21"/>
  <c r="J4" i="21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N4" i="20"/>
  <c r="O4" i="20" s="1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50" i="20"/>
  <c r="J50" i="20" s="1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D4" i="20"/>
  <c r="E4" i="20" s="1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O3" i="20"/>
  <c r="J3" i="20"/>
  <c r="O3" i="19"/>
  <c r="J3" i="19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O16" i="18"/>
  <c r="O23" i="18"/>
  <c r="O31" i="18"/>
  <c r="O32" i="18"/>
  <c r="O48" i="18"/>
  <c r="O55" i="18"/>
  <c r="O64" i="18"/>
  <c r="O65" i="18"/>
  <c r="O73" i="18"/>
  <c r="O79" i="18"/>
  <c r="O81" i="18"/>
  <c r="O87" i="18"/>
  <c r="O89" i="18"/>
  <c r="O4" i="18"/>
  <c r="O5" i="18"/>
  <c r="O6" i="18"/>
  <c r="O9" i="18"/>
  <c r="O10" i="18"/>
  <c r="O11" i="18"/>
  <c r="O12" i="18"/>
  <c r="O13" i="18"/>
  <c r="O14" i="18"/>
  <c r="O17" i="18"/>
  <c r="O18" i="18"/>
  <c r="O20" i="18"/>
  <c r="O21" i="18"/>
  <c r="O22" i="18"/>
  <c r="O25" i="18"/>
  <c r="O28" i="18"/>
  <c r="O29" i="18"/>
  <c r="O30" i="18"/>
  <c r="O33" i="18"/>
  <c r="O36" i="18"/>
  <c r="O37" i="18"/>
  <c r="O38" i="18"/>
  <c r="O41" i="18"/>
  <c r="O42" i="18"/>
  <c r="O43" i="18"/>
  <c r="O44" i="18"/>
  <c r="O45" i="18"/>
  <c r="O46" i="18"/>
  <c r="O49" i="18"/>
  <c r="O50" i="18"/>
  <c r="O52" i="18"/>
  <c r="O53" i="18"/>
  <c r="O54" i="18"/>
  <c r="O57" i="18"/>
  <c r="O60" i="18"/>
  <c r="O61" i="18"/>
  <c r="O62" i="18"/>
  <c r="O66" i="18"/>
  <c r="O68" i="18"/>
  <c r="O69" i="18"/>
  <c r="O70" i="18"/>
  <c r="O74" i="18"/>
  <c r="O76" i="18"/>
  <c r="O77" i="18"/>
  <c r="O78" i="18"/>
  <c r="O84" i="18"/>
  <c r="O85" i="18"/>
  <c r="O86" i="18"/>
  <c r="O3" i="18"/>
  <c r="J3" i="18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D4" i="17"/>
  <c r="E4" i="17" s="1"/>
  <c r="E92" i="17" s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I4" i="17"/>
  <c r="J4" i="17" s="1"/>
  <c r="J92" i="17" s="1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N4" i="17"/>
  <c r="O4" i="17" s="1"/>
  <c r="O92" i="17" s="1"/>
  <c r="N5" i="17"/>
  <c r="N6" i="17"/>
  <c r="N7" i="17"/>
  <c r="O7" i="17" s="1"/>
  <c r="N8" i="17"/>
  <c r="O8" i="17" s="1"/>
  <c r="N9" i="17"/>
  <c r="O9" i="17" s="1"/>
  <c r="N10" i="17"/>
  <c r="N11" i="17"/>
  <c r="N12" i="17"/>
  <c r="N13" i="17"/>
  <c r="N14" i="17"/>
  <c r="N15" i="17"/>
  <c r="O15" i="17" s="1"/>
  <c r="N16" i="17"/>
  <c r="O16" i="17" s="1"/>
  <c r="N17" i="17"/>
  <c r="O17" i="17" s="1"/>
  <c r="N18" i="17"/>
  <c r="N19" i="17"/>
  <c r="N20" i="17"/>
  <c r="N21" i="17"/>
  <c r="N22" i="17"/>
  <c r="N23" i="17"/>
  <c r="O23" i="17" s="1"/>
  <c r="N24" i="17"/>
  <c r="O24" i="17" s="1"/>
  <c r="N25" i="17"/>
  <c r="O25" i="17" s="1"/>
  <c r="N26" i="17"/>
  <c r="N27" i="17"/>
  <c r="N28" i="17"/>
  <c r="N29" i="17"/>
  <c r="N30" i="17"/>
  <c r="N31" i="17"/>
  <c r="O31" i="17" s="1"/>
  <c r="N32" i="17"/>
  <c r="O32" i="17" s="1"/>
  <c r="N33" i="17"/>
  <c r="O33" i="17" s="1"/>
  <c r="N34" i="17"/>
  <c r="N35" i="17"/>
  <c r="N36" i="17"/>
  <c r="N37" i="17"/>
  <c r="N38" i="17"/>
  <c r="N39" i="17"/>
  <c r="O39" i="17" s="1"/>
  <c r="N40" i="17"/>
  <c r="O40" i="17" s="1"/>
  <c r="N41" i="17"/>
  <c r="O41" i="17" s="1"/>
  <c r="N42" i="17"/>
  <c r="N43" i="17"/>
  <c r="N44" i="17"/>
  <c r="N45" i="17"/>
  <c r="N46" i="17"/>
  <c r="N47" i="17"/>
  <c r="O47" i="17" s="1"/>
  <c r="N48" i="17"/>
  <c r="O48" i="17" s="1"/>
  <c r="N49" i="17"/>
  <c r="O49" i="17" s="1"/>
  <c r="N50" i="17"/>
  <c r="N51" i="17"/>
  <c r="N52" i="17"/>
  <c r="N53" i="17"/>
  <c r="N54" i="17"/>
  <c r="N55" i="17"/>
  <c r="O55" i="17" s="1"/>
  <c r="N56" i="17"/>
  <c r="O56" i="17" s="1"/>
  <c r="N57" i="17"/>
  <c r="O57" i="17" s="1"/>
  <c r="N58" i="17"/>
  <c r="N59" i="17"/>
  <c r="N60" i="17"/>
  <c r="N61" i="17"/>
  <c r="N62" i="17"/>
  <c r="N63" i="17"/>
  <c r="O63" i="17" s="1"/>
  <c r="N64" i="17"/>
  <c r="O64" i="17" s="1"/>
  <c r="N65" i="17"/>
  <c r="O65" i="17" s="1"/>
  <c r="N66" i="17"/>
  <c r="N67" i="17"/>
  <c r="N68" i="17"/>
  <c r="N69" i="17"/>
  <c r="N70" i="17"/>
  <c r="N71" i="17"/>
  <c r="O71" i="17" s="1"/>
  <c r="N72" i="17"/>
  <c r="O72" i="17" s="1"/>
  <c r="N73" i="17"/>
  <c r="O73" i="17" s="1"/>
  <c r="N74" i="17"/>
  <c r="N75" i="17"/>
  <c r="N76" i="17"/>
  <c r="N77" i="17"/>
  <c r="N78" i="17"/>
  <c r="N79" i="17"/>
  <c r="O79" i="17" s="1"/>
  <c r="N80" i="17"/>
  <c r="O80" i="17" s="1"/>
  <c r="N81" i="17"/>
  <c r="O81" i="17" s="1"/>
  <c r="N82" i="17"/>
  <c r="N83" i="17"/>
  <c r="N84" i="17"/>
  <c r="N85" i="17"/>
  <c r="N86" i="17"/>
  <c r="N87" i="17"/>
  <c r="O87" i="17" s="1"/>
  <c r="N88" i="17"/>
  <c r="O88" i="17" s="1"/>
  <c r="N89" i="17"/>
  <c r="O89" i="17" s="1"/>
  <c r="O5" i="17"/>
  <c r="O6" i="17"/>
  <c r="O10" i="17"/>
  <c r="O11" i="17"/>
  <c r="O12" i="17"/>
  <c r="O13" i="17"/>
  <c r="O14" i="17"/>
  <c r="O18" i="17"/>
  <c r="O19" i="17"/>
  <c r="O20" i="17"/>
  <c r="O21" i="17"/>
  <c r="O22" i="17"/>
  <c r="O26" i="17"/>
  <c r="O27" i="17"/>
  <c r="O28" i="17"/>
  <c r="O29" i="17"/>
  <c r="O30" i="17"/>
  <c r="O34" i="17"/>
  <c r="O35" i="17"/>
  <c r="O36" i="17"/>
  <c r="O37" i="17"/>
  <c r="O38" i="17"/>
  <c r="O42" i="17"/>
  <c r="O43" i="17"/>
  <c r="O44" i="17"/>
  <c r="O45" i="17"/>
  <c r="O46" i="17"/>
  <c r="O50" i="17"/>
  <c r="O51" i="17"/>
  <c r="O52" i="17"/>
  <c r="O53" i="17"/>
  <c r="O54" i="17"/>
  <c r="O58" i="17"/>
  <c r="O59" i="17"/>
  <c r="O60" i="17"/>
  <c r="O61" i="17"/>
  <c r="O62" i="17"/>
  <c r="O66" i="17"/>
  <c r="O67" i="17"/>
  <c r="O68" i="17"/>
  <c r="O69" i="17"/>
  <c r="O70" i="17"/>
  <c r="O74" i="17"/>
  <c r="O75" i="17"/>
  <c r="O76" i="17"/>
  <c r="O77" i="17"/>
  <c r="O78" i="17"/>
  <c r="O82" i="17"/>
  <c r="O83" i="17"/>
  <c r="O84" i="17"/>
  <c r="O85" i="17"/>
  <c r="O86" i="17"/>
  <c r="O3" i="17"/>
  <c r="J3" i="17"/>
  <c r="E7" i="16"/>
  <c r="O7" i="16"/>
  <c r="J7" i="16"/>
  <c r="J5" i="16"/>
  <c r="J6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O5" i="16"/>
  <c r="O6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N4" i="16"/>
  <c r="O4" i="16" s="1"/>
  <c r="O92" i="16" s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I4" i="16"/>
  <c r="J4" i="16" s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90" i="16"/>
  <c r="I91" i="16"/>
  <c r="O3" i="16"/>
  <c r="J3" i="16"/>
  <c r="E5" i="16"/>
  <c r="E6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D4" i="16"/>
  <c r="E4" i="16" s="1"/>
  <c r="D5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O7" i="15"/>
  <c r="I91" i="15"/>
  <c r="N89" i="15"/>
  <c r="N4" i="15"/>
  <c r="O4" i="15" s="1"/>
  <c r="N5" i="15"/>
  <c r="N6" i="15"/>
  <c r="N7" i="15"/>
  <c r="N8" i="15"/>
  <c r="N9" i="15"/>
  <c r="N10" i="15"/>
  <c r="O10" i="15" s="1"/>
  <c r="N11" i="15"/>
  <c r="O11" i="15" s="1"/>
  <c r="N12" i="15"/>
  <c r="N13" i="15"/>
  <c r="N14" i="15"/>
  <c r="N15" i="15"/>
  <c r="O15" i="15" s="1"/>
  <c r="N16" i="15"/>
  <c r="N17" i="15"/>
  <c r="O18" i="15"/>
  <c r="N19" i="15"/>
  <c r="O19" i="15" s="1"/>
  <c r="N20" i="15"/>
  <c r="N21" i="15"/>
  <c r="N22" i="15"/>
  <c r="N23" i="15"/>
  <c r="O23" i="15" s="1"/>
  <c r="N24" i="15"/>
  <c r="N25" i="15"/>
  <c r="N26" i="15"/>
  <c r="O26" i="15" s="1"/>
  <c r="N27" i="15"/>
  <c r="O27" i="15" s="1"/>
  <c r="N28" i="15"/>
  <c r="N29" i="15"/>
  <c r="N30" i="15"/>
  <c r="N31" i="15"/>
  <c r="O31" i="15" s="1"/>
  <c r="N32" i="15"/>
  <c r="N33" i="15"/>
  <c r="N34" i="15"/>
  <c r="O34" i="15" s="1"/>
  <c r="N35" i="15"/>
  <c r="O35" i="15" s="1"/>
  <c r="N36" i="15"/>
  <c r="N37" i="15"/>
  <c r="N38" i="15"/>
  <c r="N39" i="15"/>
  <c r="O39" i="15" s="1"/>
  <c r="N40" i="15"/>
  <c r="N41" i="15"/>
  <c r="N42" i="15"/>
  <c r="O42" i="15" s="1"/>
  <c r="N43" i="15"/>
  <c r="O43" i="15" s="1"/>
  <c r="N44" i="15"/>
  <c r="N45" i="15"/>
  <c r="N46" i="15"/>
  <c r="N47" i="15"/>
  <c r="O47" i="15" s="1"/>
  <c r="N48" i="15"/>
  <c r="N49" i="15"/>
  <c r="N50" i="15"/>
  <c r="O50" i="15" s="1"/>
  <c r="N51" i="15"/>
  <c r="O51" i="15" s="1"/>
  <c r="N52" i="15"/>
  <c r="N53" i="15"/>
  <c r="N54" i="15"/>
  <c r="N55" i="15"/>
  <c r="O55" i="15" s="1"/>
  <c r="N56" i="15"/>
  <c r="N57" i="15"/>
  <c r="N58" i="15"/>
  <c r="O58" i="15" s="1"/>
  <c r="N59" i="15"/>
  <c r="O59" i="15" s="1"/>
  <c r="N60" i="15"/>
  <c r="N61" i="15"/>
  <c r="N62" i="15"/>
  <c r="N63" i="15"/>
  <c r="O63" i="15" s="1"/>
  <c r="N64" i="15"/>
  <c r="N65" i="15"/>
  <c r="N66" i="15"/>
  <c r="O66" i="15" s="1"/>
  <c r="N67" i="15"/>
  <c r="O67" i="15" s="1"/>
  <c r="N68" i="15"/>
  <c r="N69" i="15"/>
  <c r="N70" i="15"/>
  <c r="N71" i="15"/>
  <c r="O71" i="15" s="1"/>
  <c r="N72" i="15"/>
  <c r="N73" i="15"/>
  <c r="N74" i="15"/>
  <c r="O74" i="15" s="1"/>
  <c r="N75" i="15"/>
  <c r="O75" i="15" s="1"/>
  <c r="N76" i="15"/>
  <c r="N77" i="15"/>
  <c r="N78" i="15"/>
  <c r="N79" i="15"/>
  <c r="O79" i="15" s="1"/>
  <c r="N80" i="15"/>
  <c r="N81" i="15"/>
  <c r="N82" i="15"/>
  <c r="O82" i="15" s="1"/>
  <c r="N83" i="15"/>
  <c r="O83" i="15" s="1"/>
  <c r="N84" i="15"/>
  <c r="N85" i="15"/>
  <c r="N86" i="15"/>
  <c r="N87" i="15"/>
  <c r="O87" i="15" s="1"/>
  <c r="N88" i="15"/>
  <c r="I4" i="15"/>
  <c r="J4" i="15" s="1"/>
  <c r="I5" i="15"/>
  <c r="I6" i="15"/>
  <c r="I7" i="15"/>
  <c r="J7" i="15" s="1"/>
  <c r="I8" i="15"/>
  <c r="I9" i="15"/>
  <c r="I10" i="15"/>
  <c r="I11" i="15"/>
  <c r="J11" i="15" s="1"/>
  <c r="I12" i="15"/>
  <c r="I13" i="15"/>
  <c r="I15" i="15"/>
  <c r="J15" i="15" s="1"/>
  <c r="I16" i="15"/>
  <c r="I17" i="15"/>
  <c r="I18" i="15"/>
  <c r="I19" i="15"/>
  <c r="J19" i="15" s="1"/>
  <c r="I20" i="15"/>
  <c r="I21" i="15"/>
  <c r="I22" i="15"/>
  <c r="I23" i="15"/>
  <c r="J23" i="15" s="1"/>
  <c r="I24" i="15"/>
  <c r="I25" i="15"/>
  <c r="I26" i="15"/>
  <c r="I27" i="15"/>
  <c r="J27" i="15" s="1"/>
  <c r="I28" i="15"/>
  <c r="I29" i="15"/>
  <c r="I30" i="15"/>
  <c r="I31" i="15"/>
  <c r="J31" i="15" s="1"/>
  <c r="I32" i="15"/>
  <c r="I33" i="15"/>
  <c r="I34" i="15"/>
  <c r="I35" i="15"/>
  <c r="J35" i="15" s="1"/>
  <c r="I36" i="15"/>
  <c r="I37" i="15"/>
  <c r="I38" i="15"/>
  <c r="I39" i="15"/>
  <c r="J39" i="15" s="1"/>
  <c r="I40" i="15"/>
  <c r="I41" i="15"/>
  <c r="I42" i="15"/>
  <c r="I43" i="15"/>
  <c r="J43" i="15" s="1"/>
  <c r="I44" i="15"/>
  <c r="I45" i="15"/>
  <c r="I46" i="15"/>
  <c r="I47" i="15"/>
  <c r="J47" i="15" s="1"/>
  <c r="I48" i="15"/>
  <c r="I49" i="15"/>
  <c r="I50" i="15"/>
  <c r="I51" i="15"/>
  <c r="J51" i="15" s="1"/>
  <c r="I52" i="15"/>
  <c r="I53" i="15"/>
  <c r="I54" i="15"/>
  <c r="I55" i="15"/>
  <c r="J55" i="15" s="1"/>
  <c r="I56" i="15"/>
  <c r="I57" i="15"/>
  <c r="I58" i="15"/>
  <c r="I59" i="15"/>
  <c r="J59" i="15" s="1"/>
  <c r="I60" i="15"/>
  <c r="I61" i="15"/>
  <c r="I62" i="15"/>
  <c r="J63" i="15"/>
  <c r="I64" i="15"/>
  <c r="J64" i="15" s="1"/>
  <c r="I66" i="15"/>
  <c r="I67" i="15"/>
  <c r="J67" i="15" s="1"/>
  <c r="I68" i="15"/>
  <c r="I69" i="15"/>
  <c r="I70" i="15"/>
  <c r="I71" i="15"/>
  <c r="J71" i="15" s="1"/>
  <c r="I72" i="15"/>
  <c r="J72" i="15" s="1"/>
  <c r="I73" i="15"/>
  <c r="I74" i="15"/>
  <c r="I75" i="15"/>
  <c r="J75" i="15" s="1"/>
  <c r="I76" i="15"/>
  <c r="I77" i="15"/>
  <c r="I78" i="15"/>
  <c r="I79" i="15"/>
  <c r="J79" i="15" s="1"/>
  <c r="I80" i="15"/>
  <c r="J80" i="15" s="1"/>
  <c r="I81" i="15"/>
  <c r="I82" i="15"/>
  <c r="I83" i="15"/>
  <c r="J83" i="15" s="1"/>
  <c r="I84" i="15"/>
  <c r="I85" i="15"/>
  <c r="I87" i="15"/>
  <c r="J87" i="15" s="1"/>
  <c r="I88" i="15"/>
  <c r="J88" i="15" s="1"/>
  <c r="I89" i="15"/>
  <c r="I90" i="15"/>
  <c r="J91" i="15"/>
  <c r="D4" i="15"/>
  <c r="E4" i="15" s="1"/>
  <c r="D5" i="15"/>
  <c r="D6" i="15"/>
  <c r="D7" i="15"/>
  <c r="D8" i="15"/>
  <c r="E8" i="15" s="1"/>
  <c r="D9" i="15"/>
  <c r="E9" i="15" s="1"/>
  <c r="D10" i="15"/>
  <c r="D11" i="15"/>
  <c r="E11" i="15" s="1"/>
  <c r="D12" i="15"/>
  <c r="D13" i="15"/>
  <c r="D14" i="15"/>
  <c r="D15" i="15"/>
  <c r="D16" i="15"/>
  <c r="E16" i="15" s="1"/>
  <c r="D17" i="15"/>
  <c r="E17" i="15" s="1"/>
  <c r="D18" i="15"/>
  <c r="D19" i="15"/>
  <c r="E19" i="15" s="1"/>
  <c r="D20" i="15"/>
  <c r="D21" i="15"/>
  <c r="D22" i="15"/>
  <c r="D23" i="15"/>
  <c r="D24" i="15"/>
  <c r="E24" i="15" s="1"/>
  <c r="D25" i="15"/>
  <c r="E25" i="15" s="1"/>
  <c r="D26" i="15"/>
  <c r="D27" i="15"/>
  <c r="E27" i="15" s="1"/>
  <c r="D28" i="15"/>
  <c r="D29" i="15"/>
  <c r="D30" i="15"/>
  <c r="D31" i="15"/>
  <c r="D32" i="15"/>
  <c r="E32" i="15" s="1"/>
  <c r="D33" i="15"/>
  <c r="E33" i="15" s="1"/>
  <c r="D34" i="15"/>
  <c r="D35" i="15"/>
  <c r="E35" i="15" s="1"/>
  <c r="D36" i="15"/>
  <c r="D37" i="15"/>
  <c r="D39" i="15"/>
  <c r="D40" i="15"/>
  <c r="E40" i="15" s="1"/>
  <c r="D41" i="15"/>
  <c r="E41" i="15" s="1"/>
  <c r="D42" i="15"/>
  <c r="D43" i="15"/>
  <c r="E43" i="15" s="1"/>
  <c r="D44" i="15"/>
  <c r="D45" i="15"/>
  <c r="D46" i="15"/>
  <c r="D47" i="15"/>
  <c r="D48" i="15"/>
  <c r="E48" i="15" s="1"/>
  <c r="D49" i="15"/>
  <c r="E49" i="15" s="1"/>
  <c r="D50" i="15"/>
  <c r="D51" i="15"/>
  <c r="E51" i="15" s="1"/>
  <c r="D52" i="15"/>
  <c r="D53" i="15"/>
  <c r="D54" i="15"/>
  <c r="D55" i="15"/>
  <c r="D56" i="15"/>
  <c r="E56" i="15" s="1"/>
  <c r="D57" i="15"/>
  <c r="E57" i="15" s="1"/>
  <c r="D58" i="15"/>
  <c r="D59" i="15"/>
  <c r="E59" i="15" s="1"/>
  <c r="D60" i="15"/>
  <c r="D61" i="15"/>
  <c r="D62" i="15"/>
  <c r="D63" i="15"/>
  <c r="D64" i="15"/>
  <c r="E64" i="15" s="1"/>
  <c r="D65" i="15"/>
  <c r="E65" i="15" s="1"/>
  <c r="D66" i="15"/>
  <c r="D67" i="15"/>
  <c r="E67" i="15" s="1"/>
  <c r="D68" i="15"/>
  <c r="D69" i="15"/>
  <c r="D70" i="15"/>
  <c r="D71" i="15"/>
  <c r="D72" i="15"/>
  <c r="E72" i="15" s="1"/>
  <c r="D73" i="15"/>
  <c r="E73" i="15" s="1"/>
  <c r="D74" i="15"/>
  <c r="D75" i="15"/>
  <c r="E75" i="15" s="1"/>
  <c r="D76" i="15"/>
  <c r="D77" i="15"/>
  <c r="D78" i="15"/>
  <c r="D79" i="15"/>
  <c r="D80" i="15"/>
  <c r="E80" i="15" s="1"/>
  <c r="D81" i="15"/>
  <c r="E81" i="15" s="1"/>
  <c r="D82" i="15"/>
  <c r="D83" i="15"/>
  <c r="E83" i="15" s="1"/>
  <c r="D84" i="15"/>
  <c r="D85" i="15"/>
  <c r="D86" i="15"/>
  <c r="D87" i="15"/>
  <c r="D88" i="15"/>
  <c r="E88" i="15" s="1"/>
  <c r="D89" i="15"/>
  <c r="E89" i="15" s="1"/>
  <c r="D90" i="15"/>
  <c r="D91" i="15"/>
  <c r="E91" i="15" s="1"/>
  <c r="O5" i="15"/>
  <c r="O6" i="15"/>
  <c r="O8" i="15"/>
  <c r="O9" i="15"/>
  <c r="O12" i="15"/>
  <c r="O13" i="15"/>
  <c r="O14" i="15"/>
  <c r="O16" i="15"/>
  <c r="O17" i="15"/>
  <c r="O20" i="15"/>
  <c r="O21" i="15"/>
  <c r="O22" i="15"/>
  <c r="O24" i="15"/>
  <c r="O25" i="15"/>
  <c r="O28" i="15"/>
  <c r="O29" i="15"/>
  <c r="O30" i="15"/>
  <c r="O32" i="15"/>
  <c r="O33" i="15"/>
  <c r="O36" i="15"/>
  <c r="O37" i="15"/>
  <c r="O38" i="15"/>
  <c r="O40" i="15"/>
  <c r="O41" i="15"/>
  <c r="O44" i="15"/>
  <c r="O45" i="15"/>
  <c r="O46" i="15"/>
  <c r="O48" i="15"/>
  <c r="O49" i="15"/>
  <c r="O52" i="15"/>
  <c r="O53" i="15"/>
  <c r="O54" i="15"/>
  <c r="O56" i="15"/>
  <c r="O57" i="15"/>
  <c r="O60" i="15"/>
  <c r="O61" i="15"/>
  <c r="O62" i="15"/>
  <c r="O64" i="15"/>
  <c r="O65" i="15"/>
  <c r="O68" i="15"/>
  <c r="O69" i="15"/>
  <c r="O70" i="15"/>
  <c r="O72" i="15"/>
  <c r="O73" i="15"/>
  <c r="O76" i="15"/>
  <c r="O77" i="15"/>
  <c r="O78" i="15"/>
  <c r="O80" i="15"/>
  <c r="O81" i="15"/>
  <c r="O84" i="15"/>
  <c r="O85" i="15"/>
  <c r="O86" i="15"/>
  <c r="O88" i="15"/>
  <c r="O89" i="15"/>
  <c r="J5" i="15"/>
  <c r="J6" i="15"/>
  <c r="J8" i="15"/>
  <c r="J9" i="15"/>
  <c r="J10" i="15"/>
  <c r="J12" i="15"/>
  <c r="J13" i="15"/>
  <c r="J16" i="15"/>
  <c r="J17" i="15"/>
  <c r="J18" i="15"/>
  <c r="J20" i="15"/>
  <c r="J21" i="15"/>
  <c r="J22" i="15"/>
  <c r="J24" i="15"/>
  <c r="J25" i="15"/>
  <c r="J26" i="15"/>
  <c r="J28" i="15"/>
  <c r="J29" i="15"/>
  <c r="J30" i="15"/>
  <c r="J32" i="15"/>
  <c r="J33" i="15"/>
  <c r="J34" i="15"/>
  <c r="J36" i="15"/>
  <c r="J37" i="15"/>
  <c r="J38" i="15"/>
  <c r="J40" i="15"/>
  <c r="J41" i="15"/>
  <c r="J42" i="15"/>
  <c r="J44" i="15"/>
  <c r="J45" i="15"/>
  <c r="J46" i="15"/>
  <c r="J48" i="15"/>
  <c r="J49" i="15"/>
  <c r="J50" i="15"/>
  <c r="J52" i="15"/>
  <c r="J53" i="15"/>
  <c r="J54" i="15"/>
  <c r="J56" i="15"/>
  <c r="J57" i="15"/>
  <c r="J58" i="15"/>
  <c r="J60" i="15"/>
  <c r="J61" i="15"/>
  <c r="J62" i="15"/>
  <c r="J65" i="15"/>
  <c r="J66" i="15"/>
  <c r="J68" i="15"/>
  <c r="J69" i="15"/>
  <c r="J70" i="15"/>
  <c r="J73" i="15"/>
  <c r="J74" i="15"/>
  <c r="J76" i="15"/>
  <c r="J77" i="15"/>
  <c r="J78" i="15"/>
  <c r="J81" i="15"/>
  <c r="J82" i="15"/>
  <c r="J84" i="15"/>
  <c r="J85" i="15"/>
  <c r="J89" i="15"/>
  <c r="J90" i="15"/>
  <c r="E3" i="9"/>
  <c r="E4" i="23"/>
  <c r="E4" i="22"/>
  <c r="E3" i="20"/>
  <c r="E3" i="19"/>
  <c r="E3" i="18"/>
  <c r="E3" i="17"/>
  <c r="E3" i="16"/>
  <c r="J3" i="15"/>
  <c r="E5" i="15"/>
  <c r="E6" i="15"/>
  <c r="E7" i="15"/>
  <c r="E10" i="15"/>
  <c r="E12" i="15"/>
  <c r="E13" i="15"/>
  <c r="E14" i="15"/>
  <c r="E15" i="15"/>
  <c r="E18" i="15"/>
  <c r="E20" i="15"/>
  <c r="E21" i="15"/>
  <c r="E22" i="15"/>
  <c r="E23" i="15"/>
  <c r="E26" i="15"/>
  <c r="E28" i="15"/>
  <c r="E29" i="15"/>
  <c r="E30" i="15"/>
  <c r="E31" i="15"/>
  <c r="E34" i="15"/>
  <c r="E36" i="15"/>
  <c r="E37" i="15"/>
  <c r="E38" i="15"/>
  <c r="E39" i="15"/>
  <c r="E42" i="15"/>
  <c r="E44" i="15"/>
  <c r="E45" i="15"/>
  <c r="E46" i="15"/>
  <c r="E47" i="15"/>
  <c r="E50" i="15"/>
  <c r="E52" i="15"/>
  <c r="E53" i="15"/>
  <c r="E54" i="15"/>
  <c r="E55" i="15"/>
  <c r="E58" i="15"/>
  <c r="E60" i="15"/>
  <c r="E61" i="15"/>
  <c r="E62" i="15"/>
  <c r="E63" i="15"/>
  <c r="E66" i="15"/>
  <c r="E68" i="15"/>
  <c r="E69" i="15"/>
  <c r="E70" i="15"/>
  <c r="E71" i="15"/>
  <c r="E74" i="15"/>
  <c r="E76" i="15"/>
  <c r="E77" i="15"/>
  <c r="E78" i="15"/>
  <c r="E79" i="15"/>
  <c r="E82" i="15"/>
  <c r="E84" i="15"/>
  <c r="E85" i="15"/>
  <c r="E86" i="15"/>
  <c r="E87" i="15"/>
  <c r="E90" i="15"/>
  <c r="AC3" i="9"/>
  <c r="X3" i="9"/>
  <c r="S3" i="9"/>
  <c r="N3" i="9"/>
  <c r="I3" i="9"/>
  <c r="D3" i="9"/>
  <c r="N4" i="23"/>
  <c r="I4" i="23"/>
  <c r="D4" i="23"/>
  <c r="N4" i="22"/>
  <c r="I4" i="22"/>
  <c r="D4" i="22"/>
  <c r="N4" i="21"/>
  <c r="I4" i="21"/>
  <c r="N3" i="20"/>
  <c r="D3" i="19"/>
  <c r="N3" i="19"/>
  <c r="I3" i="19"/>
  <c r="N3" i="18"/>
  <c r="I3" i="18"/>
  <c r="D3" i="18"/>
  <c r="N3" i="17"/>
  <c r="I3" i="17"/>
  <c r="N3" i="16"/>
  <c r="I3" i="16"/>
  <c r="D3" i="16"/>
  <c r="N3" i="15"/>
  <c r="O3" i="15" s="1"/>
  <c r="I3" i="15"/>
  <c r="D3" i="15"/>
  <c r="E3" i="15" s="1"/>
  <c r="D4" i="21"/>
  <c r="E4" i="21" s="1"/>
  <c r="D3" i="17"/>
  <c r="D3" i="14"/>
  <c r="E3" i="14" s="1"/>
  <c r="O11" i="14"/>
  <c r="O12" i="14"/>
  <c r="O19" i="14"/>
  <c r="O20" i="14"/>
  <c r="O27" i="14"/>
  <c r="O28" i="14"/>
  <c r="O35" i="14"/>
  <c r="O36" i="14"/>
  <c r="O43" i="14"/>
  <c r="O44" i="14"/>
  <c r="O51" i="14"/>
  <c r="O52" i="14"/>
  <c r="O59" i="14"/>
  <c r="O60" i="14"/>
  <c r="O67" i="14"/>
  <c r="O68" i="14"/>
  <c r="O75" i="14"/>
  <c r="O76" i="14"/>
  <c r="O83" i="14"/>
  <c r="O84" i="14"/>
  <c r="O90" i="14"/>
  <c r="O91" i="14"/>
  <c r="J5" i="14"/>
  <c r="J9" i="14"/>
  <c r="J13" i="14"/>
  <c r="J17" i="14"/>
  <c r="J21" i="14"/>
  <c r="J25" i="14"/>
  <c r="J29" i="14"/>
  <c r="J33" i="14"/>
  <c r="J37" i="14"/>
  <c r="J41" i="14"/>
  <c r="J45" i="14"/>
  <c r="J49" i="14"/>
  <c r="J53" i="14"/>
  <c r="J57" i="14"/>
  <c r="J61" i="14"/>
  <c r="J65" i="14"/>
  <c r="J69" i="14"/>
  <c r="J73" i="14"/>
  <c r="J77" i="14"/>
  <c r="J81" i="14"/>
  <c r="J85" i="14"/>
  <c r="J89" i="14"/>
  <c r="E11" i="14"/>
  <c r="E19" i="14"/>
  <c r="E51" i="14"/>
  <c r="E67" i="14"/>
  <c r="E75" i="14"/>
  <c r="E83" i="14"/>
  <c r="O4" i="14"/>
  <c r="N5" i="14"/>
  <c r="O5" i="14" s="1"/>
  <c r="N6" i="14"/>
  <c r="O6" i="14" s="1"/>
  <c r="N7" i="14"/>
  <c r="O7" i="14" s="1"/>
  <c r="N8" i="14"/>
  <c r="O8" i="14" s="1"/>
  <c r="N9" i="14"/>
  <c r="O9" i="14" s="1"/>
  <c r="N10" i="14"/>
  <c r="O10" i="14" s="1"/>
  <c r="N11" i="14"/>
  <c r="N12" i="14"/>
  <c r="N13" i="14"/>
  <c r="O13" i="14" s="1"/>
  <c r="N14" i="14"/>
  <c r="O14" i="14" s="1"/>
  <c r="N15" i="14"/>
  <c r="O15" i="14" s="1"/>
  <c r="N16" i="14"/>
  <c r="O16" i="14" s="1"/>
  <c r="N17" i="14"/>
  <c r="O17" i="14" s="1"/>
  <c r="N18" i="14"/>
  <c r="O18" i="14" s="1"/>
  <c r="N19" i="14"/>
  <c r="N20" i="14"/>
  <c r="N21" i="14"/>
  <c r="O21" i="14" s="1"/>
  <c r="N22" i="14"/>
  <c r="O22" i="14" s="1"/>
  <c r="N23" i="14"/>
  <c r="O23" i="14" s="1"/>
  <c r="N24" i="14"/>
  <c r="O24" i="14" s="1"/>
  <c r="N25" i="14"/>
  <c r="O25" i="14" s="1"/>
  <c r="N26" i="14"/>
  <c r="O26" i="14" s="1"/>
  <c r="N27" i="14"/>
  <c r="N28" i="14"/>
  <c r="N29" i="14"/>
  <c r="O29" i="14" s="1"/>
  <c r="N30" i="14"/>
  <c r="O30" i="14" s="1"/>
  <c r="N31" i="14"/>
  <c r="O31" i="14" s="1"/>
  <c r="N32" i="14"/>
  <c r="O32" i="14" s="1"/>
  <c r="N33" i="14"/>
  <c r="O33" i="14" s="1"/>
  <c r="N34" i="14"/>
  <c r="O34" i="14" s="1"/>
  <c r="N35" i="14"/>
  <c r="N36" i="14"/>
  <c r="N37" i="14"/>
  <c r="O37" i="14" s="1"/>
  <c r="N38" i="14"/>
  <c r="O38" i="14" s="1"/>
  <c r="N39" i="14"/>
  <c r="O39" i="14" s="1"/>
  <c r="N40" i="14"/>
  <c r="O40" i="14" s="1"/>
  <c r="N41" i="14"/>
  <c r="O41" i="14" s="1"/>
  <c r="N42" i="14"/>
  <c r="O42" i="14" s="1"/>
  <c r="N43" i="14"/>
  <c r="N44" i="14"/>
  <c r="N45" i="14"/>
  <c r="O45" i="14" s="1"/>
  <c r="N46" i="14"/>
  <c r="O46" i="14" s="1"/>
  <c r="N47" i="14"/>
  <c r="O47" i="14" s="1"/>
  <c r="N48" i="14"/>
  <c r="O48" i="14" s="1"/>
  <c r="N49" i="14"/>
  <c r="O49" i="14" s="1"/>
  <c r="N50" i="14"/>
  <c r="O50" i="14" s="1"/>
  <c r="N51" i="14"/>
  <c r="N52" i="14"/>
  <c r="N53" i="14"/>
  <c r="O53" i="14" s="1"/>
  <c r="N54" i="14"/>
  <c r="O54" i="14" s="1"/>
  <c r="N55" i="14"/>
  <c r="O55" i="14" s="1"/>
  <c r="N56" i="14"/>
  <c r="O56" i="14" s="1"/>
  <c r="N57" i="14"/>
  <c r="O57" i="14" s="1"/>
  <c r="N58" i="14"/>
  <c r="O58" i="14" s="1"/>
  <c r="N59" i="14"/>
  <c r="N60" i="14"/>
  <c r="N61" i="14"/>
  <c r="O61" i="14" s="1"/>
  <c r="N62" i="14"/>
  <c r="O62" i="14" s="1"/>
  <c r="N63" i="14"/>
  <c r="O63" i="14" s="1"/>
  <c r="N64" i="14"/>
  <c r="O64" i="14" s="1"/>
  <c r="N65" i="14"/>
  <c r="O65" i="14" s="1"/>
  <c r="N66" i="14"/>
  <c r="O66" i="14" s="1"/>
  <c r="N67" i="14"/>
  <c r="N68" i="14"/>
  <c r="N69" i="14"/>
  <c r="O69" i="14" s="1"/>
  <c r="N70" i="14"/>
  <c r="O70" i="14" s="1"/>
  <c r="N71" i="14"/>
  <c r="O71" i="14" s="1"/>
  <c r="N72" i="14"/>
  <c r="O72" i="14" s="1"/>
  <c r="N73" i="14"/>
  <c r="O73" i="14" s="1"/>
  <c r="N74" i="14"/>
  <c r="O74" i="14" s="1"/>
  <c r="N75" i="14"/>
  <c r="N76" i="14"/>
  <c r="N77" i="14"/>
  <c r="O77" i="14" s="1"/>
  <c r="N78" i="14"/>
  <c r="O78" i="14" s="1"/>
  <c r="N79" i="14"/>
  <c r="O79" i="14" s="1"/>
  <c r="N80" i="14"/>
  <c r="O80" i="14" s="1"/>
  <c r="N81" i="14"/>
  <c r="O81" i="14" s="1"/>
  <c r="N82" i="14"/>
  <c r="O82" i="14" s="1"/>
  <c r="N83" i="14"/>
  <c r="N84" i="14"/>
  <c r="N85" i="14"/>
  <c r="O85" i="14" s="1"/>
  <c r="N86" i="14"/>
  <c r="O86" i="14" s="1"/>
  <c r="N87" i="14"/>
  <c r="O87" i="14" s="1"/>
  <c r="N88" i="14"/>
  <c r="O88" i="14" s="1"/>
  <c r="N89" i="14"/>
  <c r="O89" i="14" s="1"/>
  <c r="I4" i="14"/>
  <c r="J4" i="14" s="1"/>
  <c r="I5" i="14"/>
  <c r="I6" i="14"/>
  <c r="J6" i="14" s="1"/>
  <c r="I7" i="14"/>
  <c r="J7" i="14" s="1"/>
  <c r="I8" i="14"/>
  <c r="J8" i="14" s="1"/>
  <c r="I9" i="14"/>
  <c r="I10" i="14"/>
  <c r="J10" i="14" s="1"/>
  <c r="I11" i="14"/>
  <c r="J11" i="14" s="1"/>
  <c r="I12" i="14"/>
  <c r="J12" i="14" s="1"/>
  <c r="I13" i="14"/>
  <c r="I14" i="14"/>
  <c r="J14" i="14" s="1"/>
  <c r="I15" i="14"/>
  <c r="J15" i="14" s="1"/>
  <c r="I16" i="14"/>
  <c r="J16" i="14" s="1"/>
  <c r="I17" i="14"/>
  <c r="I18" i="14"/>
  <c r="J18" i="14" s="1"/>
  <c r="I19" i="14"/>
  <c r="J19" i="14" s="1"/>
  <c r="I20" i="14"/>
  <c r="J20" i="14" s="1"/>
  <c r="I21" i="14"/>
  <c r="I22" i="14"/>
  <c r="J22" i="14" s="1"/>
  <c r="I23" i="14"/>
  <c r="J23" i="14" s="1"/>
  <c r="I24" i="14"/>
  <c r="J24" i="14" s="1"/>
  <c r="I25" i="14"/>
  <c r="I26" i="14"/>
  <c r="J26" i="14" s="1"/>
  <c r="I27" i="14"/>
  <c r="J27" i="14" s="1"/>
  <c r="I28" i="14"/>
  <c r="J28" i="14" s="1"/>
  <c r="I29" i="14"/>
  <c r="I30" i="14"/>
  <c r="J30" i="14" s="1"/>
  <c r="I31" i="14"/>
  <c r="J31" i="14" s="1"/>
  <c r="I32" i="14"/>
  <c r="J32" i="14" s="1"/>
  <c r="I33" i="14"/>
  <c r="I34" i="14"/>
  <c r="J34" i="14" s="1"/>
  <c r="I35" i="14"/>
  <c r="J35" i="14" s="1"/>
  <c r="I36" i="14"/>
  <c r="J36" i="14" s="1"/>
  <c r="I37" i="14"/>
  <c r="I38" i="14"/>
  <c r="J38" i="14" s="1"/>
  <c r="I39" i="14"/>
  <c r="J39" i="14" s="1"/>
  <c r="I40" i="14"/>
  <c r="J40" i="14" s="1"/>
  <c r="I41" i="14"/>
  <c r="I42" i="14"/>
  <c r="J42" i="14" s="1"/>
  <c r="I43" i="14"/>
  <c r="J43" i="14" s="1"/>
  <c r="I44" i="14"/>
  <c r="J44" i="14" s="1"/>
  <c r="I45" i="14"/>
  <c r="I46" i="14"/>
  <c r="J46" i="14" s="1"/>
  <c r="I47" i="14"/>
  <c r="J47" i="14" s="1"/>
  <c r="I48" i="14"/>
  <c r="J48" i="14" s="1"/>
  <c r="I49" i="14"/>
  <c r="I50" i="14"/>
  <c r="J50" i="14" s="1"/>
  <c r="J51" i="14"/>
  <c r="I52" i="14"/>
  <c r="J52" i="14" s="1"/>
  <c r="I53" i="14"/>
  <c r="I54" i="14"/>
  <c r="J54" i="14" s="1"/>
  <c r="I55" i="14"/>
  <c r="J55" i="14" s="1"/>
  <c r="I56" i="14"/>
  <c r="J56" i="14" s="1"/>
  <c r="I57" i="14"/>
  <c r="I58" i="14"/>
  <c r="J58" i="14" s="1"/>
  <c r="I59" i="14"/>
  <c r="J59" i="14" s="1"/>
  <c r="I60" i="14"/>
  <c r="J60" i="14" s="1"/>
  <c r="I61" i="14"/>
  <c r="I62" i="14"/>
  <c r="J62" i="14" s="1"/>
  <c r="I63" i="14"/>
  <c r="J63" i="14" s="1"/>
  <c r="I64" i="14"/>
  <c r="J64" i="14" s="1"/>
  <c r="I65" i="14"/>
  <c r="I66" i="14"/>
  <c r="J66" i="14" s="1"/>
  <c r="I67" i="14"/>
  <c r="J67" i="14" s="1"/>
  <c r="I68" i="14"/>
  <c r="J68" i="14" s="1"/>
  <c r="I69" i="14"/>
  <c r="I70" i="14"/>
  <c r="J70" i="14" s="1"/>
  <c r="I71" i="14"/>
  <c r="J71" i="14" s="1"/>
  <c r="I72" i="14"/>
  <c r="J72" i="14" s="1"/>
  <c r="I73" i="14"/>
  <c r="I74" i="14"/>
  <c r="J74" i="14" s="1"/>
  <c r="I75" i="14"/>
  <c r="J75" i="14" s="1"/>
  <c r="I76" i="14"/>
  <c r="J76" i="14" s="1"/>
  <c r="I77" i="14"/>
  <c r="I78" i="14"/>
  <c r="J78" i="14" s="1"/>
  <c r="I79" i="14"/>
  <c r="J79" i="14" s="1"/>
  <c r="I80" i="14"/>
  <c r="J80" i="14" s="1"/>
  <c r="I81" i="14"/>
  <c r="I82" i="14"/>
  <c r="J82" i="14" s="1"/>
  <c r="I83" i="14"/>
  <c r="J83" i="14" s="1"/>
  <c r="I84" i="14"/>
  <c r="J84" i="14" s="1"/>
  <c r="I85" i="14"/>
  <c r="I86" i="14"/>
  <c r="J86" i="14" s="1"/>
  <c r="I87" i="14"/>
  <c r="J87" i="14" s="1"/>
  <c r="I88" i="14"/>
  <c r="J88" i="14" s="1"/>
  <c r="I89" i="14"/>
  <c r="I90" i="14"/>
  <c r="J90" i="14" s="1"/>
  <c r="I91" i="14"/>
  <c r="J91" i="14" s="1"/>
  <c r="N3" i="14"/>
  <c r="O3" i="14" s="1"/>
  <c r="I3" i="14"/>
  <c r="J3" i="14" s="1"/>
  <c r="D4" i="14"/>
  <c r="E4" i="14" s="1"/>
  <c r="D5" i="14"/>
  <c r="E5" i="14" s="1"/>
  <c r="D6" i="14"/>
  <c r="E6" i="14" s="1"/>
  <c r="D7" i="14"/>
  <c r="E7" i="14" s="1"/>
  <c r="D8" i="14"/>
  <c r="E8" i="14" s="1"/>
  <c r="D9" i="14"/>
  <c r="E9" i="14" s="1"/>
  <c r="D10" i="14"/>
  <c r="E10" i="14" s="1"/>
  <c r="D11" i="14"/>
  <c r="D12" i="14"/>
  <c r="E12" i="14" s="1"/>
  <c r="D13" i="14"/>
  <c r="E13" i="14" s="1"/>
  <c r="D14" i="14"/>
  <c r="E14" i="14" s="1"/>
  <c r="D15" i="14"/>
  <c r="E15" i="14" s="1"/>
  <c r="D16" i="14"/>
  <c r="E16" i="14" s="1"/>
  <c r="D17" i="14"/>
  <c r="E17" i="14" s="1"/>
  <c r="D18" i="14"/>
  <c r="E18" i="14" s="1"/>
  <c r="D19" i="14"/>
  <c r="D20" i="14"/>
  <c r="E20" i="14" s="1"/>
  <c r="D21" i="14"/>
  <c r="E21" i="14" s="1"/>
  <c r="D22" i="14"/>
  <c r="E22" i="14" s="1"/>
  <c r="D23" i="14"/>
  <c r="E23" i="14" s="1"/>
  <c r="D24" i="14"/>
  <c r="E24" i="14" s="1"/>
  <c r="D25" i="14"/>
  <c r="E25" i="14" s="1"/>
  <c r="D26" i="14"/>
  <c r="E26" i="14" s="1"/>
  <c r="D27" i="14"/>
  <c r="E27" i="14" s="1"/>
  <c r="D28" i="14"/>
  <c r="E28" i="14" s="1"/>
  <c r="D29" i="14"/>
  <c r="E29" i="14" s="1"/>
  <c r="D30" i="14"/>
  <c r="E30" i="14" s="1"/>
  <c r="D31" i="14"/>
  <c r="E31" i="14" s="1"/>
  <c r="D32" i="14"/>
  <c r="E32" i="14" s="1"/>
  <c r="D33" i="14"/>
  <c r="E33" i="14" s="1"/>
  <c r="D34" i="14"/>
  <c r="E34" i="14" s="1"/>
  <c r="D35" i="14"/>
  <c r="E35" i="14" s="1"/>
  <c r="D36" i="14"/>
  <c r="E36" i="14" s="1"/>
  <c r="D37" i="14"/>
  <c r="E37" i="14" s="1"/>
  <c r="E38" i="14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D52" i="14"/>
  <c r="E52" i="14" s="1"/>
  <c r="D53" i="14"/>
  <c r="E53" i="14" s="1"/>
  <c r="D54" i="14"/>
  <c r="E54" i="14" s="1"/>
  <c r="D55" i="14"/>
  <c r="E55" i="14" s="1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D68" i="14"/>
  <c r="E68" i="14" s="1"/>
  <c r="D69" i="14"/>
  <c r="E69" i="14" s="1"/>
  <c r="D70" i="14"/>
  <c r="E70" i="14" s="1"/>
  <c r="D71" i="14"/>
  <c r="E71" i="14" s="1"/>
  <c r="E72" i="14"/>
  <c r="D73" i="14"/>
  <c r="E73" i="14" s="1"/>
  <c r="D74" i="14"/>
  <c r="E74" i="14" s="1"/>
  <c r="D75" i="14"/>
  <c r="D76" i="14"/>
  <c r="E76" i="14" s="1"/>
  <c r="E77" i="14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D84" i="14"/>
  <c r="E84" i="14" s="1"/>
  <c r="D85" i="14"/>
  <c r="E85" i="14" s="1"/>
  <c r="D86" i="14"/>
  <c r="E86" i="14" s="1"/>
  <c r="D87" i="14"/>
  <c r="E87" i="14" s="1"/>
  <c r="D88" i="14"/>
  <c r="E88" i="14" s="1"/>
  <c r="D89" i="14"/>
  <c r="E89" i="14" s="1"/>
  <c r="D90" i="14"/>
  <c r="E90" i="14" s="1"/>
  <c r="D91" i="14"/>
  <c r="E91" i="14" s="1"/>
  <c r="O92" i="19" l="1"/>
  <c r="E39" i="29"/>
  <c r="Q5" i="29"/>
  <c r="Q6" i="29" s="1"/>
  <c r="Q5" i="28"/>
  <c r="Q6" i="28" s="1"/>
  <c r="O88" i="22"/>
  <c r="E57" i="9"/>
  <c r="T57" i="9"/>
  <c r="J98" i="27"/>
  <c r="E98" i="27"/>
  <c r="O88" i="23"/>
  <c r="E88" i="23"/>
  <c r="E88" i="22"/>
  <c r="Q5" i="22" s="1"/>
  <c r="Q6" i="22" s="1"/>
  <c r="J87" i="21"/>
  <c r="O33" i="26"/>
  <c r="Q5" i="26" s="1"/>
  <c r="O92" i="20"/>
  <c r="J92" i="19"/>
  <c r="Q5" i="19" s="1"/>
  <c r="Q6" i="19" s="1"/>
  <c r="E92" i="18"/>
  <c r="J92" i="16"/>
  <c r="E92" i="16"/>
  <c r="J57" i="9"/>
  <c r="J92" i="15"/>
  <c r="O92" i="26"/>
  <c r="J92" i="20"/>
  <c r="E92" i="20"/>
  <c r="J88" i="23"/>
  <c r="O87" i="21"/>
  <c r="O92" i="15"/>
  <c r="AD57" i="9"/>
  <c r="E87" i="21"/>
  <c r="Q5" i="17"/>
  <c r="Q6" i="17" s="1"/>
  <c r="E92" i="15"/>
  <c r="O92" i="18"/>
  <c r="E92" i="14"/>
  <c r="O92" i="14"/>
  <c r="J92" i="14"/>
  <c r="AF4" i="9" l="1"/>
  <c r="AF5" i="9" s="1"/>
  <c r="Q5" i="27"/>
  <c r="Q6" i="27" s="1"/>
  <c r="Q5" i="23"/>
  <c r="Q6" i="23" s="1"/>
  <c r="Q5" i="21"/>
  <c r="Q6" i="21" s="1"/>
  <c r="Q5" i="18"/>
  <c r="Q6" i="18" s="1"/>
  <c r="Q5" i="16"/>
  <c r="Q6" i="16" s="1"/>
  <c r="Q5" i="15"/>
  <c r="Q6" i="15" s="1"/>
  <c r="Q6" i="26"/>
  <c r="Q5" i="20"/>
  <c r="Q6" i="20" s="1"/>
  <c r="Q5" i="14"/>
  <c r="Q6" i="14" s="1"/>
</calcChain>
</file>

<file path=xl/sharedStrings.xml><?xml version="1.0" encoding="utf-8"?>
<sst xmlns="http://schemas.openxmlformats.org/spreadsheetml/2006/main" count="3771" uniqueCount="3311">
  <si>
    <t>cargo</t>
  </si>
  <si>
    <t>rock</t>
  </si>
  <si>
    <t>light</t>
  </si>
  <si>
    <t>inscription</t>
  </si>
  <si>
    <t>crack</t>
  </si>
  <si>
    <t>wood</t>
  </si>
  <si>
    <t>handle</t>
  </si>
  <si>
    <t>eclipse</t>
  </si>
  <si>
    <t>calendar</t>
  </si>
  <si>
    <t>clock</t>
  </si>
  <si>
    <t>soft</t>
  </si>
  <si>
    <t>stone</t>
  </si>
  <si>
    <t>mineral</t>
  </si>
  <si>
    <t>water</t>
  </si>
  <si>
    <t>commercial</t>
  </si>
  <si>
    <t>glass</t>
  </si>
  <si>
    <t>technique</t>
  </si>
  <si>
    <t>cave</t>
  </si>
  <si>
    <t>ancestor</t>
  </si>
  <si>
    <t>coast</t>
  </si>
  <si>
    <t>blanket</t>
  </si>
  <si>
    <t>coffee</t>
  </si>
  <si>
    <t>diamond</t>
  </si>
  <si>
    <t>phone</t>
  </si>
  <si>
    <t>obesity</t>
  </si>
  <si>
    <t>fruit</t>
  </si>
  <si>
    <t>reduction</t>
  </si>
  <si>
    <t>gift</t>
  </si>
  <si>
    <t>perception</t>
  </si>
  <si>
    <t>season</t>
  </si>
  <si>
    <t>deep</t>
  </si>
  <si>
    <t>population</t>
  </si>
  <si>
    <t>newspaper</t>
  </si>
  <si>
    <t>platform</t>
  </si>
  <si>
    <t>security</t>
  </si>
  <si>
    <t>park</t>
  </si>
  <si>
    <t>street</t>
  </si>
  <si>
    <t>fan</t>
  </si>
  <si>
    <t>tourism</t>
  </si>
  <si>
    <t>statue</t>
  </si>
  <si>
    <t>farm</t>
  </si>
  <si>
    <t>economy</t>
  </si>
  <si>
    <t>quality</t>
  </si>
  <si>
    <t>electronic</t>
  </si>
  <si>
    <t>plant</t>
  </si>
  <si>
    <t>factory</t>
  </si>
  <si>
    <t>pipe</t>
  </si>
  <si>
    <t>magnet</t>
  </si>
  <si>
    <t>bacteria</t>
  </si>
  <si>
    <t>winter</t>
  </si>
  <si>
    <t>tool</t>
  </si>
  <si>
    <t>whale</t>
  </si>
  <si>
    <t>soup</t>
  </si>
  <si>
    <t>ceremony</t>
  </si>
  <si>
    <t>milk</t>
  </si>
  <si>
    <t>sugar</t>
  </si>
  <si>
    <t>fur</t>
  </si>
  <si>
    <t>weight</t>
  </si>
  <si>
    <t>shoulder</t>
  </si>
  <si>
    <t>grass</t>
  </si>
  <si>
    <t>whistle</t>
  </si>
  <si>
    <t>digging</t>
  </si>
  <si>
    <t>fat</t>
  </si>
  <si>
    <t>extinction</t>
  </si>
  <si>
    <t>fossil</t>
  </si>
  <si>
    <t>captive</t>
  </si>
  <si>
    <t>resource</t>
  </si>
  <si>
    <t>stressful</t>
  </si>
  <si>
    <t>starvation</t>
  </si>
  <si>
    <t>temperature</t>
  </si>
  <si>
    <t>competition</t>
  </si>
  <si>
    <t>mud</t>
  </si>
  <si>
    <t>evaporation</t>
  </si>
  <si>
    <t>nest</t>
  </si>
  <si>
    <t>heart</t>
  </si>
  <si>
    <t>joke</t>
  </si>
  <si>
    <t>group</t>
  </si>
  <si>
    <t>diary</t>
  </si>
  <si>
    <t>action</t>
  </si>
  <si>
    <t>chicken</t>
  </si>
  <si>
    <t>person</t>
  </si>
  <si>
    <t>adult</t>
  </si>
  <si>
    <t>gender</t>
  </si>
  <si>
    <t>picture</t>
  </si>
  <si>
    <t>danger</t>
  </si>
  <si>
    <t>fresh</t>
  </si>
  <si>
    <t>variety</t>
  </si>
  <si>
    <t>communication</t>
  </si>
  <si>
    <t>sleep</t>
  </si>
  <si>
    <t>floated</t>
  </si>
  <si>
    <t>instruction</t>
  </si>
  <si>
    <t>accent</t>
  </si>
  <si>
    <t>safety</t>
  </si>
  <si>
    <t>claw</t>
  </si>
  <si>
    <t>stream</t>
  </si>
  <si>
    <t>mushroom</t>
  </si>
  <si>
    <t>dry</t>
  </si>
  <si>
    <t>dog</t>
  </si>
  <si>
    <t>fragile</t>
  </si>
  <si>
    <t>critical</t>
  </si>
  <si>
    <t>relocation</t>
  </si>
  <si>
    <t>elephant</t>
  </si>
  <si>
    <t>training</t>
  </si>
  <si>
    <t>nutrition</t>
  </si>
  <si>
    <t>science</t>
  </si>
  <si>
    <t>green</t>
  </si>
  <si>
    <t>nut</t>
  </si>
  <si>
    <t>reproduction</t>
  </si>
  <si>
    <t>accident</t>
  </si>
  <si>
    <t>oil</t>
  </si>
  <si>
    <t>sweet</t>
  </si>
  <si>
    <t>testing</t>
  </si>
  <si>
    <t>profit</t>
  </si>
  <si>
    <t>car</t>
  </si>
  <si>
    <t>agriculture</t>
  </si>
  <si>
    <t>irrigation</t>
  </si>
  <si>
    <t>clay</t>
  </si>
  <si>
    <t>rainfall</t>
  </si>
  <si>
    <t>pond</t>
  </si>
  <si>
    <t>tree</t>
  </si>
  <si>
    <t>foundation</t>
  </si>
  <si>
    <t>map</t>
  </si>
  <si>
    <t>gardening</t>
  </si>
  <si>
    <t>glove</t>
  </si>
  <si>
    <t>seed</t>
  </si>
  <si>
    <t>sand</t>
  </si>
  <si>
    <t>pump</t>
  </si>
  <si>
    <t>block</t>
  </si>
  <si>
    <t>country</t>
  </si>
  <si>
    <t>puzzle</t>
  </si>
  <si>
    <t>lower</t>
  </si>
  <si>
    <t>afternoon</t>
  </si>
  <si>
    <t>box</t>
  </si>
  <si>
    <t>painkiller</t>
  </si>
  <si>
    <t>aspirin</t>
  </si>
  <si>
    <t>ice park</t>
  </si>
  <si>
    <t>exercise</t>
  </si>
  <si>
    <t>permission</t>
  </si>
  <si>
    <t>resident</t>
  </si>
  <si>
    <t>senior</t>
  </si>
  <si>
    <t>permanent</t>
  </si>
  <si>
    <t>insurance</t>
  </si>
  <si>
    <t>address</t>
  </si>
  <si>
    <t>bank</t>
  </si>
  <si>
    <t>tax</t>
  </si>
  <si>
    <t>town</t>
  </si>
  <si>
    <t>plastic</t>
  </si>
  <si>
    <t>software</t>
  </si>
  <si>
    <t>distance</t>
  </si>
  <si>
    <t>hill</t>
  </si>
  <si>
    <t>shop</t>
  </si>
  <si>
    <t>free parking</t>
  </si>
  <si>
    <t>baby</t>
  </si>
  <si>
    <t>combination</t>
  </si>
  <si>
    <t>smart</t>
  </si>
  <si>
    <t>outdoor</t>
  </si>
  <si>
    <t>family</t>
  </si>
  <si>
    <t>Thursday</t>
  </si>
  <si>
    <t>magazine</t>
  </si>
  <si>
    <t>school</t>
  </si>
  <si>
    <t>Saturday</t>
  </si>
  <si>
    <t>work</t>
  </si>
  <si>
    <t>clean</t>
  </si>
  <si>
    <t>star</t>
  </si>
  <si>
    <t>fixing</t>
  </si>
  <si>
    <t>tyre</t>
  </si>
  <si>
    <t>seat belt</t>
  </si>
  <si>
    <t>radio</t>
  </si>
  <si>
    <t>brake</t>
  </si>
  <si>
    <t>key</t>
  </si>
  <si>
    <t>automatic</t>
  </si>
  <si>
    <t>new</t>
  </si>
  <si>
    <t>housing</t>
  </si>
  <si>
    <t>microwave</t>
  </si>
  <si>
    <t>dishwasher</t>
  </si>
  <si>
    <t>driveway</t>
  </si>
  <si>
    <t>garden project</t>
  </si>
  <si>
    <t>neighbour</t>
  </si>
  <si>
    <t>logo</t>
  </si>
  <si>
    <t>top</t>
  </si>
  <si>
    <t>chocolate</t>
  </si>
  <si>
    <t>salt</t>
  </si>
  <si>
    <t>train station</t>
  </si>
  <si>
    <t>breakfast</t>
  </si>
  <si>
    <t>science museum</t>
  </si>
  <si>
    <t>tent</t>
  </si>
  <si>
    <t>fishing</t>
  </si>
  <si>
    <t>boot</t>
  </si>
  <si>
    <t>bear</t>
  </si>
  <si>
    <t>gold mine</t>
  </si>
  <si>
    <t>station</t>
  </si>
  <si>
    <t>august</t>
  </si>
  <si>
    <t>apartment</t>
  </si>
  <si>
    <t>furniture</t>
  </si>
  <si>
    <t>private</t>
  </si>
  <si>
    <t>report</t>
  </si>
  <si>
    <t>band</t>
  </si>
  <si>
    <t>classic</t>
  </si>
  <si>
    <t>deposit</t>
  </si>
  <si>
    <t>damage</t>
  </si>
  <si>
    <t>city map</t>
  </si>
  <si>
    <t>helmet</t>
  </si>
  <si>
    <t>repair kit</t>
  </si>
  <si>
    <t>main</t>
  </si>
  <si>
    <t>partner</t>
  </si>
  <si>
    <t>instrument</t>
  </si>
  <si>
    <t>second</t>
  </si>
  <si>
    <t>carnival</t>
  </si>
  <si>
    <t>charity</t>
  </si>
  <si>
    <t>swimming outdoor</t>
  </si>
  <si>
    <t>theatre</t>
  </si>
  <si>
    <t>city</t>
  </si>
  <si>
    <t>photo</t>
  </si>
  <si>
    <t>round</t>
  </si>
  <si>
    <t>cake</t>
  </si>
  <si>
    <t>decoration</t>
  </si>
  <si>
    <t>menu</t>
  </si>
  <si>
    <t>sandwich</t>
  </si>
  <si>
    <t>waiting</t>
  </si>
  <si>
    <t>uniform</t>
  </si>
  <si>
    <t>contract</t>
  </si>
  <si>
    <t>password</t>
  </si>
  <si>
    <t>target</t>
  </si>
  <si>
    <t>presentation</t>
  </si>
  <si>
    <t>dance</t>
  </si>
  <si>
    <t>energy</t>
  </si>
  <si>
    <t>desk</t>
  </si>
  <si>
    <t>back</t>
  </si>
  <si>
    <t>mat</t>
  </si>
  <si>
    <t>tennis</t>
  </si>
  <si>
    <t>club</t>
  </si>
  <si>
    <t>boat</t>
  </si>
  <si>
    <t>cheese</t>
  </si>
  <si>
    <t>taxi</t>
  </si>
  <si>
    <t>garage</t>
  </si>
  <si>
    <t>traffic</t>
  </si>
  <si>
    <t>river</t>
  </si>
  <si>
    <t>plane</t>
  </si>
  <si>
    <t>pet</t>
  </si>
  <si>
    <t>garden</t>
  </si>
  <si>
    <t>towel</t>
  </si>
  <si>
    <t>Chinese</t>
  </si>
  <si>
    <t>beach</t>
  </si>
  <si>
    <t>golf</t>
  </si>
  <si>
    <t>helicopter</t>
  </si>
  <si>
    <t>bird</t>
  </si>
  <si>
    <t>cinema</t>
  </si>
  <si>
    <t>village</t>
  </si>
  <si>
    <t>reception</t>
  </si>
  <si>
    <t>shower</t>
  </si>
  <si>
    <t>lake</t>
  </si>
  <si>
    <t>forest</t>
  </si>
  <si>
    <t>bathroom</t>
  </si>
  <si>
    <t>road</t>
  </si>
  <si>
    <t>bus stop</t>
  </si>
  <si>
    <t>decorated</t>
  </si>
  <si>
    <t>sink</t>
  </si>
  <si>
    <t>electricity</t>
  </si>
  <si>
    <t>hall</t>
  </si>
  <si>
    <t>supermarket</t>
  </si>
  <si>
    <t>balcony</t>
  </si>
  <si>
    <t>carpet</t>
  </si>
  <si>
    <t>window</t>
  </si>
  <si>
    <t>way</t>
  </si>
  <si>
    <t>photograph</t>
  </si>
  <si>
    <t>engineer</t>
  </si>
  <si>
    <t>blues</t>
  </si>
  <si>
    <t>fish</t>
  </si>
  <si>
    <t>parking</t>
  </si>
  <si>
    <t>kitchen</t>
  </si>
  <si>
    <t>downstairs</t>
  </si>
  <si>
    <t>living room</t>
  </si>
  <si>
    <t>drive</t>
  </si>
  <si>
    <t>bus</t>
  </si>
  <si>
    <t>hockey</t>
  </si>
  <si>
    <t>fire</t>
  </si>
  <si>
    <t>ski</t>
  </si>
  <si>
    <t>history</t>
  </si>
  <si>
    <t>museum</t>
  </si>
  <si>
    <t>waterfall</t>
  </si>
  <si>
    <t>oven</t>
  </si>
  <si>
    <t>umbrella</t>
  </si>
  <si>
    <t>table</t>
  </si>
  <si>
    <t>bike</t>
  </si>
  <si>
    <t>total</t>
  </si>
  <si>
    <t>library</t>
  </si>
  <si>
    <t>market</t>
  </si>
  <si>
    <t>dinner</t>
  </si>
  <si>
    <t>frozen food</t>
  </si>
  <si>
    <t>degree</t>
  </si>
  <si>
    <t>airport</t>
  </si>
  <si>
    <t>animal</t>
  </si>
  <si>
    <t>gold</t>
  </si>
  <si>
    <t>frozen</t>
  </si>
  <si>
    <t>climate</t>
  </si>
  <si>
    <t>university</t>
  </si>
  <si>
    <t>iron</t>
  </si>
  <si>
    <t>women</t>
  </si>
  <si>
    <t>silk</t>
  </si>
  <si>
    <t>microscope</t>
  </si>
  <si>
    <t>unnatural</t>
  </si>
  <si>
    <t>diet</t>
  </si>
  <si>
    <t>flavour</t>
  </si>
  <si>
    <t>silver</t>
  </si>
  <si>
    <t>drug</t>
  </si>
  <si>
    <t>skin</t>
  </si>
  <si>
    <t>sun</t>
  </si>
  <si>
    <t>aging</t>
  </si>
  <si>
    <t>social</t>
  </si>
  <si>
    <t>stomach</t>
  </si>
  <si>
    <t>pot</t>
  </si>
  <si>
    <t>prepared</t>
  </si>
  <si>
    <t>knife</t>
  </si>
  <si>
    <t>bone</t>
  </si>
  <si>
    <t>signature</t>
  </si>
  <si>
    <t>teeth</t>
  </si>
  <si>
    <t>common</t>
  </si>
  <si>
    <t>ingredient</t>
  </si>
  <si>
    <t>stored</t>
  </si>
  <si>
    <t>organic</t>
  </si>
  <si>
    <t>image</t>
  </si>
  <si>
    <t>information</t>
  </si>
  <si>
    <t>sale</t>
  </si>
  <si>
    <t>entertainment</t>
  </si>
  <si>
    <t>cooking</t>
  </si>
  <si>
    <t>parent</t>
  </si>
  <si>
    <t>convenient</t>
  </si>
  <si>
    <t>labour</t>
  </si>
  <si>
    <t>roof</t>
  </si>
  <si>
    <t>insect</t>
  </si>
  <si>
    <t>strength</t>
  </si>
  <si>
    <t>power</t>
  </si>
  <si>
    <t>wax</t>
  </si>
  <si>
    <t>body</t>
  </si>
  <si>
    <t>lid</t>
  </si>
  <si>
    <t>steel</t>
  </si>
  <si>
    <t>nylon</t>
  </si>
  <si>
    <t>extinct</t>
  </si>
  <si>
    <t>education</t>
  </si>
  <si>
    <t>broken</t>
  </si>
  <si>
    <t>working</t>
  </si>
  <si>
    <t>word</t>
  </si>
  <si>
    <t>meaning</t>
  </si>
  <si>
    <t>culture</t>
  </si>
  <si>
    <t>preposition</t>
  </si>
  <si>
    <t>cost</t>
  </si>
  <si>
    <t>store</t>
  </si>
  <si>
    <t>powder</t>
  </si>
  <si>
    <t>starch</t>
  </si>
  <si>
    <t>hole</t>
  </si>
  <si>
    <t>business</t>
  </si>
  <si>
    <t>demand</t>
  </si>
  <si>
    <t>material</t>
  </si>
  <si>
    <t>oldest</t>
  </si>
  <si>
    <t>context</t>
  </si>
  <si>
    <t>sample</t>
  </si>
  <si>
    <t>monument</t>
  </si>
  <si>
    <t>name</t>
  </si>
  <si>
    <t>direction</t>
  </si>
  <si>
    <t>circle</t>
  </si>
  <si>
    <t>printing</t>
  </si>
  <si>
    <t>game</t>
  </si>
  <si>
    <t>technology</t>
  </si>
  <si>
    <t>personal information</t>
  </si>
  <si>
    <t>phone number</t>
  </si>
  <si>
    <t>lock</t>
  </si>
  <si>
    <t>ball</t>
  </si>
  <si>
    <t>ink</t>
  </si>
  <si>
    <t>lighting</t>
  </si>
  <si>
    <t>corner</t>
  </si>
  <si>
    <t>infection</t>
  </si>
  <si>
    <t>wall</t>
  </si>
  <si>
    <t>stress</t>
  </si>
  <si>
    <t>immune system</t>
  </si>
  <si>
    <t>interview</t>
  </si>
  <si>
    <t>fountain</t>
  </si>
  <si>
    <t>society</t>
  </si>
  <si>
    <t>list</t>
  </si>
  <si>
    <t>imported</t>
  </si>
  <si>
    <t>sculpture</t>
  </si>
  <si>
    <t>metal</t>
  </si>
  <si>
    <t>honey</t>
  </si>
  <si>
    <t>mother</t>
  </si>
  <si>
    <t>layer</t>
  </si>
  <si>
    <t>rope</t>
  </si>
  <si>
    <t>rain</t>
  </si>
  <si>
    <t>walk</t>
  </si>
  <si>
    <t>wild</t>
  </si>
  <si>
    <t>sensitive</t>
  </si>
  <si>
    <t>confusion</t>
  </si>
  <si>
    <t>eyes</t>
  </si>
  <si>
    <t>arrangement</t>
  </si>
  <si>
    <t>dark</t>
  </si>
  <si>
    <t>farming</t>
  </si>
  <si>
    <t>language</t>
  </si>
  <si>
    <t>counting</t>
  </si>
  <si>
    <t>fight</t>
  </si>
  <si>
    <t>toes</t>
  </si>
  <si>
    <t>research</t>
  </si>
  <si>
    <t>production</t>
  </si>
  <si>
    <t>army</t>
  </si>
  <si>
    <t>bright</t>
  </si>
  <si>
    <t>chart</t>
  </si>
  <si>
    <t>length</t>
  </si>
  <si>
    <t>wind</t>
  </si>
  <si>
    <t>building</t>
  </si>
  <si>
    <t>painting</t>
  </si>
  <si>
    <t>shell</t>
  </si>
  <si>
    <t>pencil</t>
  </si>
  <si>
    <t>movie</t>
  </si>
  <si>
    <t>travel</t>
  </si>
  <si>
    <t>humour</t>
  </si>
  <si>
    <t>loss</t>
  </si>
  <si>
    <t>website</t>
  </si>
  <si>
    <t>team</t>
  </si>
  <si>
    <t>geographic</t>
  </si>
  <si>
    <t>expression</t>
  </si>
  <si>
    <t>public</t>
  </si>
  <si>
    <t>media</t>
  </si>
  <si>
    <t>shelter</t>
  </si>
  <si>
    <t>desert</t>
  </si>
  <si>
    <t>global</t>
  </si>
  <si>
    <t>paper</t>
  </si>
  <si>
    <t>registration</t>
  </si>
  <si>
    <t>service</t>
  </si>
  <si>
    <t>ecology</t>
  </si>
  <si>
    <t>repair</t>
  </si>
  <si>
    <t>analysis</t>
  </si>
  <si>
    <t>smooth</t>
  </si>
  <si>
    <t>protection</t>
  </si>
  <si>
    <t>half</t>
  </si>
  <si>
    <t>still</t>
  </si>
  <si>
    <t>smell</t>
  </si>
  <si>
    <t>lateral line</t>
  </si>
  <si>
    <t>pest</t>
  </si>
  <si>
    <t>antiseptic</t>
  </si>
  <si>
    <t>music</t>
  </si>
  <si>
    <t>exhibition</t>
  </si>
  <si>
    <t>oral</t>
  </si>
  <si>
    <t>course</t>
  </si>
  <si>
    <t>identification</t>
  </si>
  <si>
    <t>cool</t>
  </si>
  <si>
    <t>sea</t>
  </si>
  <si>
    <t>tube</t>
  </si>
  <si>
    <t>diesel</t>
  </si>
  <si>
    <t>filter</t>
  </si>
  <si>
    <t>install</t>
  </si>
  <si>
    <t>writer</t>
  </si>
  <si>
    <t>religion</t>
  </si>
  <si>
    <t>slave</t>
  </si>
  <si>
    <t>administration</t>
  </si>
  <si>
    <t>respect</t>
  </si>
  <si>
    <t>reputation</t>
  </si>
  <si>
    <t>problem</t>
  </si>
  <si>
    <t>immune</t>
  </si>
  <si>
    <t>flu</t>
  </si>
  <si>
    <t>children</t>
  </si>
  <si>
    <t>flower</t>
  </si>
  <si>
    <t>crop</t>
  </si>
  <si>
    <t>soil</t>
  </si>
  <si>
    <t>weed</t>
  </si>
  <si>
    <t>root</t>
  </si>
  <si>
    <t>trade</t>
  </si>
  <si>
    <t>number</t>
  </si>
  <si>
    <t>song</t>
  </si>
  <si>
    <t>letter</t>
  </si>
  <si>
    <t>negative</t>
  </si>
  <si>
    <t>hospital</t>
  </si>
  <si>
    <t>emotion</t>
  </si>
  <si>
    <t>status</t>
  </si>
  <si>
    <t>paint</t>
  </si>
  <si>
    <t>storage</t>
  </si>
  <si>
    <t>hunting</t>
  </si>
  <si>
    <t>signal</t>
  </si>
  <si>
    <t>face</t>
  </si>
  <si>
    <t>storm</t>
  </si>
  <si>
    <t>coconut</t>
  </si>
  <si>
    <t>belt</t>
  </si>
  <si>
    <t>sour</t>
  </si>
  <si>
    <t>fertiliser</t>
  </si>
  <si>
    <t>harp</t>
  </si>
  <si>
    <t>celebration</t>
  </si>
  <si>
    <t>house</t>
  </si>
  <si>
    <t>expensive</t>
  </si>
  <si>
    <t>realistic</t>
  </si>
  <si>
    <t>book</t>
  </si>
  <si>
    <t>enlargement</t>
  </si>
  <si>
    <t>studio</t>
  </si>
  <si>
    <t>critic</t>
  </si>
  <si>
    <t>port</t>
  </si>
  <si>
    <t>corn</t>
  </si>
  <si>
    <t>support</t>
  </si>
  <si>
    <t>sport</t>
  </si>
  <si>
    <t>electrical</t>
  </si>
  <si>
    <t>portrait</t>
  </si>
  <si>
    <t>castle</t>
  </si>
  <si>
    <t>symbolism</t>
  </si>
  <si>
    <t>print</t>
  </si>
  <si>
    <t>poet</t>
  </si>
  <si>
    <t>focus</t>
  </si>
  <si>
    <t>method</t>
  </si>
  <si>
    <t>luxurious</t>
  </si>
  <si>
    <t>grassland</t>
  </si>
  <si>
    <t>soldier</t>
  </si>
  <si>
    <t>scientist</t>
  </si>
  <si>
    <t>feet</t>
  </si>
  <si>
    <t>legal</t>
  </si>
  <si>
    <t>digestion</t>
  </si>
  <si>
    <t>illegal</t>
  </si>
  <si>
    <t>salty</t>
  </si>
  <si>
    <t>bees</t>
  </si>
  <si>
    <t>volcano</t>
  </si>
  <si>
    <t>poison</t>
  </si>
  <si>
    <t>logic</t>
  </si>
  <si>
    <t>guess</t>
  </si>
  <si>
    <t>rumour</t>
  </si>
  <si>
    <t>mistake</t>
  </si>
  <si>
    <t>proof</t>
  </si>
  <si>
    <t>threat</t>
  </si>
  <si>
    <t>apology</t>
  </si>
  <si>
    <t>compensation</t>
  </si>
  <si>
    <t>marketing</t>
  </si>
  <si>
    <t>airline</t>
  </si>
  <si>
    <t>pilot</t>
  </si>
  <si>
    <t>behaviour</t>
  </si>
  <si>
    <t>hand</t>
  </si>
  <si>
    <t>fun</t>
  </si>
  <si>
    <t>feedback</t>
  </si>
  <si>
    <t>piano</t>
  </si>
  <si>
    <t>privacy</t>
  </si>
  <si>
    <t>weather</t>
  </si>
  <si>
    <t>chemical</t>
  </si>
  <si>
    <t>planet</t>
  </si>
  <si>
    <t>horizon</t>
  </si>
  <si>
    <t>vision</t>
  </si>
  <si>
    <t>brain</t>
  </si>
  <si>
    <t>colour</t>
  </si>
  <si>
    <t>frame</t>
  </si>
  <si>
    <t>dirt</t>
  </si>
  <si>
    <t>cotton</t>
  </si>
  <si>
    <t>saliva</t>
  </si>
  <si>
    <t>function</t>
  </si>
  <si>
    <t>trumpet</t>
  </si>
  <si>
    <t>receiver</t>
  </si>
  <si>
    <t>conversation</t>
  </si>
  <si>
    <t>telephone</t>
  </si>
  <si>
    <t>noise</t>
  </si>
  <si>
    <t>wage</t>
  </si>
  <si>
    <t>infrastructure</t>
  </si>
  <si>
    <t>environment</t>
  </si>
  <si>
    <t>balance</t>
  </si>
  <si>
    <t>qualification</t>
  </si>
  <si>
    <t>government</t>
  </si>
  <si>
    <t>boy</t>
  </si>
  <si>
    <t>small</t>
  </si>
  <si>
    <t>meeting</t>
  </si>
  <si>
    <t>age</t>
  </si>
  <si>
    <t>reading</t>
  </si>
  <si>
    <t>relationship</t>
  </si>
  <si>
    <t>existing</t>
  </si>
  <si>
    <t>commerce</t>
  </si>
  <si>
    <t>standard</t>
  </si>
  <si>
    <t>Greek</t>
  </si>
  <si>
    <t>limitation</t>
  </si>
  <si>
    <t>mixture</t>
  </si>
  <si>
    <t>invented</t>
  </si>
  <si>
    <t>advanced</t>
  </si>
  <si>
    <t>rare</t>
  </si>
  <si>
    <t>producer</t>
  </si>
  <si>
    <t>transport</t>
  </si>
  <si>
    <t>worksheet</t>
  </si>
  <si>
    <t>future</t>
  </si>
  <si>
    <t>talk</t>
  </si>
  <si>
    <t>former worker</t>
  </si>
  <si>
    <t>professor</t>
  </si>
  <si>
    <t>chief executive</t>
  </si>
  <si>
    <t>line manager</t>
  </si>
  <si>
    <t>department manager</t>
  </si>
  <si>
    <t>group organizer</t>
  </si>
  <si>
    <t>college</t>
  </si>
  <si>
    <t>council</t>
  </si>
  <si>
    <t>farmland field</t>
  </si>
  <si>
    <t>woodland</t>
  </si>
  <si>
    <t>downhill</t>
  </si>
  <si>
    <t>cup</t>
  </si>
  <si>
    <t>chairman</t>
  </si>
  <si>
    <t>money</t>
  </si>
  <si>
    <t>land</t>
  </si>
  <si>
    <t>equipment</t>
  </si>
  <si>
    <t>art</t>
  </si>
  <si>
    <t>water heater</t>
  </si>
  <si>
    <t>fridge</t>
  </si>
  <si>
    <t>lock all windows</t>
  </si>
  <si>
    <t>play music</t>
  </si>
  <si>
    <t>landlady</t>
  </si>
  <si>
    <t>gas</t>
  </si>
  <si>
    <t>red tap</t>
  </si>
  <si>
    <t>clockwise</t>
  </si>
  <si>
    <t>bookshelf</t>
  </si>
  <si>
    <t>cable TV</t>
  </si>
  <si>
    <t>internet</t>
  </si>
  <si>
    <t>film</t>
  </si>
  <si>
    <t>Africa</t>
  </si>
  <si>
    <t>India</t>
  </si>
  <si>
    <t>food</t>
  </si>
  <si>
    <t>Russian</t>
  </si>
  <si>
    <t>credit</t>
  </si>
  <si>
    <t>recycling</t>
  </si>
  <si>
    <t>air conditioner</t>
  </si>
  <si>
    <t>soap</t>
  </si>
  <si>
    <t>safe</t>
  </si>
  <si>
    <t>North Gate</t>
  </si>
  <si>
    <t>gym</t>
  </si>
  <si>
    <t>bridge</t>
  </si>
  <si>
    <t>holiday</t>
  </si>
  <si>
    <t>permit</t>
  </si>
  <si>
    <t>casual</t>
  </si>
  <si>
    <t>simple</t>
  </si>
  <si>
    <t>bargain</t>
  </si>
  <si>
    <t>teaching</t>
  </si>
  <si>
    <t>coach</t>
  </si>
  <si>
    <t>guide</t>
  </si>
  <si>
    <t>guitar</t>
  </si>
  <si>
    <t>friend</t>
  </si>
  <si>
    <t>train</t>
  </si>
  <si>
    <t>shark</t>
  </si>
  <si>
    <t>member</t>
  </si>
  <si>
    <t>bicycle</t>
  </si>
  <si>
    <t>pool</t>
  </si>
  <si>
    <t>bedroom</t>
  </si>
  <si>
    <t>brick</t>
  </si>
  <si>
    <t>computer</t>
  </si>
  <si>
    <t>front page</t>
  </si>
  <si>
    <t>athlete</t>
  </si>
  <si>
    <t>week</t>
  </si>
  <si>
    <t>personal</t>
  </si>
  <si>
    <t>normal</t>
  </si>
  <si>
    <t>cheque</t>
  </si>
  <si>
    <t>mail</t>
  </si>
  <si>
    <t>day</t>
  </si>
  <si>
    <t>climbing</t>
  </si>
  <si>
    <t>shoes</t>
  </si>
  <si>
    <t>pizza</t>
  </si>
  <si>
    <t>football</t>
  </si>
  <si>
    <t>dancing</t>
  </si>
  <si>
    <t>manual</t>
  </si>
  <si>
    <t>modern</t>
  </si>
  <si>
    <t>theory</t>
  </si>
  <si>
    <t>weekday</t>
  </si>
  <si>
    <t>colour blind</t>
  </si>
  <si>
    <t>cabinet</t>
  </si>
  <si>
    <t>reception area</t>
  </si>
  <si>
    <t>underground parking</t>
  </si>
  <si>
    <t>beginner</t>
  </si>
  <si>
    <t>position</t>
  </si>
  <si>
    <t>edit</t>
  </si>
  <si>
    <t>sell</t>
  </si>
  <si>
    <t>uncle</t>
  </si>
  <si>
    <t>egg</t>
  </si>
  <si>
    <t>extra</t>
  </si>
  <si>
    <t>international</t>
  </si>
  <si>
    <t>television</t>
  </si>
  <si>
    <t>generator</t>
  </si>
  <si>
    <t>central</t>
  </si>
  <si>
    <t>hour</t>
  </si>
  <si>
    <t>banana</t>
  </si>
  <si>
    <t>genetic</t>
  </si>
  <si>
    <t>truck</t>
  </si>
  <si>
    <t>conference</t>
  </si>
  <si>
    <t>wedding</t>
  </si>
  <si>
    <t>camp</t>
  </si>
  <si>
    <t>meat</t>
  </si>
  <si>
    <t>noisy</t>
  </si>
  <si>
    <t>cook</t>
  </si>
  <si>
    <t>summer</t>
  </si>
  <si>
    <t>bottle</t>
  </si>
  <si>
    <t>plate</t>
  </si>
  <si>
    <t>rubber</t>
  </si>
  <si>
    <t>baseball</t>
  </si>
  <si>
    <t>rule</t>
  </si>
  <si>
    <t>clothes</t>
  </si>
  <si>
    <t>race</t>
  </si>
  <si>
    <t>manager</t>
  </si>
  <si>
    <t>post</t>
  </si>
  <si>
    <t>chemist</t>
  </si>
  <si>
    <t>harbour</t>
  </si>
  <si>
    <t>laundry</t>
  </si>
  <si>
    <t>ocean</t>
  </si>
  <si>
    <t>path</t>
  </si>
  <si>
    <t>island</t>
  </si>
  <si>
    <t>conference centre</t>
  </si>
  <si>
    <t>printer</t>
  </si>
  <si>
    <t>confirmation</t>
  </si>
  <si>
    <t>opera</t>
  </si>
  <si>
    <t>massage</t>
  </si>
  <si>
    <t>donkey</t>
  </si>
  <si>
    <t>lamb</t>
  </si>
  <si>
    <t>driving license</t>
  </si>
  <si>
    <t>reference</t>
  </si>
  <si>
    <t>shopping</t>
  </si>
  <si>
    <t>friendly</t>
  </si>
  <si>
    <t>display</t>
  </si>
  <si>
    <t>rubbish</t>
  </si>
  <si>
    <t>heated</t>
  </si>
  <si>
    <t>hotel</t>
  </si>
  <si>
    <t>class</t>
  </si>
  <si>
    <t>sailing</t>
  </si>
  <si>
    <t>caravan</t>
  </si>
  <si>
    <t>liquid</t>
  </si>
  <si>
    <t>Sweden</t>
  </si>
  <si>
    <t>driver</t>
  </si>
  <si>
    <t>passport</t>
  </si>
  <si>
    <t>traditional</t>
  </si>
  <si>
    <t>central heating</t>
  </si>
  <si>
    <t>park square</t>
  </si>
  <si>
    <t>collect</t>
  </si>
  <si>
    <t>dressing</t>
  </si>
  <si>
    <t>medication</t>
  </si>
  <si>
    <t>clinic</t>
  </si>
  <si>
    <t>companionship</t>
  </si>
  <si>
    <t>meal</t>
  </si>
  <si>
    <t>certificate</t>
  </si>
  <si>
    <t>party</t>
  </si>
  <si>
    <t>sing</t>
  </si>
  <si>
    <t>experience</t>
  </si>
  <si>
    <t>ticket</t>
  </si>
  <si>
    <t>combined</t>
  </si>
  <si>
    <t>headache</t>
  </si>
  <si>
    <t>concert</t>
  </si>
  <si>
    <t>sunscreen</t>
  </si>
  <si>
    <t>nurse</t>
  </si>
  <si>
    <t>booking</t>
  </si>
  <si>
    <t>donation</t>
  </si>
  <si>
    <t>drum</t>
  </si>
  <si>
    <t>flag</t>
  </si>
  <si>
    <t>dancer</t>
  </si>
  <si>
    <t>butter</t>
  </si>
  <si>
    <t>student card</t>
  </si>
  <si>
    <t>swimming</t>
  </si>
  <si>
    <t>washing</t>
  </si>
  <si>
    <t>polite</t>
  </si>
  <si>
    <t>visa</t>
  </si>
  <si>
    <t>math</t>
  </si>
  <si>
    <t>illness</t>
  </si>
  <si>
    <t>swim</t>
  </si>
  <si>
    <t>floor</t>
  </si>
  <si>
    <t>location</t>
  </si>
  <si>
    <t>cleaning</t>
  </si>
  <si>
    <t>health</t>
  </si>
  <si>
    <t>ice</t>
  </si>
  <si>
    <t>creature</t>
  </si>
  <si>
    <t>feather</t>
  </si>
  <si>
    <t>density</t>
  </si>
  <si>
    <t>vegetation</t>
  </si>
  <si>
    <t>size</t>
  </si>
  <si>
    <t>fighting</t>
  </si>
  <si>
    <t>frequency</t>
  </si>
  <si>
    <t>speed</t>
  </si>
  <si>
    <t>predator</t>
  </si>
  <si>
    <t>faster</t>
  </si>
  <si>
    <t>level</t>
  </si>
  <si>
    <t>branch</t>
  </si>
  <si>
    <t>square</t>
  </si>
  <si>
    <t>chair</t>
  </si>
  <si>
    <t>dome</t>
  </si>
  <si>
    <t>angle</t>
  </si>
  <si>
    <t>tower</t>
  </si>
  <si>
    <t>educational</t>
  </si>
  <si>
    <t>biological</t>
  </si>
  <si>
    <t>crocodile</t>
  </si>
  <si>
    <t>public awareness</t>
  </si>
  <si>
    <t>tour</t>
  </si>
  <si>
    <t>finding a job</t>
  </si>
  <si>
    <t>old library</t>
  </si>
  <si>
    <t>department</t>
  </si>
  <si>
    <t>two-page cover</t>
  </si>
  <si>
    <t>computer room</t>
  </si>
  <si>
    <t>media room</t>
  </si>
  <si>
    <t>nursery</t>
  </si>
  <si>
    <t>unhealthy lifestyle</t>
  </si>
  <si>
    <t>antibiotic</t>
  </si>
  <si>
    <t>observation</t>
  </si>
  <si>
    <t>open</t>
  </si>
  <si>
    <t>skill</t>
  </si>
  <si>
    <t>artificial</t>
  </si>
  <si>
    <t>man-made</t>
  </si>
  <si>
    <t>seafood</t>
  </si>
  <si>
    <t>seaweed</t>
  </si>
  <si>
    <t>marine plants</t>
  </si>
  <si>
    <t>landmark</t>
  </si>
  <si>
    <t>human</t>
  </si>
  <si>
    <t>good eyesight</t>
  </si>
  <si>
    <t>machine</t>
  </si>
  <si>
    <t>robot</t>
  </si>
  <si>
    <t>antifreeze</t>
  </si>
  <si>
    <t>warm</t>
  </si>
  <si>
    <t>North America</t>
  </si>
  <si>
    <t>tourist</t>
  </si>
  <si>
    <t>mammal</t>
  </si>
  <si>
    <t>carnivorous</t>
  </si>
  <si>
    <t>herbivorous</t>
  </si>
  <si>
    <t>tongue</t>
  </si>
  <si>
    <t>sting</t>
  </si>
  <si>
    <t>self-defence</t>
  </si>
  <si>
    <t>flower taste</t>
  </si>
  <si>
    <t>scent</t>
  </si>
  <si>
    <t>jaw</t>
  </si>
  <si>
    <t>small rocket</t>
  </si>
  <si>
    <t>planet society</t>
  </si>
  <si>
    <t>radio signal</t>
  </si>
  <si>
    <t>space station</t>
  </si>
  <si>
    <t>North Africa</t>
  </si>
  <si>
    <t>Roman</t>
  </si>
  <si>
    <t>symbol of progress</t>
  </si>
  <si>
    <t>engineering</t>
  </si>
  <si>
    <t>grey</t>
  </si>
  <si>
    <t>oxygen</t>
  </si>
  <si>
    <t>gold industry</t>
  </si>
  <si>
    <t>evolution</t>
  </si>
  <si>
    <t>string</t>
  </si>
  <si>
    <t>hard</t>
  </si>
  <si>
    <t>flooding</t>
  </si>
  <si>
    <t>firewood</t>
  </si>
  <si>
    <t>trash</t>
  </si>
  <si>
    <t>hot house</t>
  </si>
  <si>
    <t>rabbit</t>
  </si>
  <si>
    <t>activity</t>
  </si>
  <si>
    <t>pleasure</t>
  </si>
  <si>
    <t>definition</t>
  </si>
  <si>
    <t>impact</t>
  </si>
  <si>
    <t>priority</t>
  </si>
  <si>
    <t>membership</t>
  </si>
  <si>
    <t>long term</t>
  </si>
  <si>
    <t>planning</t>
  </si>
  <si>
    <t>access</t>
  </si>
  <si>
    <t>warning</t>
  </si>
  <si>
    <t>camera</t>
  </si>
  <si>
    <t>circulation</t>
  </si>
  <si>
    <t>sticker</t>
  </si>
  <si>
    <t>bin</t>
  </si>
  <si>
    <t>durable</t>
  </si>
  <si>
    <t>eat</t>
  </si>
  <si>
    <t>colony</t>
  </si>
  <si>
    <t>hungry</t>
  </si>
  <si>
    <t>spider</t>
  </si>
  <si>
    <t>disease</t>
  </si>
  <si>
    <t>migrate</t>
  </si>
  <si>
    <t>depth</t>
  </si>
  <si>
    <t>actor</t>
  </si>
  <si>
    <t>purpose</t>
  </si>
  <si>
    <t>myth</t>
  </si>
  <si>
    <t>dream</t>
  </si>
  <si>
    <t>accept</t>
  </si>
  <si>
    <t>harvest</t>
  </si>
  <si>
    <t>wash</t>
  </si>
  <si>
    <t>horizontal</t>
  </si>
  <si>
    <t>equal</t>
  </si>
  <si>
    <t>market research</t>
  </si>
  <si>
    <t>advertising</t>
  </si>
  <si>
    <t>change behaviour</t>
  </si>
  <si>
    <t>interaction</t>
  </si>
  <si>
    <t>compete</t>
  </si>
  <si>
    <t>comparison</t>
  </si>
  <si>
    <t>extra resource</t>
  </si>
  <si>
    <t>increased</t>
  </si>
  <si>
    <t>twice</t>
  </si>
  <si>
    <t>deteriorate for age</t>
  </si>
  <si>
    <t>tube railway</t>
  </si>
  <si>
    <t>first in history</t>
  </si>
  <si>
    <t>smoke</t>
  </si>
  <si>
    <t>carry post</t>
  </si>
  <si>
    <t>north</t>
  </si>
  <si>
    <t>cut and cover</t>
  </si>
  <si>
    <t>Spanish</t>
  </si>
  <si>
    <t>Japanese</t>
  </si>
  <si>
    <t>develop disease</t>
  </si>
  <si>
    <t>tutor</t>
  </si>
  <si>
    <t>subcommittee</t>
  </si>
  <si>
    <t>approval</t>
  </si>
  <si>
    <t>sufficient details</t>
  </si>
  <si>
    <t>advertisement</t>
  </si>
  <si>
    <t>detail</t>
  </si>
  <si>
    <t>award</t>
  </si>
  <si>
    <t>Safety Office</t>
  </si>
  <si>
    <t>expected duration</t>
  </si>
  <si>
    <t>participation</t>
  </si>
  <si>
    <t>movie clubs</t>
  </si>
  <si>
    <t>new materials</t>
  </si>
  <si>
    <t>practical outcomes</t>
  </si>
  <si>
    <t>fashion</t>
  </si>
  <si>
    <t>unhealthy diets</t>
  </si>
  <si>
    <t>not enough sleep</t>
  </si>
  <si>
    <t>smoke too much</t>
  </si>
  <si>
    <t>sound</t>
  </si>
  <si>
    <t>global warming</t>
  </si>
  <si>
    <t>risk</t>
  </si>
  <si>
    <t>monkey</t>
  </si>
  <si>
    <t>orange</t>
  </si>
  <si>
    <t>fear</t>
  </si>
  <si>
    <t>source</t>
  </si>
  <si>
    <t>accurate</t>
  </si>
  <si>
    <t>childhood</t>
  </si>
  <si>
    <t>sad</t>
  </si>
  <si>
    <t>lab</t>
  </si>
  <si>
    <t>teaching staff</t>
  </si>
  <si>
    <t>secretary</t>
  </si>
  <si>
    <t>seminar</t>
  </si>
  <si>
    <t>conference report</t>
  </si>
  <si>
    <t>retail</t>
  </si>
  <si>
    <t>consumer</t>
  </si>
  <si>
    <t>interview skills</t>
  </si>
  <si>
    <t>statistics analysis</t>
  </si>
  <si>
    <t>overseas</t>
  </si>
  <si>
    <t>publication</t>
  </si>
  <si>
    <t>tape recorder</t>
  </si>
  <si>
    <t>internet connections</t>
  </si>
  <si>
    <t>undeveloped</t>
  </si>
  <si>
    <t>range</t>
  </si>
  <si>
    <t>community</t>
  </si>
  <si>
    <t>big five</t>
  </si>
  <si>
    <t>conservation</t>
  </si>
  <si>
    <t>card catalogues</t>
  </si>
  <si>
    <t>printed list</t>
  </si>
  <si>
    <t>British library</t>
  </si>
  <si>
    <t>photocopy of article</t>
  </si>
  <si>
    <t>free vouchers</t>
  </si>
  <si>
    <t>microfilm</t>
  </si>
  <si>
    <t>multimedia</t>
  </si>
  <si>
    <t>reception staff</t>
  </si>
  <si>
    <t>part-time</t>
  </si>
  <si>
    <t>academic</t>
  </si>
  <si>
    <t>summer school</t>
  </si>
  <si>
    <t>study skills</t>
  </si>
  <si>
    <t>environmental issues</t>
  </si>
  <si>
    <t>classical</t>
  </si>
  <si>
    <t>cheaper</t>
  </si>
  <si>
    <t>maintain cost</t>
  </si>
  <si>
    <t>safety and insurance</t>
  </si>
  <si>
    <t>subtopic</t>
  </si>
  <si>
    <t>example</t>
  </si>
  <si>
    <t>idea</t>
  </si>
  <si>
    <t>diploma</t>
  </si>
  <si>
    <t>microbiology</t>
  </si>
  <si>
    <t>tutorial</t>
  </si>
  <si>
    <t>lecturer</t>
  </si>
  <si>
    <t>essay</t>
  </si>
  <si>
    <t>field work</t>
  </si>
  <si>
    <t>practical work</t>
  </si>
  <si>
    <t>laboratory report</t>
  </si>
  <si>
    <t>poster design</t>
  </si>
  <si>
    <t>group talks</t>
  </si>
  <si>
    <t>financial goals plan</t>
  </si>
  <si>
    <t>money diary</t>
  </si>
  <si>
    <t>fixed expenses</t>
  </si>
  <si>
    <t>optional</t>
  </si>
  <si>
    <t>budget advice</t>
  </si>
  <si>
    <t>weekend</t>
  </si>
  <si>
    <t>choice</t>
  </si>
  <si>
    <t>drinking machines</t>
  </si>
  <si>
    <t>Photocopy Office</t>
  </si>
  <si>
    <t>Medical Centre</t>
  </si>
  <si>
    <t>self-access lab</t>
  </si>
  <si>
    <t>electronic directory</t>
  </si>
  <si>
    <t>code</t>
  </si>
  <si>
    <t>text structure</t>
  </si>
  <si>
    <t>essay outline</t>
  </si>
  <si>
    <t>PowerPoint</t>
  </si>
  <si>
    <t>Common Spider</t>
  </si>
  <si>
    <t>outstanding</t>
  </si>
  <si>
    <t>editor</t>
  </si>
  <si>
    <t>organisation</t>
  </si>
  <si>
    <t>no index</t>
  </si>
  <si>
    <t>wider</t>
  </si>
  <si>
    <t>celebrity</t>
  </si>
  <si>
    <t>graph</t>
  </si>
  <si>
    <t>title</t>
  </si>
  <si>
    <t>summary</t>
  </si>
  <si>
    <t>approach</t>
  </si>
  <si>
    <t>lecture</t>
  </si>
  <si>
    <t>general discussion</t>
  </si>
  <si>
    <t>engine</t>
  </si>
  <si>
    <t>higher seats</t>
  </si>
  <si>
    <t>roll over</t>
  </si>
  <si>
    <t>farmer</t>
  </si>
  <si>
    <t>accommodation</t>
  </si>
  <si>
    <t>waste</t>
  </si>
  <si>
    <t>Reading Habits</t>
  </si>
  <si>
    <t>random</t>
  </si>
  <si>
    <t>leisure</t>
  </si>
  <si>
    <t>employed</t>
  </si>
  <si>
    <t>unemployed</t>
  </si>
  <si>
    <t>retired</t>
  </si>
  <si>
    <t>time</t>
  </si>
  <si>
    <t>deadline</t>
  </si>
  <si>
    <t>organised</t>
  </si>
  <si>
    <t>honest</t>
  </si>
  <si>
    <t>economics</t>
  </si>
  <si>
    <t>compulsory</t>
  </si>
  <si>
    <t>challenge</t>
  </si>
  <si>
    <t>class representative</t>
  </si>
  <si>
    <t>postgraduate</t>
  </si>
  <si>
    <t>listening</t>
  </si>
  <si>
    <t>note</t>
  </si>
  <si>
    <t>card index</t>
  </si>
  <si>
    <t>heading</t>
  </si>
  <si>
    <t>selected</t>
  </si>
  <si>
    <t>trust</t>
  </si>
  <si>
    <t>topic</t>
  </si>
  <si>
    <t>record</t>
  </si>
  <si>
    <t>attachment</t>
  </si>
  <si>
    <t>data analysis</t>
  </si>
  <si>
    <t>attitude</t>
  </si>
  <si>
    <t>natural medicine</t>
  </si>
  <si>
    <t>loan</t>
  </si>
  <si>
    <t>Finance Office</t>
  </si>
  <si>
    <t>early evening</t>
  </si>
  <si>
    <t>seminar group</t>
  </si>
  <si>
    <t>list of objectives</t>
  </si>
  <si>
    <t>project outline</t>
  </si>
  <si>
    <t>wide reading</t>
  </si>
  <si>
    <t>design research</t>
  </si>
  <si>
    <t>theory chapters</t>
  </si>
  <si>
    <t>checklist</t>
  </si>
  <si>
    <t>student link</t>
  </si>
  <si>
    <t>part-time job</t>
  </si>
  <si>
    <t>manage the time</t>
  </si>
  <si>
    <t>attend regular conferences</t>
  </si>
  <si>
    <t>finance</t>
  </si>
  <si>
    <t>hotel room</t>
  </si>
  <si>
    <t>York</t>
  </si>
  <si>
    <t>London</t>
  </si>
  <si>
    <t>lock door</t>
  </si>
  <si>
    <t>check identities</t>
  </si>
  <si>
    <t>main entrance</t>
  </si>
  <si>
    <t>insurance companies</t>
  </si>
  <si>
    <t>violent crime</t>
  </si>
  <si>
    <t>poor area</t>
  </si>
  <si>
    <t>note system</t>
  </si>
  <si>
    <t>scientific research</t>
  </si>
  <si>
    <t>scientific journals</t>
  </si>
  <si>
    <t>information from internet</t>
  </si>
  <si>
    <t>double space</t>
  </si>
  <si>
    <t>italics</t>
  </si>
  <si>
    <t>typed</t>
  </si>
  <si>
    <t>top right</t>
  </si>
  <si>
    <t>ID number</t>
  </si>
  <si>
    <t>environmental damage</t>
  </si>
  <si>
    <t>measurement</t>
  </si>
  <si>
    <t>midmorning</t>
  </si>
  <si>
    <t>express trains</t>
  </si>
  <si>
    <t>strike</t>
  </si>
  <si>
    <t>computer breakdown</t>
  </si>
  <si>
    <t>ferries</t>
  </si>
  <si>
    <t>high wind</t>
  </si>
  <si>
    <t>native</t>
  </si>
  <si>
    <t>business course</t>
  </si>
  <si>
    <t>shade</t>
  </si>
  <si>
    <t>spoon</t>
  </si>
  <si>
    <t>information desk</t>
  </si>
  <si>
    <t>locker</t>
  </si>
  <si>
    <t>good shoes</t>
  </si>
  <si>
    <t>comfortable</t>
  </si>
  <si>
    <t>fitness</t>
  </si>
  <si>
    <t>racing car</t>
  </si>
  <si>
    <t>flat</t>
  </si>
  <si>
    <t>file</t>
  </si>
  <si>
    <t>ID</t>
  </si>
  <si>
    <t>Material Art Centre</t>
  </si>
  <si>
    <t>swimming pool</t>
  </si>
  <si>
    <t>bowling alley</t>
  </si>
  <si>
    <t>ice skating</t>
  </si>
  <si>
    <t>swimming suit</t>
  </si>
  <si>
    <t>casual clothes</t>
  </si>
  <si>
    <t>parking area</t>
  </si>
  <si>
    <t>central location</t>
  </si>
  <si>
    <t>no garage</t>
  </si>
  <si>
    <t>footprint</t>
  </si>
  <si>
    <t>night tour</t>
  </si>
  <si>
    <t>early</t>
  </si>
  <si>
    <t>rest area</t>
  </si>
  <si>
    <t>blue</t>
  </si>
  <si>
    <t>cleanest</t>
  </si>
  <si>
    <t>administration officer</t>
  </si>
  <si>
    <t>common room</t>
  </si>
  <si>
    <t>security officer</t>
  </si>
  <si>
    <t>fire drill</t>
  </si>
  <si>
    <t>cash</t>
  </si>
  <si>
    <t>screen</t>
  </si>
  <si>
    <t>button</t>
  </si>
  <si>
    <t>photocopy</t>
  </si>
  <si>
    <t>every</t>
  </si>
  <si>
    <t>video</t>
  </si>
  <si>
    <t>evidence</t>
  </si>
  <si>
    <t>employer</t>
  </si>
  <si>
    <t>new car</t>
  </si>
  <si>
    <t>calculation</t>
  </si>
  <si>
    <t>storage space</t>
  </si>
  <si>
    <t>automatically registered</t>
  </si>
  <si>
    <t>every year</t>
  </si>
  <si>
    <t>Union House</t>
  </si>
  <si>
    <t>mood</t>
  </si>
  <si>
    <t>companion</t>
  </si>
  <si>
    <t>natural</t>
  </si>
  <si>
    <t>real</t>
  </si>
  <si>
    <t>planting</t>
  </si>
  <si>
    <t>teaching methods</t>
  </si>
  <si>
    <t>disco</t>
  </si>
  <si>
    <t>international evening</t>
  </si>
  <si>
    <t>booklet</t>
  </si>
  <si>
    <t>wheelchair</t>
  </si>
  <si>
    <t>toilet</t>
  </si>
  <si>
    <t>on the street</t>
  </si>
  <si>
    <t>Australian</t>
  </si>
  <si>
    <t>wildlife</t>
  </si>
  <si>
    <t>picture library</t>
  </si>
  <si>
    <t>design</t>
  </si>
  <si>
    <t>current</t>
  </si>
  <si>
    <t>alarming</t>
  </si>
  <si>
    <t>special route</t>
  </si>
  <si>
    <t>washable shoes</t>
  </si>
  <si>
    <t>sweater</t>
  </si>
  <si>
    <t>snack</t>
  </si>
  <si>
    <t>bottled water</t>
  </si>
  <si>
    <t>credit card</t>
  </si>
  <si>
    <t>rare trees</t>
  </si>
  <si>
    <t>swan</t>
  </si>
  <si>
    <t>recycled</t>
  </si>
  <si>
    <t>local artists</t>
  </si>
  <si>
    <t>special diet</t>
  </si>
  <si>
    <t>non-smoking room</t>
  </si>
  <si>
    <t>less property</t>
  </si>
  <si>
    <t>no fee required</t>
  </si>
  <si>
    <t>Evening News</t>
  </si>
  <si>
    <t>in advance</t>
  </si>
  <si>
    <t>local school</t>
  </si>
  <si>
    <t>local shops</t>
  </si>
  <si>
    <t>touch table</t>
  </si>
  <si>
    <t>restaurant</t>
  </si>
  <si>
    <t>smelly cages</t>
  </si>
  <si>
    <t>Rare Lions</t>
  </si>
  <si>
    <t>Ape Hour</t>
  </si>
  <si>
    <t>southeast</t>
  </si>
  <si>
    <t>double room</t>
  </si>
  <si>
    <t>office</t>
  </si>
  <si>
    <t>lounge</t>
  </si>
  <si>
    <t>cousin</t>
  </si>
  <si>
    <t>service manager</t>
  </si>
  <si>
    <t>private company</t>
  </si>
  <si>
    <t>mobile</t>
  </si>
  <si>
    <t>agreement</t>
  </si>
  <si>
    <t>student</t>
  </si>
  <si>
    <t>ring</t>
  </si>
  <si>
    <t>advance</t>
  </si>
  <si>
    <t>super</t>
  </si>
  <si>
    <t>middle</t>
  </si>
  <si>
    <t>son</t>
  </si>
  <si>
    <t>wash basin</t>
  </si>
  <si>
    <t>study room</t>
  </si>
  <si>
    <t>evening meals</t>
  </si>
  <si>
    <t>lamp</t>
  </si>
  <si>
    <t>cover</t>
  </si>
  <si>
    <t>shelf</t>
  </si>
  <si>
    <t>double grill</t>
  </si>
  <si>
    <t>heat</t>
  </si>
  <si>
    <t>select</t>
  </si>
  <si>
    <t>damaged</t>
  </si>
  <si>
    <t>workshop</t>
  </si>
  <si>
    <t>discussion</t>
  </si>
  <si>
    <t>demonstration</t>
  </si>
  <si>
    <t>use</t>
  </si>
  <si>
    <t>question</t>
  </si>
  <si>
    <t>hardware</t>
  </si>
  <si>
    <t>subway</t>
  </si>
  <si>
    <t>dentist</t>
  </si>
  <si>
    <t>teacher</t>
  </si>
  <si>
    <t>after-school</t>
  </si>
  <si>
    <t>transportation</t>
  </si>
  <si>
    <t>clothing</t>
  </si>
  <si>
    <t>special items</t>
  </si>
  <si>
    <t>number of items</t>
  </si>
  <si>
    <t>telephone call</t>
  </si>
  <si>
    <t>town hall</t>
  </si>
  <si>
    <t>teenager</t>
  </si>
  <si>
    <t>horror</t>
  </si>
  <si>
    <t>slide</t>
  </si>
  <si>
    <t>hiking</t>
  </si>
  <si>
    <t>picnic</t>
  </si>
  <si>
    <t>secondary school</t>
  </si>
  <si>
    <t>builder</t>
  </si>
  <si>
    <t>English</t>
  </si>
  <si>
    <t>evening</t>
  </si>
  <si>
    <t>rose</t>
  </si>
  <si>
    <t>singer</t>
  </si>
  <si>
    <t>none</t>
  </si>
  <si>
    <t>back door</t>
  </si>
  <si>
    <t>silver cloth</t>
  </si>
  <si>
    <t>heater</t>
  </si>
  <si>
    <t>toaster</t>
  </si>
  <si>
    <t>petrol</t>
  </si>
  <si>
    <t>exam</t>
  </si>
  <si>
    <t>outdoor table</t>
  </si>
  <si>
    <t>salad</t>
  </si>
  <si>
    <t>table tennis</t>
  </si>
  <si>
    <t>alarm system</t>
  </si>
  <si>
    <t>flood</t>
  </si>
  <si>
    <t>IT</t>
  </si>
  <si>
    <t>product</t>
  </si>
  <si>
    <t>online</t>
  </si>
  <si>
    <t>city centre</t>
  </si>
  <si>
    <t>club office</t>
  </si>
  <si>
    <t>free drink</t>
  </si>
  <si>
    <t>bad eyesight</t>
  </si>
  <si>
    <t>no lift</t>
  </si>
  <si>
    <t>no charge</t>
  </si>
  <si>
    <t>behind the station</t>
  </si>
  <si>
    <t>customer</t>
  </si>
  <si>
    <t>raw materials</t>
  </si>
  <si>
    <t>industrial material</t>
  </si>
  <si>
    <t>international student card</t>
  </si>
  <si>
    <t>south park</t>
  </si>
  <si>
    <t>drama</t>
  </si>
  <si>
    <t>fluent</t>
  </si>
  <si>
    <t>minibus</t>
  </si>
  <si>
    <t>window dressing</t>
  </si>
  <si>
    <t>black skirt</t>
  </si>
  <si>
    <t>name badge</t>
  </si>
  <si>
    <t>desk and TV</t>
  </si>
  <si>
    <t>campus</t>
  </si>
  <si>
    <t>take away</t>
  </si>
  <si>
    <t>incoming call</t>
  </si>
  <si>
    <t>house key</t>
  </si>
  <si>
    <t>southwest</t>
  </si>
  <si>
    <t>flashing</t>
  </si>
  <si>
    <t>rest</t>
  </si>
  <si>
    <t>eye drops</t>
  </si>
  <si>
    <t>life insurance</t>
  </si>
  <si>
    <t>house insurance</t>
  </si>
  <si>
    <t>investment schemes</t>
  </si>
  <si>
    <t>branch manager</t>
  </si>
  <si>
    <t>west park</t>
  </si>
  <si>
    <t>hot chocolate</t>
  </si>
  <si>
    <t>raining</t>
  </si>
  <si>
    <t>jeans</t>
  </si>
  <si>
    <t>dangerous</t>
  </si>
  <si>
    <t>lunch</t>
  </si>
  <si>
    <t>comedy</t>
  </si>
  <si>
    <t>fabric</t>
  </si>
  <si>
    <t>laboratory</t>
  </si>
  <si>
    <t>pen</t>
  </si>
  <si>
    <t>success</t>
  </si>
  <si>
    <t>emotional</t>
  </si>
  <si>
    <t>carbon</t>
  </si>
  <si>
    <t>fishing lesson</t>
  </si>
  <si>
    <t>development</t>
  </si>
  <si>
    <t>south</t>
  </si>
  <si>
    <t>festival</t>
  </si>
  <si>
    <t>bus service</t>
  </si>
  <si>
    <t>train service</t>
  </si>
  <si>
    <t>urban</t>
  </si>
  <si>
    <t>immigration</t>
  </si>
  <si>
    <t>church</t>
  </si>
  <si>
    <t>job</t>
  </si>
  <si>
    <t>audience</t>
  </si>
  <si>
    <t>composing</t>
  </si>
  <si>
    <t>youth</t>
  </si>
  <si>
    <t>less effort</t>
  </si>
  <si>
    <t>further</t>
  </si>
  <si>
    <t>smoother</t>
  </si>
  <si>
    <t>chain</t>
  </si>
  <si>
    <t>safer</t>
  </si>
  <si>
    <t>uncomfortable</t>
  </si>
  <si>
    <t>back wheel</t>
  </si>
  <si>
    <t>rubber blanket</t>
  </si>
  <si>
    <t>cut</t>
  </si>
  <si>
    <t>folded</t>
  </si>
  <si>
    <t>paper jams</t>
  </si>
  <si>
    <t>air</t>
  </si>
  <si>
    <t>railway track</t>
  </si>
  <si>
    <t>barcode</t>
  </si>
  <si>
    <t>vertical</t>
  </si>
  <si>
    <t>cabin</t>
  </si>
  <si>
    <t>camel</t>
  </si>
  <si>
    <t>portable</t>
  </si>
  <si>
    <t>young</t>
  </si>
  <si>
    <t>grain</t>
  </si>
  <si>
    <t>intermediate</t>
  </si>
  <si>
    <t>business management</t>
  </si>
  <si>
    <t>phone interviews</t>
  </si>
  <si>
    <t>salary</t>
  </si>
  <si>
    <t>problem solving</t>
  </si>
  <si>
    <t>essay writing</t>
  </si>
  <si>
    <t>attack</t>
  </si>
  <si>
    <t>breathe</t>
  </si>
  <si>
    <t>edge</t>
  </si>
  <si>
    <t>memory</t>
  </si>
  <si>
    <t>learning</t>
  </si>
  <si>
    <t>sleeping problems</t>
  </si>
  <si>
    <t>rat</t>
  </si>
  <si>
    <t>land bridge</t>
  </si>
  <si>
    <t>species</t>
  </si>
  <si>
    <t>arrow</t>
  </si>
  <si>
    <t>marriage</t>
  </si>
  <si>
    <t>rice</t>
  </si>
  <si>
    <t>performance</t>
  </si>
  <si>
    <t>red blood cells</t>
  </si>
  <si>
    <t>pain</t>
  </si>
  <si>
    <t>heart rate</t>
  </si>
  <si>
    <t>arm</t>
  </si>
  <si>
    <t>fresh meat</t>
  </si>
  <si>
    <t>king</t>
  </si>
  <si>
    <t>beer</t>
  </si>
  <si>
    <t>shipping</t>
  </si>
  <si>
    <t>concentrated</t>
  </si>
  <si>
    <t>farming supplies</t>
  </si>
  <si>
    <t>support services</t>
  </si>
  <si>
    <t>financial market</t>
  </si>
  <si>
    <t>clothing sections</t>
  </si>
  <si>
    <t>West Europe</t>
  </si>
  <si>
    <t>South Africa</t>
  </si>
  <si>
    <t>Southeast Asia</t>
  </si>
  <si>
    <t>protected</t>
  </si>
  <si>
    <t>potato</t>
  </si>
  <si>
    <t>tribe</t>
  </si>
  <si>
    <t>medicine</t>
  </si>
  <si>
    <t>processing</t>
  </si>
  <si>
    <t>seasoned</t>
  </si>
  <si>
    <t>polished</t>
  </si>
  <si>
    <t>pattern</t>
  </si>
  <si>
    <t>black velvet</t>
  </si>
  <si>
    <t>gallery</t>
  </si>
  <si>
    <t>prison</t>
  </si>
  <si>
    <t>talent</t>
  </si>
  <si>
    <t>link</t>
  </si>
  <si>
    <t>mathematics</t>
  </si>
  <si>
    <t>peer</t>
  </si>
  <si>
    <t>concentration</t>
  </si>
  <si>
    <t>singing</t>
  </si>
  <si>
    <t>mouth</t>
  </si>
  <si>
    <t>wire</t>
  </si>
  <si>
    <t>base</t>
  </si>
  <si>
    <t>male</t>
  </si>
  <si>
    <t>pollution</t>
  </si>
  <si>
    <t>agricultural</t>
  </si>
  <si>
    <t>mountain</t>
  </si>
  <si>
    <t>habitat</t>
  </si>
  <si>
    <t>email</t>
  </si>
  <si>
    <t>confidence</t>
  </si>
  <si>
    <t>flexible</t>
  </si>
  <si>
    <t>income</t>
  </si>
  <si>
    <t>vote right</t>
  </si>
  <si>
    <t>money lender</t>
  </si>
  <si>
    <t>social worker</t>
  </si>
  <si>
    <t>cleaning materials</t>
  </si>
  <si>
    <t>street children</t>
  </si>
  <si>
    <t>estimate</t>
  </si>
  <si>
    <t>guard</t>
  </si>
  <si>
    <t>fence</t>
  </si>
  <si>
    <t>knowledge</t>
  </si>
  <si>
    <t>line</t>
  </si>
  <si>
    <t>advertise</t>
  </si>
  <si>
    <t>foot</t>
  </si>
  <si>
    <t>object</t>
  </si>
  <si>
    <t>packaging</t>
  </si>
  <si>
    <t>perfume</t>
  </si>
  <si>
    <t>wealth</t>
  </si>
  <si>
    <t>exploration</t>
  </si>
  <si>
    <t>tooth</t>
  </si>
  <si>
    <t>domestic smells</t>
  </si>
  <si>
    <t>shipbuilding</t>
  </si>
  <si>
    <t>spine</t>
  </si>
  <si>
    <t>Asia</t>
  </si>
  <si>
    <t>decline</t>
  </si>
  <si>
    <t>breed</t>
  </si>
  <si>
    <t>dam</t>
  </si>
  <si>
    <t>railway line</t>
  </si>
  <si>
    <t>impossible</t>
  </si>
  <si>
    <t>reinforced</t>
  </si>
  <si>
    <t>construction</t>
  </si>
  <si>
    <t>preserved</t>
  </si>
  <si>
    <t>trace</t>
  </si>
  <si>
    <t>buried</t>
  </si>
  <si>
    <t>mineral soil</t>
  </si>
  <si>
    <t>type of rocks</t>
  </si>
  <si>
    <t>soft sediment</t>
  </si>
  <si>
    <t>field</t>
  </si>
  <si>
    <t>leaf</t>
  </si>
  <si>
    <t>Atlas</t>
  </si>
  <si>
    <t>known world</t>
  </si>
  <si>
    <t>continent</t>
  </si>
  <si>
    <t>photographic</t>
  </si>
  <si>
    <t>central part</t>
  </si>
  <si>
    <t>mental</t>
  </si>
  <si>
    <t>non-active</t>
  </si>
  <si>
    <t>negative effect</t>
  </si>
  <si>
    <t>Canada</t>
  </si>
  <si>
    <t>intelligence</t>
  </si>
  <si>
    <t>blood flow</t>
  </si>
  <si>
    <t>mould</t>
  </si>
  <si>
    <t>pressed</t>
  </si>
  <si>
    <t>machinery</t>
  </si>
  <si>
    <t>dried</t>
  </si>
  <si>
    <t>trader</t>
  </si>
  <si>
    <t>elastic</t>
  </si>
  <si>
    <t>Germany</t>
  </si>
  <si>
    <t>pesticide</t>
  </si>
  <si>
    <t>solar</t>
  </si>
  <si>
    <t>humidity</t>
  </si>
  <si>
    <t>entrance</t>
  </si>
  <si>
    <t>blind</t>
  </si>
  <si>
    <t>reaction</t>
  </si>
  <si>
    <t>national parks</t>
  </si>
  <si>
    <t>lifestyle</t>
  </si>
  <si>
    <t>company</t>
  </si>
  <si>
    <t>regulation</t>
  </si>
  <si>
    <t>airplane</t>
  </si>
  <si>
    <t>cable</t>
  </si>
  <si>
    <t>surface</t>
  </si>
  <si>
    <t>right</t>
  </si>
  <si>
    <t>Italy</t>
  </si>
  <si>
    <t>tank</t>
  </si>
  <si>
    <t>coin</t>
  </si>
  <si>
    <t>road construction</t>
  </si>
  <si>
    <t>window glass</t>
  </si>
  <si>
    <t>lawyer</t>
  </si>
  <si>
    <t>personality</t>
  </si>
  <si>
    <t>monthly</t>
  </si>
  <si>
    <t>data</t>
  </si>
  <si>
    <t>calculator</t>
  </si>
  <si>
    <t>mapping</t>
  </si>
  <si>
    <t>trend</t>
  </si>
  <si>
    <t>survival</t>
  </si>
  <si>
    <t>recording</t>
  </si>
  <si>
    <t>container</t>
  </si>
  <si>
    <t>objective</t>
  </si>
  <si>
    <t>textbook</t>
  </si>
  <si>
    <t>skill focus</t>
  </si>
  <si>
    <t>media studies</t>
  </si>
  <si>
    <t>visit</t>
  </si>
  <si>
    <t>tape</t>
  </si>
  <si>
    <t>dictation</t>
  </si>
  <si>
    <t>note-taking</t>
  </si>
  <si>
    <t>subtitle</t>
  </si>
  <si>
    <t>chat show</t>
  </si>
  <si>
    <t>next seminar</t>
  </si>
  <si>
    <t>explain the experiment</t>
  </si>
  <si>
    <t>chemistry lab</t>
  </si>
  <si>
    <t>journalism</t>
  </si>
  <si>
    <t>business studies</t>
  </si>
  <si>
    <t>review</t>
  </si>
  <si>
    <t>preparation</t>
  </si>
  <si>
    <t>background reading</t>
  </si>
  <si>
    <t>senior advisor</t>
  </si>
  <si>
    <t>book loan</t>
  </si>
  <si>
    <t>placement</t>
  </si>
  <si>
    <t>handbook</t>
  </si>
  <si>
    <t>plan phone calls</t>
  </si>
  <si>
    <t>be more decisive</t>
  </si>
  <si>
    <t>knowledge sharing</t>
  </si>
  <si>
    <t>responsibility</t>
  </si>
  <si>
    <t>share ideas</t>
  </si>
  <si>
    <t>much deep research</t>
  </si>
  <si>
    <t>mountain building</t>
  </si>
  <si>
    <t>articles from journals</t>
  </si>
  <si>
    <t>courses from internet</t>
  </si>
  <si>
    <t>reinvested</t>
  </si>
  <si>
    <t>little known</t>
  </si>
  <si>
    <t>seating</t>
  </si>
  <si>
    <t>Cuban</t>
  </si>
  <si>
    <t>Italian</t>
  </si>
  <si>
    <t>hostel</t>
  </si>
  <si>
    <t>post office</t>
  </si>
  <si>
    <t>mixed</t>
  </si>
  <si>
    <t>fancy dress</t>
  </si>
  <si>
    <t>concert room</t>
  </si>
  <si>
    <t>book in advance</t>
  </si>
  <si>
    <t>accountant</t>
  </si>
  <si>
    <t>loyal</t>
  </si>
  <si>
    <t>collaborative</t>
  </si>
  <si>
    <t>fitness centre</t>
  </si>
  <si>
    <t>workplace</t>
  </si>
  <si>
    <t>see</t>
  </si>
  <si>
    <t>net</t>
  </si>
  <si>
    <t>ship bell</t>
  </si>
  <si>
    <t>feed animals</t>
  </si>
  <si>
    <t>rural</t>
  </si>
  <si>
    <t>face painting</t>
  </si>
  <si>
    <t>poster</t>
  </si>
  <si>
    <t>basket</t>
  </si>
  <si>
    <t>T-shirt</t>
  </si>
  <si>
    <t>food containers</t>
  </si>
  <si>
    <t>security code</t>
  </si>
  <si>
    <t>basement</t>
  </si>
  <si>
    <t>live music</t>
  </si>
  <si>
    <t>crowded</t>
  </si>
  <si>
    <t>flower arrangement</t>
  </si>
  <si>
    <t>lost</t>
  </si>
  <si>
    <t>sun hat</t>
  </si>
  <si>
    <t>drink</t>
  </si>
  <si>
    <t>weekend bus</t>
  </si>
  <si>
    <t>police helicopters</t>
  </si>
  <si>
    <t>whole week</t>
  </si>
  <si>
    <t>as a group</t>
  </si>
  <si>
    <t>travelling</t>
  </si>
  <si>
    <t>get good shoes</t>
  </si>
  <si>
    <t>wear formal clothes</t>
  </si>
  <si>
    <t>larger office</t>
  </si>
  <si>
    <t>good play</t>
  </si>
  <si>
    <t>live nearby</t>
  </si>
  <si>
    <t>garden room</t>
  </si>
  <si>
    <t>double</t>
  </si>
  <si>
    <t>sunset</t>
  </si>
  <si>
    <t>credit check</t>
  </si>
  <si>
    <t>golden coast</t>
  </si>
  <si>
    <t>liberty</t>
  </si>
  <si>
    <t>adventure</t>
  </si>
  <si>
    <t>end</t>
  </si>
  <si>
    <t>autumn</t>
  </si>
  <si>
    <t>night</t>
  </si>
  <si>
    <t>thunderstorm</t>
  </si>
  <si>
    <t>hat</t>
  </si>
  <si>
    <t>stand</t>
  </si>
  <si>
    <t>elevator</t>
  </si>
  <si>
    <t>doctor</t>
  </si>
  <si>
    <t>month</t>
  </si>
  <si>
    <t>bookshop</t>
  </si>
  <si>
    <t>guest</t>
  </si>
  <si>
    <t>second week</t>
  </si>
  <si>
    <t>bridge road</t>
  </si>
  <si>
    <t>yellow box</t>
  </si>
  <si>
    <t>central park</t>
  </si>
  <si>
    <t>save it</t>
  </si>
  <si>
    <t>queen</t>
  </si>
  <si>
    <t>river view</t>
  </si>
  <si>
    <t>west avenue</t>
  </si>
  <si>
    <t>mirror</t>
  </si>
  <si>
    <t>main road</t>
  </si>
  <si>
    <t>moderate</t>
  </si>
  <si>
    <t>side gate</t>
  </si>
  <si>
    <t>sleeping bag</t>
  </si>
  <si>
    <t>wind surfing</t>
  </si>
  <si>
    <t>salesman</t>
  </si>
  <si>
    <t>spring park</t>
  </si>
  <si>
    <t>pay</t>
  </si>
  <si>
    <t>bunch of flowers</t>
  </si>
  <si>
    <t>park avenue</t>
  </si>
  <si>
    <t>north building</t>
  </si>
  <si>
    <t>ID code</t>
  </si>
  <si>
    <t>flight</t>
  </si>
  <si>
    <t>cheapest budget</t>
  </si>
  <si>
    <t>culture centre</t>
  </si>
  <si>
    <t>pain killer</t>
  </si>
  <si>
    <t>ice pack</t>
  </si>
  <si>
    <t>keyboard</t>
  </si>
  <si>
    <t>seat</t>
  </si>
  <si>
    <t>bathroom sink</t>
  </si>
  <si>
    <t>work number</t>
  </si>
  <si>
    <t>smoke alarms</t>
  </si>
  <si>
    <t>replacement</t>
  </si>
  <si>
    <t>enjoyable</t>
  </si>
  <si>
    <t>laptop</t>
  </si>
  <si>
    <t>view</t>
  </si>
  <si>
    <t>Thursday morning</t>
  </si>
  <si>
    <t>slow</t>
  </si>
  <si>
    <t>leader</t>
  </si>
  <si>
    <t>police</t>
  </si>
  <si>
    <t>discount</t>
  </si>
  <si>
    <t>Berlin</t>
  </si>
  <si>
    <t>weekly return</t>
  </si>
  <si>
    <t>bank house</t>
  </si>
  <si>
    <t>leg room</t>
  </si>
  <si>
    <t>bank transfer</t>
  </si>
  <si>
    <t>palace</t>
  </si>
  <si>
    <t>waitress</t>
  </si>
  <si>
    <t>leaflet</t>
  </si>
  <si>
    <t>theoretical</t>
  </si>
  <si>
    <t>waiter</t>
  </si>
  <si>
    <t>short</t>
  </si>
  <si>
    <t>north park</t>
  </si>
  <si>
    <t>vest</t>
  </si>
  <si>
    <t>alarm</t>
  </si>
  <si>
    <t>freezer</t>
  </si>
  <si>
    <t>write</t>
  </si>
  <si>
    <t>neck</t>
  </si>
  <si>
    <t>sign</t>
  </si>
  <si>
    <t>swimmer</t>
  </si>
  <si>
    <t>term</t>
  </si>
  <si>
    <t>friendly faces</t>
  </si>
  <si>
    <t>bill</t>
  </si>
  <si>
    <t>problems and needs</t>
  </si>
  <si>
    <t>costly</t>
  </si>
  <si>
    <t>innovation</t>
  </si>
  <si>
    <t>solar power</t>
  </si>
  <si>
    <t>communication technology</t>
  </si>
  <si>
    <t>distribution</t>
  </si>
  <si>
    <t>concrete</t>
  </si>
  <si>
    <t>triangle</t>
  </si>
  <si>
    <t>showhouse</t>
  </si>
  <si>
    <t>motivation</t>
  </si>
  <si>
    <t>commitment</t>
  </si>
  <si>
    <t>unfair</t>
  </si>
  <si>
    <t>loyalty</t>
  </si>
  <si>
    <t>coal</t>
  </si>
  <si>
    <t>fuel</t>
  </si>
  <si>
    <t>insulation</t>
  </si>
  <si>
    <t>tray</t>
  </si>
  <si>
    <t>friction</t>
  </si>
  <si>
    <t>medical</t>
  </si>
  <si>
    <t>process</t>
  </si>
  <si>
    <t>protective clothing</t>
  </si>
  <si>
    <t>freedom</t>
  </si>
  <si>
    <t>nature</t>
  </si>
  <si>
    <t>rainwater</t>
  </si>
  <si>
    <t>killing whale</t>
  </si>
  <si>
    <t>accountable</t>
  </si>
  <si>
    <t>private property</t>
  </si>
  <si>
    <t>philosopher</t>
  </si>
  <si>
    <t>morality</t>
  </si>
  <si>
    <t>chewing gum</t>
  </si>
  <si>
    <t>bath</t>
  </si>
  <si>
    <t>water pipes</t>
  </si>
  <si>
    <t>suggestion</t>
  </si>
  <si>
    <t>committee</t>
  </si>
  <si>
    <t>financial</t>
  </si>
  <si>
    <t>scheme</t>
  </si>
  <si>
    <t>seasonal</t>
  </si>
  <si>
    <t>olive oil</t>
  </si>
  <si>
    <t>dark blue</t>
  </si>
  <si>
    <t>ability</t>
  </si>
  <si>
    <t>workload</t>
  </si>
  <si>
    <t>confident</t>
  </si>
  <si>
    <t>monitor</t>
  </si>
  <si>
    <t>action plan</t>
  </si>
  <si>
    <t>manufacture</t>
  </si>
  <si>
    <t>reproduce</t>
  </si>
  <si>
    <t>model</t>
  </si>
  <si>
    <t>men</t>
  </si>
  <si>
    <t>complex</t>
  </si>
  <si>
    <t>meet</t>
  </si>
  <si>
    <t>attacked</t>
  </si>
  <si>
    <t>migration patterns</t>
  </si>
  <si>
    <t>fishing net</t>
  </si>
  <si>
    <t>aware</t>
  </si>
  <si>
    <t>smile</t>
  </si>
  <si>
    <t>walking</t>
  </si>
  <si>
    <t>instinctive</t>
  </si>
  <si>
    <t>police record</t>
  </si>
  <si>
    <t>CV</t>
  </si>
  <si>
    <t>phone call</t>
  </si>
  <si>
    <t>own car</t>
  </si>
  <si>
    <t>Monday mornings</t>
  </si>
  <si>
    <t>shark nets</t>
  </si>
  <si>
    <t>water pollution</t>
  </si>
  <si>
    <t>social skills</t>
  </si>
  <si>
    <t>shame</t>
  </si>
  <si>
    <t>special offers</t>
  </si>
  <si>
    <t>watchful parents</t>
  </si>
  <si>
    <t>grade</t>
  </si>
  <si>
    <t>productivity</t>
  </si>
  <si>
    <t>visual aids</t>
  </si>
  <si>
    <t>structure</t>
  </si>
  <si>
    <t>own</t>
  </si>
  <si>
    <t>integrate</t>
  </si>
  <si>
    <t>language practice</t>
  </si>
  <si>
    <t>present</t>
  </si>
  <si>
    <t>new facts</t>
  </si>
  <si>
    <t>efficient</t>
  </si>
  <si>
    <t>computing</t>
  </si>
  <si>
    <t>toy</t>
  </si>
  <si>
    <t>petrol station</t>
  </si>
  <si>
    <t>Southern Scotland</t>
  </si>
  <si>
    <t>head offices</t>
  </si>
  <si>
    <t>fresh food</t>
  </si>
  <si>
    <t>retrained</t>
  </si>
  <si>
    <t>strategy</t>
  </si>
  <si>
    <t>organization</t>
  </si>
  <si>
    <t>shopper</t>
  </si>
  <si>
    <t>survey</t>
  </si>
  <si>
    <t>bag</t>
  </si>
  <si>
    <t>local</t>
  </si>
  <si>
    <t>staff training</t>
  </si>
  <si>
    <t>butterfly</t>
  </si>
  <si>
    <t>date</t>
  </si>
  <si>
    <t>hunger</t>
  </si>
  <si>
    <t>pirate</t>
  </si>
  <si>
    <t>window view</t>
  </si>
  <si>
    <t>wind shade</t>
  </si>
  <si>
    <t>ash</t>
  </si>
  <si>
    <t>sloping</t>
  </si>
  <si>
    <t>tunnel</t>
  </si>
  <si>
    <t>war</t>
  </si>
  <si>
    <t>poor</t>
  </si>
  <si>
    <t>frog</t>
  </si>
  <si>
    <t>rival</t>
  </si>
  <si>
    <t>blood</t>
  </si>
  <si>
    <t>methodology</t>
  </si>
  <si>
    <t>control</t>
  </si>
  <si>
    <t>female</t>
  </si>
  <si>
    <t>hormone</t>
  </si>
  <si>
    <t>survive</t>
  </si>
  <si>
    <t>navigational</t>
  </si>
  <si>
    <t>upper level</t>
  </si>
  <si>
    <t>modern language</t>
  </si>
  <si>
    <t>law</t>
  </si>
  <si>
    <t>description</t>
  </si>
  <si>
    <t>first section</t>
  </si>
  <si>
    <t>media plan</t>
  </si>
  <si>
    <t>hive</t>
  </si>
  <si>
    <t>virus</t>
  </si>
  <si>
    <t>economic history</t>
  </si>
  <si>
    <t>last September</t>
  </si>
  <si>
    <t>politics</t>
  </si>
  <si>
    <t>philosophy</t>
  </si>
  <si>
    <t>discussion group</t>
  </si>
  <si>
    <t>student service</t>
  </si>
  <si>
    <t>virtual learning</t>
  </si>
  <si>
    <t>administrator</t>
  </si>
  <si>
    <t>employment</t>
  </si>
  <si>
    <t>change</t>
  </si>
  <si>
    <t>Malaysia</t>
  </si>
  <si>
    <t>next year</t>
  </si>
  <si>
    <t>information technology</t>
  </si>
  <si>
    <t>full time</t>
  </si>
  <si>
    <t>ear</t>
  </si>
  <si>
    <t>local museum</t>
  </si>
  <si>
    <t>national newspaper</t>
  </si>
  <si>
    <t>detail note</t>
  </si>
  <si>
    <t>secondary object</t>
  </si>
  <si>
    <t>the third prize</t>
  </si>
  <si>
    <t>hot meal</t>
  </si>
  <si>
    <t>northern</t>
  </si>
  <si>
    <t>public transport</t>
  </si>
  <si>
    <t>yellow</t>
  </si>
  <si>
    <t>quiz</t>
  </si>
  <si>
    <t>Health Club</t>
  </si>
  <si>
    <t>new shirt</t>
  </si>
  <si>
    <t>president</t>
  </si>
  <si>
    <t>scoring</t>
  </si>
  <si>
    <t>classroom tour</t>
  </si>
  <si>
    <t>tea</t>
  </si>
  <si>
    <t>chess club</t>
  </si>
  <si>
    <t>vocational courses</t>
  </si>
  <si>
    <t>types of jobs</t>
  </si>
  <si>
    <t>working hours</t>
  </si>
  <si>
    <t>personal tutor</t>
  </si>
  <si>
    <t>opportunity</t>
  </si>
  <si>
    <t>contact</t>
  </si>
  <si>
    <t>employee</t>
  </si>
  <si>
    <t>document</t>
  </si>
  <si>
    <t>promotion</t>
  </si>
  <si>
    <t>networking</t>
  </si>
  <si>
    <t>application form</t>
  </si>
  <si>
    <t>self-employment</t>
  </si>
  <si>
    <t>apple</t>
  </si>
  <si>
    <t>tomato</t>
  </si>
  <si>
    <t>comic</t>
  </si>
  <si>
    <t>animal life</t>
  </si>
  <si>
    <t>big social event</t>
  </si>
  <si>
    <t>political man</t>
  </si>
  <si>
    <t>a whole family</t>
  </si>
  <si>
    <t>annual report</t>
  </si>
  <si>
    <t>trade journals</t>
  </si>
  <si>
    <t>electric card</t>
  </si>
  <si>
    <t>spare socks</t>
  </si>
  <si>
    <t>national holidays</t>
  </si>
  <si>
    <t>car parking lot</t>
  </si>
  <si>
    <t>computer screen</t>
  </si>
  <si>
    <t>supervision</t>
  </si>
  <si>
    <t>coat</t>
  </si>
  <si>
    <t>chess</t>
  </si>
  <si>
    <t>escaping steam</t>
  </si>
  <si>
    <t>refund</t>
  </si>
  <si>
    <t>action movie</t>
  </si>
  <si>
    <t>door</t>
  </si>
  <si>
    <t>technician</t>
  </si>
  <si>
    <t>bed sheet</t>
  </si>
  <si>
    <t>desk lamp</t>
  </si>
  <si>
    <t>cream</t>
  </si>
  <si>
    <t>television drama</t>
  </si>
  <si>
    <t>metallic grey</t>
  </si>
  <si>
    <t>recycling centre</t>
  </si>
  <si>
    <t>paddling pool</t>
  </si>
  <si>
    <t>white</t>
  </si>
  <si>
    <t>top roof</t>
  </si>
  <si>
    <t>bush</t>
  </si>
  <si>
    <t>parcel</t>
  </si>
  <si>
    <t>packed</t>
  </si>
  <si>
    <t>too slow</t>
  </si>
  <si>
    <t>return</t>
  </si>
  <si>
    <t>error</t>
  </si>
  <si>
    <t>call centre</t>
  </si>
  <si>
    <t>school record</t>
  </si>
  <si>
    <t>Argentina</t>
  </si>
  <si>
    <t>piano life</t>
  </si>
  <si>
    <t>cartoon</t>
  </si>
  <si>
    <t>book talk</t>
  </si>
  <si>
    <t>jacket</t>
  </si>
  <si>
    <t>space museum</t>
  </si>
  <si>
    <t>firework</t>
  </si>
  <si>
    <t>golf course</t>
  </si>
  <si>
    <t>blue skirt</t>
  </si>
  <si>
    <t>blue card</t>
  </si>
  <si>
    <t>agency</t>
  </si>
  <si>
    <t>campsite</t>
  </si>
  <si>
    <t>cable car</t>
  </si>
  <si>
    <t>tropical plants</t>
  </si>
  <si>
    <t>diving</t>
  </si>
  <si>
    <t>post letter</t>
  </si>
  <si>
    <t>pottery</t>
  </si>
  <si>
    <t>cookery</t>
  </si>
  <si>
    <t>cycling</t>
  </si>
  <si>
    <t>running</t>
  </si>
  <si>
    <t>crime</t>
  </si>
  <si>
    <t>breathing</t>
  </si>
  <si>
    <t>health centre</t>
  </si>
  <si>
    <t>local hospital</t>
  </si>
  <si>
    <t>aunt</t>
  </si>
  <si>
    <t>refreshment</t>
  </si>
  <si>
    <t>tree climbing</t>
  </si>
  <si>
    <t>toy factory</t>
  </si>
  <si>
    <t>trouser</t>
  </si>
  <si>
    <t>sock</t>
  </si>
  <si>
    <t>washing machine</t>
  </si>
  <si>
    <t>bike rack</t>
  </si>
  <si>
    <t>playground</t>
  </si>
  <si>
    <t>stairs</t>
  </si>
  <si>
    <t>lemon</t>
  </si>
  <si>
    <t>congratulation</t>
  </si>
  <si>
    <t>jazz</t>
  </si>
  <si>
    <t>Vietnam</t>
  </si>
  <si>
    <t>jungle</t>
  </si>
  <si>
    <t>Japan</t>
  </si>
  <si>
    <t>unfurnished</t>
  </si>
  <si>
    <t>double bedroom</t>
  </si>
  <si>
    <t>pocket</t>
  </si>
  <si>
    <t>leather jacket</t>
  </si>
  <si>
    <t>notebook</t>
  </si>
  <si>
    <t>blue sweater</t>
  </si>
  <si>
    <t>black coat</t>
  </si>
  <si>
    <t>homework</t>
  </si>
  <si>
    <t>sunshade</t>
  </si>
  <si>
    <t>satellite TV</t>
  </si>
  <si>
    <t>relative</t>
  </si>
  <si>
    <t>departure</t>
  </si>
  <si>
    <t>single item</t>
  </si>
  <si>
    <t>clear voice</t>
  </si>
  <si>
    <t>think quickly</t>
  </si>
  <si>
    <t>national day</t>
  </si>
  <si>
    <t>transport home</t>
  </si>
  <si>
    <t>watch time</t>
  </si>
  <si>
    <t>calm</t>
  </si>
  <si>
    <t>fishing boats</t>
  </si>
  <si>
    <t>group size</t>
  </si>
  <si>
    <t>small scale</t>
  </si>
  <si>
    <t>budget</t>
  </si>
  <si>
    <t>plan</t>
  </si>
  <si>
    <t>fireplace</t>
  </si>
  <si>
    <t>choosing</t>
  </si>
  <si>
    <t>occupancy</t>
  </si>
  <si>
    <t>unanswered</t>
  </si>
  <si>
    <t>sharing</t>
  </si>
  <si>
    <t>settle</t>
  </si>
  <si>
    <t>classical history</t>
  </si>
  <si>
    <t>object matters</t>
  </si>
  <si>
    <t>classification</t>
  </si>
  <si>
    <t>coursework</t>
  </si>
  <si>
    <t>towns and cities</t>
  </si>
  <si>
    <t>origin</t>
  </si>
  <si>
    <t>well organized</t>
  </si>
  <si>
    <t>trip</t>
  </si>
  <si>
    <t>group discussion</t>
  </si>
  <si>
    <t>mid-term test</t>
  </si>
  <si>
    <t>low price</t>
  </si>
  <si>
    <t>test</t>
  </si>
  <si>
    <t>outline</t>
  </si>
  <si>
    <t>pump water</t>
  </si>
  <si>
    <t>Europe</t>
  </si>
  <si>
    <t>timber</t>
  </si>
  <si>
    <t>department head</t>
  </si>
  <si>
    <t>interview questions</t>
  </si>
  <si>
    <t>address card</t>
  </si>
  <si>
    <t>college coordinator</t>
  </si>
  <si>
    <t>identity card</t>
  </si>
  <si>
    <t>statistics</t>
  </si>
  <si>
    <t>evaluation</t>
  </si>
  <si>
    <t>explode</t>
  </si>
  <si>
    <t>ecosystem</t>
  </si>
  <si>
    <t>living expenses</t>
  </si>
  <si>
    <t>survey method</t>
  </si>
  <si>
    <t>habit</t>
  </si>
  <si>
    <t>space</t>
  </si>
  <si>
    <t>closed</t>
  </si>
  <si>
    <t>cause</t>
  </si>
  <si>
    <t>clear</t>
  </si>
  <si>
    <t>professional learning</t>
  </si>
  <si>
    <t>presenting results</t>
  </si>
  <si>
    <t>video recording</t>
  </si>
  <si>
    <t>simulation</t>
  </si>
  <si>
    <t>test results</t>
  </si>
  <si>
    <t>photo statistics</t>
  </si>
  <si>
    <t>application</t>
  </si>
  <si>
    <t>experiment</t>
  </si>
  <si>
    <t>gradual</t>
  </si>
  <si>
    <t>self-motivation</t>
  </si>
  <si>
    <t>scientific</t>
  </si>
  <si>
    <t>artistic</t>
  </si>
  <si>
    <t>lack of time</t>
  </si>
  <si>
    <t>independence</t>
  </si>
  <si>
    <t>learning styles</t>
  </si>
  <si>
    <t>environmental</t>
  </si>
  <si>
    <t>alternative energy</t>
  </si>
  <si>
    <t>battery</t>
  </si>
  <si>
    <t>safety regulations</t>
  </si>
  <si>
    <t>too expensive</t>
  </si>
  <si>
    <t>as a whole</t>
  </si>
  <si>
    <t>headline</t>
  </si>
  <si>
    <t>handout</t>
  </si>
  <si>
    <t>easy to understand</t>
  </si>
  <si>
    <t>challenging</t>
  </si>
  <si>
    <t>lots of clubs</t>
  </si>
  <si>
    <t>story conferences</t>
  </si>
  <si>
    <t>productive</t>
  </si>
  <si>
    <t>videotape editor</t>
  </si>
  <si>
    <t>subject</t>
  </si>
  <si>
    <t>blue folder</t>
  </si>
  <si>
    <t>pieces of furniture</t>
  </si>
  <si>
    <t>picture framing</t>
  </si>
  <si>
    <t>packing</t>
  </si>
  <si>
    <t>darkroom</t>
  </si>
  <si>
    <t>by cash</t>
  </si>
  <si>
    <t>appearance</t>
  </si>
  <si>
    <t>expect</t>
  </si>
  <si>
    <t>relevant</t>
  </si>
  <si>
    <t>draft</t>
  </si>
  <si>
    <t>the first-year students</t>
  </si>
  <si>
    <t>background</t>
  </si>
  <si>
    <t>beginning</t>
  </si>
  <si>
    <t>read aloud</t>
  </si>
  <si>
    <t>white board</t>
  </si>
  <si>
    <t>filmed</t>
  </si>
  <si>
    <t>plan time</t>
  </si>
  <si>
    <t>presentation skill</t>
  </si>
  <si>
    <t>label</t>
  </si>
  <si>
    <t>customs office</t>
  </si>
  <si>
    <t>storeroom</t>
  </si>
  <si>
    <t>main hall</t>
  </si>
  <si>
    <t>reception desk</t>
  </si>
  <si>
    <t>front desk</t>
  </si>
  <si>
    <t>cooperative</t>
  </si>
  <si>
    <t>assignment</t>
  </si>
  <si>
    <t>comment card</t>
  </si>
  <si>
    <t>booking form</t>
  </si>
  <si>
    <t>cabin keys</t>
  </si>
  <si>
    <t>room service</t>
  </si>
  <si>
    <t>motor</t>
  </si>
  <si>
    <t>art gallery</t>
  </si>
  <si>
    <t>concert hall</t>
  </si>
  <si>
    <t>after lunch</t>
  </si>
  <si>
    <t>special buses</t>
  </si>
  <si>
    <t>popular</t>
  </si>
  <si>
    <t>taste</t>
  </si>
  <si>
    <t>sport equipment</t>
  </si>
  <si>
    <t>department stores</t>
  </si>
  <si>
    <t>lost children</t>
  </si>
  <si>
    <t>wallet</t>
  </si>
  <si>
    <t>area</t>
  </si>
  <si>
    <t>deputy</t>
  </si>
  <si>
    <t>fire alarms</t>
  </si>
  <si>
    <t>lift</t>
  </si>
  <si>
    <t>car park</t>
  </si>
  <si>
    <t>price</t>
  </si>
  <si>
    <t>shirt</t>
  </si>
  <si>
    <t>outside</t>
  </si>
  <si>
    <t>public areas</t>
  </si>
  <si>
    <t>waterproof</t>
  </si>
  <si>
    <t>overfill</t>
  </si>
  <si>
    <t>heavy</t>
  </si>
  <si>
    <t>district</t>
  </si>
  <si>
    <t>violin</t>
  </si>
  <si>
    <t>adopt</t>
  </si>
  <si>
    <t>send information</t>
  </si>
  <si>
    <t>joint</t>
  </si>
  <si>
    <t>low income</t>
  </si>
  <si>
    <t>photography</t>
  </si>
  <si>
    <t>souvenir</t>
  </si>
  <si>
    <t>date in history</t>
  </si>
  <si>
    <t>documentary film</t>
  </si>
  <si>
    <t>pre-booking service</t>
  </si>
  <si>
    <t>birthday</t>
  </si>
  <si>
    <t>dessert</t>
  </si>
  <si>
    <t>daily music</t>
  </si>
  <si>
    <t>local business</t>
  </si>
  <si>
    <t>training course</t>
  </si>
  <si>
    <t>vetting</t>
  </si>
  <si>
    <t>identity</t>
  </si>
  <si>
    <t>acknowledgement</t>
  </si>
  <si>
    <t>decision</t>
  </si>
  <si>
    <t>European</t>
  </si>
  <si>
    <t>citizen</t>
  </si>
  <si>
    <t>high user</t>
  </si>
  <si>
    <t>castle hill</t>
  </si>
  <si>
    <t>full-time</t>
  </si>
  <si>
    <t>bed</t>
  </si>
  <si>
    <t>Australia</t>
  </si>
  <si>
    <t>home welcome</t>
  </si>
  <si>
    <t>Sport Centre</t>
  </si>
  <si>
    <t>stair lift</t>
  </si>
  <si>
    <t>personal alarm</t>
  </si>
  <si>
    <t>health service</t>
  </si>
  <si>
    <t>buffet</t>
  </si>
  <si>
    <t>south coast</t>
  </si>
  <si>
    <t>country life</t>
  </si>
  <si>
    <t>quiet</t>
  </si>
  <si>
    <t>joining fee</t>
  </si>
  <si>
    <t>primary school</t>
  </si>
  <si>
    <t>apron</t>
  </si>
  <si>
    <t>family photo</t>
  </si>
  <si>
    <t>bookkeeping</t>
  </si>
  <si>
    <t>advanced level</t>
  </si>
  <si>
    <t>write music</t>
  </si>
  <si>
    <t>catering</t>
  </si>
  <si>
    <t>long beach</t>
  </si>
  <si>
    <t>cooker</t>
  </si>
  <si>
    <t>energy saving</t>
  </si>
  <si>
    <t>reporter</t>
  </si>
  <si>
    <t>researcher</t>
  </si>
  <si>
    <t>easy tune</t>
  </si>
  <si>
    <t>vegetarian</t>
  </si>
  <si>
    <t>Spain</t>
  </si>
  <si>
    <t>France</t>
  </si>
  <si>
    <t>painter</t>
  </si>
  <si>
    <t>drawer</t>
  </si>
  <si>
    <t>morning</t>
  </si>
  <si>
    <t>fish cakes</t>
  </si>
  <si>
    <t>deluxe standard</t>
  </si>
  <si>
    <t>vegetable burger</t>
  </si>
  <si>
    <t>party hats</t>
  </si>
  <si>
    <t>sports hall</t>
  </si>
  <si>
    <t>green room</t>
  </si>
  <si>
    <t>French</t>
  </si>
  <si>
    <t>first</t>
  </si>
  <si>
    <t>brush</t>
  </si>
  <si>
    <t>radio program</t>
  </si>
  <si>
    <t>joint membership</t>
  </si>
  <si>
    <t>microphone</t>
  </si>
  <si>
    <t>projector</t>
  </si>
  <si>
    <t>twin rooms</t>
  </si>
  <si>
    <t>cold</t>
  </si>
  <si>
    <t>yoga</t>
  </si>
  <si>
    <t>back problems</t>
  </si>
  <si>
    <t>walking boots</t>
  </si>
  <si>
    <t>wet suit</t>
  </si>
  <si>
    <t>game room</t>
  </si>
  <si>
    <t>side</t>
  </si>
  <si>
    <t>reliable</t>
  </si>
  <si>
    <t>variable</t>
  </si>
  <si>
    <t>soccer</t>
  </si>
  <si>
    <t>speaker</t>
  </si>
  <si>
    <t>centre</t>
  </si>
  <si>
    <t>booth</t>
  </si>
  <si>
    <t>email marketing</t>
  </si>
  <si>
    <t>project</t>
  </si>
  <si>
    <t>message</t>
  </si>
  <si>
    <t>dining room</t>
  </si>
  <si>
    <t>mid-range</t>
  </si>
  <si>
    <t>good value</t>
  </si>
  <si>
    <t>computer programmer</t>
  </si>
  <si>
    <t>bakery</t>
  </si>
  <si>
    <t>ads</t>
  </si>
  <si>
    <t>red</t>
  </si>
  <si>
    <t>junior</t>
  </si>
  <si>
    <t>young teenagers</t>
  </si>
  <si>
    <t>fax</t>
  </si>
  <si>
    <t>lemon tree</t>
  </si>
  <si>
    <t>top shelf</t>
  </si>
  <si>
    <t>kitchen table</t>
  </si>
  <si>
    <t>double lock</t>
  </si>
  <si>
    <t>British</t>
  </si>
  <si>
    <t>healthcare</t>
  </si>
  <si>
    <t>European Pass</t>
  </si>
  <si>
    <t>internet café</t>
  </si>
  <si>
    <t>white mountain</t>
  </si>
  <si>
    <t>snow boarding</t>
  </si>
  <si>
    <t>rack</t>
  </si>
  <si>
    <t>long strap</t>
  </si>
  <si>
    <t>grandmother</t>
  </si>
  <si>
    <t>gardening tools</t>
  </si>
  <si>
    <t>curtain</t>
  </si>
  <si>
    <t>torn</t>
  </si>
  <si>
    <t>invitation</t>
  </si>
  <si>
    <t>phone book</t>
  </si>
  <si>
    <t>hot</t>
  </si>
  <si>
    <t>riding</t>
  </si>
  <si>
    <t>tree centre</t>
  </si>
  <si>
    <t>Canadian</t>
  </si>
  <si>
    <t>postcard</t>
  </si>
  <si>
    <t>watch</t>
  </si>
  <si>
    <t>cheapest</t>
  </si>
  <si>
    <t>golden</t>
  </si>
  <si>
    <t>switched off</t>
  </si>
  <si>
    <t>northeast</t>
  </si>
  <si>
    <t>peak season</t>
  </si>
  <si>
    <t>countryside living</t>
  </si>
  <si>
    <t>health check</t>
  </si>
  <si>
    <t>program</t>
  </si>
  <si>
    <t>surfing</t>
  </si>
  <si>
    <t>share</t>
  </si>
  <si>
    <t>a shared room</t>
  </si>
  <si>
    <t>basic</t>
  </si>
  <si>
    <t>calling diversion</t>
  </si>
  <si>
    <t>renew password</t>
  </si>
  <si>
    <t>rent a line</t>
  </si>
  <si>
    <t>goods</t>
  </si>
  <si>
    <t>excellent</t>
  </si>
  <si>
    <t>relaxation</t>
  </si>
  <si>
    <t>unlimited mileage</t>
  </si>
  <si>
    <t>road map</t>
  </si>
  <si>
    <t>each classroom</t>
  </si>
  <si>
    <t>feeding time</t>
  </si>
  <si>
    <t>hot weather</t>
  </si>
  <si>
    <t>fluid</t>
  </si>
  <si>
    <t>kidney</t>
  </si>
  <si>
    <t>stem</t>
  </si>
  <si>
    <t>gravity</t>
  </si>
  <si>
    <t>ground</t>
  </si>
  <si>
    <t>rush</t>
  </si>
  <si>
    <t>traffic flow</t>
  </si>
  <si>
    <t>cost effective</t>
  </si>
  <si>
    <t>smaller areas</t>
  </si>
  <si>
    <t>interest</t>
  </si>
  <si>
    <t>maturity</t>
  </si>
  <si>
    <t>advisor</t>
  </si>
  <si>
    <t>telephone survey</t>
  </si>
  <si>
    <t>postal survey</t>
  </si>
  <si>
    <t>self-evaluation</t>
  </si>
  <si>
    <t>decision making</t>
  </si>
  <si>
    <t>further training</t>
  </si>
  <si>
    <t>score</t>
  </si>
  <si>
    <t>workforce</t>
  </si>
  <si>
    <t>computer science</t>
  </si>
  <si>
    <t>video cameras</t>
  </si>
  <si>
    <t>nesting</t>
  </si>
  <si>
    <t>mining</t>
  </si>
  <si>
    <t>health department</t>
  </si>
  <si>
    <t>food intake</t>
  </si>
  <si>
    <t>eating pattern</t>
  </si>
  <si>
    <t>vitamin A</t>
  </si>
  <si>
    <t>radar</t>
  </si>
  <si>
    <t>urban area</t>
  </si>
  <si>
    <t>Mars</t>
  </si>
  <si>
    <t>earth</t>
  </si>
  <si>
    <t>drought</t>
  </si>
  <si>
    <t>erosion</t>
  </si>
  <si>
    <t>carbon dioxide</t>
  </si>
  <si>
    <t>candle</t>
  </si>
  <si>
    <t>parental teaching</t>
  </si>
  <si>
    <t>average ability</t>
  </si>
  <si>
    <t>interview parents</t>
  </si>
  <si>
    <t>investigation</t>
  </si>
  <si>
    <t>research system</t>
  </si>
  <si>
    <t>law firm</t>
  </si>
  <si>
    <t>cigar</t>
  </si>
  <si>
    <t>lung</t>
  </si>
  <si>
    <t>old</t>
  </si>
  <si>
    <t>sociable</t>
  </si>
  <si>
    <t>TV station</t>
  </si>
  <si>
    <t>study ability</t>
  </si>
  <si>
    <t>unimportant</t>
  </si>
  <si>
    <t>science mechanism</t>
  </si>
  <si>
    <t>cliff</t>
  </si>
  <si>
    <t>spring</t>
  </si>
  <si>
    <t>Scotland</t>
  </si>
  <si>
    <t>leak</t>
  </si>
  <si>
    <t>transport museum</t>
  </si>
  <si>
    <t>mission statement</t>
  </si>
  <si>
    <t>shellfish</t>
  </si>
  <si>
    <t>form</t>
  </si>
  <si>
    <t>soil damage</t>
  </si>
  <si>
    <t>everything</t>
  </si>
  <si>
    <t>license</t>
  </si>
  <si>
    <t>bonus</t>
  </si>
  <si>
    <t>visitor</t>
  </si>
  <si>
    <t>responsible</t>
  </si>
  <si>
    <t>therapy</t>
  </si>
  <si>
    <t>remember</t>
  </si>
  <si>
    <t>version</t>
  </si>
  <si>
    <t>funding</t>
  </si>
  <si>
    <t>professional</t>
  </si>
  <si>
    <t>low impact</t>
  </si>
  <si>
    <t>energy-saving</t>
  </si>
  <si>
    <t>alternative</t>
  </si>
  <si>
    <t>traffic noise</t>
  </si>
  <si>
    <t>ventilation</t>
  </si>
  <si>
    <t>healthy</t>
  </si>
  <si>
    <t>generation</t>
  </si>
  <si>
    <t>living</t>
  </si>
  <si>
    <t>distribute</t>
  </si>
  <si>
    <t>fact</t>
  </si>
  <si>
    <t>management</t>
  </si>
  <si>
    <t>comprehension</t>
  </si>
  <si>
    <t>vacation</t>
  </si>
  <si>
    <t>highway</t>
  </si>
  <si>
    <t>manufacturing</t>
  </si>
  <si>
    <t>facility</t>
  </si>
  <si>
    <t>translation</t>
  </si>
  <si>
    <t>informal</t>
  </si>
  <si>
    <t>cattle</t>
  </si>
  <si>
    <t>warming</t>
  </si>
  <si>
    <t>air pollution</t>
  </si>
  <si>
    <t>immigrant</t>
  </si>
  <si>
    <t>coastal</t>
  </si>
  <si>
    <t>safe and reliable</t>
  </si>
  <si>
    <t>scarce</t>
  </si>
  <si>
    <t>lakes and dams</t>
  </si>
  <si>
    <t>pure and safe</t>
  </si>
  <si>
    <t>contamination</t>
  </si>
  <si>
    <t>drinking</t>
  </si>
  <si>
    <t>volcanic dust</t>
  </si>
  <si>
    <t>intermediate stage</t>
  </si>
  <si>
    <t>sunlight</t>
  </si>
  <si>
    <t>silver setting</t>
  </si>
  <si>
    <t>building material</t>
  </si>
  <si>
    <t>wool</t>
  </si>
  <si>
    <t>snake</t>
  </si>
  <si>
    <t>rainbow</t>
  </si>
  <si>
    <t>couple</t>
  </si>
  <si>
    <t>Going Green</t>
  </si>
  <si>
    <t>climate change</t>
  </si>
  <si>
    <t>useless</t>
  </si>
  <si>
    <t>vary</t>
  </si>
  <si>
    <t>duration</t>
  </si>
  <si>
    <t>sandglass</t>
  </si>
  <si>
    <t>disappear</t>
  </si>
  <si>
    <t>burning time</t>
  </si>
  <si>
    <t>learning difficulty</t>
  </si>
  <si>
    <t>digest</t>
  </si>
  <si>
    <t>reading difficulty</t>
  </si>
  <si>
    <t>information sectors</t>
  </si>
  <si>
    <t>collection</t>
  </si>
  <si>
    <t>satisfactory</t>
  </si>
  <si>
    <t>digital system</t>
  </si>
  <si>
    <t>preservation</t>
  </si>
  <si>
    <t>selection</t>
  </si>
  <si>
    <t>literature</t>
  </si>
  <si>
    <t>outcome</t>
  </si>
  <si>
    <t>unnecessary</t>
  </si>
  <si>
    <t>typical</t>
  </si>
  <si>
    <t>direct</t>
  </si>
  <si>
    <t>closed down</t>
  </si>
  <si>
    <t>gap</t>
  </si>
  <si>
    <t>sustainable</t>
  </si>
  <si>
    <t>green tax</t>
  </si>
  <si>
    <t>voice</t>
  </si>
  <si>
    <t>acid</t>
  </si>
  <si>
    <t>movement</t>
  </si>
  <si>
    <t>guideline</t>
  </si>
  <si>
    <t>accuracy</t>
  </si>
  <si>
    <t>ozone</t>
  </si>
  <si>
    <t>nitrogen</t>
  </si>
  <si>
    <t>wooden sculpture</t>
  </si>
  <si>
    <t>moisture</t>
  </si>
  <si>
    <t>typing</t>
  </si>
  <si>
    <t>clerk</t>
  </si>
  <si>
    <t>sweetener</t>
  </si>
  <si>
    <t>trial</t>
  </si>
  <si>
    <t>pressure</t>
  </si>
  <si>
    <t>Russia</t>
  </si>
  <si>
    <t>digestive</t>
  </si>
  <si>
    <t>originality</t>
  </si>
  <si>
    <t>lonely</t>
  </si>
  <si>
    <t>industrial</t>
  </si>
  <si>
    <t>character</t>
  </si>
  <si>
    <t>friendship</t>
  </si>
  <si>
    <t>publishing</t>
  </si>
  <si>
    <t>realism</t>
  </si>
  <si>
    <t>industry</t>
  </si>
  <si>
    <t>external</t>
  </si>
  <si>
    <t>efficiency</t>
  </si>
  <si>
    <t>larger</t>
  </si>
  <si>
    <t>benefit</t>
  </si>
  <si>
    <t>dismiss</t>
  </si>
  <si>
    <t>Health International</t>
  </si>
  <si>
    <t>germ</t>
  </si>
  <si>
    <t>water tank</t>
  </si>
  <si>
    <t>similar</t>
  </si>
  <si>
    <t>drink milk</t>
  </si>
  <si>
    <t>government election</t>
  </si>
  <si>
    <t>polluted</t>
  </si>
  <si>
    <t>lane</t>
  </si>
  <si>
    <t>shopping mall</t>
  </si>
  <si>
    <t>printed</t>
  </si>
  <si>
    <t>global market</t>
  </si>
  <si>
    <t>documentation</t>
  </si>
  <si>
    <t>reflective</t>
  </si>
  <si>
    <t>business plan</t>
  </si>
  <si>
    <t>important</t>
  </si>
  <si>
    <t>pay attention to</t>
  </si>
  <si>
    <t>last thing</t>
  </si>
  <si>
    <t>sheet of paper</t>
  </si>
  <si>
    <t>read</t>
  </si>
  <si>
    <t>full text length</t>
  </si>
  <si>
    <t>flooded</t>
  </si>
  <si>
    <t>home</t>
  </si>
  <si>
    <t>woman</t>
  </si>
  <si>
    <t>big toe</t>
  </si>
  <si>
    <t>temple</t>
  </si>
  <si>
    <t>small stones</t>
  </si>
  <si>
    <t>increase</t>
  </si>
  <si>
    <t>internal clock</t>
  </si>
  <si>
    <t>dark and light</t>
  </si>
  <si>
    <t>stomach and heart</t>
  </si>
  <si>
    <t>depression</t>
  </si>
  <si>
    <t>mental ability</t>
  </si>
  <si>
    <t>social matters</t>
  </si>
  <si>
    <t>family life</t>
  </si>
  <si>
    <t>undergraduate</t>
  </si>
  <si>
    <t>ship</t>
  </si>
  <si>
    <t>journal</t>
  </si>
  <si>
    <t>Baked Earth</t>
  </si>
  <si>
    <t>help desk</t>
  </si>
  <si>
    <t>biology</t>
  </si>
  <si>
    <t>disability</t>
  </si>
  <si>
    <t>value</t>
  </si>
  <si>
    <t>save time</t>
  </si>
  <si>
    <t>advice</t>
  </si>
  <si>
    <t>creative</t>
  </si>
  <si>
    <t>net workers</t>
  </si>
  <si>
    <t>plan holidays</t>
  </si>
  <si>
    <t>stuck</t>
  </si>
  <si>
    <t>steam</t>
  </si>
  <si>
    <t>plastic bottle</t>
  </si>
  <si>
    <t>pure</t>
  </si>
  <si>
    <t>font</t>
  </si>
  <si>
    <t>procedure</t>
  </si>
  <si>
    <t>vocabulary</t>
  </si>
  <si>
    <t>writing</t>
  </si>
  <si>
    <t>grammar</t>
  </si>
  <si>
    <t>strict</t>
  </si>
  <si>
    <t>summary report</t>
  </si>
  <si>
    <t>report findings</t>
  </si>
  <si>
    <t>improvement</t>
  </si>
  <si>
    <t>action points</t>
  </si>
  <si>
    <t>questionnaire</t>
  </si>
  <si>
    <t>project background</t>
  </si>
  <si>
    <t>tropical disease</t>
  </si>
  <si>
    <t>mobile phone</t>
  </si>
  <si>
    <t>close</t>
  </si>
  <si>
    <t>family members</t>
  </si>
  <si>
    <t>TV producer</t>
  </si>
  <si>
    <t>music videos</t>
  </si>
  <si>
    <t>camera man</t>
  </si>
  <si>
    <t>DJ</t>
  </si>
  <si>
    <t>card</t>
  </si>
  <si>
    <t>spare</t>
  </si>
  <si>
    <t>coloured</t>
  </si>
  <si>
    <t>underground</t>
  </si>
  <si>
    <t>notice board</t>
  </si>
  <si>
    <t>smaller one</t>
  </si>
  <si>
    <t>self-locked</t>
  </si>
  <si>
    <t>own food</t>
  </si>
  <si>
    <t>at risk</t>
  </si>
  <si>
    <t>natural gas</t>
  </si>
  <si>
    <t>warm up</t>
  </si>
  <si>
    <t>air filter</t>
  </si>
  <si>
    <t>empty</t>
  </si>
  <si>
    <t>smooth road</t>
  </si>
  <si>
    <t>story</t>
  </si>
  <si>
    <t>stretching</t>
  </si>
  <si>
    <t>too long</t>
  </si>
  <si>
    <t>correction</t>
  </si>
  <si>
    <t>layout</t>
  </si>
  <si>
    <t>contact number</t>
  </si>
  <si>
    <t>mild</t>
  </si>
  <si>
    <t>rose farm</t>
  </si>
  <si>
    <t>expanded</t>
  </si>
  <si>
    <t>sealed</t>
  </si>
  <si>
    <t>mild light</t>
  </si>
  <si>
    <t>smoky</t>
  </si>
  <si>
    <t>intense</t>
  </si>
  <si>
    <t>lead</t>
  </si>
  <si>
    <t>sheet</t>
  </si>
  <si>
    <t>horsehair</t>
  </si>
  <si>
    <t>stopwatch</t>
  </si>
  <si>
    <t>connected</t>
  </si>
  <si>
    <t>passive</t>
  </si>
  <si>
    <t>stimulating</t>
  </si>
  <si>
    <t>self-centred</t>
  </si>
  <si>
    <t>uncontrolled</t>
  </si>
  <si>
    <t>hurricane</t>
  </si>
  <si>
    <t>tear</t>
  </si>
  <si>
    <t>contrast</t>
  </si>
  <si>
    <t>brightness</t>
  </si>
  <si>
    <t>hair</t>
  </si>
  <si>
    <t>worm</t>
  </si>
  <si>
    <t>defence</t>
  </si>
  <si>
    <t>democratic</t>
  </si>
  <si>
    <t>employee first</t>
  </si>
  <si>
    <t>internal website</t>
  </si>
  <si>
    <t>cafeteria</t>
  </si>
  <si>
    <t>solution</t>
  </si>
  <si>
    <t>ban</t>
  </si>
  <si>
    <t>fruit trees</t>
  </si>
  <si>
    <t>polish</t>
  </si>
  <si>
    <t>harmful insects</t>
  </si>
  <si>
    <t>sleeping sickness</t>
  </si>
  <si>
    <t>whole</t>
  </si>
  <si>
    <t>resistant</t>
  </si>
  <si>
    <t>life cycle</t>
  </si>
  <si>
    <t>guessing</t>
  </si>
  <si>
    <t>treatment</t>
  </si>
  <si>
    <t>silver coins</t>
  </si>
  <si>
    <t>textile</t>
  </si>
  <si>
    <t>lion</t>
  </si>
  <si>
    <t>emperor</t>
  </si>
  <si>
    <t>shape</t>
  </si>
  <si>
    <t>dive</t>
  </si>
  <si>
    <t>protein</t>
  </si>
  <si>
    <t>migration</t>
  </si>
  <si>
    <t>switch on</t>
  </si>
  <si>
    <t>understand</t>
  </si>
  <si>
    <t>excitement</t>
  </si>
  <si>
    <t>cultural</t>
  </si>
  <si>
    <t>transparent</t>
  </si>
  <si>
    <t>satellite</t>
  </si>
  <si>
    <t>people</t>
  </si>
  <si>
    <t>head</t>
  </si>
  <si>
    <t>navigate</t>
  </si>
  <si>
    <t>wealthy people</t>
  </si>
  <si>
    <t>large scale</t>
  </si>
  <si>
    <t>mobility</t>
  </si>
  <si>
    <t>board</t>
  </si>
  <si>
    <t>healthier</t>
  </si>
  <si>
    <t>crowd</t>
  </si>
  <si>
    <t>same</t>
  </si>
  <si>
    <t>happier</t>
  </si>
  <si>
    <t>axe</t>
  </si>
  <si>
    <t>drying</t>
  </si>
  <si>
    <t>cosmetic</t>
  </si>
  <si>
    <t>leg</t>
  </si>
  <si>
    <t>body shape</t>
  </si>
  <si>
    <t>escape</t>
  </si>
  <si>
    <t>tuna</t>
  </si>
  <si>
    <t>strong</t>
  </si>
  <si>
    <t>save</t>
  </si>
  <si>
    <t>hospitality</t>
  </si>
  <si>
    <t>cloud</t>
  </si>
  <si>
    <t>reason</t>
  </si>
  <si>
    <t>teamwork</t>
  </si>
  <si>
    <t>play</t>
  </si>
  <si>
    <t>expectation</t>
  </si>
  <si>
    <t>contribution</t>
  </si>
  <si>
    <t>discipline</t>
  </si>
  <si>
    <t>tolerance</t>
  </si>
  <si>
    <t>poverty</t>
  </si>
  <si>
    <t>intelligent</t>
  </si>
  <si>
    <t>varied</t>
  </si>
  <si>
    <t>quality of life</t>
  </si>
  <si>
    <t>gene</t>
  </si>
  <si>
    <t>physical changes</t>
  </si>
  <si>
    <t>inspector</t>
  </si>
  <si>
    <t>chemistry</t>
  </si>
  <si>
    <t>package</t>
  </si>
  <si>
    <t>incorrect</t>
  </si>
  <si>
    <t>emergency</t>
  </si>
  <si>
    <t>driving</t>
  </si>
  <si>
    <t>live</t>
  </si>
  <si>
    <t>diversity</t>
  </si>
  <si>
    <t>shallow</t>
  </si>
  <si>
    <t>crown</t>
  </si>
  <si>
    <t>shrimp</t>
  </si>
  <si>
    <t>kindness</t>
  </si>
  <si>
    <t>hurt</t>
  </si>
  <si>
    <t>obligation</t>
  </si>
  <si>
    <t>higher</t>
  </si>
  <si>
    <t>glue</t>
  </si>
  <si>
    <t>rationally</t>
  </si>
  <si>
    <t>instinct</t>
  </si>
  <si>
    <t>probability</t>
  </si>
  <si>
    <t>reward</t>
  </si>
  <si>
    <t>boiler</t>
  </si>
  <si>
    <t>written</t>
  </si>
  <si>
    <t>shoot</t>
  </si>
  <si>
    <t>gun</t>
  </si>
  <si>
    <t>high temperature</t>
  </si>
  <si>
    <t>cheap</t>
  </si>
  <si>
    <t>developing countries</t>
  </si>
  <si>
    <t>result</t>
  </si>
  <si>
    <t>boring</t>
  </si>
  <si>
    <t>extra workload</t>
  </si>
  <si>
    <t>job opportunities</t>
  </si>
  <si>
    <t>higher fees</t>
  </si>
  <si>
    <t>cashier</t>
  </si>
  <si>
    <t>peg</t>
  </si>
  <si>
    <t>hazel</t>
  </si>
  <si>
    <t>scaffold</t>
  </si>
  <si>
    <t>Apple Day</t>
  </si>
  <si>
    <t>bank robbery</t>
  </si>
  <si>
    <t>director</t>
  </si>
  <si>
    <t>lookout point</t>
  </si>
  <si>
    <t>railway station</t>
  </si>
  <si>
    <t>apple juice</t>
  </si>
  <si>
    <t>kitchen area</t>
  </si>
  <si>
    <t>city council</t>
  </si>
  <si>
    <t>special computer</t>
  </si>
  <si>
    <t>retire house</t>
  </si>
  <si>
    <t>local pet shop</t>
  </si>
  <si>
    <t>database</t>
  </si>
  <si>
    <t>indoor</t>
  </si>
  <si>
    <t>mask</t>
  </si>
  <si>
    <t>purple</t>
  </si>
  <si>
    <t>socialise</t>
  </si>
  <si>
    <t>recruitment</t>
  </si>
  <si>
    <t>lifting</t>
  </si>
  <si>
    <t>heavy items</t>
  </si>
  <si>
    <t>watering</t>
  </si>
  <si>
    <t>east</t>
  </si>
  <si>
    <t>state</t>
  </si>
  <si>
    <t>general</t>
  </si>
  <si>
    <t>zoom</t>
  </si>
  <si>
    <t>postage</t>
  </si>
  <si>
    <t>artist</t>
  </si>
  <si>
    <t>orientation</t>
  </si>
  <si>
    <t>TV</t>
  </si>
  <si>
    <t>judo</t>
  </si>
  <si>
    <t>regional</t>
  </si>
  <si>
    <t>canteen</t>
  </si>
  <si>
    <t>translator</t>
  </si>
  <si>
    <t>grocery</t>
  </si>
  <si>
    <t>category</t>
  </si>
  <si>
    <t>juice</t>
  </si>
  <si>
    <t>ladder</t>
  </si>
  <si>
    <t>bucket</t>
  </si>
  <si>
    <t>receptionist</t>
  </si>
  <si>
    <t>go</t>
  </si>
  <si>
    <t>difficult</t>
  </si>
  <si>
    <t>sandy</t>
  </si>
  <si>
    <t>Mexico</t>
  </si>
  <si>
    <t>turn</t>
  </si>
  <si>
    <t>long stick</t>
  </si>
  <si>
    <t>young children</t>
  </si>
  <si>
    <t>changing room</t>
  </si>
  <si>
    <t>timetable</t>
  </si>
  <si>
    <t>learner</t>
  </si>
  <si>
    <t>navigation</t>
  </si>
  <si>
    <t>knee</t>
  </si>
  <si>
    <t>go upstairs</t>
  </si>
  <si>
    <t>stick</t>
  </si>
  <si>
    <t>a clear argument</t>
    <phoneticPr fontId="2" type="noConversion"/>
  </si>
  <si>
    <t>newspapers</t>
  </si>
  <si>
    <t>potatoes</t>
  </si>
  <si>
    <t>tomatoes</t>
  </si>
  <si>
    <t>leaves</t>
  </si>
  <si>
    <t>outdoors</t>
  </si>
  <si>
    <t>approaches</t>
  </si>
  <si>
    <t>chemicals</t>
  </si>
  <si>
    <t>facilities</t>
  </si>
  <si>
    <t>varies</t>
  </si>
  <si>
    <t>sandglasses</t>
  </si>
  <si>
    <t>sales</t>
  </si>
  <si>
    <t>taxes</t>
  </si>
  <si>
    <t>glasses</t>
  </si>
  <si>
    <t>windows</t>
  </si>
  <si>
    <t>salads</t>
  </si>
  <si>
    <t>skills</t>
  </si>
  <si>
    <t>relatives</t>
  </si>
  <si>
    <t>videos</t>
  </si>
  <si>
    <t>eggs</t>
  </si>
  <si>
    <t>CDs</t>
  </si>
  <si>
    <t>boxes</t>
    <phoneticPr fontId="2" type="noConversion"/>
  </si>
  <si>
    <t>cakes</t>
    <phoneticPr fontId="2" type="noConversion"/>
  </si>
  <si>
    <t>candles</t>
    <phoneticPr fontId="2" type="noConversion"/>
  </si>
  <si>
    <t>downstairs</t>
    <phoneticPr fontId="2" type="noConversion"/>
  </si>
  <si>
    <t>drinks</t>
    <phoneticPr fontId="2" type="noConversion"/>
  </si>
  <si>
    <t>ferries</t>
    <phoneticPr fontId="2" type="noConversion"/>
  </si>
  <si>
    <t>flowers</t>
    <phoneticPr fontId="2" type="noConversion"/>
  </si>
  <si>
    <t>fruits</t>
    <phoneticPr fontId="2" type="noConversion"/>
  </si>
  <si>
    <t>goods</t>
    <phoneticPr fontId="2" type="noConversion"/>
  </si>
  <si>
    <t>knives</t>
    <phoneticPr fontId="2" type="noConversion"/>
  </si>
  <si>
    <t>machines</t>
    <phoneticPr fontId="2" type="noConversion"/>
  </si>
  <si>
    <t>parents</t>
    <phoneticPr fontId="2" type="noConversion"/>
  </si>
  <si>
    <t>songs</t>
    <phoneticPr fontId="2" type="noConversion"/>
  </si>
  <si>
    <t>statistic</t>
    <phoneticPr fontId="2" type="noConversion"/>
  </si>
  <si>
    <t>streets</t>
    <phoneticPr fontId="2" type="noConversion"/>
  </si>
  <si>
    <t>teenagers</t>
    <phoneticPr fontId="2" type="noConversion"/>
  </si>
  <si>
    <t>tutorials</t>
    <phoneticPr fontId="2" type="noConversion"/>
  </si>
  <si>
    <t>volcanoes</t>
    <phoneticPr fontId="2" type="noConversion"/>
  </si>
  <si>
    <t>weekdays</t>
    <phoneticPr fontId="2" type="noConversion"/>
  </si>
  <si>
    <t>neighbours</t>
    <phoneticPr fontId="2" type="noConversion"/>
  </si>
  <si>
    <t>microchip</t>
    <phoneticPr fontId="2" type="noConversion"/>
  </si>
  <si>
    <t>midnight</t>
    <phoneticPr fontId="2" type="noConversion"/>
  </si>
  <si>
    <t>midweek</t>
    <phoneticPr fontId="2" type="noConversion"/>
  </si>
  <si>
    <t>plant species</t>
    <phoneticPr fontId="2" type="noConversion"/>
  </si>
  <si>
    <t>suncream</t>
    <phoneticPr fontId="2" type="noConversion"/>
  </si>
  <si>
    <t>surface area</t>
    <phoneticPr fontId="2" type="noConversion"/>
  </si>
  <si>
    <t>flamingo</t>
    <phoneticPr fontId="2" type="noConversion"/>
  </si>
  <si>
    <t>flamingos</t>
    <phoneticPr fontId="2" type="noConversion"/>
  </si>
  <si>
    <t>hardworking</t>
    <phoneticPr fontId="2" type="noConversion"/>
  </si>
  <si>
    <t>eye contact</t>
    <phoneticPr fontId="2" type="noConversion"/>
  </si>
  <si>
    <t>nonsmoking</t>
    <phoneticPr fontId="2" type="noConversion"/>
  </si>
  <si>
    <t>spice</t>
    <phoneticPr fontId="2" type="noConversion"/>
  </si>
  <si>
    <t>spices</t>
    <phoneticPr fontId="2" type="noConversion"/>
  </si>
  <si>
    <t>U.K.</t>
    <phoneticPr fontId="2" type="noConversion"/>
  </si>
  <si>
    <t>well-organised</t>
    <phoneticPr fontId="2" type="noConversion"/>
  </si>
  <si>
    <t>summarise</t>
    <phoneticPr fontId="2" type="noConversion"/>
  </si>
  <si>
    <t>fertilise</t>
    <phoneticPr fontId="2" type="noConversion"/>
  </si>
  <si>
    <t>garden</t>
    <phoneticPr fontId="2" type="noConversion"/>
  </si>
  <si>
    <t>birds</t>
    <phoneticPr fontId="2" type="noConversion"/>
  </si>
  <si>
    <t>glass</t>
    <phoneticPr fontId="2" type="noConversion"/>
  </si>
  <si>
    <t>lights</t>
    <phoneticPr fontId="2" type="noConversion"/>
  </si>
  <si>
    <t>cities</t>
    <phoneticPr fontId="2" type="noConversion"/>
  </si>
  <si>
    <t>forests</t>
    <phoneticPr fontId="2" type="noConversion"/>
  </si>
  <si>
    <t>schools</t>
    <phoneticPr fontId="2" type="noConversion"/>
  </si>
  <si>
    <t>maps</t>
    <phoneticPr fontId="2" type="noConversion"/>
  </si>
  <si>
    <t>museums</t>
    <phoneticPr fontId="2" type="noConversion"/>
  </si>
  <si>
    <t>bones</t>
    <phoneticPr fontId="2" type="noConversion"/>
  </si>
  <si>
    <t>photos</t>
    <phoneticPr fontId="2" type="noConversion"/>
  </si>
  <si>
    <t>supermarkets</t>
    <phoneticPr fontId="2" type="noConversion"/>
  </si>
  <si>
    <t>beach</t>
    <phoneticPr fontId="2" type="noConversion"/>
  </si>
  <si>
    <t>insects</t>
    <phoneticPr fontId="2" type="noConversion"/>
  </si>
  <si>
    <t>helicopter</t>
    <phoneticPr fontId="2" type="noConversion"/>
  </si>
  <si>
    <t>radio</t>
    <phoneticPr fontId="2" type="noConversion"/>
  </si>
  <si>
    <t>references</t>
    <phoneticPr fontId="2" type="noConversion"/>
  </si>
  <si>
    <t>airport</t>
    <phoneticPr fontId="2" type="noConversion"/>
  </si>
  <si>
    <t>bikes</t>
    <phoneticPr fontId="2" type="noConversion"/>
  </si>
  <si>
    <t>factories</t>
    <phoneticPr fontId="2" type="noConversion"/>
  </si>
  <si>
    <t>computers</t>
    <phoneticPr fontId="2" type="noConversion"/>
  </si>
  <si>
    <t>mountain</t>
    <phoneticPr fontId="2" type="noConversion"/>
  </si>
  <si>
    <t>bicycle</t>
    <phoneticPr fontId="2" type="noConversion"/>
  </si>
  <si>
    <t>animals</t>
    <phoneticPr fontId="2" type="noConversion"/>
  </si>
  <si>
    <t>skill</t>
    <phoneticPr fontId="2" type="noConversion"/>
  </si>
  <si>
    <t>cultures</t>
    <phoneticPr fontId="2" type="noConversion"/>
  </si>
  <si>
    <t>students</t>
    <phoneticPr fontId="2" type="noConversion"/>
  </si>
  <si>
    <t>jobs</t>
    <phoneticPr fontId="2" type="noConversion"/>
  </si>
  <si>
    <t>questions</t>
    <phoneticPr fontId="2" type="noConversion"/>
  </si>
  <si>
    <t>relationships</t>
    <phoneticPr fontId="2" type="noConversion"/>
  </si>
  <si>
    <t>quality</t>
    <phoneticPr fontId="2" type="noConversion"/>
  </si>
  <si>
    <t>theatres</t>
    <phoneticPr fontId="2" type="noConversion"/>
  </si>
  <si>
    <t>teenager</t>
    <phoneticPr fontId="2" type="noConversion"/>
  </si>
  <si>
    <t>size</t>
    <phoneticPr fontId="2" type="noConversion"/>
  </si>
  <si>
    <t>flower</t>
    <phoneticPr fontId="2" type="noConversion"/>
  </si>
  <si>
    <t>risks</t>
    <phoneticPr fontId="2" type="noConversion"/>
  </si>
  <si>
    <t>rules</t>
    <phoneticPr fontId="2" type="noConversion"/>
  </si>
  <si>
    <t>scientists</t>
    <phoneticPr fontId="2" type="noConversion"/>
  </si>
  <si>
    <t>teachers</t>
    <phoneticPr fontId="2" type="noConversion"/>
  </si>
  <si>
    <t>activities</t>
    <phoneticPr fontId="2" type="noConversion"/>
  </si>
  <si>
    <t>accountants</t>
    <phoneticPr fontId="2" type="noConversion"/>
  </si>
  <si>
    <t>travel</t>
    <phoneticPr fontId="2" type="noConversion"/>
  </si>
  <si>
    <t>plates</t>
    <phoneticPr fontId="2" type="noConversion"/>
  </si>
  <si>
    <t>minerals</t>
    <phoneticPr fontId="2" type="noConversion"/>
  </si>
  <si>
    <t>locations</t>
    <phoneticPr fontId="2" type="noConversion"/>
  </si>
  <si>
    <t>lectures</t>
    <phoneticPr fontId="2" type="noConversion"/>
  </si>
  <si>
    <t>ideas</t>
    <phoneticPr fontId="2" type="noConversion"/>
  </si>
  <si>
    <t>holidays</t>
    <phoneticPr fontId="2" type="noConversion"/>
  </si>
  <si>
    <t>dances</t>
    <phoneticPr fontId="2" type="noConversion"/>
  </si>
  <si>
    <t>contract</t>
    <phoneticPr fontId="2" type="noConversion"/>
  </si>
  <si>
    <t>conferences</t>
    <phoneticPr fontId="2" type="noConversion"/>
  </si>
  <si>
    <t>castles</t>
    <phoneticPr fontId="2" type="noConversion"/>
  </si>
  <si>
    <t>brick</t>
    <phoneticPr fontId="2" type="noConversion"/>
  </si>
  <si>
    <t>band</t>
    <phoneticPr fontId="2" type="noConversion"/>
  </si>
  <si>
    <t>bags</t>
    <phoneticPr fontId="2" type="noConversion"/>
  </si>
  <si>
    <t>windows</t>
    <phoneticPr fontId="2" type="noConversion"/>
  </si>
  <si>
    <t>weekends</t>
    <phoneticPr fontId="2" type="noConversion"/>
  </si>
  <si>
    <t>trees</t>
    <phoneticPr fontId="2" type="noConversion"/>
  </si>
  <si>
    <t>tools</t>
    <phoneticPr fontId="2" type="noConversion"/>
  </si>
  <si>
    <t>teams</t>
    <phoneticPr fontId="2" type="noConversion"/>
  </si>
  <si>
    <t>science</t>
    <phoneticPr fontId="2" type="noConversion"/>
  </si>
  <si>
    <t>sales</t>
    <phoneticPr fontId="2" type="noConversion"/>
  </si>
  <si>
    <t>problem</t>
    <phoneticPr fontId="2" type="noConversion"/>
  </si>
  <si>
    <t>games</t>
    <phoneticPr fontId="2" type="noConversion"/>
  </si>
  <si>
    <t>clubs</t>
    <phoneticPr fontId="2" type="noConversion"/>
  </si>
  <si>
    <t>diseases</t>
    <phoneticPr fontId="2" type="noConversion"/>
  </si>
  <si>
    <t>groups</t>
    <phoneticPr fontId="2" type="noConversion"/>
  </si>
  <si>
    <t>nuts</t>
    <phoneticPr fontId="2" type="noConversion"/>
  </si>
  <si>
    <t>单词</t>
    <phoneticPr fontId="2" type="noConversion"/>
  </si>
  <si>
    <t>第一单元：本章均是机经考察频率在5次以上的高频拼写词汇，必须100%熟练掌握</t>
    <phoneticPr fontId="2" type="noConversion"/>
  </si>
  <si>
    <t>No</t>
    <phoneticPr fontId="2" type="noConversion"/>
  </si>
  <si>
    <t>第二单元：本章均是机经考察频率在3-4次的高频拼写词汇，必须100%熟练掌握</t>
    <phoneticPr fontId="2" type="noConversion"/>
  </si>
  <si>
    <t>第三单元：本章均是机经考察频率在2-3次以上的高频拼写词汇，必须100%熟练掌握</t>
    <phoneticPr fontId="2" type="noConversion"/>
  </si>
  <si>
    <t>第四单元：本章均是机经考察频率为2次的拼写词汇</t>
    <phoneticPr fontId="2" type="noConversion"/>
  </si>
  <si>
    <t>第五单元：本章均是机经考察频率为1次的拼写词汇</t>
    <phoneticPr fontId="2" type="noConversion"/>
  </si>
  <si>
    <t>第六单元：本章均是机经考察频率为1次的拼写词汇</t>
    <phoneticPr fontId="2" type="noConversion"/>
  </si>
  <si>
    <t>第七单元：本章均是机经考察频率为1次的拼写词汇</t>
    <phoneticPr fontId="2" type="noConversion"/>
  </si>
  <si>
    <t>emergency contact number</t>
    <phoneticPr fontId="2" type="noConversion"/>
  </si>
  <si>
    <t>horse riding</t>
    <phoneticPr fontId="2" type="noConversion"/>
  </si>
  <si>
    <t>bank statements</t>
    <phoneticPr fontId="2" type="noConversion"/>
  </si>
  <si>
    <t>case study</t>
    <phoneticPr fontId="2" type="noConversion"/>
  </si>
  <si>
    <t>files in colour</t>
    <phoneticPr fontId="2" type="noConversion"/>
  </si>
  <si>
    <t>long road</t>
    <phoneticPr fontId="2" type="noConversion"/>
  </si>
  <si>
    <t>open gallery</t>
    <phoneticPr fontId="2" type="noConversion"/>
  </si>
  <si>
    <t>order section</t>
    <phoneticPr fontId="2" type="noConversion"/>
  </si>
  <si>
    <t>Sound International</t>
    <phoneticPr fontId="2" type="noConversion"/>
  </si>
  <si>
    <t>部分词组可能是节目书目名称，没有具体意义，以掌握听写准确为准</t>
    <phoneticPr fontId="2" type="noConversion"/>
  </si>
  <si>
    <t>第八单元：词组</t>
    <phoneticPr fontId="2" type="noConversion"/>
  </si>
  <si>
    <t>第九单元：词组</t>
    <phoneticPr fontId="2" type="noConversion"/>
  </si>
  <si>
    <t>第十单元：词组</t>
    <phoneticPr fontId="2" type="noConversion"/>
  </si>
  <si>
    <t>第十一单元：单复数专练</t>
    <phoneticPr fontId="2" type="noConversion"/>
  </si>
  <si>
    <t>fast-food shop</t>
    <phoneticPr fontId="2" type="noConversion"/>
  </si>
  <si>
    <t>water</t>
    <phoneticPr fontId="2" type="noConversion"/>
  </si>
  <si>
    <t>听写</t>
    <phoneticPr fontId="2" type="noConversion"/>
  </si>
  <si>
    <t>判断</t>
    <phoneticPr fontId="2" type="noConversion"/>
  </si>
  <si>
    <t>本单元单词总数</t>
    <phoneticPr fontId="2" type="noConversion"/>
  </si>
  <si>
    <t>正确个数</t>
    <phoneticPr fontId="2" type="noConversion"/>
  </si>
  <si>
    <t>准确率</t>
    <phoneticPr fontId="2" type="noConversion"/>
  </si>
  <si>
    <t>判断结果</t>
    <phoneticPr fontId="2" type="noConversion"/>
  </si>
  <si>
    <t>使用说明：请在“听写”栏听写，表格会自动判断对错并统计准确率</t>
    <phoneticPr fontId="2" type="noConversion"/>
  </si>
  <si>
    <t>drinks and snacks</t>
    <phoneticPr fontId="2" type="noConversion"/>
  </si>
  <si>
    <t>behaviour</t>
    <phoneticPr fontId="2" type="noConversion"/>
  </si>
  <si>
    <t>email address</t>
    <phoneticPr fontId="2" type="noConversion"/>
  </si>
  <si>
    <t>tape measure</t>
    <phoneticPr fontId="2" type="noConversion"/>
  </si>
  <si>
    <t>harvested</t>
    <phoneticPr fontId="2" type="noConversion"/>
  </si>
  <si>
    <t>reservation</t>
  </si>
  <si>
    <t>synthesize</t>
  </si>
  <si>
    <t>autobiography</t>
  </si>
  <si>
    <t>route</t>
  </si>
  <si>
    <t>answer</t>
  </si>
  <si>
    <t>novelist</t>
  </si>
  <si>
    <t>account</t>
  </si>
  <si>
    <t>quantity</t>
  </si>
  <si>
    <t>experimental</t>
  </si>
  <si>
    <t>agent</t>
  </si>
  <si>
    <t>rate</t>
  </si>
  <si>
    <t>framework</t>
  </si>
  <si>
    <t>girl</t>
  </si>
  <si>
    <t>dolphin</t>
  </si>
  <si>
    <t>sequence</t>
  </si>
  <si>
    <t>fee</t>
  </si>
  <si>
    <t>horse</t>
  </si>
  <si>
    <t>mango</t>
  </si>
  <si>
    <t>event</t>
  </si>
  <si>
    <t>patience</t>
  </si>
  <si>
    <t>stage</t>
  </si>
  <si>
    <t>bad</t>
  </si>
  <si>
    <t>fortune</t>
  </si>
  <si>
    <t>open-minded</t>
  </si>
  <si>
    <t>comics</t>
  </si>
  <si>
    <t>experienced</t>
  </si>
  <si>
    <t>organisational</t>
  </si>
  <si>
    <t>feed</t>
  </si>
  <si>
    <t>damp</t>
  </si>
  <si>
    <t>surrounding</t>
  </si>
  <si>
    <t>identify</t>
  </si>
  <si>
    <t>formal</t>
  </si>
  <si>
    <t>inconclusive</t>
  </si>
  <si>
    <t>networker</t>
  </si>
  <si>
    <t>sheep</t>
  </si>
  <si>
    <t>unequal</t>
  </si>
  <si>
    <t>smoking</t>
  </si>
  <si>
    <t>volcanic</t>
  </si>
  <si>
    <t>response</t>
  </si>
  <si>
    <t>explanation</t>
  </si>
  <si>
    <t>solid</t>
  </si>
  <si>
    <t>confidential</t>
  </si>
  <si>
    <t>frustration</t>
  </si>
  <si>
    <t>bar</t>
  </si>
  <si>
    <t>chick</t>
  </si>
  <si>
    <t>full</t>
  </si>
  <si>
    <t>bronze</t>
  </si>
  <si>
    <t>welfare</t>
  </si>
  <si>
    <t>finger</t>
  </si>
  <si>
    <t>limited</t>
  </si>
  <si>
    <t>harvested</t>
  </si>
  <si>
    <t>showroom</t>
  </si>
  <si>
    <t>administrative</t>
  </si>
  <si>
    <t>opened</t>
  </si>
  <si>
    <t>limestone</t>
  </si>
  <si>
    <t>learn</t>
  </si>
  <si>
    <t>cleaned</t>
  </si>
  <si>
    <t>beat</t>
  </si>
  <si>
    <t>declining</t>
  </si>
  <si>
    <t>cooled</t>
  </si>
  <si>
    <t>military</t>
  </si>
  <si>
    <t>maintenance</t>
  </si>
  <si>
    <t>symbol</t>
  </si>
  <si>
    <t>achievement</t>
  </si>
  <si>
    <t>self-confident</t>
  </si>
  <si>
    <t>transparency</t>
  </si>
  <si>
    <t>situation</t>
  </si>
  <si>
    <t>progress</t>
  </si>
  <si>
    <t>skyscraper</t>
  </si>
  <si>
    <t>aspiration</t>
  </si>
  <si>
    <t>sunflower</t>
  </si>
  <si>
    <t>wooden</t>
  </si>
  <si>
    <t>style</t>
  </si>
  <si>
    <t>shared</t>
  </si>
  <si>
    <t>format</t>
  </si>
  <si>
    <t>man</t>
  </si>
  <si>
    <t>harmful</t>
  </si>
  <si>
    <t>flexibility</t>
  </si>
  <si>
    <t>wrong</t>
  </si>
  <si>
    <t>commuter</t>
  </si>
  <si>
    <t>last</t>
  </si>
  <si>
    <t>seagrass</t>
  </si>
  <si>
    <t>active</t>
  </si>
  <si>
    <t>entire</t>
  </si>
  <si>
    <t>birth</t>
  </si>
  <si>
    <t>donate</t>
  </si>
  <si>
    <t>inconvenient</t>
  </si>
  <si>
    <t>cooperation</t>
  </si>
  <si>
    <t>quote</t>
  </si>
  <si>
    <t>washbasin</t>
  </si>
  <si>
    <t>rich</t>
  </si>
  <si>
    <t>foreign</t>
  </si>
  <si>
    <t>第十二单元：单词更新</t>
    <phoneticPr fontId="2" type="noConversion"/>
  </si>
  <si>
    <t>第十三单元：词组更新</t>
    <phoneticPr fontId="2" type="noConversion"/>
  </si>
  <si>
    <t>side door</t>
  </si>
  <si>
    <t>Park Road</t>
  </si>
  <si>
    <t>IT course</t>
  </si>
  <si>
    <t>some trees</t>
  </si>
  <si>
    <t>group organiser</t>
  </si>
  <si>
    <t>rock and jazz</t>
  </si>
  <si>
    <t>legal advice</t>
  </si>
  <si>
    <t>recent photo</t>
  </si>
  <si>
    <t>diving mask</t>
  </si>
  <si>
    <t>free repair</t>
  </si>
  <si>
    <t>sun proof</t>
    <phoneticPr fontId="11" type="noConversion"/>
  </si>
  <si>
    <t>reusable bag</t>
  </si>
  <si>
    <t>socialize with people</t>
  </si>
  <si>
    <t>license to drive</t>
  </si>
  <si>
    <t>cultural awareness</t>
  </si>
  <si>
    <t>running tour</t>
  </si>
  <si>
    <t>fish dishes</t>
  </si>
  <si>
    <t>travel around</t>
  </si>
  <si>
    <t>coffee table</t>
  </si>
  <si>
    <t>cupboard or bookshelf</t>
  </si>
  <si>
    <t>long road runner</t>
  </si>
  <si>
    <t>family use</t>
  </si>
  <si>
    <t>at night</t>
  </si>
  <si>
    <t>beach soccer</t>
  </si>
  <si>
    <t>grocery store</t>
  </si>
  <si>
    <t>swimming coach</t>
  </si>
  <si>
    <t>King Room</t>
  </si>
  <si>
    <t>iced coffee</t>
  </si>
  <si>
    <t>electronic product</t>
  </si>
  <si>
    <t>mountain hike</t>
  </si>
  <si>
    <t>boat trip</t>
  </si>
  <si>
    <t>by the door</t>
  </si>
  <si>
    <t>Bird Park</t>
  </si>
  <si>
    <t>twice a week</t>
  </si>
  <si>
    <t>New Opera</t>
  </si>
  <si>
    <t>collect shells</t>
  </si>
  <si>
    <t>watering plants</t>
  </si>
  <si>
    <t>end of the month</t>
    <phoneticPr fontId="11" type="noConversion"/>
  </si>
  <si>
    <t>zoom lens</t>
  </si>
  <si>
    <t>museum centre</t>
  </si>
  <si>
    <t>modern play</t>
  </si>
  <si>
    <t>no nuts</t>
  </si>
  <si>
    <t>north island</t>
  </si>
  <si>
    <t>flower shop</t>
  </si>
  <si>
    <t>side entrance</t>
  </si>
  <si>
    <t>new customer</t>
  </si>
  <si>
    <t>party wears</t>
  </si>
  <si>
    <t>North Bay</t>
  </si>
  <si>
    <t>white bar</t>
  </si>
  <si>
    <t>blue gate</t>
  </si>
  <si>
    <t>every second week</t>
  </si>
  <si>
    <t>a yellow box</t>
  </si>
  <si>
    <t>model wooden truck</t>
  </si>
  <si>
    <t>basic technology</t>
  </si>
  <si>
    <t>free post</t>
  </si>
  <si>
    <t>drawing club</t>
  </si>
  <si>
    <t>drama club</t>
  </si>
  <si>
    <t>artists club</t>
  </si>
  <si>
    <t>card number</t>
  </si>
  <si>
    <t>conference room</t>
  </si>
  <si>
    <t>mixed table</t>
  </si>
  <si>
    <t>river lane</t>
  </si>
  <si>
    <t>after school</t>
  </si>
  <si>
    <t>top mount</t>
  </si>
  <si>
    <t>silver-coloured cloth</t>
  </si>
  <si>
    <t>Friday evening</t>
  </si>
  <si>
    <t>River Avenue</t>
  </si>
  <si>
    <t>leave a message</t>
  </si>
  <si>
    <t>Spring Street</t>
  </si>
  <si>
    <t>variety of food</t>
  </si>
  <si>
    <t>Central Hotel</t>
  </si>
  <si>
    <t>test driving</t>
  </si>
  <si>
    <t>Summer Palace</t>
  </si>
  <si>
    <t>first traffic light</t>
  </si>
  <si>
    <t>first Tuesday</t>
  </si>
  <si>
    <t>answering the phone</t>
  </si>
  <si>
    <t>good rest</t>
  </si>
  <si>
    <t>by train</t>
  </si>
  <si>
    <t>farm work</t>
  </si>
  <si>
    <t>West Lake</t>
  </si>
  <si>
    <t>make invitations</t>
  </si>
  <si>
    <t>cold drinks</t>
  </si>
  <si>
    <t>hot buffet</t>
  </si>
  <si>
    <t>paper napkins</t>
  </si>
  <si>
    <t>Middle Street</t>
  </si>
  <si>
    <t>switch off</t>
  </si>
  <si>
    <t>next Tuesday</t>
  </si>
  <si>
    <t>client engineer</t>
  </si>
  <si>
    <t>share room</t>
  </si>
  <si>
    <t>business area</t>
  </si>
  <si>
    <t>goods for sale</t>
  </si>
  <si>
    <t>vegetarian food</t>
  </si>
  <si>
    <t>Park Street</t>
  </si>
  <si>
    <t>Green Street</t>
  </si>
  <si>
    <t>meet teachers</t>
  </si>
  <si>
    <t>the lead</t>
  </si>
  <si>
    <t>the sheet</t>
  </si>
  <si>
    <t>business district</t>
  </si>
  <si>
    <t>play well</t>
  </si>
  <si>
    <t>seating capacity</t>
  </si>
  <si>
    <t>Cuban Life</t>
  </si>
  <si>
    <t>right labels</t>
  </si>
  <si>
    <t>old airport</t>
  </si>
  <si>
    <t>short equipment</t>
  </si>
  <si>
    <t>local heroes</t>
  </si>
  <si>
    <t>recent reward</t>
  </si>
  <si>
    <t>learning zone</t>
  </si>
  <si>
    <t>member restaurant</t>
  </si>
  <si>
    <t>gallery shop</t>
  </si>
  <si>
    <t>historical photos</t>
  </si>
  <si>
    <t>cinema zone</t>
  </si>
  <si>
    <t>meeting point</t>
  </si>
  <si>
    <t>mixed ages</t>
  </si>
  <si>
    <t>natural life</t>
  </si>
  <si>
    <t>real life</t>
  </si>
  <si>
    <t>total block</t>
  </si>
  <si>
    <t>plastic folder</t>
  </si>
  <si>
    <t>Avenue of flags</t>
  </si>
  <si>
    <t>visitor centre</t>
  </si>
  <si>
    <t>bird room</t>
  </si>
  <si>
    <t>a retire house</t>
  </si>
  <si>
    <t>junction six</t>
  </si>
  <si>
    <t>computer problems</t>
  </si>
  <si>
    <t>too close</t>
  </si>
  <si>
    <t>gas tanks</t>
  </si>
  <si>
    <t>late afternoon</t>
  </si>
  <si>
    <t>not any coloured</t>
  </si>
  <si>
    <t>monthly magazines</t>
  </si>
  <si>
    <t>oil filter</t>
  </si>
  <si>
    <t>telephone the employer</t>
  </si>
  <si>
    <t>by boat</t>
  </si>
  <si>
    <t>ride bikes</t>
  </si>
  <si>
    <t>rose garden</t>
  </si>
  <si>
    <t>family ticket</t>
  </si>
  <si>
    <t>this weekend</t>
  </si>
  <si>
    <t>sport articles</t>
  </si>
  <si>
    <t>less than a week</t>
  </si>
  <si>
    <t>sports shoes</t>
  </si>
  <si>
    <t>a person</t>
  </si>
  <si>
    <t>alarming system</t>
  </si>
  <si>
    <t>river trip</t>
  </si>
  <si>
    <t>television programme</t>
  </si>
  <si>
    <t>eight products</t>
  </si>
  <si>
    <t>tuition waived</t>
  </si>
  <si>
    <t>cleaning products</t>
  </si>
  <si>
    <t>an apartment</t>
  </si>
  <si>
    <t>project online</t>
  </si>
  <si>
    <t>one sentence</t>
  </si>
  <si>
    <t>lab report</t>
  </si>
  <si>
    <t>five minutes</t>
  </si>
  <si>
    <t>ground plan</t>
  </si>
  <si>
    <t>unanswered questions</t>
  </si>
  <si>
    <t>undeveloped area</t>
  </si>
  <si>
    <t>social interactions</t>
  </si>
  <si>
    <t>unexpected noise</t>
  </si>
  <si>
    <t>third year</t>
  </si>
  <si>
    <t>more time</t>
  </si>
  <si>
    <t>student loans</t>
  </si>
  <si>
    <t>oral exam</t>
  </si>
  <si>
    <t>identify card</t>
  </si>
  <si>
    <t>a general discussion</t>
  </si>
  <si>
    <t>student union</t>
  </si>
  <si>
    <t>digestive problem</t>
  </si>
  <si>
    <t>higher car taxes</t>
  </si>
  <si>
    <t>temple walls</t>
  </si>
  <si>
    <t>the big toe</t>
  </si>
  <si>
    <t>remove out</t>
  </si>
  <si>
    <t>the ground</t>
  </si>
  <si>
    <t>two million passengers</t>
  </si>
  <si>
    <t>huge increase</t>
  </si>
  <si>
    <t>unsocial hours</t>
  </si>
  <si>
    <t>family relationship</t>
  </si>
  <si>
    <t>group relationship</t>
  </si>
  <si>
    <t>more costly</t>
  </si>
  <si>
    <t>chemical contaminants</t>
  </si>
  <si>
    <t>young people</t>
  </si>
  <si>
    <t>second floor</t>
  </si>
  <si>
    <t>corporation morality</t>
  </si>
  <si>
    <t>rare glass</t>
  </si>
  <si>
    <t>family expectation</t>
  </si>
  <si>
    <t>particular disease</t>
  </si>
  <si>
    <t>college research</t>
  </si>
  <si>
    <t>human activities</t>
  </si>
  <si>
    <t>natural subjects</t>
  </si>
  <si>
    <t>own subject</t>
  </si>
  <si>
    <t>gene diversity</t>
  </si>
  <si>
    <t>written language</t>
  </si>
  <si>
    <t>gold coins</t>
  </si>
  <si>
    <t>crop plant</t>
  </si>
  <si>
    <t>academic report</t>
  </si>
  <si>
    <t>nuts and fish</t>
  </si>
  <si>
    <t>muscle pain</t>
  </si>
  <si>
    <t>shark skin</t>
  </si>
  <si>
    <t>South Asia</t>
  </si>
  <si>
    <t>East Asia</t>
  </si>
  <si>
    <t>online shopping</t>
  </si>
  <si>
    <t>corporate loan</t>
  </si>
  <si>
    <t>negative thinking</t>
  </si>
  <si>
    <t>long life span</t>
  </si>
  <si>
    <t>healthy benefit</t>
  </si>
  <si>
    <t>nuclear power</t>
  </si>
  <si>
    <t>good facilities</t>
  </si>
  <si>
    <t>waste disposal</t>
  </si>
  <si>
    <t>knife handle</t>
  </si>
  <si>
    <t>economic depression</t>
  </si>
  <si>
    <t>fuel shortage</t>
  </si>
  <si>
    <t>machines or robots</t>
  </si>
  <si>
    <t>they do well</t>
  </si>
  <si>
    <t>ozone layer</t>
  </si>
  <si>
    <t>detailed notes</t>
  </si>
  <si>
    <t>sports equipment</t>
  </si>
  <si>
    <t>black bears</t>
  </si>
  <si>
    <t>extra resistance</t>
  </si>
  <si>
    <t>Central Street</t>
  </si>
  <si>
    <t>English literature</t>
  </si>
  <si>
    <t>practical skills</t>
  </si>
  <si>
    <t>petrol stations</t>
  </si>
  <si>
    <t>The Secret Garden</t>
  </si>
  <si>
    <t>abstract ideas</t>
  </si>
  <si>
    <t>darkness to lightness</t>
  </si>
  <si>
    <t>human companionship</t>
  </si>
  <si>
    <t>other colleagues</t>
  </si>
  <si>
    <t>watching time</t>
  </si>
  <si>
    <t>tennis courts</t>
  </si>
  <si>
    <t>early mornings</t>
  </si>
  <si>
    <t>grocery shopping</t>
  </si>
  <si>
    <t>registration office</t>
  </si>
  <si>
    <t>phone card</t>
  </si>
  <si>
    <t>role of motivation</t>
  </si>
  <si>
    <t>management of change</t>
  </si>
  <si>
    <t>nature of volunteering</t>
  </si>
  <si>
    <t>recycled glass</t>
  </si>
  <si>
    <t>local supermarket</t>
  </si>
  <si>
    <t>other planets</t>
  </si>
  <si>
    <t>future medicine</t>
  </si>
  <si>
    <t>traffic toy</t>
  </si>
  <si>
    <t>baseball coach</t>
  </si>
  <si>
    <t>rescue diver</t>
  </si>
  <si>
    <t>diving experience</t>
  </si>
  <si>
    <t>Saturday mornings</t>
  </si>
  <si>
    <t>paying attention</t>
  </si>
  <si>
    <t>market interview</t>
  </si>
  <si>
    <t>email attachment</t>
  </si>
  <si>
    <t>sea shores</t>
  </si>
  <si>
    <t>on edge</t>
  </si>
  <si>
    <t>genetic structure</t>
  </si>
  <si>
    <t>Computer as Teacher</t>
  </si>
  <si>
    <t>University of Melbourne</t>
  </si>
  <si>
    <t>top floor</t>
  </si>
  <si>
    <t>ground floor</t>
  </si>
  <si>
    <t>Palm Lounge</t>
  </si>
  <si>
    <t>textbook allowance</t>
  </si>
  <si>
    <t>grain patterns</t>
  </si>
  <si>
    <t>Cultural Centre</t>
  </si>
  <si>
    <t>yellow fever</t>
  </si>
  <si>
    <t>whole building</t>
  </si>
  <si>
    <t>container types</t>
  </si>
  <si>
    <t>material used</t>
  </si>
  <si>
    <t>rubber wheels</t>
  </si>
  <si>
    <t>every other week</t>
  </si>
  <si>
    <t>skills and experiences</t>
  </si>
  <si>
    <t>modules technology</t>
  </si>
  <si>
    <t>Math Department</t>
  </si>
  <si>
    <t>package labels</t>
  </si>
  <si>
    <t>pink and yellow</t>
  </si>
  <si>
    <t>The origins</t>
  </si>
  <si>
    <t>club room</t>
    <phoneticPr fontId="11" type="noConversion"/>
  </si>
  <si>
    <t>café</t>
    <phoneticPr fontId="2" type="noConversion"/>
  </si>
  <si>
    <t>additional fee</t>
    <phoneticPr fontId="2" type="noConversion"/>
  </si>
  <si>
    <t>furniture</t>
    <phoneticPr fontId="2" type="noConversion"/>
  </si>
  <si>
    <t>bird's nest</t>
  </si>
  <si>
    <t>Career's Office</t>
  </si>
  <si>
    <t>children's day</t>
  </si>
  <si>
    <t>animals' behaviour</t>
  </si>
  <si>
    <t>New Year's Day</t>
  </si>
  <si>
    <t>students' union</t>
  </si>
  <si>
    <t>sun's position</t>
  </si>
  <si>
    <t>your doctor's name</t>
  </si>
  <si>
    <t>Sport's Hall</t>
  </si>
  <si>
    <t>contaminant</t>
  </si>
  <si>
    <t>developing</t>
  </si>
  <si>
    <t>flute</t>
  </si>
  <si>
    <t>journalist</t>
  </si>
  <si>
    <t>mid-afternoon</t>
  </si>
  <si>
    <t>poetry</t>
  </si>
  <si>
    <t>related</t>
  </si>
  <si>
    <t>restroom</t>
  </si>
  <si>
    <t>shadow</t>
  </si>
  <si>
    <t>twin</t>
  </si>
  <si>
    <t>vitamin</t>
  </si>
  <si>
    <t>wetsuit</t>
  </si>
  <si>
    <t>addictive</t>
  </si>
  <si>
    <t>aid</t>
  </si>
  <si>
    <t>air-conditioning</t>
  </si>
  <si>
    <t>anger</t>
  </si>
  <si>
    <t>angry</t>
  </si>
  <si>
    <t>anniversary</t>
  </si>
  <si>
    <t>architecture</t>
  </si>
  <si>
    <t>assessment</t>
  </si>
  <si>
    <t>bee</t>
  </si>
  <si>
    <t>biscuit</t>
  </si>
  <si>
    <t>bread</t>
  </si>
  <si>
    <t>breath</t>
  </si>
  <si>
    <t>camping</t>
  </si>
  <si>
    <t>charge</t>
  </si>
  <si>
    <t>clubroom</t>
  </si>
  <si>
    <t>consume</t>
  </si>
  <si>
    <t>corridor</t>
  </si>
  <si>
    <t>cricket</t>
  </si>
  <si>
    <t>deck</t>
  </si>
  <si>
    <t>different</t>
  </si>
  <si>
    <t>dollar</t>
  </si>
  <si>
    <t>eagle</t>
  </si>
  <si>
    <t>electric</t>
  </si>
  <si>
    <t>endangered</t>
  </si>
  <si>
    <t>ferry</t>
  </si>
  <si>
    <t>fertility</t>
  </si>
  <si>
    <t>fog</t>
  </si>
  <si>
    <t>fox</t>
  </si>
  <si>
    <t>freezing</t>
  </si>
  <si>
    <t>front</t>
  </si>
  <si>
    <t>harmony</t>
  </si>
  <si>
    <t>hearing</t>
  </si>
  <si>
    <t>herd</t>
  </si>
  <si>
    <t>hull</t>
  </si>
  <si>
    <t>husband</t>
  </si>
  <si>
    <t>identical</t>
  </si>
  <si>
    <t>irrigate</t>
  </si>
  <si>
    <t>large</t>
  </si>
  <si>
    <t>leather</t>
  </si>
  <si>
    <t>leave</t>
  </si>
  <si>
    <t>lizard</t>
  </si>
  <si>
    <t>long-term</t>
  </si>
  <si>
    <t>luxury</t>
  </si>
  <si>
    <t>magic</t>
  </si>
  <si>
    <t>major</t>
  </si>
  <si>
    <t>malnutrition</t>
  </si>
  <si>
    <t>mice</t>
  </si>
  <si>
    <t>monopoly</t>
  </si>
  <si>
    <t>odour</t>
  </si>
  <si>
    <t>paradise</t>
  </si>
  <si>
    <t>passenger</t>
  </si>
  <si>
    <t>peace</t>
  </si>
  <si>
    <t>peak</t>
  </si>
  <si>
    <t>pharmacy</t>
  </si>
  <si>
    <t>pillow</t>
  </si>
  <si>
    <t>pioneer</t>
  </si>
  <si>
    <t>practical</t>
  </si>
  <si>
    <t>practice</t>
  </si>
  <si>
    <t>prevalent</t>
  </si>
  <si>
    <t>primary</t>
  </si>
  <si>
    <t>prisoner</t>
  </si>
  <si>
    <t>ranger</t>
  </si>
  <si>
    <t>react</t>
  </si>
  <si>
    <t>recognise</t>
  </si>
  <si>
    <t>recreation</t>
  </si>
  <si>
    <t>referee</t>
  </si>
  <si>
    <t>resort</t>
  </si>
  <si>
    <t>row</t>
  </si>
  <si>
    <t>runner</t>
  </si>
  <si>
    <t>safeguard</t>
  </si>
  <si>
    <t>self-locking</t>
  </si>
  <si>
    <t>servant</t>
  </si>
  <si>
    <t>shipment</t>
  </si>
  <si>
    <t>silence</t>
  </si>
  <si>
    <t>single</t>
  </si>
  <si>
    <t>sixth</t>
  </si>
  <si>
    <t>smaller</t>
  </si>
  <si>
    <t>snowboarding</t>
  </si>
  <si>
    <t>specimen</t>
  </si>
  <si>
    <t>spot</t>
  </si>
  <si>
    <t>stadium</t>
  </si>
  <si>
    <t>stare</t>
  </si>
  <si>
    <t>statement</t>
  </si>
  <si>
    <t>sticky</t>
  </si>
  <si>
    <t>suitable</t>
  </si>
  <si>
    <t>sunglasses</t>
  </si>
  <si>
    <t>talking</t>
  </si>
  <si>
    <t>thunder</t>
  </si>
  <si>
    <t>tidiness</t>
  </si>
  <si>
    <t>tradition</t>
  </si>
  <si>
    <t>trivial</t>
  </si>
  <si>
    <t>unemployment</t>
  </si>
  <si>
    <t>varnish</t>
  </si>
  <si>
    <t>visual</t>
  </si>
  <si>
    <t>visualisation</t>
  </si>
  <si>
    <t>wave</t>
  </si>
  <si>
    <t>weapon</t>
  </si>
  <si>
    <t>wolf</t>
  </si>
  <si>
    <t>zoo</t>
  </si>
  <si>
    <t>cement</t>
  </si>
  <si>
    <t>computer-aided</t>
  </si>
  <si>
    <t>deteriorate</t>
  </si>
  <si>
    <t>free</t>
  </si>
  <si>
    <t>frost</t>
  </si>
  <si>
    <t>funder</t>
  </si>
  <si>
    <t>implant</t>
  </si>
  <si>
    <t>orchestra</t>
  </si>
  <si>
    <t>plot</t>
  </si>
  <si>
    <t>poem</t>
  </si>
  <si>
    <t>prediction</t>
  </si>
  <si>
    <t>recorder</t>
  </si>
  <si>
    <t>sadness</t>
  </si>
  <si>
    <t>setting</t>
  </si>
  <si>
    <t>skim</t>
  </si>
  <si>
    <t>songwriter</t>
  </si>
  <si>
    <t>第十四单元：单词更新2</t>
    <phoneticPr fontId="2" type="noConversion"/>
  </si>
  <si>
    <t>第十五单元：词组更新2</t>
    <phoneticPr fontId="2" type="noConversion"/>
  </si>
  <si>
    <t>bird watching</t>
  </si>
  <si>
    <t>child seat</t>
  </si>
  <si>
    <t>driving licence</t>
  </si>
  <si>
    <t>gold coast</t>
  </si>
  <si>
    <t>maintenance issue</t>
  </si>
  <si>
    <t>2 pockets</t>
  </si>
  <si>
    <t>3 days ago</t>
  </si>
  <si>
    <t>a large office</t>
  </si>
  <si>
    <t>applicant form</t>
  </si>
  <si>
    <t>apron and sunglasses</t>
  </si>
  <si>
    <t>artist club</t>
  </si>
  <si>
    <t>black bear</t>
  </si>
  <si>
    <t>body fluids</t>
  </si>
  <si>
    <t>car numbers</t>
  </si>
  <si>
    <t>clear argument</t>
  </si>
  <si>
    <t>computer programme</t>
  </si>
  <si>
    <t>contractual issue</t>
  </si>
  <si>
    <t>country living</t>
  </si>
  <si>
    <t>course work</t>
  </si>
  <si>
    <t>culture context</t>
  </si>
  <si>
    <t>disabled people</t>
  </si>
  <si>
    <t>dolphins and whales</t>
  </si>
  <si>
    <t>egg cartons</t>
  </si>
  <si>
    <t>financial loss</t>
  </si>
  <si>
    <t>first aid</t>
  </si>
  <si>
    <t>first-year students</t>
  </si>
  <si>
    <t>formal clothes</t>
  </si>
  <si>
    <t>goat skin</t>
  </si>
  <si>
    <t>good pay</t>
  </si>
  <si>
    <t>grocery stores</t>
  </si>
  <si>
    <t>group trip</t>
  </si>
  <si>
    <t>head office</t>
  </si>
  <si>
    <t>high car taxes</t>
  </si>
  <si>
    <t>identifying hazards</t>
  </si>
  <si>
    <t>insurance company</t>
  </si>
  <si>
    <t>land erosion</t>
  </si>
  <si>
    <t>large slide</t>
  </si>
  <si>
    <t>leak water</t>
  </si>
  <si>
    <t>life science undergraduate</t>
  </si>
  <si>
    <t>lifting heavy items</t>
  </si>
  <si>
    <t>local market</t>
  </si>
  <si>
    <t>next week morning</t>
  </si>
  <si>
    <t>noisy disturbances</t>
  </si>
  <si>
    <t>objective matters</t>
  </si>
  <si>
    <t>own meal</t>
  </si>
  <si>
    <t>passive learners</t>
  </si>
  <si>
    <t>plan the time</t>
  </si>
  <si>
    <t>presentation skills</t>
  </si>
  <si>
    <t>radio signals</t>
  </si>
  <si>
    <t>rock climbing</t>
  </si>
  <si>
    <t>safe environment</t>
  </si>
  <si>
    <t>sea lion</t>
  </si>
  <si>
    <t>sick pay</t>
  </si>
  <si>
    <t>small rockets</t>
  </si>
  <si>
    <t>special shuttle buses</t>
  </si>
  <si>
    <t>sports centre</t>
  </si>
  <si>
    <t>streets transport</t>
  </si>
  <si>
    <t>stress levels</t>
  </si>
  <si>
    <t>tape measurer</t>
  </si>
  <si>
    <t>textile factory</t>
  </si>
  <si>
    <t>TV reporter</t>
  </si>
  <si>
    <t>twin room</t>
  </si>
  <si>
    <t>wild condition</t>
  </si>
  <si>
    <t>young employee</t>
  </si>
  <si>
    <t>6-month certificate</t>
  </si>
  <si>
    <t>best location</t>
  </si>
  <si>
    <t>city walking tours</t>
  </si>
  <si>
    <t>cooking method</t>
  </si>
  <si>
    <t>daily basis</t>
  </si>
  <si>
    <t>digging skills</t>
  </si>
  <si>
    <t>displays and products</t>
  </si>
  <si>
    <t>electric field</t>
  </si>
  <si>
    <t>every hour</t>
  </si>
  <si>
    <t>experienced musicians</t>
  </si>
  <si>
    <t>horizontally across</t>
  </si>
  <si>
    <t>hot spots</t>
  </si>
  <si>
    <t>lead guitar</t>
  </si>
  <si>
    <t>local newspaper</t>
  </si>
  <si>
    <t>Mobile film making</t>
  </si>
  <si>
    <t>new products</t>
  </si>
  <si>
    <t>next week</t>
  </si>
  <si>
    <t>Northern Europe</t>
  </si>
  <si>
    <t>on average</t>
  </si>
  <si>
    <t>one your diploma</t>
  </si>
  <si>
    <t>oral history</t>
  </si>
  <si>
    <t>physical movements</t>
  </si>
  <si>
    <t>plastic surgery</t>
  </si>
  <si>
    <t>primary and secondary schools</t>
  </si>
  <si>
    <t>profitable combination</t>
  </si>
  <si>
    <t>public performances</t>
  </si>
  <si>
    <t>rare creatures</t>
  </si>
  <si>
    <t>red footprints</t>
  </si>
  <si>
    <t>regularly replaced</t>
  </si>
  <si>
    <t>route book</t>
  </si>
  <si>
    <t>sandy soil</t>
  </si>
  <si>
    <t>top left-hand corner</t>
  </si>
  <si>
    <t>Tower of London</t>
  </si>
  <si>
    <t>types of cells</t>
  </si>
  <si>
    <t>university tour</t>
  </si>
  <si>
    <t>Why study media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</si>
</sst>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b/>
      <sz val="12"/>
      <color theme="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sz val="14"/>
      <color rgb="FFFF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</font>
    <font>
      <sz val="12"/>
      <color theme="1"/>
      <name val="Helvetica"/>
      <family val="2"/>
    </font>
    <font>
      <sz val="12"/>
      <color theme="1"/>
      <name val="Helvetica"/>
      <family val="1"/>
    </font>
    <font>
      <b/>
      <sz val="12"/>
      <name val="等线"/>
      <family val="4"/>
      <charset val="134"/>
      <scheme val="minor"/>
    </font>
    <font>
      <sz val="12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7" fillId="2" borderId="2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10" fontId="9" fillId="2" borderId="6" xfId="0" applyNumberFormat="1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2" borderId="11" xfId="0" applyFont="1" applyFill="1" applyBorder="1">
      <alignment vertical="center"/>
    </xf>
    <xf numFmtId="0" fontId="14" fillId="3" borderId="9" xfId="0" applyFont="1" applyFill="1" applyBorder="1">
      <alignment vertical="center"/>
    </xf>
    <xf numFmtId="0" fontId="15" fillId="0" borderId="0" xfId="0" applyFont="1">
      <alignment vertical="center"/>
    </xf>
    <xf numFmtId="0" fontId="3" fillId="3" borderId="0" xfId="0" applyFont="1" applyFill="1">
      <alignment vertical="center"/>
    </xf>
    <xf numFmtId="0" fontId="0" fillId="2" borderId="1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138E6-CD98-5C40-8289-51A7483F59E5}">
  <dimension ref="A1:T92"/>
  <sheetViews>
    <sheetView tabSelected="1" zoomScale="125" workbookViewId="0"/>
  </sheetViews>
  <sheetFormatPr baseColWidth="10" defaultRowHeight="14.25" customHeight="1"/>
  <cols>
    <col min="1" max="1" width="4.5" style="2" customWidth="1"/>
    <col min="3" max="3" width="2.6640625" hidden="1" customWidth="1"/>
    <col min="4" max="4" width="10" style="30" bestFit="1" customWidth="1"/>
    <col min="5" max="5" width="10.1640625" style="4" hidden="1" customWidth="1"/>
    <col min="6" max="6" width="5.1640625" style="2" customWidth="1"/>
    <col min="8" max="8" width="10.83203125" hidden="1" customWidth="1"/>
    <col min="10" max="10" width="10.83203125" style="4" hidden="1" customWidth="1"/>
    <col min="11" max="11" width="5.33203125" style="2" customWidth="1"/>
    <col min="13" max="13" width="10.83203125" hidden="1" customWidth="1"/>
    <col min="15" max="15" width="10.83203125" style="3" hidden="1" customWidth="1"/>
    <col min="16" max="16" width="19" bestFit="1" customWidth="1"/>
    <col min="17" max="17" width="18.1640625" customWidth="1"/>
    <col min="20" max="20" width="13" customWidth="1"/>
  </cols>
  <sheetData>
    <row r="1" spans="1:20" ht="14.25" customHeight="1" thickBot="1">
      <c r="A1" s="15" t="s">
        <v>2673</v>
      </c>
      <c r="B1" s="16"/>
      <c r="C1" s="16"/>
      <c r="D1" s="28"/>
      <c r="E1" s="17"/>
      <c r="F1" s="16"/>
      <c r="G1" s="16"/>
      <c r="H1" s="16"/>
      <c r="I1" s="16"/>
      <c r="J1" s="17"/>
      <c r="K1" s="16"/>
      <c r="L1" s="16"/>
      <c r="M1" s="16"/>
      <c r="N1" s="18"/>
    </row>
    <row r="2" spans="1:20" ht="14.25" customHeight="1">
      <c r="A2" s="12" t="s">
        <v>2674</v>
      </c>
      <c r="B2" s="13" t="s">
        <v>2697</v>
      </c>
      <c r="C2" s="13" t="s">
        <v>2698</v>
      </c>
      <c r="D2" s="29" t="s">
        <v>2702</v>
      </c>
      <c r="E2" s="5"/>
      <c r="F2" s="12" t="s">
        <v>2674</v>
      </c>
      <c r="G2" s="13" t="s">
        <v>2697</v>
      </c>
      <c r="H2" s="13" t="s">
        <v>2672</v>
      </c>
      <c r="I2" s="14" t="s">
        <v>2702</v>
      </c>
      <c r="J2" s="5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20" ht="14.25" customHeight="1" thickBot="1">
      <c r="A3" s="2">
        <v>1</v>
      </c>
      <c r="B3" t="s">
        <v>2696</v>
      </c>
      <c r="C3" s="1" t="s">
        <v>13</v>
      </c>
      <c r="D3" s="30" t="str">
        <f>IF(B3=""," ",IF(B3=C3,"√","×"))</f>
        <v>√</v>
      </c>
      <c r="E3" s="4">
        <f>IF(D3="√",1,0)</f>
        <v>1</v>
      </c>
      <c r="F3" s="2">
        <v>90</v>
      </c>
      <c r="H3" s="1" t="s">
        <v>357</v>
      </c>
      <c r="I3" t="str">
        <f>IF(G3=""," ",IF(G3=H3,"√","×"))</f>
        <v xml:space="preserve"> </v>
      </c>
      <c r="J3" s="4">
        <f>IF(I3="√",1,0)</f>
        <v>0</v>
      </c>
      <c r="K3" s="2">
        <v>179</v>
      </c>
      <c r="M3" s="1" t="s">
        <v>232</v>
      </c>
      <c r="N3" t="str">
        <f>IF(L3=""," ",IF(L3=M3,"√","×"))</f>
        <v xml:space="preserve"> </v>
      </c>
      <c r="O3" s="3">
        <f>IF(N3="√",1,0)</f>
        <v>0</v>
      </c>
      <c r="P3" s="19" t="s">
        <v>2703</v>
      </c>
      <c r="Q3" s="20"/>
      <c r="R3" s="20"/>
      <c r="S3" s="20"/>
      <c r="T3" s="20"/>
    </row>
    <row r="4" spans="1:20" ht="14.25" customHeight="1">
      <c r="A4" s="2">
        <v>2</v>
      </c>
      <c r="B4" t="s">
        <v>2696</v>
      </c>
      <c r="C4" s="1" t="s">
        <v>239</v>
      </c>
      <c r="D4" s="30" t="str">
        <f t="shared" ref="D4:D34" si="0">IF(B4=""," ",IF(B4=C4,"√","×"))</f>
        <v>×</v>
      </c>
      <c r="E4" s="4">
        <f t="shared" ref="E4:E67" si="1">IF(D4="√",1,0)</f>
        <v>0</v>
      </c>
      <c r="F4" s="2">
        <v>91</v>
      </c>
      <c r="H4" s="1" t="s">
        <v>264</v>
      </c>
      <c r="I4" t="str">
        <f t="shared" ref="I4:I67" si="2">IF(G4=""," ",IF(G4=H4,"√","×"))</f>
        <v xml:space="preserve"> </v>
      </c>
      <c r="J4" s="4">
        <f t="shared" ref="J4:J67" si="3">IF(I4="√",1,0)</f>
        <v>0</v>
      </c>
      <c r="K4" s="2">
        <v>180</v>
      </c>
      <c r="M4" s="1" t="s">
        <v>637</v>
      </c>
      <c r="N4" t="str">
        <f>IF(L4=""," ",IF(OR(L4="cheque",L4="check"),"√","×"))</f>
        <v xml:space="preserve"> </v>
      </c>
      <c r="O4" s="3">
        <f t="shared" ref="O4:O67" si="4">IF(N4="√",1,0)</f>
        <v>0</v>
      </c>
      <c r="P4" s="6" t="s">
        <v>2699</v>
      </c>
      <c r="Q4" s="7">
        <v>265</v>
      </c>
    </row>
    <row r="5" spans="1:20" ht="14.25" customHeight="1">
      <c r="A5" s="2">
        <v>3</v>
      </c>
      <c r="C5" s="1" t="s">
        <v>141</v>
      </c>
      <c r="D5" s="30" t="str">
        <f t="shared" si="0"/>
        <v xml:space="preserve"> </v>
      </c>
      <c r="E5" s="4">
        <f t="shared" si="1"/>
        <v>0</v>
      </c>
      <c r="F5" s="2">
        <v>92</v>
      </c>
      <c r="H5" s="1" t="s">
        <v>528</v>
      </c>
      <c r="I5" t="str">
        <f t="shared" si="2"/>
        <v xml:space="preserve"> </v>
      </c>
      <c r="J5" s="4">
        <f t="shared" si="3"/>
        <v>0</v>
      </c>
      <c r="K5" s="2">
        <v>181</v>
      </c>
      <c r="M5" s="1" t="s">
        <v>116</v>
      </c>
      <c r="N5" t="str">
        <f t="shared" ref="N5:N67" si="5">IF(L5=""," ",IF(L5=M5,"√","×"))</f>
        <v xml:space="preserve"> </v>
      </c>
      <c r="O5" s="3">
        <f t="shared" si="4"/>
        <v>0</v>
      </c>
      <c r="P5" s="8" t="s">
        <v>2700</v>
      </c>
      <c r="Q5" s="9">
        <f>$E$92+$J$92+$O$92</f>
        <v>1</v>
      </c>
    </row>
    <row r="6" spans="1:20" ht="14.25" customHeight="1" thickBot="1">
      <c r="A6" s="2">
        <v>4</v>
      </c>
      <c r="C6" s="1" t="s">
        <v>245</v>
      </c>
      <c r="D6" s="30" t="str">
        <f t="shared" si="0"/>
        <v xml:space="preserve"> </v>
      </c>
      <c r="E6" s="4">
        <f t="shared" si="1"/>
        <v>0</v>
      </c>
      <c r="F6" s="2">
        <v>93</v>
      </c>
      <c r="H6" s="1" t="s">
        <v>44</v>
      </c>
      <c r="I6" t="str">
        <f t="shared" si="2"/>
        <v xml:space="preserve"> </v>
      </c>
      <c r="J6" s="4">
        <f t="shared" si="3"/>
        <v>0</v>
      </c>
      <c r="K6" s="2">
        <v>182</v>
      </c>
      <c r="M6" s="1" t="s">
        <v>680</v>
      </c>
      <c r="N6" t="str">
        <f t="shared" si="5"/>
        <v xml:space="preserve"> </v>
      </c>
      <c r="O6" s="3">
        <f t="shared" si="4"/>
        <v>0</v>
      </c>
      <c r="P6" s="10" t="s">
        <v>2701</v>
      </c>
      <c r="Q6" s="11">
        <f>Q5/Q4</f>
        <v>3.7735849056603774E-3</v>
      </c>
    </row>
    <row r="7" spans="1:20" ht="14.25" customHeight="1">
      <c r="A7" s="2">
        <v>5</v>
      </c>
      <c r="C7" s="1" t="s">
        <v>569</v>
      </c>
      <c r="D7" s="30" t="str">
        <f t="shared" si="0"/>
        <v xml:space="preserve"> </v>
      </c>
      <c r="E7" s="4">
        <f t="shared" si="1"/>
        <v>0</v>
      </c>
      <c r="F7" s="2">
        <v>94</v>
      </c>
      <c r="H7" s="1" t="s">
        <v>31</v>
      </c>
      <c r="I7" t="str">
        <f t="shared" si="2"/>
        <v xml:space="preserve"> </v>
      </c>
      <c r="J7" s="4">
        <f t="shared" si="3"/>
        <v>0</v>
      </c>
      <c r="K7" s="2">
        <v>183</v>
      </c>
      <c r="M7" s="1" t="s">
        <v>19</v>
      </c>
      <c r="N7" t="str">
        <f t="shared" si="5"/>
        <v xml:space="preserve"> </v>
      </c>
      <c r="O7" s="3">
        <f t="shared" si="4"/>
        <v>0</v>
      </c>
    </row>
    <row r="8" spans="1:20" ht="14.25" customHeight="1">
      <c r="A8" s="2">
        <v>6</v>
      </c>
      <c r="C8" s="1" t="s">
        <v>15</v>
      </c>
      <c r="D8" s="30" t="str">
        <f t="shared" si="0"/>
        <v xml:space="preserve"> </v>
      </c>
      <c r="E8" s="4">
        <f t="shared" si="1"/>
        <v>0</v>
      </c>
      <c r="F8" s="2">
        <v>95</v>
      </c>
      <c r="H8" s="1" t="s">
        <v>223</v>
      </c>
      <c r="I8" t="str">
        <f t="shared" si="2"/>
        <v xml:space="preserve"> </v>
      </c>
      <c r="J8" s="4">
        <f t="shared" si="3"/>
        <v>0</v>
      </c>
      <c r="K8" s="2">
        <v>184</v>
      </c>
      <c r="M8" s="1" t="s">
        <v>1335</v>
      </c>
      <c r="N8" t="str">
        <f t="shared" si="5"/>
        <v xml:space="preserve"> </v>
      </c>
      <c r="O8" s="3">
        <f t="shared" si="4"/>
        <v>0</v>
      </c>
    </row>
    <row r="9" spans="1:20" ht="14.25" customHeight="1">
      <c r="A9" s="2">
        <v>7</v>
      </c>
      <c r="C9" s="1" t="s">
        <v>35</v>
      </c>
      <c r="D9" s="30" t="str">
        <f t="shared" si="0"/>
        <v xml:space="preserve"> </v>
      </c>
      <c r="E9" s="4">
        <f t="shared" si="1"/>
        <v>0</v>
      </c>
      <c r="F9" s="2">
        <v>96</v>
      </c>
      <c r="H9" s="1" t="s">
        <v>398</v>
      </c>
      <c r="I9" t="str">
        <f t="shared" si="2"/>
        <v xml:space="preserve"> </v>
      </c>
      <c r="J9" s="4">
        <f t="shared" si="3"/>
        <v>0</v>
      </c>
      <c r="K9" s="2">
        <v>185</v>
      </c>
      <c r="M9" s="1" t="s">
        <v>490</v>
      </c>
      <c r="N9" t="str">
        <f t="shared" si="5"/>
        <v xml:space="preserve"> </v>
      </c>
      <c r="O9" s="3">
        <f t="shared" si="4"/>
        <v>0</v>
      </c>
    </row>
    <row r="10" spans="1:20" ht="14.25" customHeight="1">
      <c r="A10" s="2">
        <v>8</v>
      </c>
      <c r="C10" s="1" t="s">
        <v>374</v>
      </c>
      <c r="D10" s="30" t="str">
        <f t="shared" si="0"/>
        <v xml:space="preserve"> </v>
      </c>
      <c r="E10" s="4">
        <f t="shared" si="1"/>
        <v>0</v>
      </c>
      <c r="F10" s="2">
        <v>97</v>
      </c>
      <c r="H10" s="1" t="s">
        <v>1</v>
      </c>
      <c r="I10" t="str">
        <f t="shared" si="2"/>
        <v xml:space="preserve"> </v>
      </c>
      <c r="J10" s="4">
        <f t="shared" si="3"/>
        <v>0</v>
      </c>
      <c r="K10" s="2">
        <v>186</v>
      </c>
      <c r="M10" s="1" t="s">
        <v>345</v>
      </c>
      <c r="N10" t="str">
        <f t="shared" si="5"/>
        <v xml:space="preserve"> </v>
      </c>
      <c r="O10" s="3">
        <f t="shared" si="4"/>
        <v>0</v>
      </c>
    </row>
    <row r="11" spans="1:20" ht="14.25" customHeight="1">
      <c r="A11" s="2">
        <v>9</v>
      </c>
      <c r="C11" s="1" t="s">
        <v>2</v>
      </c>
      <c r="D11" s="30" t="str">
        <f t="shared" si="0"/>
        <v xml:space="preserve"> </v>
      </c>
      <c r="E11" s="4">
        <f t="shared" si="1"/>
        <v>0</v>
      </c>
      <c r="F11" s="2">
        <v>98</v>
      </c>
      <c r="H11" s="1" t="s">
        <v>442</v>
      </c>
      <c r="I11" t="str">
        <f t="shared" si="2"/>
        <v xml:space="preserve"> </v>
      </c>
      <c r="J11" s="4">
        <f t="shared" si="3"/>
        <v>0</v>
      </c>
      <c r="K11" s="2">
        <v>187</v>
      </c>
      <c r="M11" s="1" t="s">
        <v>198</v>
      </c>
      <c r="N11" t="str">
        <f t="shared" si="5"/>
        <v xml:space="preserve"> </v>
      </c>
      <c r="O11" s="3">
        <f t="shared" si="4"/>
        <v>0</v>
      </c>
    </row>
    <row r="12" spans="1:20" ht="14.25" customHeight="1">
      <c r="A12" s="2">
        <v>10</v>
      </c>
      <c r="C12" s="1" t="s">
        <v>190</v>
      </c>
      <c r="D12" s="30" t="str">
        <f t="shared" si="0"/>
        <v xml:space="preserve"> </v>
      </c>
      <c r="E12" s="4">
        <f t="shared" si="1"/>
        <v>0</v>
      </c>
      <c r="F12" s="2">
        <v>99</v>
      </c>
      <c r="H12" s="1" t="s">
        <v>249</v>
      </c>
      <c r="I12" t="str">
        <f t="shared" si="2"/>
        <v xml:space="preserve"> </v>
      </c>
      <c r="J12" s="4">
        <f t="shared" si="3"/>
        <v>0</v>
      </c>
      <c r="K12" s="2">
        <v>188</v>
      </c>
      <c r="M12" s="1" t="s">
        <v>358</v>
      </c>
      <c r="N12" t="str">
        <f t="shared" si="5"/>
        <v xml:space="preserve"> </v>
      </c>
      <c r="O12" s="3">
        <f t="shared" si="4"/>
        <v>0</v>
      </c>
    </row>
    <row r="13" spans="1:20" ht="14.25" customHeight="1">
      <c r="A13" s="2">
        <v>11</v>
      </c>
      <c r="C13" s="1" t="s">
        <v>211</v>
      </c>
      <c r="D13" s="30" t="str">
        <f t="shared" si="0"/>
        <v xml:space="preserve"> </v>
      </c>
      <c r="E13" s="4">
        <f t="shared" si="1"/>
        <v>0</v>
      </c>
      <c r="F13" s="2">
        <v>100</v>
      </c>
      <c r="H13" s="1" t="s">
        <v>308</v>
      </c>
      <c r="I13" t="str">
        <f t="shared" si="2"/>
        <v xml:space="preserve"> </v>
      </c>
      <c r="J13" s="4">
        <f t="shared" si="3"/>
        <v>0</v>
      </c>
      <c r="K13" s="2">
        <v>189</v>
      </c>
      <c r="M13" s="1" t="s">
        <v>1565</v>
      </c>
      <c r="N13" t="str">
        <f t="shared" si="5"/>
        <v xml:space="preserve"> </v>
      </c>
      <c r="O13" s="3">
        <f t="shared" si="4"/>
        <v>0</v>
      </c>
    </row>
    <row r="14" spans="1:20" ht="14.25" customHeight="1">
      <c r="A14" s="2">
        <v>12</v>
      </c>
      <c r="C14" s="1" t="s">
        <v>251</v>
      </c>
      <c r="D14" s="30" t="str">
        <f t="shared" si="0"/>
        <v xml:space="preserve"> </v>
      </c>
      <c r="E14" s="4">
        <f t="shared" si="1"/>
        <v>0</v>
      </c>
      <c r="F14" s="2">
        <v>101</v>
      </c>
      <c r="H14" s="1" t="s">
        <v>492</v>
      </c>
      <c r="I14" t="str">
        <f t="shared" si="2"/>
        <v xml:space="preserve"> </v>
      </c>
      <c r="J14" s="4">
        <f t="shared" si="3"/>
        <v>0</v>
      </c>
      <c r="K14" s="2">
        <v>190</v>
      </c>
      <c r="M14" s="1" t="s">
        <v>96</v>
      </c>
      <c r="N14" t="str">
        <f t="shared" si="5"/>
        <v xml:space="preserve"> </v>
      </c>
      <c r="O14" s="3">
        <f t="shared" si="4"/>
        <v>0</v>
      </c>
    </row>
    <row r="15" spans="1:20" ht="14.25" customHeight="1">
      <c r="A15" s="2">
        <v>13</v>
      </c>
      <c r="C15" s="1" t="s">
        <v>159</v>
      </c>
      <c r="D15" s="30" t="str">
        <f t="shared" si="0"/>
        <v xml:space="preserve"> </v>
      </c>
      <c r="E15" s="4">
        <f t="shared" si="1"/>
        <v>0</v>
      </c>
      <c r="F15" s="2">
        <v>102</v>
      </c>
      <c r="H15" s="1" t="s">
        <v>475</v>
      </c>
      <c r="I15" t="str">
        <f t="shared" si="2"/>
        <v xml:space="preserve"> </v>
      </c>
      <c r="J15" s="4">
        <f t="shared" si="3"/>
        <v>0</v>
      </c>
      <c r="K15" s="2">
        <v>191</v>
      </c>
      <c r="M15" s="1" t="s">
        <v>136</v>
      </c>
      <c r="N15" t="str">
        <f t="shared" si="5"/>
        <v xml:space="preserve"> </v>
      </c>
      <c r="O15" s="3">
        <f t="shared" si="4"/>
        <v>0</v>
      </c>
    </row>
    <row r="16" spans="1:20" ht="14.25" customHeight="1">
      <c r="A16" s="2">
        <v>14</v>
      </c>
      <c r="C16" s="1" t="s">
        <v>260</v>
      </c>
      <c r="D16" s="30" t="str">
        <f t="shared" si="0"/>
        <v xml:space="preserve"> </v>
      </c>
      <c r="E16" s="4">
        <f t="shared" si="1"/>
        <v>0</v>
      </c>
      <c r="F16" s="2">
        <v>103</v>
      </c>
      <c r="H16" s="1" t="s">
        <v>229</v>
      </c>
      <c r="I16" t="str">
        <f t="shared" si="2"/>
        <v xml:space="preserve"> </v>
      </c>
      <c r="J16" s="4">
        <f t="shared" si="3"/>
        <v>0</v>
      </c>
      <c r="K16" s="2">
        <v>192</v>
      </c>
      <c r="M16" s="1" t="s">
        <v>898</v>
      </c>
      <c r="N16" t="str">
        <f t="shared" si="5"/>
        <v xml:space="preserve"> </v>
      </c>
      <c r="O16" s="3">
        <f t="shared" si="4"/>
        <v>0</v>
      </c>
    </row>
    <row r="17" spans="1:15" ht="14.25" customHeight="1">
      <c r="A17" s="2">
        <v>15</v>
      </c>
      <c r="C17" s="1" t="s">
        <v>156</v>
      </c>
      <c r="D17" s="30" t="str">
        <f t="shared" si="0"/>
        <v xml:space="preserve"> </v>
      </c>
      <c r="E17" s="4">
        <f t="shared" si="1"/>
        <v>0</v>
      </c>
      <c r="F17" s="2">
        <v>104</v>
      </c>
      <c r="H17" s="1" t="s">
        <v>876</v>
      </c>
      <c r="I17" t="str">
        <f t="shared" si="2"/>
        <v xml:space="preserve"> </v>
      </c>
      <c r="J17" s="4">
        <f t="shared" si="3"/>
        <v>0</v>
      </c>
      <c r="K17" s="2">
        <v>193</v>
      </c>
      <c r="M17" s="1" t="s">
        <v>623</v>
      </c>
      <c r="N17" t="str">
        <f t="shared" si="5"/>
        <v xml:space="preserve"> </v>
      </c>
      <c r="O17" s="3">
        <f t="shared" si="4"/>
        <v>0</v>
      </c>
    </row>
    <row r="18" spans="1:15" ht="14.25" customHeight="1">
      <c r="A18" s="2">
        <v>16</v>
      </c>
      <c r="C18" s="1" t="s">
        <v>234</v>
      </c>
      <c r="D18" s="30" t="str">
        <f t="shared" si="0"/>
        <v xml:space="preserve"> </v>
      </c>
      <c r="E18" s="4">
        <f t="shared" si="1"/>
        <v>0</v>
      </c>
      <c r="F18" s="2">
        <v>105</v>
      </c>
      <c r="H18" s="1" t="s">
        <v>57</v>
      </c>
      <c r="I18" t="str">
        <f t="shared" si="2"/>
        <v xml:space="preserve"> </v>
      </c>
      <c r="J18" s="4">
        <f t="shared" si="3"/>
        <v>0</v>
      </c>
      <c r="K18" s="2">
        <v>194</v>
      </c>
      <c r="M18" s="1" t="s">
        <v>621</v>
      </c>
      <c r="N18" t="str">
        <f t="shared" si="5"/>
        <v xml:space="preserve"> </v>
      </c>
      <c r="O18" s="3">
        <f t="shared" si="4"/>
        <v>0</v>
      </c>
    </row>
    <row r="19" spans="1:15" ht="14.25" customHeight="1">
      <c r="A19" s="2">
        <v>17</v>
      </c>
      <c r="C19" s="1" t="s">
        <v>121</v>
      </c>
      <c r="D19" s="30" t="str">
        <f t="shared" si="0"/>
        <v xml:space="preserve"> </v>
      </c>
      <c r="E19" s="4">
        <f t="shared" si="1"/>
        <v>0</v>
      </c>
      <c r="F19" s="2">
        <v>106</v>
      </c>
      <c r="H19" s="1" t="s">
        <v>556</v>
      </c>
      <c r="I19" t="str">
        <f t="shared" si="2"/>
        <v xml:space="preserve"> </v>
      </c>
      <c r="J19" s="4">
        <f t="shared" si="3"/>
        <v>0</v>
      </c>
      <c r="K19" s="2">
        <v>195</v>
      </c>
      <c r="M19" s="1" t="s">
        <v>748</v>
      </c>
      <c r="N19" t="str">
        <f t="shared" si="5"/>
        <v xml:space="preserve"> </v>
      </c>
      <c r="O19" s="3">
        <f t="shared" si="4"/>
        <v>0</v>
      </c>
    </row>
    <row r="20" spans="1:15" ht="14.25" customHeight="1">
      <c r="A20" s="2">
        <v>18</v>
      </c>
      <c r="C20" s="1" t="s">
        <v>278</v>
      </c>
      <c r="D20" s="30" t="str">
        <f t="shared" si="0"/>
        <v xml:space="preserve"> </v>
      </c>
      <c r="E20" s="4">
        <f t="shared" si="1"/>
        <v>0</v>
      </c>
      <c r="F20" s="2">
        <v>107</v>
      </c>
      <c r="H20" s="1" t="s">
        <v>291</v>
      </c>
      <c r="I20" t="str">
        <f t="shared" si="2"/>
        <v xml:space="preserve"> </v>
      </c>
      <c r="J20" s="4">
        <f t="shared" si="3"/>
        <v>0</v>
      </c>
      <c r="K20" s="2">
        <v>196</v>
      </c>
      <c r="M20" s="1" t="s">
        <v>277</v>
      </c>
      <c r="N20" t="str">
        <f t="shared" si="5"/>
        <v xml:space="preserve"> </v>
      </c>
      <c r="O20" s="3">
        <f t="shared" si="4"/>
        <v>0</v>
      </c>
    </row>
    <row r="21" spans="1:15" ht="14.25" customHeight="1">
      <c r="A21" s="2">
        <v>19</v>
      </c>
      <c r="C21" s="1" t="s">
        <v>236</v>
      </c>
      <c r="D21" s="30" t="str">
        <f t="shared" si="0"/>
        <v xml:space="preserve"> </v>
      </c>
      <c r="E21" s="4">
        <f t="shared" si="1"/>
        <v>0</v>
      </c>
      <c r="F21" s="2">
        <v>108</v>
      </c>
      <c r="H21" s="1" t="s">
        <v>627</v>
      </c>
      <c r="I21" t="str">
        <f t="shared" si="2"/>
        <v xml:space="preserve"> </v>
      </c>
      <c r="J21" s="4">
        <f t="shared" si="3"/>
        <v>0</v>
      </c>
      <c r="K21" s="2">
        <v>197</v>
      </c>
      <c r="M21" s="1" t="s">
        <v>172</v>
      </c>
      <c r="N21" t="str">
        <f t="shared" si="5"/>
        <v xml:space="preserve"> </v>
      </c>
      <c r="O21" s="3">
        <f t="shared" si="4"/>
        <v>0</v>
      </c>
    </row>
    <row r="22" spans="1:15" ht="14.25" customHeight="1">
      <c r="A22" s="2">
        <v>20</v>
      </c>
      <c r="C22" s="1" t="s">
        <v>992</v>
      </c>
      <c r="D22" s="30" t="str">
        <f t="shared" si="0"/>
        <v xml:space="preserve"> </v>
      </c>
      <c r="E22" s="4">
        <f t="shared" si="1"/>
        <v>0</v>
      </c>
      <c r="F22" s="2">
        <v>109</v>
      </c>
      <c r="H22" s="1" t="s">
        <v>836</v>
      </c>
      <c r="I22" t="str">
        <f t="shared" si="2"/>
        <v xml:space="preserve"> </v>
      </c>
      <c r="J22" s="4">
        <f t="shared" si="3"/>
        <v>0</v>
      </c>
      <c r="K22" s="2">
        <v>198</v>
      </c>
      <c r="M22" s="1" t="s">
        <v>472</v>
      </c>
      <c r="N22" t="str">
        <f t="shared" si="5"/>
        <v xml:space="preserve"> </v>
      </c>
      <c r="O22" s="3">
        <f t="shared" si="4"/>
        <v>0</v>
      </c>
    </row>
    <row r="23" spans="1:15" ht="14.25" customHeight="1">
      <c r="A23" s="2">
        <v>21</v>
      </c>
      <c r="C23" s="1" t="s">
        <v>102</v>
      </c>
      <c r="D23" s="30" t="str">
        <f t="shared" si="0"/>
        <v xml:space="preserve"> </v>
      </c>
      <c r="E23" s="4">
        <f t="shared" si="1"/>
        <v>0</v>
      </c>
      <c r="F23" s="2">
        <v>110</v>
      </c>
      <c r="H23" s="1" t="s">
        <v>531</v>
      </c>
      <c r="I23" t="str">
        <f t="shared" si="2"/>
        <v xml:space="preserve"> </v>
      </c>
      <c r="J23" s="4">
        <f t="shared" si="3"/>
        <v>0</v>
      </c>
      <c r="K23" s="2">
        <v>199</v>
      </c>
      <c r="M23" s="1" t="s">
        <v>320</v>
      </c>
      <c r="N23" t="str">
        <f t="shared" si="5"/>
        <v xml:space="preserve"> </v>
      </c>
      <c r="O23" s="3">
        <f t="shared" si="4"/>
        <v>0</v>
      </c>
    </row>
    <row r="24" spans="1:15" ht="14.25" customHeight="1">
      <c r="A24" s="2">
        <v>22</v>
      </c>
      <c r="C24" s="1" t="s">
        <v>456</v>
      </c>
      <c r="D24" s="30" t="str">
        <f t="shared" si="0"/>
        <v xml:space="preserve"> </v>
      </c>
      <c r="E24" s="4">
        <f t="shared" si="1"/>
        <v>0</v>
      </c>
      <c r="F24" s="2">
        <v>111</v>
      </c>
      <c r="H24" s="1" t="s">
        <v>747</v>
      </c>
      <c r="I24" t="str">
        <f t="shared" si="2"/>
        <v xml:space="preserve"> </v>
      </c>
      <c r="J24" s="4">
        <f t="shared" si="3"/>
        <v>0</v>
      </c>
      <c r="K24" s="2">
        <v>200</v>
      </c>
      <c r="M24" s="1" t="s">
        <v>874</v>
      </c>
      <c r="N24" t="str">
        <f t="shared" si="5"/>
        <v xml:space="preserve"> </v>
      </c>
      <c r="O24" s="3">
        <f t="shared" si="4"/>
        <v>0</v>
      </c>
    </row>
    <row r="25" spans="1:15" ht="14.25" customHeight="1">
      <c r="A25" s="2">
        <v>23</v>
      </c>
      <c r="C25" s="1" t="s">
        <v>269</v>
      </c>
      <c r="D25" s="30" t="str">
        <f t="shared" si="0"/>
        <v xml:space="preserve"> </v>
      </c>
      <c r="E25" s="4">
        <f t="shared" si="1"/>
        <v>0</v>
      </c>
      <c r="F25" s="2">
        <v>112</v>
      </c>
      <c r="H25" s="1" t="s">
        <v>21</v>
      </c>
      <c r="I25" t="str">
        <f t="shared" si="2"/>
        <v xml:space="preserve"> </v>
      </c>
      <c r="J25" s="4">
        <f t="shared" si="3"/>
        <v>0</v>
      </c>
      <c r="K25" s="2">
        <v>201</v>
      </c>
      <c r="M25" s="1" t="s">
        <v>1261</v>
      </c>
      <c r="N25" t="str">
        <f t="shared" si="5"/>
        <v xml:space="preserve"> </v>
      </c>
      <c r="O25" s="3">
        <f t="shared" si="4"/>
        <v>0</v>
      </c>
    </row>
    <row r="26" spans="1:15" ht="14.25" customHeight="1">
      <c r="A26" s="2">
        <v>24</v>
      </c>
      <c r="C26" s="1" t="s">
        <v>158</v>
      </c>
      <c r="D26" s="30" t="str">
        <f t="shared" si="0"/>
        <v xml:space="preserve"> </v>
      </c>
      <c r="E26" s="4">
        <f t="shared" si="1"/>
        <v>0</v>
      </c>
      <c r="F26" s="2">
        <v>113</v>
      </c>
      <c r="H26" s="1" t="s">
        <v>1346</v>
      </c>
      <c r="I26" t="str">
        <f t="shared" si="2"/>
        <v xml:space="preserve"> </v>
      </c>
      <c r="J26" s="4">
        <f t="shared" si="3"/>
        <v>0</v>
      </c>
      <c r="K26" s="2">
        <v>202</v>
      </c>
      <c r="M26" s="1" t="s">
        <v>1244</v>
      </c>
      <c r="N26" t="str">
        <f t="shared" si="5"/>
        <v xml:space="preserve"> </v>
      </c>
      <c r="O26" s="3">
        <f t="shared" si="4"/>
        <v>0</v>
      </c>
    </row>
    <row r="27" spans="1:15" ht="14.25" customHeight="1">
      <c r="A27" s="2">
        <v>25</v>
      </c>
      <c r="C27" s="1" t="s">
        <v>5</v>
      </c>
      <c r="D27" s="30" t="str">
        <f t="shared" si="0"/>
        <v xml:space="preserve"> </v>
      </c>
      <c r="E27" s="4">
        <f t="shared" si="1"/>
        <v>0</v>
      </c>
      <c r="F27" s="2">
        <v>114</v>
      </c>
      <c r="H27" s="1" t="s">
        <v>658</v>
      </c>
      <c r="I27" t="str">
        <f t="shared" si="2"/>
        <v xml:space="preserve"> </v>
      </c>
      <c r="J27" s="4">
        <f t="shared" si="3"/>
        <v>0</v>
      </c>
      <c r="K27" s="2">
        <v>203</v>
      </c>
      <c r="M27" s="1" t="s">
        <v>720</v>
      </c>
      <c r="N27" t="str">
        <f t="shared" si="5"/>
        <v xml:space="preserve"> </v>
      </c>
      <c r="O27" s="3">
        <f t="shared" si="4"/>
        <v>0</v>
      </c>
    </row>
    <row r="28" spans="1:15" ht="14.25" customHeight="1">
      <c r="A28" s="2">
        <v>26</v>
      </c>
      <c r="C28" s="1" t="s">
        <v>313</v>
      </c>
      <c r="D28" s="30" t="str">
        <f t="shared" si="0"/>
        <v xml:space="preserve"> </v>
      </c>
      <c r="E28" s="4">
        <f t="shared" si="1"/>
        <v>0</v>
      </c>
      <c r="F28" s="2">
        <v>115</v>
      </c>
      <c r="H28" s="1" t="s">
        <v>323</v>
      </c>
      <c r="I28" t="str">
        <f t="shared" si="2"/>
        <v xml:space="preserve"> </v>
      </c>
      <c r="J28" s="4">
        <f t="shared" si="3"/>
        <v>0</v>
      </c>
      <c r="K28" s="2">
        <v>204</v>
      </c>
      <c r="M28" s="1" t="s">
        <v>500</v>
      </c>
      <c r="N28" t="str">
        <f t="shared" si="5"/>
        <v xml:space="preserve"> </v>
      </c>
      <c r="O28" s="3">
        <f t="shared" si="4"/>
        <v>0</v>
      </c>
    </row>
    <row r="29" spans="1:15" ht="14.25" customHeight="1">
      <c r="A29" s="2">
        <v>27</v>
      </c>
      <c r="C29" s="1" t="s">
        <v>613</v>
      </c>
      <c r="D29" s="30" t="str">
        <f t="shared" si="0"/>
        <v xml:space="preserve"> </v>
      </c>
      <c r="E29" s="4">
        <f t="shared" si="1"/>
        <v>0</v>
      </c>
      <c r="F29" s="2">
        <v>116</v>
      </c>
      <c r="H29" s="1" t="s">
        <v>601</v>
      </c>
      <c r="I29" t="str">
        <f t="shared" si="2"/>
        <v xml:space="preserve"> </v>
      </c>
      <c r="J29" s="4">
        <f t="shared" si="3"/>
        <v>0</v>
      </c>
      <c r="K29" s="2">
        <v>205</v>
      </c>
      <c r="M29" s="1" t="s">
        <v>1534</v>
      </c>
      <c r="N29" t="str">
        <f t="shared" si="5"/>
        <v xml:space="preserve"> </v>
      </c>
      <c r="O29" s="3">
        <f t="shared" si="4"/>
        <v>0</v>
      </c>
    </row>
    <row r="30" spans="1:15" ht="14.25" customHeight="1">
      <c r="A30" s="2">
        <v>28</v>
      </c>
      <c r="C30" s="1" t="s">
        <v>457</v>
      </c>
      <c r="D30" s="30" t="str">
        <f t="shared" si="0"/>
        <v xml:space="preserve"> </v>
      </c>
      <c r="E30" s="4">
        <f t="shared" si="1"/>
        <v>0</v>
      </c>
      <c r="F30" s="2">
        <v>117</v>
      </c>
      <c r="H30" s="1" t="s">
        <v>604</v>
      </c>
      <c r="I30" t="str">
        <f t="shared" si="2"/>
        <v xml:space="preserve"> </v>
      </c>
      <c r="J30" s="4">
        <f t="shared" si="3"/>
        <v>0</v>
      </c>
      <c r="K30" s="2">
        <v>206</v>
      </c>
      <c r="M30" s="1" t="s">
        <v>466</v>
      </c>
      <c r="N30" t="str">
        <f t="shared" si="5"/>
        <v xml:space="preserve"> </v>
      </c>
      <c r="O30" s="3">
        <f t="shared" si="4"/>
        <v>0</v>
      </c>
    </row>
    <row r="31" spans="1:15" ht="14.25" customHeight="1">
      <c r="A31" s="2">
        <v>29</v>
      </c>
      <c r="C31" s="1" t="s">
        <v>600</v>
      </c>
      <c r="D31" s="30" t="str">
        <f t="shared" si="0"/>
        <v xml:space="preserve"> </v>
      </c>
      <c r="E31" s="4">
        <f t="shared" si="1"/>
        <v>0</v>
      </c>
      <c r="F31" s="2">
        <v>118</v>
      </c>
      <c r="H31" s="1" t="s">
        <v>201</v>
      </c>
      <c r="I31" t="str">
        <f t="shared" si="2"/>
        <v xml:space="preserve"> </v>
      </c>
      <c r="J31" s="4">
        <f t="shared" si="3"/>
        <v>0</v>
      </c>
      <c r="K31" s="2">
        <v>207</v>
      </c>
      <c r="M31" s="1" t="s">
        <v>103</v>
      </c>
      <c r="N31" t="str">
        <f t="shared" si="5"/>
        <v xml:space="preserve"> </v>
      </c>
      <c r="O31" s="3">
        <f t="shared" si="4"/>
        <v>0</v>
      </c>
    </row>
    <row r="32" spans="1:15" ht="14.25" customHeight="1">
      <c r="A32" s="2">
        <v>30</v>
      </c>
      <c r="C32" s="1" t="s">
        <v>285</v>
      </c>
      <c r="D32" s="30" t="str">
        <f t="shared" si="0"/>
        <v xml:space="preserve"> </v>
      </c>
      <c r="E32" s="4">
        <f t="shared" si="1"/>
        <v>0</v>
      </c>
      <c r="F32" s="2">
        <v>119</v>
      </c>
      <c r="H32" s="1" t="s">
        <v>704</v>
      </c>
      <c r="I32" t="str">
        <f t="shared" si="2"/>
        <v xml:space="preserve"> </v>
      </c>
      <c r="J32" s="4">
        <f t="shared" si="3"/>
        <v>0</v>
      </c>
      <c r="K32" s="2">
        <v>208</v>
      </c>
      <c r="M32" s="1" t="s">
        <v>781</v>
      </c>
      <c r="N32" t="str">
        <f t="shared" si="5"/>
        <v xml:space="preserve"> </v>
      </c>
      <c r="O32" s="3">
        <f t="shared" si="4"/>
        <v>0</v>
      </c>
    </row>
    <row r="33" spans="1:15" ht="14.25" customHeight="1">
      <c r="A33" s="2">
        <v>31</v>
      </c>
      <c r="C33" s="1" t="s">
        <v>268</v>
      </c>
      <c r="D33" s="30" t="str">
        <f t="shared" si="0"/>
        <v xml:space="preserve"> </v>
      </c>
      <c r="E33" s="4">
        <f t="shared" si="1"/>
        <v>0</v>
      </c>
      <c r="F33" s="2">
        <v>120</v>
      </c>
      <c r="H33" s="1" t="s">
        <v>603</v>
      </c>
      <c r="I33" t="str">
        <f t="shared" si="2"/>
        <v xml:space="preserve"> </v>
      </c>
      <c r="J33" s="4">
        <f t="shared" si="3"/>
        <v>0</v>
      </c>
      <c r="K33" s="2">
        <v>209</v>
      </c>
      <c r="M33" s="1" t="s">
        <v>782</v>
      </c>
      <c r="N33" t="str">
        <f t="shared" si="5"/>
        <v xml:space="preserve"> </v>
      </c>
      <c r="O33" s="3">
        <f t="shared" si="4"/>
        <v>0</v>
      </c>
    </row>
    <row r="34" spans="1:15" ht="14.25" customHeight="1">
      <c r="A34" s="2">
        <v>32</v>
      </c>
      <c r="C34" s="1" t="s">
        <v>212</v>
      </c>
      <c r="D34" s="30" t="str">
        <f t="shared" si="0"/>
        <v xml:space="preserve"> </v>
      </c>
      <c r="E34" s="4">
        <f t="shared" si="1"/>
        <v>0</v>
      </c>
      <c r="F34" s="2">
        <v>121</v>
      </c>
      <c r="H34" s="1" t="s">
        <v>106</v>
      </c>
      <c r="I34" t="str">
        <f t="shared" si="2"/>
        <v xml:space="preserve"> </v>
      </c>
      <c r="J34" s="4">
        <f t="shared" si="3"/>
        <v>0</v>
      </c>
      <c r="K34" s="2">
        <v>210</v>
      </c>
      <c r="M34" s="1" t="s">
        <v>319</v>
      </c>
      <c r="N34" t="str">
        <f t="shared" si="5"/>
        <v xml:space="preserve"> </v>
      </c>
      <c r="O34" s="3">
        <f t="shared" si="4"/>
        <v>0</v>
      </c>
    </row>
    <row r="35" spans="1:15" ht="14.25" customHeight="1">
      <c r="A35" s="2">
        <v>33</v>
      </c>
      <c r="C35" s="1" t="s">
        <v>259</v>
      </c>
      <c r="D35" s="30" t="str">
        <f t="shared" ref="D35:D66" si="6">IF(B35=""," ",IF(B35=C35,"√","×"))</f>
        <v xml:space="preserve"> </v>
      </c>
      <c r="E35" s="4">
        <f t="shared" si="1"/>
        <v>0</v>
      </c>
      <c r="F35" s="2">
        <v>122</v>
      </c>
      <c r="H35" s="1" t="s">
        <v>23</v>
      </c>
      <c r="I35" t="str">
        <f t="shared" si="2"/>
        <v xml:space="preserve"> </v>
      </c>
      <c r="J35" s="4">
        <f t="shared" si="3"/>
        <v>0</v>
      </c>
      <c r="K35" s="2">
        <v>211</v>
      </c>
      <c r="M35" s="1" t="s">
        <v>406</v>
      </c>
      <c r="N35" t="str">
        <f t="shared" si="5"/>
        <v xml:space="preserve"> </v>
      </c>
      <c r="O35" s="3">
        <f t="shared" si="4"/>
        <v>0</v>
      </c>
    </row>
    <row r="36" spans="1:15" ht="14.25" customHeight="1">
      <c r="A36" s="2">
        <v>34</v>
      </c>
      <c r="C36" s="1" t="s">
        <v>69</v>
      </c>
      <c r="D36" s="30" t="str">
        <f t="shared" si="6"/>
        <v xml:space="preserve"> </v>
      </c>
      <c r="E36" s="4">
        <f t="shared" si="1"/>
        <v>0</v>
      </c>
      <c r="F36" s="2">
        <v>123</v>
      </c>
      <c r="H36" s="1" t="s">
        <v>195</v>
      </c>
      <c r="I36" t="str">
        <f t="shared" si="2"/>
        <v xml:space="preserve"> </v>
      </c>
      <c r="J36" s="4">
        <f t="shared" si="3"/>
        <v>0</v>
      </c>
      <c r="K36" s="2">
        <v>212</v>
      </c>
      <c r="M36" s="1" t="s">
        <v>325</v>
      </c>
      <c r="N36" t="str">
        <f t="shared" si="5"/>
        <v xml:space="preserve"> </v>
      </c>
      <c r="O36" s="3">
        <f t="shared" si="4"/>
        <v>0</v>
      </c>
    </row>
    <row r="37" spans="1:15" ht="14.25" customHeight="1">
      <c r="A37" s="2">
        <v>35</v>
      </c>
      <c r="C37" s="1" t="s">
        <v>413</v>
      </c>
      <c r="D37" s="30" t="str">
        <f t="shared" si="6"/>
        <v xml:space="preserve"> </v>
      </c>
      <c r="E37" s="4">
        <f t="shared" si="1"/>
        <v>0</v>
      </c>
      <c r="F37" s="2">
        <v>124</v>
      </c>
      <c r="H37" s="1" t="s">
        <v>1137</v>
      </c>
      <c r="I37" t="str">
        <f t="shared" si="2"/>
        <v xml:space="preserve"> </v>
      </c>
      <c r="J37" s="4">
        <f t="shared" si="3"/>
        <v>0</v>
      </c>
      <c r="K37" s="2">
        <v>213</v>
      </c>
      <c r="M37" s="1" t="s">
        <v>615</v>
      </c>
      <c r="N37" t="str">
        <f t="shared" si="5"/>
        <v xml:space="preserve"> </v>
      </c>
      <c r="O37" s="3">
        <f t="shared" si="4"/>
        <v>0</v>
      </c>
    </row>
    <row r="38" spans="1:15" ht="14.25" customHeight="1">
      <c r="A38" s="2">
        <v>36</v>
      </c>
      <c r="C38" s="1" t="s">
        <v>3070</v>
      </c>
      <c r="D38" s="30" t="str">
        <f>IF(B38=""," ",IF(OR(B38="cafe",B38=C38),"√","×"))</f>
        <v xml:space="preserve"> </v>
      </c>
      <c r="E38" s="4">
        <f t="shared" si="1"/>
        <v>0</v>
      </c>
      <c r="F38" s="2">
        <v>125</v>
      </c>
      <c r="H38" s="1" t="s">
        <v>706</v>
      </c>
      <c r="I38" t="str">
        <f t="shared" si="2"/>
        <v xml:space="preserve"> </v>
      </c>
      <c r="J38" s="4">
        <f t="shared" si="3"/>
        <v>0</v>
      </c>
      <c r="K38" s="2">
        <v>214</v>
      </c>
      <c r="M38" s="1" t="s">
        <v>628</v>
      </c>
      <c r="N38" t="str">
        <f t="shared" si="5"/>
        <v xml:space="preserve"> </v>
      </c>
      <c r="O38" s="3">
        <f t="shared" si="4"/>
        <v>0</v>
      </c>
    </row>
    <row r="39" spans="1:15" ht="14.25" customHeight="1">
      <c r="A39" s="2">
        <v>37</v>
      </c>
      <c r="C39" s="1" t="s">
        <v>257</v>
      </c>
      <c r="D39" s="30" t="str">
        <f t="shared" si="6"/>
        <v xml:space="preserve"> </v>
      </c>
      <c r="E39" s="4">
        <f t="shared" si="1"/>
        <v>0</v>
      </c>
      <c r="F39" s="2">
        <v>126</v>
      </c>
      <c r="H39" s="1" t="s">
        <v>34</v>
      </c>
      <c r="I39" t="str">
        <f t="shared" si="2"/>
        <v xml:space="preserve"> </v>
      </c>
      <c r="J39" s="4">
        <f t="shared" si="3"/>
        <v>0</v>
      </c>
      <c r="K39" s="2">
        <v>215</v>
      </c>
      <c r="M39" s="1" t="s">
        <v>417</v>
      </c>
      <c r="N39" t="str">
        <f t="shared" si="5"/>
        <v xml:space="preserve"> </v>
      </c>
      <c r="O39" s="3">
        <f t="shared" si="4"/>
        <v>0</v>
      </c>
    </row>
    <row r="40" spans="1:15" ht="14.25" customHeight="1">
      <c r="A40" s="2">
        <v>38</v>
      </c>
      <c r="C40" s="1" t="s">
        <v>552</v>
      </c>
      <c r="D40" s="30" t="str">
        <f t="shared" si="6"/>
        <v xml:space="preserve"> </v>
      </c>
      <c r="E40" s="4">
        <f t="shared" si="1"/>
        <v>0</v>
      </c>
      <c r="F40" s="2">
        <v>127</v>
      </c>
      <c r="H40" s="1" t="s">
        <v>754</v>
      </c>
      <c r="I40" t="str">
        <f t="shared" si="2"/>
        <v xml:space="preserve"> </v>
      </c>
      <c r="J40" s="4">
        <f t="shared" si="3"/>
        <v>0</v>
      </c>
      <c r="K40" s="2">
        <v>216</v>
      </c>
      <c r="M40" s="1" t="s">
        <v>42</v>
      </c>
      <c r="N40" t="str">
        <f t="shared" si="5"/>
        <v xml:space="preserve"> </v>
      </c>
      <c r="O40" s="3">
        <f t="shared" si="4"/>
        <v>0</v>
      </c>
    </row>
    <row r="41" spans="1:15" ht="14.25" customHeight="1">
      <c r="A41" s="2">
        <v>39</v>
      </c>
      <c r="C41" s="1" t="s">
        <v>146</v>
      </c>
      <c r="D41" s="30" t="str">
        <f t="shared" si="6"/>
        <v xml:space="preserve"> </v>
      </c>
      <c r="E41" s="4">
        <f t="shared" si="1"/>
        <v>0</v>
      </c>
      <c r="F41" s="2">
        <v>128</v>
      </c>
      <c r="H41" s="1" t="s">
        <v>783</v>
      </c>
      <c r="I41" t="str">
        <f t="shared" si="2"/>
        <v xml:space="preserve"> </v>
      </c>
      <c r="J41" s="4">
        <f t="shared" si="3"/>
        <v>0</v>
      </c>
      <c r="K41" s="2">
        <v>217</v>
      </c>
      <c r="M41" s="1" t="s">
        <v>1170</v>
      </c>
      <c r="N41" t="str">
        <f t="shared" si="5"/>
        <v xml:space="preserve"> </v>
      </c>
      <c r="O41" s="3">
        <f t="shared" si="4"/>
        <v>0</v>
      </c>
    </row>
    <row r="42" spans="1:15" ht="14.25" customHeight="1">
      <c r="A42" s="2">
        <v>40</v>
      </c>
      <c r="C42" s="1" t="s">
        <v>92</v>
      </c>
      <c r="D42" s="30" t="str">
        <f t="shared" si="6"/>
        <v xml:space="preserve"> </v>
      </c>
      <c r="E42" s="4">
        <f t="shared" si="1"/>
        <v>0</v>
      </c>
      <c r="F42" s="2">
        <v>129</v>
      </c>
      <c r="H42" s="1" t="s">
        <v>757</v>
      </c>
      <c r="I42" t="str">
        <f t="shared" si="2"/>
        <v xml:space="preserve"> </v>
      </c>
      <c r="J42" s="4">
        <f t="shared" si="3"/>
        <v>0</v>
      </c>
      <c r="K42" s="2">
        <v>218</v>
      </c>
      <c r="M42" s="1" t="s">
        <v>117</v>
      </c>
      <c r="N42" t="str">
        <f t="shared" si="5"/>
        <v xml:space="preserve"> </v>
      </c>
      <c r="O42" s="3">
        <f t="shared" si="4"/>
        <v>0</v>
      </c>
    </row>
    <row r="43" spans="1:15" ht="14.25" customHeight="1">
      <c r="A43" s="2">
        <v>41</v>
      </c>
      <c r="C43" s="1" t="s">
        <v>11</v>
      </c>
      <c r="D43" s="30" t="str">
        <f t="shared" si="6"/>
        <v xml:space="preserve"> </v>
      </c>
      <c r="E43" s="4">
        <f t="shared" si="1"/>
        <v>0</v>
      </c>
      <c r="F43" s="2">
        <v>130</v>
      </c>
      <c r="H43" s="1" t="s">
        <v>487</v>
      </c>
      <c r="I43" t="str">
        <f t="shared" si="2"/>
        <v xml:space="preserve"> </v>
      </c>
      <c r="J43" s="4">
        <f t="shared" si="3"/>
        <v>0</v>
      </c>
      <c r="K43" s="2">
        <v>219</v>
      </c>
      <c r="M43" s="1" t="s">
        <v>1008</v>
      </c>
      <c r="N43" t="str">
        <f t="shared" si="5"/>
        <v xml:space="preserve"> </v>
      </c>
      <c r="O43" s="3">
        <f t="shared" si="4"/>
        <v>0</v>
      </c>
    </row>
    <row r="44" spans="1:15" ht="14.25" customHeight="1">
      <c r="A44" s="2">
        <v>42</v>
      </c>
      <c r="C44" s="1" t="s">
        <v>242</v>
      </c>
      <c r="D44" s="30" t="str">
        <f t="shared" si="6"/>
        <v xml:space="preserve"> </v>
      </c>
      <c r="E44" s="4">
        <f t="shared" si="1"/>
        <v>0</v>
      </c>
      <c r="F44" s="2">
        <v>131</v>
      </c>
      <c r="H44" s="1" t="s">
        <v>144</v>
      </c>
      <c r="I44" t="str">
        <f t="shared" si="2"/>
        <v xml:space="preserve"> </v>
      </c>
      <c r="J44" s="4">
        <f t="shared" si="3"/>
        <v>0</v>
      </c>
      <c r="K44" s="2">
        <v>220</v>
      </c>
      <c r="M44" s="1" t="s">
        <v>558</v>
      </c>
      <c r="N44" t="str">
        <f t="shared" si="5"/>
        <v xml:space="preserve"> </v>
      </c>
      <c r="O44" s="3">
        <f t="shared" si="4"/>
        <v>0</v>
      </c>
    </row>
    <row r="45" spans="1:15" ht="14.25" customHeight="1">
      <c r="A45" s="2">
        <v>43</v>
      </c>
      <c r="C45" s="1" t="s">
        <v>275</v>
      </c>
      <c r="D45" s="30" t="str">
        <f t="shared" si="6"/>
        <v xml:space="preserve"> </v>
      </c>
      <c r="E45" s="4">
        <f t="shared" si="1"/>
        <v>0</v>
      </c>
      <c r="F45" s="2">
        <v>132</v>
      </c>
      <c r="H45" s="1" t="s">
        <v>362</v>
      </c>
      <c r="I45" t="str">
        <f t="shared" si="2"/>
        <v xml:space="preserve"> </v>
      </c>
      <c r="J45" s="4">
        <f t="shared" si="3"/>
        <v>0</v>
      </c>
      <c r="K45" s="2">
        <v>221</v>
      </c>
      <c r="M45" s="1" t="s">
        <v>322</v>
      </c>
      <c r="N45" t="str">
        <f t="shared" si="5"/>
        <v xml:space="preserve"> </v>
      </c>
      <c r="O45" s="3">
        <f t="shared" si="4"/>
        <v>0</v>
      </c>
    </row>
    <row r="46" spans="1:15" ht="14.25" customHeight="1">
      <c r="A46" s="2">
        <v>44</v>
      </c>
      <c r="C46" s="1" t="s">
        <v>267</v>
      </c>
      <c r="D46" s="30" t="str">
        <f t="shared" si="6"/>
        <v xml:space="preserve"> </v>
      </c>
      <c r="E46" s="4">
        <f t="shared" si="1"/>
        <v>0</v>
      </c>
      <c r="F46" s="2">
        <v>133</v>
      </c>
      <c r="H46" s="1" t="s">
        <v>712</v>
      </c>
      <c r="I46" t="str">
        <f t="shared" si="2"/>
        <v xml:space="preserve"> </v>
      </c>
      <c r="J46" s="4">
        <f t="shared" si="3"/>
        <v>0</v>
      </c>
      <c r="K46" s="2">
        <v>222</v>
      </c>
      <c r="M46" s="1" t="s">
        <v>355</v>
      </c>
      <c r="N46" t="str">
        <f t="shared" si="5"/>
        <v xml:space="preserve"> </v>
      </c>
      <c r="O46" s="3">
        <f t="shared" si="4"/>
        <v>0</v>
      </c>
    </row>
    <row r="47" spans="1:15" ht="14.25" customHeight="1">
      <c r="A47" s="2">
        <v>45</v>
      </c>
      <c r="C47" s="1" t="s">
        <v>186</v>
      </c>
      <c r="D47" s="30" t="str">
        <f t="shared" si="6"/>
        <v xml:space="preserve"> </v>
      </c>
      <c r="E47" s="4">
        <f t="shared" si="1"/>
        <v>0</v>
      </c>
      <c r="F47" s="2">
        <v>134</v>
      </c>
      <c r="H47" s="1" t="s">
        <v>624</v>
      </c>
      <c r="I47" t="str">
        <f t="shared" si="2"/>
        <v xml:space="preserve"> </v>
      </c>
      <c r="J47" s="4">
        <f t="shared" si="3"/>
        <v>0</v>
      </c>
      <c r="K47" s="2">
        <v>223</v>
      </c>
      <c r="M47" s="1" t="s">
        <v>104</v>
      </c>
      <c r="N47" t="str">
        <f t="shared" si="5"/>
        <v xml:space="preserve"> </v>
      </c>
      <c r="O47" s="3">
        <f t="shared" si="4"/>
        <v>0</v>
      </c>
    </row>
    <row r="48" spans="1:15" ht="14.25" customHeight="1">
      <c r="A48" s="2">
        <v>46</v>
      </c>
      <c r="C48" s="1" t="s">
        <v>244</v>
      </c>
      <c r="D48" s="30" t="str">
        <f t="shared" si="6"/>
        <v xml:space="preserve"> </v>
      </c>
      <c r="E48" s="4">
        <f t="shared" si="1"/>
        <v>0</v>
      </c>
      <c r="F48" s="2">
        <v>135</v>
      </c>
      <c r="H48" s="1" t="s">
        <v>1091</v>
      </c>
      <c r="I48" t="str">
        <f t="shared" si="2"/>
        <v xml:space="preserve"> </v>
      </c>
      <c r="J48" s="4">
        <f t="shared" si="3"/>
        <v>0</v>
      </c>
      <c r="K48" s="2">
        <v>224</v>
      </c>
      <c r="M48" s="1" t="s">
        <v>786</v>
      </c>
      <c r="N48" t="str">
        <f t="shared" si="5"/>
        <v xml:space="preserve"> </v>
      </c>
      <c r="O48" s="3">
        <f t="shared" si="4"/>
        <v>0</v>
      </c>
    </row>
    <row r="49" spans="1:15" ht="14.25" customHeight="1">
      <c r="A49" s="2">
        <v>47</v>
      </c>
      <c r="C49" s="1" t="s">
        <v>329</v>
      </c>
      <c r="D49" s="30" t="str">
        <f t="shared" si="6"/>
        <v xml:space="preserve"> </v>
      </c>
      <c r="E49" s="4">
        <f t="shared" si="1"/>
        <v>0</v>
      </c>
      <c r="F49" s="2">
        <v>136</v>
      </c>
      <c r="H49" s="1" t="s">
        <v>247</v>
      </c>
      <c r="I49" t="str">
        <f t="shared" si="2"/>
        <v xml:space="preserve"> </v>
      </c>
      <c r="J49" s="4">
        <f t="shared" si="3"/>
        <v>0</v>
      </c>
      <c r="K49" s="2">
        <v>225</v>
      </c>
      <c r="M49" s="1" t="s">
        <v>906</v>
      </c>
      <c r="N49" t="str">
        <f t="shared" si="5"/>
        <v xml:space="preserve"> </v>
      </c>
      <c r="O49" s="3">
        <f t="shared" si="4"/>
        <v>0</v>
      </c>
    </row>
    <row r="50" spans="1:15" ht="14.25" customHeight="1">
      <c r="A50" s="2">
        <v>48</v>
      </c>
      <c r="C50" s="1" t="s">
        <v>436</v>
      </c>
      <c r="D50" s="30" t="str">
        <f t="shared" si="6"/>
        <v xml:space="preserve"> </v>
      </c>
      <c r="E50" s="4">
        <f t="shared" si="1"/>
        <v>0</v>
      </c>
      <c r="F50" s="2">
        <v>137</v>
      </c>
      <c r="H50" s="1" t="s">
        <v>530</v>
      </c>
      <c r="I50" t="str">
        <f t="shared" si="2"/>
        <v xml:space="preserve"> </v>
      </c>
      <c r="J50" s="4">
        <f t="shared" si="3"/>
        <v>0</v>
      </c>
      <c r="K50" s="2">
        <v>226</v>
      </c>
      <c r="M50" s="1" t="s">
        <v>303</v>
      </c>
      <c r="N50" t="str">
        <f t="shared" si="5"/>
        <v xml:space="preserve"> </v>
      </c>
      <c r="O50" s="3">
        <f t="shared" si="4"/>
        <v>0</v>
      </c>
    </row>
    <row r="51" spans="1:15" ht="14.25" customHeight="1">
      <c r="A51" s="2">
        <v>49</v>
      </c>
      <c r="C51" s="1" t="s">
        <v>32</v>
      </c>
      <c r="D51" s="30" t="str">
        <f t="shared" si="6"/>
        <v xml:space="preserve"> </v>
      </c>
      <c r="E51" s="4">
        <f t="shared" si="1"/>
        <v>0</v>
      </c>
      <c r="F51" s="2">
        <v>138</v>
      </c>
      <c r="H51" s="1" t="s">
        <v>524</v>
      </c>
      <c r="I51" t="str">
        <f>IF(G51=""," ",IF(OR(G51="behaviour",G51="behavior"),"√","×"))</f>
        <v xml:space="preserve"> </v>
      </c>
      <c r="J51" s="4">
        <f t="shared" si="3"/>
        <v>0</v>
      </c>
      <c r="K51" s="2">
        <v>227</v>
      </c>
      <c r="M51" s="1" t="s">
        <v>873</v>
      </c>
      <c r="N51" t="str">
        <f t="shared" si="5"/>
        <v xml:space="preserve"> </v>
      </c>
      <c r="O51" s="3">
        <f t="shared" si="4"/>
        <v>0</v>
      </c>
    </row>
    <row r="52" spans="1:15" ht="14.25" customHeight="1">
      <c r="A52" s="2">
        <v>50</v>
      </c>
      <c r="C52" s="1" t="s">
        <v>167</v>
      </c>
      <c r="D52" s="30" t="str">
        <f t="shared" si="6"/>
        <v xml:space="preserve"> </v>
      </c>
      <c r="E52" s="4">
        <f t="shared" si="1"/>
        <v>0</v>
      </c>
      <c r="F52" s="2">
        <v>139</v>
      </c>
      <c r="H52" s="1" t="s">
        <v>214</v>
      </c>
      <c r="I52" t="str">
        <f t="shared" si="2"/>
        <v xml:space="preserve"> </v>
      </c>
      <c r="J52" s="4">
        <f t="shared" si="3"/>
        <v>0</v>
      </c>
      <c r="K52" s="2">
        <v>228</v>
      </c>
      <c r="M52" s="1" t="s">
        <v>561</v>
      </c>
      <c r="N52" t="str">
        <f t="shared" si="5"/>
        <v xml:space="preserve"> </v>
      </c>
      <c r="O52" s="3">
        <f t="shared" si="4"/>
        <v>0</v>
      </c>
    </row>
    <row r="53" spans="1:15" ht="14.25" customHeight="1">
      <c r="A53" s="2">
        <v>51</v>
      </c>
      <c r="C53" s="1" t="s">
        <v>698</v>
      </c>
      <c r="D53" s="30" t="str">
        <f t="shared" si="6"/>
        <v xml:space="preserve"> </v>
      </c>
      <c r="E53" s="4">
        <f t="shared" si="1"/>
        <v>0</v>
      </c>
      <c r="F53" s="2">
        <v>140</v>
      </c>
      <c r="H53" s="1" t="s">
        <v>113</v>
      </c>
      <c r="I53" t="str">
        <f t="shared" si="2"/>
        <v xml:space="preserve"> </v>
      </c>
      <c r="J53" s="4">
        <f t="shared" si="3"/>
        <v>0</v>
      </c>
      <c r="K53" s="2">
        <v>229</v>
      </c>
      <c r="M53" s="1" t="s">
        <v>346</v>
      </c>
      <c r="N53" t="str">
        <f t="shared" si="5"/>
        <v xml:space="preserve"> </v>
      </c>
      <c r="O53" s="3">
        <f t="shared" si="4"/>
        <v>0</v>
      </c>
    </row>
    <row r="54" spans="1:15" ht="14.25" customHeight="1">
      <c r="A54" s="2">
        <v>52</v>
      </c>
      <c r="C54" s="1" t="s">
        <v>459</v>
      </c>
      <c r="D54" s="30" t="str">
        <f t="shared" si="6"/>
        <v xml:space="preserve"> </v>
      </c>
      <c r="E54" s="4">
        <f t="shared" si="1"/>
        <v>0</v>
      </c>
      <c r="F54" s="2">
        <v>141</v>
      </c>
      <c r="H54" s="1" t="s">
        <v>180</v>
      </c>
      <c r="I54" t="str">
        <f t="shared" si="2"/>
        <v xml:space="preserve"> </v>
      </c>
      <c r="J54" s="4">
        <f t="shared" si="3"/>
        <v>0</v>
      </c>
      <c r="K54" s="2">
        <v>230</v>
      </c>
      <c r="M54" s="1" t="s">
        <v>36</v>
      </c>
      <c r="N54" t="str">
        <f t="shared" si="5"/>
        <v xml:space="preserve"> </v>
      </c>
      <c r="O54" s="3">
        <f t="shared" si="4"/>
        <v>0</v>
      </c>
    </row>
    <row r="55" spans="1:15" ht="14.25" customHeight="1">
      <c r="A55" s="2">
        <v>53</v>
      </c>
      <c r="C55" s="1" t="s">
        <v>404</v>
      </c>
      <c r="D55" s="30" t="str">
        <f t="shared" si="6"/>
        <v xml:space="preserve"> </v>
      </c>
      <c r="E55" s="4">
        <f t="shared" si="1"/>
        <v>0</v>
      </c>
      <c r="F55" s="2">
        <v>142</v>
      </c>
      <c r="H55" s="1" t="s">
        <v>70</v>
      </c>
      <c r="I55" t="str">
        <f t="shared" si="2"/>
        <v xml:space="preserve"> </v>
      </c>
      <c r="J55" s="4">
        <f t="shared" si="3"/>
        <v>0</v>
      </c>
      <c r="K55" s="2">
        <v>231</v>
      </c>
      <c r="M55" s="1" t="s">
        <v>55</v>
      </c>
      <c r="N55" t="str">
        <f t="shared" si="5"/>
        <v xml:space="preserve"> </v>
      </c>
      <c r="O55" s="3">
        <f t="shared" si="4"/>
        <v>0</v>
      </c>
    </row>
    <row r="56" spans="1:15" ht="14.25" customHeight="1">
      <c r="A56" s="2">
        <v>54</v>
      </c>
      <c r="C56" s="1" t="s">
        <v>290</v>
      </c>
      <c r="D56" s="30" t="str">
        <f t="shared" si="6"/>
        <v xml:space="preserve"> </v>
      </c>
      <c r="E56" s="4">
        <f t="shared" si="1"/>
        <v>0</v>
      </c>
      <c r="F56" s="2">
        <v>143</v>
      </c>
      <c r="H56" s="1" t="s">
        <v>324</v>
      </c>
      <c r="I56" t="str">
        <f t="shared" si="2"/>
        <v xml:space="preserve"> </v>
      </c>
      <c r="J56" s="4">
        <f t="shared" si="3"/>
        <v>0</v>
      </c>
      <c r="K56" s="2">
        <v>232</v>
      </c>
      <c r="M56" s="1" t="s">
        <v>674</v>
      </c>
      <c r="N56" t="str">
        <f t="shared" si="5"/>
        <v xml:space="preserve"> </v>
      </c>
      <c r="O56" s="3">
        <f t="shared" si="4"/>
        <v>0</v>
      </c>
    </row>
    <row r="57" spans="1:15" ht="14.25" customHeight="1">
      <c r="A57" s="2">
        <v>55</v>
      </c>
      <c r="C57" s="1" t="s">
        <v>143</v>
      </c>
      <c r="D57" s="30" t="str">
        <f t="shared" si="6"/>
        <v xml:space="preserve"> </v>
      </c>
      <c r="E57" s="4">
        <f t="shared" si="1"/>
        <v>0</v>
      </c>
      <c r="F57" s="2">
        <v>144</v>
      </c>
      <c r="H57" s="1" t="s">
        <v>343</v>
      </c>
      <c r="I57" t="str">
        <f t="shared" si="2"/>
        <v xml:space="preserve"> </v>
      </c>
      <c r="J57" s="4">
        <f t="shared" si="3"/>
        <v>0</v>
      </c>
      <c r="K57" s="2">
        <v>233</v>
      </c>
      <c r="M57" s="1" t="s">
        <v>306</v>
      </c>
      <c r="N57" t="str">
        <f t="shared" si="5"/>
        <v xml:space="preserve"> </v>
      </c>
      <c r="O57" s="3">
        <f t="shared" si="4"/>
        <v>0</v>
      </c>
    </row>
    <row r="58" spans="1:15" ht="14.25" customHeight="1">
      <c r="A58" s="2">
        <v>56</v>
      </c>
      <c r="C58" s="1" t="s">
        <v>283</v>
      </c>
      <c r="D58" s="30" t="str">
        <f t="shared" si="6"/>
        <v xml:space="preserve"> </v>
      </c>
      <c r="E58" s="4">
        <f t="shared" si="1"/>
        <v>0</v>
      </c>
      <c r="F58" s="2">
        <v>145</v>
      </c>
      <c r="H58" s="1" t="s">
        <v>215</v>
      </c>
      <c r="I58" t="str">
        <f t="shared" si="2"/>
        <v xml:space="preserve"> </v>
      </c>
      <c r="J58" s="4">
        <f t="shared" si="3"/>
        <v>0</v>
      </c>
      <c r="K58" s="2">
        <v>234</v>
      </c>
      <c r="M58" s="1" t="s">
        <v>1676</v>
      </c>
      <c r="N58" t="str">
        <f t="shared" si="5"/>
        <v xml:space="preserve"> </v>
      </c>
      <c r="O58" s="3">
        <f t="shared" si="4"/>
        <v>0</v>
      </c>
    </row>
    <row r="59" spans="1:15" ht="14.25" customHeight="1">
      <c r="A59" s="2">
        <v>57</v>
      </c>
      <c r="C59" s="1" t="s">
        <v>350</v>
      </c>
      <c r="D59" s="30" t="str">
        <f t="shared" si="6"/>
        <v xml:space="preserve"> </v>
      </c>
      <c r="E59" s="4">
        <f t="shared" si="1"/>
        <v>0</v>
      </c>
      <c r="F59" s="2">
        <v>146</v>
      </c>
      <c r="H59" s="1" t="s">
        <v>148</v>
      </c>
      <c r="I59" t="str">
        <f t="shared" si="2"/>
        <v xml:space="preserve"> </v>
      </c>
      <c r="J59" s="4">
        <f t="shared" si="3"/>
        <v>0</v>
      </c>
      <c r="K59" s="2">
        <v>235</v>
      </c>
      <c r="M59" s="1" t="s">
        <v>414</v>
      </c>
      <c r="N59" t="str">
        <f t="shared" si="5"/>
        <v xml:space="preserve"> </v>
      </c>
      <c r="O59" s="3">
        <f t="shared" si="4"/>
        <v>0</v>
      </c>
    </row>
    <row r="60" spans="1:15" ht="14.25" customHeight="1">
      <c r="A60" s="2">
        <v>58</v>
      </c>
      <c r="C60" s="1" t="s">
        <v>246</v>
      </c>
      <c r="D60" s="30" t="str">
        <f t="shared" si="6"/>
        <v xml:space="preserve"> </v>
      </c>
      <c r="E60" s="4">
        <f t="shared" si="1"/>
        <v>0</v>
      </c>
      <c r="F60" s="2">
        <v>147</v>
      </c>
      <c r="H60" s="1" t="s">
        <v>588</v>
      </c>
      <c r="I60" t="str">
        <f t="shared" si="2"/>
        <v xml:space="preserve"> </v>
      </c>
      <c r="J60" s="4">
        <f t="shared" si="3"/>
        <v>0</v>
      </c>
      <c r="K60" s="2">
        <v>236</v>
      </c>
      <c r="M60" s="1" t="s">
        <v>185</v>
      </c>
      <c r="N60" t="str">
        <f t="shared" si="5"/>
        <v xml:space="preserve"> </v>
      </c>
      <c r="O60" s="3">
        <f t="shared" si="4"/>
        <v>0</v>
      </c>
    </row>
    <row r="61" spans="1:15" ht="14.25" customHeight="1">
      <c r="A61" s="2">
        <v>59</v>
      </c>
      <c r="C61" s="1" t="s">
        <v>294</v>
      </c>
      <c r="D61" s="30" t="str">
        <f t="shared" si="6"/>
        <v xml:space="preserve"> </v>
      </c>
      <c r="E61" s="4">
        <f t="shared" si="1"/>
        <v>0</v>
      </c>
      <c r="F61" s="2">
        <v>148</v>
      </c>
      <c r="H61" s="1" t="s">
        <v>1064</v>
      </c>
      <c r="I61" t="str">
        <f t="shared" si="2"/>
        <v xml:space="preserve"> </v>
      </c>
      <c r="J61" s="4">
        <f t="shared" si="3"/>
        <v>0</v>
      </c>
      <c r="K61" s="2">
        <v>237</v>
      </c>
      <c r="M61" s="1" t="s">
        <v>725</v>
      </c>
      <c r="N61" t="str">
        <f t="shared" si="5"/>
        <v xml:space="preserve"> </v>
      </c>
      <c r="O61" s="3">
        <f t="shared" si="4"/>
        <v>0</v>
      </c>
    </row>
    <row r="62" spans="1:15" ht="14.25" customHeight="1">
      <c r="A62" s="2">
        <v>60</v>
      </c>
      <c r="C62" s="1" t="s">
        <v>420</v>
      </c>
      <c r="D62" s="30" t="str">
        <f t="shared" si="6"/>
        <v xml:space="preserve"> </v>
      </c>
      <c r="E62" s="4">
        <f t="shared" si="1"/>
        <v>0</v>
      </c>
      <c r="F62" s="2">
        <v>149</v>
      </c>
      <c r="H62" s="1" t="s">
        <v>1347</v>
      </c>
      <c r="I62" t="str">
        <f t="shared" si="2"/>
        <v xml:space="preserve"> </v>
      </c>
      <c r="J62" s="4">
        <f t="shared" si="3"/>
        <v>0</v>
      </c>
      <c r="K62" s="2">
        <v>238</v>
      </c>
      <c r="M62" s="1" t="s">
        <v>50</v>
      </c>
      <c r="N62" t="str">
        <f t="shared" si="5"/>
        <v xml:space="preserve"> </v>
      </c>
      <c r="O62" s="3">
        <f t="shared" si="4"/>
        <v>0</v>
      </c>
    </row>
    <row r="63" spans="1:15" ht="14.25" customHeight="1">
      <c r="A63" s="2">
        <v>61</v>
      </c>
      <c r="C63" s="1" t="s">
        <v>225</v>
      </c>
      <c r="D63" s="30" t="str">
        <f t="shared" si="6"/>
        <v xml:space="preserve"> </v>
      </c>
      <c r="E63" s="4">
        <f t="shared" si="1"/>
        <v>0</v>
      </c>
      <c r="F63" s="2">
        <v>150</v>
      </c>
      <c r="H63" s="1" t="s">
        <v>591</v>
      </c>
      <c r="I63" t="str">
        <f t="shared" si="2"/>
        <v xml:space="preserve"> </v>
      </c>
      <c r="J63" s="4">
        <f t="shared" si="3"/>
        <v>0</v>
      </c>
      <c r="K63" s="2">
        <v>239</v>
      </c>
      <c r="M63" s="1" t="s">
        <v>119</v>
      </c>
      <c r="N63" t="str">
        <f t="shared" si="5"/>
        <v xml:space="preserve"> </v>
      </c>
      <c r="O63" s="3">
        <f t="shared" si="4"/>
        <v>0</v>
      </c>
    </row>
    <row r="64" spans="1:15" ht="14.25" customHeight="1">
      <c r="A64" s="2">
        <v>62</v>
      </c>
      <c r="C64" s="1" t="s">
        <v>45</v>
      </c>
      <c r="D64" s="30" t="str">
        <f t="shared" si="6"/>
        <v xml:space="preserve"> </v>
      </c>
      <c r="E64" s="4">
        <f t="shared" si="1"/>
        <v>0</v>
      </c>
      <c r="F64" s="2">
        <v>151</v>
      </c>
      <c r="H64" s="1" t="s">
        <v>595</v>
      </c>
      <c r="I64" t="str">
        <f t="shared" si="2"/>
        <v xml:space="preserve"> </v>
      </c>
      <c r="J64" s="4">
        <f t="shared" si="3"/>
        <v>0</v>
      </c>
      <c r="K64" s="2">
        <v>240</v>
      </c>
      <c r="M64" s="1" t="s">
        <v>295</v>
      </c>
      <c r="N64" t="str">
        <f t="shared" si="5"/>
        <v xml:space="preserve"> </v>
      </c>
      <c r="O64" s="3">
        <f t="shared" si="4"/>
        <v>0</v>
      </c>
    </row>
    <row r="65" spans="1:15" ht="14.25" customHeight="1">
      <c r="A65" s="2">
        <v>63</v>
      </c>
      <c r="C65" s="1" t="s">
        <v>40</v>
      </c>
      <c r="D65" s="30" t="str">
        <f t="shared" si="6"/>
        <v xml:space="preserve"> </v>
      </c>
      <c r="E65" s="4">
        <f t="shared" si="1"/>
        <v>0</v>
      </c>
      <c r="F65" s="2">
        <v>152</v>
      </c>
      <c r="H65" s="1" t="s">
        <v>666</v>
      </c>
      <c r="I65" t="str">
        <f t="shared" si="2"/>
        <v xml:space="preserve"> </v>
      </c>
      <c r="J65" s="4">
        <f t="shared" si="3"/>
        <v>0</v>
      </c>
      <c r="K65" s="2">
        <v>241</v>
      </c>
      <c r="M65" s="1" t="s">
        <v>1560</v>
      </c>
      <c r="N65" t="str">
        <f t="shared" si="5"/>
        <v xml:space="preserve"> </v>
      </c>
      <c r="O65" s="3">
        <f t="shared" si="4"/>
        <v>0</v>
      </c>
    </row>
    <row r="66" spans="1:15" ht="14.25" customHeight="1">
      <c r="A66" s="2">
        <v>64</v>
      </c>
      <c r="C66" s="1" t="s">
        <v>527</v>
      </c>
      <c r="D66" s="30" t="str">
        <f t="shared" si="6"/>
        <v xml:space="preserve"> </v>
      </c>
      <c r="E66" s="4">
        <f t="shared" si="1"/>
        <v>0</v>
      </c>
      <c r="F66" s="2">
        <v>153</v>
      </c>
      <c r="H66" s="1" t="s">
        <v>27</v>
      </c>
      <c r="I66" t="str">
        <f t="shared" si="2"/>
        <v xml:space="preserve"> </v>
      </c>
      <c r="J66" s="4">
        <f t="shared" si="3"/>
        <v>0</v>
      </c>
      <c r="K66" s="2">
        <v>242</v>
      </c>
      <c r="M66" s="1" t="s">
        <v>956</v>
      </c>
      <c r="N66" t="str">
        <f t="shared" si="5"/>
        <v xml:space="preserve"> </v>
      </c>
      <c r="O66" s="3">
        <f t="shared" si="4"/>
        <v>0</v>
      </c>
    </row>
    <row r="67" spans="1:15" ht="14.25" customHeight="1">
      <c r="A67" s="2">
        <v>65</v>
      </c>
      <c r="C67" s="1" t="s">
        <v>193</v>
      </c>
      <c r="D67" s="30" t="str">
        <f t="shared" ref="D67:D91" si="7">IF(B67=""," ",IF(B67=C67,"√","×"))</f>
        <v xml:space="preserve"> </v>
      </c>
      <c r="E67" s="4">
        <f t="shared" si="1"/>
        <v>0</v>
      </c>
      <c r="F67" s="2">
        <v>154</v>
      </c>
      <c r="H67" s="1" t="s">
        <v>76</v>
      </c>
      <c r="I67" t="str">
        <f t="shared" si="2"/>
        <v xml:space="preserve"> </v>
      </c>
      <c r="J67" s="4">
        <f t="shared" si="3"/>
        <v>0</v>
      </c>
      <c r="K67" s="2">
        <v>243</v>
      </c>
      <c r="M67" s="1" t="s">
        <v>1109</v>
      </c>
      <c r="N67" t="str">
        <f t="shared" si="5"/>
        <v xml:space="preserve"> </v>
      </c>
      <c r="O67" s="3">
        <f t="shared" si="4"/>
        <v>0</v>
      </c>
    </row>
    <row r="68" spans="1:15" ht="14.25" customHeight="1">
      <c r="A68" s="2">
        <v>66</v>
      </c>
      <c r="C68" s="1" t="s">
        <v>586</v>
      </c>
      <c r="D68" s="30" t="str">
        <f t="shared" si="7"/>
        <v xml:space="preserve"> </v>
      </c>
      <c r="E68" s="4">
        <f t="shared" ref="E68:E91" si="8">IF(D68="√",1,0)</f>
        <v>0</v>
      </c>
      <c r="F68" s="2">
        <v>155</v>
      </c>
      <c r="H68" s="1" t="s">
        <v>394</v>
      </c>
      <c r="I68" t="str">
        <f t="shared" ref="I68:I91" si="9">IF(G68=""," ",IF(G68=H68,"√","×"))</f>
        <v xml:space="preserve"> </v>
      </c>
      <c r="J68" s="4">
        <f t="shared" ref="J68:J91" si="10">IF(I68="√",1,0)</f>
        <v>0</v>
      </c>
      <c r="K68" s="2">
        <v>244</v>
      </c>
      <c r="M68" s="1" t="s">
        <v>262</v>
      </c>
      <c r="N68" t="str">
        <f t="shared" ref="N68:N89" si="11">IF(L68=""," ",IF(L68=M68,"√","×"))</f>
        <v xml:space="preserve"> </v>
      </c>
      <c r="O68" s="3">
        <f t="shared" ref="O68:O91" si="12">IF(N68="√",1,0)</f>
        <v>0</v>
      </c>
    </row>
    <row r="69" spans="1:15" ht="14.25" customHeight="1">
      <c r="A69" s="2">
        <v>67</v>
      </c>
      <c r="C69" s="1" t="s">
        <v>546</v>
      </c>
      <c r="D69" s="30" t="str">
        <f t="shared" si="7"/>
        <v xml:space="preserve"> </v>
      </c>
      <c r="E69" s="4">
        <f t="shared" si="8"/>
        <v>0</v>
      </c>
      <c r="F69" s="2">
        <v>156</v>
      </c>
      <c r="H69" s="1" t="s">
        <v>1059</v>
      </c>
      <c r="I69" t="str">
        <f t="shared" si="9"/>
        <v xml:space="preserve"> </v>
      </c>
      <c r="J69" s="4">
        <f t="shared" si="10"/>
        <v>0</v>
      </c>
      <c r="K69" s="2">
        <v>245</v>
      </c>
      <c r="M69" s="1" t="s">
        <v>49</v>
      </c>
      <c r="N69" t="str">
        <f t="shared" si="11"/>
        <v xml:space="preserve"> </v>
      </c>
      <c r="O69" s="3">
        <f t="shared" si="12"/>
        <v>0</v>
      </c>
    </row>
    <row r="70" spans="1:15" ht="14.25" customHeight="1">
      <c r="A70" s="2">
        <v>68</v>
      </c>
      <c r="C70" s="1" t="s">
        <v>248</v>
      </c>
      <c r="D70" s="30" t="str">
        <f t="shared" si="7"/>
        <v xml:space="preserve"> </v>
      </c>
      <c r="E70" s="4">
        <f t="shared" si="8"/>
        <v>0</v>
      </c>
      <c r="F70" s="2">
        <v>157</v>
      </c>
      <c r="H70" s="1" t="s">
        <v>173</v>
      </c>
      <c r="I70" t="str">
        <f t="shared" si="9"/>
        <v xml:space="preserve"> </v>
      </c>
      <c r="J70" s="4">
        <f t="shared" si="10"/>
        <v>0</v>
      </c>
      <c r="K70" s="2">
        <v>246</v>
      </c>
      <c r="M70" s="1" t="s">
        <v>297</v>
      </c>
      <c r="N70" t="str">
        <f t="shared" si="11"/>
        <v xml:space="preserve"> </v>
      </c>
      <c r="O70" s="3">
        <f t="shared" si="12"/>
        <v>0</v>
      </c>
    </row>
    <row r="71" spans="1:15" ht="14.25" customHeight="1">
      <c r="A71" s="2">
        <v>69</v>
      </c>
      <c r="C71" s="1" t="s">
        <v>181</v>
      </c>
      <c r="D71" s="30" t="str">
        <f t="shared" si="7"/>
        <v xml:space="preserve"> </v>
      </c>
      <c r="E71" s="4">
        <f t="shared" si="8"/>
        <v>0</v>
      </c>
      <c r="F71" s="2">
        <v>158</v>
      </c>
      <c r="H71" s="1" t="s">
        <v>871</v>
      </c>
      <c r="I71" t="str">
        <f t="shared" si="9"/>
        <v xml:space="preserve"> </v>
      </c>
      <c r="J71" s="4">
        <f t="shared" si="10"/>
        <v>0</v>
      </c>
      <c r="K71" s="2">
        <v>247</v>
      </c>
      <c r="M71" s="1" t="s">
        <v>78</v>
      </c>
      <c r="N71" t="str">
        <f t="shared" si="11"/>
        <v xml:space="preserve"> </v>
      </c>
      <c r="O71" s="3">
        <f t="shared" si="12"/>
        <v>0</v>
      </c>
    </row>
    <row r="72" spans="1:15" ht="14.25" customHeight="1">
      <c r="A72" s="2">
        <v>70</v>
      </c>
      <c r="C72" s="1" t="s">
        <v>210</v>
      </c>
      <c r="D72" s="30" t="str">
        <f>IF(B72=""," ",IF(OR(B72="theatre",B72="theater"),"√","×"))</f>
        <v xml:space="preserve"> </v>
      </c>
      <c r="E72" s="4">
        <f t="shared" si="8"/>
        <v>0</v>
      </c>
      <c r="F72" s="2">
        <v>159</v>
      </c>
      <c r="H72" s="1" t="s">
        <v>109</v>
      </c>
      <c r="I72" t="str">
        <f t="shared" si="9"/>
        <v xml:space="preserve"> </v>
      </c>
      <c r="J72" s="4">
        <f t="shared" si="10"/>
        <v>0</v>
      </c>
      <c r="K72" s="2">
        <v>248</v>
      </c>
      <c r="M72" s="1" t="s">
        <v>81</v>
      </c>
      <c r="N72" t="str">
        <f t="shared" si="11"/>
        <v xml:space="preserve"> </v>
      </c>
      <c r="O72" s="3">
        <f t="shared" si="12"/>
        <v>0</v>
      </c>
    </row>
    <row r="73" spans="1:15" ht="14.25" customHeight="1">
      <c r="A73" s="2">
        <v>71</v>
      </c>
      <c r="C73" s="1" t="s">
        <v>231</v>
      </c>
      <c r="D73" s="30" t="str">
        <f t="shared" si="7"/>
        <v xml:space="preserve"> </v>
      </c>
      <c r="E73" s="4">
        <f t="shared" si="8"/>
        <v>0</v>
      </c>
      <c r="F73" s="2">
        <v>160</v>
      </c>
      <c r="H73" s="1" t="s">
        <v>711</v>
      </c>
      <c r="I73" t="str">
        <f t="shared" si="9"/>
        <v xml:space="preserve"> </v>
      </c>
      <c r="J73" s="4">
        <f t="shared" si="10"/>
        <v>0</v>
      </c>
      <c r="K73" s="2">
        <v>249</v>
      </c>
      <c r="M73" s="1" t="s">
        <v>880</v>
      </c>
      <c r="N73" t="str">
        <f t="shared" si="11"/>
        <v xml:space="preserve"> </v>
      </c>
      <c r="O73" s="3">
        <f t="shared" si="12"/>
        <v>0</v>
      </c>
    </row>
    <row r="74" spans="1:15" ht="14.25" customHeight="1">
      <c r="A74" s="2">
        <v>72</v>
      </c>
      <c r="C74" s="1" t="s">
        <v>721</v>
      </c>
      <c r="D74" s="30" t="str">
        <f t="shared" si="7"/>
        <v xml:space="preserve"> </v>
      </c>
      <c r="E74" s="4">
        <f t="shared" si="8"/>
        <v>0</v>
      </c>
      <c r="F74" s="2">
        <v>161</v>
      </c>
      <c r="H74" s="1" t="s">
        <v>83</v>
      </c>
      <c r="I74" t="str">
        <f t="shared" si="9"/>
        <v xml:space="preserve"> </v>
      </c>
      <c r="J74" s="4">
        <f t="shared" si="10"/>
        <v>0</v>
      </c>
      <c r="K74" s="2">
        <v>250</v>
      </c>
      <c r="M74" s="1" t="s">
        <v>1579</v>
      </c>
      <c r="N74" t="str">
        <f t="shared" si="11"/>
        <v xml:space="preserve"> </v>
      </c>
      <c r="O74" s="3">
        <f t="shared" si="12"/>
        <v>0</v>
      </c>
    </row>
    <row r="75" spans="1:15" ht="14.25" customHeight="1">
      <c r="A75" s="2">
        <v>73</v>
      </c>
      <c r="C75" s="1" t="s">
        <v>162</v>
      </c>
      <c r="D75" s="30" t="str">
        <f t="shared" si="7"/>
        <v xml:space="preserve"> </v>
      </c>
      <c r="E75" s="4">
        <f t="shared" si="8"/>
        <v>0</v>
      </c>
      <c r="F75" s="2">
        <v>162</v>
      </c>
      <c r="H75" s="1" t="s">
        <v>557</v>
      </c>
      <c r="I75" t="str">
        <f t="shared" si="9"/>
        <v xml:space="preserve"> </v>
      </c>
      <c r="J75" s="4">
        <f t="shared" si="10"/>
        <v>0</v>
      </c>
      <c r="K75" s="2">
        <v>251</v>
      </c>
      <c r="M75" s="1" t="s">
        <v>48</v>
      </c>
      <c r="N75" t="str">
        <f t="shared" si="11"/>
        <v xml:space="preserve"> </v>
      </c>
      <c r="O75" s="3">
        <f t="shared" si="12"/>
        <v>0</v>
      </c>
    </row>
    <row r="76" spans="1:15" ht="14.25" customHeight="1">
      <c r="A76" s="2">
        <v>74</v>
      </c>
      <c r="C76" s="1" t="s">
        <v>230</v>
      </c>
      <c r="D76" s="30" t="str">
        <f t="shared" si="7"/>
        <v xml:space="preserve"> </v>
      </c>
      <c r="E76" s="4">
        <f t="shared" si="8"/>
        <v>0</v>
      </c>
      <c r="F76" s="2">
        <v>163</v>
      </c>
      <c r="H76" s="1" t="s">
        <v>66</v>
      </c>
      <c r="I76" t="str">
        <f t="shared" si="9"/>
        <v xml:space="preserve"> </v>
      </c>
      <c r="J76" s="4">
        <f t="shared" si="10"/>
        <v>0</v>
      </c>
      <c r="K76" s="2">
        <v>252</v>
      </c>
      <c r="M76" s="1" t="s">
        <v>1677</v>
      </c>
      <c r="N76" t="str">
        <f t="shared" si="11"/>
        <v xml:space="preserve"> </v>
      </c>
      <c r="O76" s="3">
        <f t="shared" si="12"/>
        <v>0</v>
      </c>
    </row>
    <row r="77" spans="1:15" ht="14.25" customHeight="1">
      <c r="A77" s="2">
        <v>75</v>
      </c>
      <c r="C77" s="1" t="s">
        <v>536</v>
      </c>
      <c r="D77" s="30" t="str">
        <f>IF(B77=""," ",IF(OR(B77="colour",B77="color"),"√","×"))</f>
        <v xml:space="preserve"> </v>
      </c>
      <c r="E77" s="4">
        <f t="shared" si="8"/>
        <v>0</v>
      </c>
      <c r="F77" s="2">
        <v>164</v>
      </c>
      <c r="H77" s="1" t="s">
        <v>253</v>
      </c>
      <c r="I77" t="str">
        <f t="shared" si="9"/>
        <v xml:space="preserve"> </v>
      </c>
      <c r="J77" s="4">
        <f t="shared" si="10"/>
        <v>0</v>
      </c>
      <c r="K77" s="2">
        <v>253</v>
      </c>
      <c r="M77" s="1" t="s">
        <v>196</v>
      </c>
      <c r="N77" t="str">
        <f t="shared" si="11"/>
        <v xml:space="preserve"> </v>
      </c>
      <c r="O77" s="3">
        <f t="shared" si="12"/>
        <v>0</v>
      </c>
    </row>
    <row r="78" spans="1:15" ht="14.25" customHeight="1">
      <c r="A78" s="2">
        <v>76</v>
      </c>
      <c r="C78" s="1" t="s">
        <v>87</v>
      </c>
      <c r="D78" s="30" t="str">
        <f t="shared" si="7"/>
        <v xml:space="preserve"> </v>
      </c>
      <c r="E78" s="4">
        <f t="shared" si="8"/>
        <v>0</v>
      </c>
      <c r="F78" s="2">
        <v>165</v>
      </c>
      <c r="H78" s="1" t="s">
        <v>1150</v>
      </c>
      <c r="I78" t="str">
        <f t="shared" si="9"/>
        <v xml:space="preserve"> </v>
      </c>
      <c r="J78" s="4">
        <f t="shared" si="10"/>
        <v>0</v>
      </c>
      <c r="K78" s="2">
        <v>254</v>
      </c>
      <c r="M78" s="1" t="s">
        <v>252</v>
      </c>
      <c r="N78" t="str">
        <f t="shared" si="11"/>
        <v xml:space="preserve"> </v>
      </c>
      <c r="O78" s="3">
        <f t="shared" si="12"/>
        <v>0</v>
      </c>
    </row>
    <row r="79" spans="1:15" ht="14.25" customHeight="1">
      <c r="A79" s="2">
        <v>77</v>
      </c>
      <c r="C79" s="1" t="s">
        <v>631</v>
      </c>
      <c r="D79" s="30" t="str">
        <f t="shared" si="7"/>
        <v xml:space="preserve"> </v>
      </c>
      <c r="E79" s="4">
        <f t="shared" si="8"/>
        <v>0</v>
      </c>
      <c r="F79" s="2">
        <v>166</v>
      </c>
      <c r="H79" s="1" t="s">
        <v>738</v>
      </c>
      <c r="I79" t="str">
        <f t="shared" si="9"/>
        <v xml:space="preserve"> </v>
      </c>
      <c r="J79" s="4">
        <f t="shared" si="10"/>
        <v>0</v>
      </c>
      <c r="K79" s="2">
        <v>255</v>
      </c>
      <c r="M79" s="1" t="s">
        <v>630</v>
      </c>
      <c r="N79" t="str">
        <f t="shared" si="11"/>
        <v xml:space="preserve"> </v>
      </c>
      <c r="O79" s="3">
        <f t="shared" si="12"/>
        <v>0</v>
      </c>
    </row>
    <row r="80" spans="1:15" ht="14.25" customHeight="1">
      <c r="A80" s="2">
        <v>78</v>
      </c>
      <c r="C80" s="1" t="s">
        <v>845</v>
      </c>
      <c r="D80" s="30" t="str">
        <f t="shared" si="7"/>
        <v xml:space="preserve"> </v>
      </c>
      <c r="E80" s="4">
        <f t="shared" si="8"/>
        <v>0</v>
      </c>
      <c r="F80" s="2">
        <v>167</v>
      </c>
      <c r="H80" s="1" t="s">
        <v>1182</v>
      </c>
      <c r="I80" t="str">
        <f t="shared" si="9"/>
        <v xml:space="preserve"> </v>
      </c>
      <c r="J80" s="4">
        <f t="shared" si="10"/>
        <v>0</v>
      </c>
      <c r="K80" s="2">
        <v>256</v>
      </c>
      <c r="M80" s="1" t="s">
        <v>405</v>
      </c>
      <c r="N80" t="str">
        <f t="shared" si="11"/>
        <v xml:space="preserve"> </v>
      </c>
      <c r="O80" s="3">
        <f t="shared" si="12"/>
        <v>0</v>
      </c>
    </row>
    <row r="81" spans="1:15" ht="14.25" customHeight="1">
      <c r="A81" s="2">
        <v>79</v>
      </c>
      <c r="C81" s="1" t="s">
        <v>549</v>
      </c>
      <c r="D81" s="30" t="str">
        <f t="shared" si="7"/>
        <v xml:space="preserve"> </v>
      </c>
      <c r="E81" s="4">
        <f t="shared" si="8"/>
        <v>0</v>
      </c>
      <c r="F81" s="2">
        <v>168</v>
      </c>
      <c r="H81" s="1" t="s">
        <v>235</v>
      </c>
      <c r="I81" t="str">
        <f t="shared" si="9"/>
        <v xml:space="preserve"> </v>
      </c>
      <c r="J81" s="4">
        <f t="shared" si="10"/>
        <v>0</v>
      </c>
      <c r="K81" s="2">
        <v>257</v>
      </c>
      <c r="M81" s="1" t="s">
        <v>1281</v>
      </c>
      <c r="N81" t="str">
        <f t="shared" si="11"/>
        <v xml:space="preserve"> </v>
      </c>
      <c r="O81" s="3">
        <f t="shared" si="12"/>
        <v>0</v>
      </c>
    </row>
    <row r="82" spans="1:15" ht="14.25" customHeight="1">
      <c r="A82" s="2">
        <v>80</v>
      </c>
      <c r="C82" s="1" t="s">
        <v>393</v>
      </c>
      <c r="D82" s="30" t="str">
        <f t="shared" si="7"/>
        <v xml:space="preserve"> </v>
      </c>
      <c r="E82" s="4">
        <f t="shared" si="8"/>
        <v>0</v>
      </c>
      <c r="F82" s="2">
        <v>169</v>
      </c>
      <c r="H82" s="1" t="s">
        <v>930</v>
      </c>
      <c r="I82" t="str">
        <f t="shared" si="9"/>
        <v xml:space="preserve"> </v>
      </c>
      <c r="J82" s="4">
        <f t="shared" si="10"/>
        <v>0</v>
      </c>
      <c r="K82" s="2">
        <v>258</v>
      </c>
      <c r="M82" s="1" t="s">
        <v>1086</v>
      </c>
      <c r="N82" t="str">
        <f t="shared" si="11"/>
        <v xml:space="preserve"> </v>
      </c>
      <c r="O82" s="3">
        <f t="shared" si="12"/>
        <v>0</v>
      </c>
    </row>
    <row r="83" spans="1:15" ht="14.25" customHeight="1">
      <c r="A83" s="2">
        <v>81</v>
      </c>
      <c r="C83" s="1" t="s">
        <v>243</v>
      </c>
      <c r="D83" s="30" t="str">
        <f t="shared" si="7"/>
        <v xml:space="preserve"> </v>
      </c>
      <c r="E83" s="4">
        <f t="shared" si="8"/>
        <v>0</v>
      </c>
      <c r="F83" s="2">
        <v>170</v>
      </c>
      <c r="H83" s="1" t="s">
        <v>114</v>
      </c>
      <c r="I83" t="str">
        <f t="shared" si="9"/>
        <v xml:space="preserve"> </v>
      </c>
      <c r="J83" s="4">
        <f t="shared" si="10"/>
        <v>0</v>
      </c>
      <c r="K83" s="2">
        <v>259</v>
      </c>
      <c r="M83" s="1" t="s">
        <v>495</v>
      </c>
      <c r="N83" t="str">
        <f t="shared" si="11"/>
        <v xml:space="preserve"> </v>
      </c>
      <c r="O83" s="3">
        <f t="shared" si="12"/>
        <v>0</v>
      </c>
    </row>
    <row r="84" spans="1:15" ht="14.25" customHeight="1">
      <c r="A84" s="2">
        <v>82</v>
      </c>
      <c r="C84" s="1" t="s">
        <v>59</v>
      </c>
      <c r="D84" s="30" t="str">
        <f t="shared" si="7"/>
        <v xml:space="preserve"> </v>
      </c>
      <c r="E84" s="4">
        <f t="shared" si="8"/>
        <v>0</v>
      </c>
      <c r="F84" s="2">
        <v>171</v>
      </c>
      <c r="H84" s="1" t="s">
        <v>192</v>
      </c>
      <c r="I84" t="str">
        <f t="shared" si="9"/>
        <v xml:space="preserve"> </v>
      </c>
      <c r="J84" s="4">
        <f t="shared" si="10"/>
        <v>0</v>
      </c>
      <c r="K84" s="2">
        <v>260</v>
      </c>
      <c r="M84" s="1" t="s">
        <v>17</v>
      </c>
      <c r="N84" t="str">
        <f t="shared" si="11"/>
        <v xml:space="preserve"> </v>
      </c>
      <c r="O84" s="3">
        <f t="shared" si="12"/>
        <v>0</v>
      </c>
    </row>
    <row r="85" spans="1:15" ht="14.25" customHeight="1">
      <c r="A85" s="2">
        <v>83</v>
      </c>
      <c r="C85" s="1" t="s">
        <v>612</v>
      </c>
      <c r="D85" s="30" t="str">
        <f t="shared" si="7"/>
        <v xml:space="preserve"> </v>
      </c>
      <c r="E85" s="4">
        <f t="shared" si="8"/>
        <v>0</v>
      </c>
      <c r="F85" s="2">
        <v>172</v>
      </c>
      <c r="H85" s="1" t="s">
        <v>227</v>
      </c>
      <c r="I85" t="str">
        <f t="shared" si="9"/>
        <v xml:space="preserve"> </v>
      </c>
      <c r="J85" s="4">
        <f t="shared" si="10"/>
        <v>0</v>
      </c>
      <c r="K85" s="2">
        <v>261</v>
      </c>
      <c r="M85" s="1" t="s">
        <v>663</v>
      </c>
      <c r="N85" t="str">
        <f t="shared" si="11"/>
        <v xml:space="preserve"> </v>
      </c>
      <c r="O85" s="3">
        <f t="shared" si="12"/>
        <v>0</v>
      </c>
    </row>
    <row r="86" spans="1:15" ht="14.25" customHeight="1">
      <c r="A86" s="2">
        <v>84</v>
      </c>
      <c r="C86" s="1" t="s">
        <v>467</v>
      </c>
      <c r="D86" s="30" t="str">
        <f t="shared" si="7"/>
        <v xml:space="preserve"> </v>
      </c>
      <c r="E86" s="4">
        <f t="shared" si="8"/>
        <v>0</v>
      </c>
      <c r="F86" s="2">
        <v>173</v>
      </c>
      <c r="H86" s="1" t="s">
        <v>1491</v>
      </c>
      <c r="I86" t="str">
        <f t="shared" si="9"/>
        <v xml:space="preserve"> </v>
      </c>
      <c r="J86" s="4">
        <f t="shared" si="10"/>
        <v>0</v>
      </c>
      <c r="K86" s="2">
        <v>262</v>
      </c>
      <c r="M86" s="1" t="s">
        <v>620</v>
      </c>
      <c r="N86" t="str">
        <f t="shared" si="11"/>
        <v xml:space="preserve"> </v>
      </c>
      <c r="O86" s="3">
        <f t="shared" si="12"/>
        <v>0</v>
      </c>
    </row>
    <row r="87" spans="1:15" ht="14.25" customHeight="1">
      <c r="A87" s="2">
        <v>85</v>
      </c>
      <c r="C87" s="1" t="s">
        <v>250</v>
      </c>
      <c r="D87" s="30" t="str">
        <f t="shared" si="7"/>
        <v xml:space="preserve"> </v>
      </c>
      <c r="E87" s="4">
        <f t="shared" si="8"/>
        <v>0</v>
      </c>
      <c r="F87" s="2">
        <v>174</v>
      </c>
      <c r="H87" s="1" t="s">
        <v>485</v>
      </c>
      <c r="I87" t="str">
        <f t="shared" si="9"/>
        <v xml:space="preserve"> </v>
      </c>
      <c r="J87" s="4">
        <f t="shared" si="10"/>
        <v>0</v>
      </c>
      <c r="K87" s="2">
        <v>263</v>
      </c>
      <c r="M87" s="1" t="s">
        <v>579</v>
      </c>
      <c r="N87" t="str">
        <f t="shared" si="11"/>
        <v xml:space="preserve"> </v>
      </c>
      <c r="O87" s="3">
        <f t="shared" si="12"/>
        <v>0</v>
      </c>
    </row>
    <row r="88" spans="1:15" ht="14.25" customHeight="1">
      <c r="A88" s="2">
        <v>86</v>
      </c>
      <c r="C88" s="1" t="s">
        <v>682</v>
      </c>
      <c r="D88" s="30" t="str">
        <f t="shared" si="7"/>
        <v xml:space="preserve"> </v>
      </c>
      <c r="E88" s="4">
        <f t="shared" si="8"/>
        <v>0</v>
      </c>
      <c r="F88" s="2">
        <v>175</v>
      </c>
      <c r="H88" s="1" t="s">
        <v>1108</v>
      </c>
      <c r="I88" t="str">
        <f t="shared" si="9"/>
        <v xml:space="preserve"> </v>
      </c>
      <c r="J88" s="4">
        <f t="shared" si="10"/>
        <v>0</v>
      </c>
      <c r="K88" s="2">
        <v>264</v>
      </c>
      <c r="M88" s="1" t="s">
        <v>14</v>
      </c>
      <c r="N88" t="str">
        <f t="shared" si="11"/>
        <v xml:space="preserve"> </v>
      </c>
      <c r="O88" s="3">
        <f t="shared" si="12"/>
        <v>0</v>
      </c>
    </row>
    <row r="89" spans="1:15" ht="14.25" customHeight="1">
      <c r="A89" s="2">
        <v>87</v>
      </c>
      <c r="C89" s="1" t="s">
        <v>286</v>
      </c>
      <c r="D89" s="30" t="str">
        <f t="shared" si="7"/>
        <v xml:space="preserve"> </v>
      </c>
      <c r="E89" s="4">
        <f t="shared" si="8"/>
        <v>0</v>
      </c>
      <c r="F89" s="2">
        <v>176</v>
      </c>
      <c r="H89" s="1" t="s">
        <v>132</v>
      </c>
      <c r="I89" t="str">
        <f t="shared" si="9"/>
        <v xml:space="preserve"> </v>
      </c>
      <c r="J89" s="4">
        <f t="shared" si="10"/>
        <v>0</v>
      </c>
      <c r="K89" s="2">
        <v>265</v>
      </c>
      <c r="M89" s="1" t="s">
        <v>668</v>
      </c>
      <c r="N89" t="str">
        <f t="shared" si="11"/>
        <v xml:space="preserve"> </v>
      </c>
      <c r="O89" s="3">
        <f t="shared" si="12"/>
        <v>0</v>
      </c>
    </row>
    <row r="90" spans="1:15" ht="14.25" customHeight="1">
      <c r="A90" s="2">
        <v>88</v>
      </c>
      <c r="C90" s="1" t="s">
        <v>352</v>
      </c>
      <c r="D90" s="30" t="str">
        <f t="shared" si="7"/>
        <v xml:space="preserve"> </v>
      </c>
      <c r="E90" s="4">
        <f t="shared" si="8"/>
        <v>0</v>
      </c>
      <c r="F90" s="2">
        <v>177</v>
      </c>
      <c r="H90" s="1" t="s">
        <v>183</v>
      </c>
      <c r="I90" t="str">
        <f t="shared" si="9"/>
        <v xml:space="preserve"> </v>
      </c>
      <c r="J90" s="4">
        <f t="shared" si="10"/>
        <v>0</v>
      </c>
      <c r="O90" s="3">
        <f t="shared" si="12"/>
        <v>0</v>
      </c>
    </row>
    <row r="91" spans="1:15" ht="14.25" customHeight="1">
      <c r="A91" s="2">
        <v>89</v>
      </c>
      <c r="C91" s="1" t="s">
        <v>1343</v>
      </c>
      <c r="D91" s="30" t="str">
        <f t="shared" si="7"/>
        <v xml:space="preserve"> </v>
      </c>
      <c r="E91" s="4">
        <f t="shared" si="8"/>
        <v>0</v>
      </c>
      <c r="F91" s="2">
        <v>178</v>
      </c>
      <c r="H91" s="1" t="s">
        <v>273</v>
      </c>
      <c r="I91" t="str">
        <f t="shared" si="9"/>
        <v xml:space="preserve"> </v>
      </c>
      <c r="J91" s="4">
        <f t="shared" si="10"/>
        <v>0</v>
      </c>
      <c r="O91" s="3">
        <f t="shared" si="12"/>
        <v>0</v>
      </c>
    </row>
    <row r="92" spans="1:15" ht="14.25" customHeight="1">
      <c r="E92" s="4">
        <f>SUM(E3:E91)</f>
        <v>1</v>
      </c>
      <c r="J92" s="4">
        <f>SUM(J3:J91)</f>
        <v>0</v>
      </c>
      <c r="O92" s="4">
        <f>SUM(O3:O89)</f>
        <v>0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16B4F-28E2-CD47-A2E8-3C6EB0D3A99C}">
  <dimension ref="A1:T88"/>
  <sheetViews>
    <sheetView workbookViewId="0"/>
  </sheetViews>
  <sheetFormatPr baseColWidth="10" defaultRowHeight="14.25" customHeight="1"/>
  <cols>
    <col min="1" max="1" width="6.1640625" customWidth="1"/>
    <col min="2" max="2" width="21.33203125" customWidth="1"/>
    <col min="3" max="3" width="0" hidden="1" customWidth="1"/>
    <col min="5" max="5" width="0" hidden="1" customWidth="1"/>
    <col min="6" max="6" width="5.5" bestFit="1" customWidth="1"/>
    <col min="7" max="7" width="21.83203125" customWidth="1"/>
    <col min="8" max="8" width="10.83203125" hidden="1" customWidth="1"/>
    <col min="10" max="10" width="0" hidden="1" customWidth="1"/>
    <col min="11" max="11" width="5.5" bestFit="1" customWidth="1"/>
    <col min="12" max="12" width="21.33203125" customWidth="1"/>
    <col min="13" max="13" width="0" hidden="1" customWidth="1"/>
    <col min="15" max="15" width="0" hidden="1" customWidth="1"/>
    <col min="16" max="16" width="18.5" customWidth="1"/>
    <col min="17" max="17" width="21.83203125" customWidth="1"/>
  </cols>
  <sheetData>
    <row r="1" spans="1:20" ht="14.25" customHeight="1">
      <c r="A1" s="21" t="s">
        <v>2693</v>
      </c>
      <c r="B1" s="2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20" ht="14.25" customHeight="1" thickBot="1">
      <c r="A2" s="22" t="s">
        <v>2690</v>
      </c>
      <c r="B2" s="2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20" ht="14.25" customHeight="1" thickBot="1">
      <c r="A3" s="12" t="s">
        <v>2674</v>
      </c>
      <c r="B3" s="13" t="s">
        <v>2697</v>
      </c>
      <c r="C3" s="13" t="s">
        <v>2698</v>
      </c>
      <c r="D3" s="14" t="s">
        <v>2702</v>
      </c>
      <c r="E3" s="31"/>
      <c r="F3" s="12" t="s">
        <v>2674</v>
      </c>
      <c r="G3" s="13" t="s">
        <v>2697</v>
      </c>
      <c r="H3" s="13" t="s">
        <v>2672</v>
      </c>
      <c r="I3" s="14" t="s">
        <v>2702</v>
      </c>
      <c r="J3" s="31"/>
      <c r="K3" s="12" t="s">
        <v>2674</v>
      </c>
      <c r="L3" s="13" t="s">
        <v>2697</v>
      </c>
      <c r="M3" s="13" t="s">
        <v>2672</v>
      </c>
      <c r="N3" s="14" t="s">
        <v>2702</v>
      </c>
      <c r="P3" s="19" t="s">
        <v>2703</v>
      </c>
      <c r="Q3" s="20"/>
      <c r="R3" s="20"/>
      <c r="S3" s="20"/>
      <c r="T3" s="20"/>
    </row>
    <row r="4" spans="1:20" ht="14.25" customHeight="1">
      <c r="A4" s="2">
        <v>497</v>
      </c>
      <c r="B4" s="25"/>
      <c r="C4" s="1" t="s">
        <v>1924</v>
      </c>
      <c r="D4" s="1" t="str">
        <f>IF(B4=""," ",IF(B4=C4,"√","×"))</f>
        <v xml:space="preserve"> </v>
      </c>
      <c r="E4" s="1">
        <f>IF(D4="√",1,0)</f>
        <v>0</v>
      </c>
      <c r="F4" s="2">
        <v>581</v>
      </c>
      <c r="G4" s="25"/>
      <c r="H4" s="1" t="s">
        <v>1650</v>
      </c>
      <c r="I4" s="1" t="str">
        <f>IF(G4=""," ",IF(G4=H4,"√","×"))</f>
        <v xml:space="preserve"> </v>
      </c>
      <c r="J4" s="1">
        <f>IF(I4="√",1,0)</f>
        <v>0</v>
      </c>
      <c r="K4" s="2">
        <v>665</v>
      </c>
      <c r="L4" s="25"/>
      <c r="M4" s="1" t="s">
        <v>1021</v>
      </c>
      <c r="N4" s="1" t="str">
        <f>IF(L4=""," ",IF(L4=M4,"√","×"))</f>
        <v xml:space="preserve"> </v>
      </c>
      <c r="O4" s="1">
        <f>IF(N4="√",1,0)</f>
        <v>0</v>
      </c>
      <c r="P4" s="6" t="s">
        <v>2699</v>
      </c>
      <c r="Q4" s="7">
        <v>249</v>
      </c>
    </row>
    <row r="5" spans="1:20" ht="14.25" customHeight="1">
      <c r="A5" s="2">
        <v>498</v>
      </c>
      <c r="B5" s="25"/>
      <c r="C5" s="1" t="s">
        <v>2326</v>
      </c>
      <c r="D5" s="1" t="str">
        <f t="shared" ref="D5:D68" si="0">IF(B5=""," ",IF(B5=C5,"√","×"))</f>
        <v xml:space="preserve"> </v>
      </c>
      <c r="E5" s="1">
        <f t="shared" ref="E5:E68" si="1">IF(D5="√",1,0)</f>
        <v>0</v>
      </c>
      <c r="F5" s="2">
        <v>582</v>
      </c>
      <c r="G5" s="25"/>
      <c r="H5" s="1" t="s">
        <v>2297</v>
      </c>
      <c r="I5" s="1" t="str">
        <f t="shared" ref="I5:I68" si="2">IF(G5=""," ",IF(G5=H5,"√","×"))</f>
        <v xml:space="preserve"> </v>
      </c>
      <c r="J5" s="1">
        <f t="shared" ref="J5:J68" si="3">IF(I5="√",1,0)</f>
        <v>0</v>
      </c>
      <c r="K5" s="2">
        <v>666</v>
      </c>
      <c r="L5" s="25"/>
      <c r="M5" s="1" t="s">
        <v>1845</v>
      </c>
      <c r="N5" s="1" t="str">
        <f t="shared" ref="N5:N68" si="4">IF(L5=""," ",IF(L5=M5,"√","×"))</f>
        <v xml:space="preserve"> </v>
      </c>
      <c r="O5" s="1">
        <f t="shared" ref="O5:O68" si="5">IF(N5="√",1,0)</f>
        <v>0</v>
      </c>
      <c r="P5" s="8" t="s">
        <v>2700</v>
      </c>
      <c r="Q5" s="9">
        <f>$E$88+$J$88+$O$88</f>
        <v>0</v>
      </c>
    </row>
    <row r="6" spans="1:20" ht="14.25" customHeight="1" thickBot="1">
      <c r="A6" s="2">
        <v>499</v>
      </c>
      <c r="B6" s="25"/>
      <c r="C6" s="1" t="s">
        <v>1455</v>
      </c>
      <c r="D6" s="1" t="str">
        <f t="shared" si="0"/>
        <v xml:space="preserve"> </v>
      </c>
      <c r="E6" s="1">
        <f t="shared" si="1"/>
        <v>0</v>
      </c>
      <c r="F6" s="2">
        <v>583</v>
      </c>
      <c r="G6" s="25"/>
      <c r="H6" s="1" t="s">
        <v>1482</v>
      </c>
      <c r="I6" s="1" t="str">
        <f t="shared" si="2"/>
        <v xml:space="preserve"> </v>
      </c>
      <c r="J6" s="1">
        <f t="shared" si="3"/>
        <v>0</v>
      </c>
      <c r="K6" s="2">
        <v>667</v>
      </c>
      <c r="L6" s="25"/>
      <c r="M6" s="1" t="s">
        <v>1912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20" ht="14.25" customHeight="1">
      <c r="A7" s="2">
        <v>500</v>
      </c>
      <c r="B7" s="25"/>
      <c r="C7" s="1" t="s">
        <v>1939</v>
      </c>
      <c r="D7" s="1" t="str">
        <f t="shared" si="0"/>
        <v xml:space="preserve"> </v>
      </c>
      <c r="E7" s="1">
        <f t="shared" si="1"/>
        <v>0</v>
      </c>
      <c r="F7" s="2">
        <v>584</v>
      </c>
      <c r="G7" s="25"/>
      <c r="H7" s="1" t="s">
        <v>2288</v>
      </c>
      <c r="I7" s="1" t="str">
        <f t="shared" si="2"/>
        <v xml:space="preserve"> </v>
      </c>
      <c r="J7" s="1">
        <f t="shared" si="3"/>
        <v>0</v>
      </c>
      <c r="K7" s="2">
        <v>668</v>
      </c>
      <c r="L7" s="25"/>
      <c r="M7" s="1" t="s">
        <v>2367</v>
      </c>
      <c r="N7" s="1" t="str">
        <f t="shared" si="4"/>
        <v xml:space="preserve"> </v>
      </c>
      <c r="O7" s="1">
        <f t="shared" si="5"/>
        <v>0</v>
      </c>
    </row>
    <row r="8" spans="1:20" ht="14.25" customHeight="1">
      <c r="A8" s="2">
        <v>501</v>
      </c>
      <c r="B8" s="25"/>
      <c r="C8" s="1" t="s">
        <v>808</v>
      </c>
      <c r="D8" s="1" t="str">
        <f t="shared" si="0"/>
        <v xml:space="preserve"> </v>
      </c>
      <c r="E8" s="1">
        <f t="shared" si="1"/>
        <v>0</v>
      </c>
      <c r="F8" s="2">
        <v>585</v>
      </c>
      <c r="G8" s="25"/>
      <c r="H8" s="1" t="s">
        <v>1537</v>
      </c>
      <c r="I8" s="1" t="str">
        <f t="shared" si="2"/>
        <v xml:space="preserve"> </v>
      </c>
      <c r="J8" s="1">
        <f t="shared" si="3"/>
        <v>0</v>
      </c>
      <c r="K8" s="2">
        <v>669</v>
      </c>
      <c r="L8" s="25"/>
      <c r="M8" s="1" t="s">
        <v>1786</v>
      </c>
      <c r="N8" s="1" t="str">
        <f t="shared" si="4"/>
        <v xml:space="preserve"> </v>
      </c>
      <c r="O8" s="1">
        <f t="shared" si="5"/>
        <v>0</v>
      </c>
    </row>
    <row r="9" spans="1:20" ht="14.25" customHeight="1">
      <c r="A9" s="2">
        <v>502</v>
      </c>
      <c r="B9" s="25"/>
      <c r="C9" s="1" t="s">
        <v>2590</v>
      </c>
      <c r="D9" s="1" t="str">
        <f t="shared" si="0"/>
        <v xml:space="preserve"> </v>
      </c>
      <c r="E9" s="1">
        <f t="shared" si="1"/>
        <v>0</v>
      </c>
      <c r="F9" s="2">
        <v>586</v>
      </c>
      <c r="G9" s="25"/>
      <c r="H9" s="1" t="s">
        <v>1195</v>
      </c>
      <c r="I9" s="1" t="str">
        <f t="shared" si="2"/>
        <v xml:space="preserve"> </v>
      </c>
      <c r="J9" s="1">
        <f t="shared" si="3"/>
        <v>0</v>
      </c>
      <c r="K9" s="2">
        <v>670</v>
      </c>
      <c r="L9" s="25"/>
      <c r="M9" s="1" t="s">
        <v>1044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503</v>
      </c>
      <c r="B10" s="25"/>
      <c r="C10" s="1" t="s">
        <v>2329</v>
      </c>
      <c r="D10" s="1" t="str">
        <f t="shared" si="0"/>
        <v xml:space="preserve"> </v>
      </c>
      <c r="E10" s="1">
        <f t="shared" si="1"/>
        <v>0</v>
      </c>
      <c r="F10" s="2">
        <v>587</v>
      </c>
      <c r="G10" s="25"/>
      <c r="H10" s="1" t="s">
        <v>2409</v>
      </c>
      <c r="I10" s="1" t="str">
        <f t="shared" si="2"/>
        <v xml:space="preserve"> </v>
      </c>
      <c r="J10" s="1">
        <f t="shared" si="3"/>
        <v>0</v>
      </c>
      <c r="K10" s="2">
        <v>671</v>
      </c>
      <c r="L10" s="25"/>
      <c r="M10" s="1" t="s">
        <v>2073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504</v>
      </c>
      <c r="B11" s="25"/>
      <c r="C11" s="1" t="s">
        <v>1499</v>
      </c>
      <c r="D11" s="1" t="str">
        <f t="shared" si="0"/>
        <v xml:space="preserve"> </v>
      </c>
      <c r="E11" s="1">
        <f t="shared" si="1"/>
        <v>0</v>
      </c>
      <c r="F11" s="2">
        <v>588</v>
      </c>
      <c r="G11" s="25"/>
      <c r="H11" s="1" t="s">
        <v>2219</v>
      </c>
      <c r="I11" s="1" t="str">
        <f t="shared" si="2"/>
        <v xml:space="preserve"> </v>
      </c>
      <c r="J11" s="1">
        <f t="shared" si="3"/>
        <v>0</v>
      </c>
      <c r="K11" s="2">
        <v>672</v>
      </c>
      <c r="L11" s="25"/>
      <c r="M11" s="1" t="s">
        <v>1136</v>
      </c>
      <c r="N11" s="1" t="str">
        <f t="shared" si="4"/>
        <v xml:space="preserve"> </v>
      </c>
      <c r="O11" s="1">
        <f t="shared" si="5"/>
        <v>0</v>
      </c>
    </row>
    <row r="12" spans="1:20" ht="14.25" customHeight="1">
      <c r="A12" s="2">
        <v>505</v>
      </c>
      <c r="B12" s="25"/>
      <c r="C12" s="1" t="s">
        <v>1645</v>
      </c>
      <c r="D12" s="1" t="str">
        <f t="shared" si="0"/>
        <v xml:space="preserve"> </v>
      </c>
      <c r="E12" s="1">
        <f t="shared" si="1"/>
        <v>0</v>
      </c>
      <c r="F12" s="2">
        <v>589</v>
      </c>
      <c r="G12" s="25"/>
      <c r="H12" s="1" t="s">
        <v>1843</v>
      </c>
      <c r="I12" s="1" t="str">
        <f t="shared" si="2"/>
        <v xml:space="preserve"> </v>
      </c>
      <c r="J12" s="1">
        <f t="shared" si="3"/>
        <v>0</v>
      </c>
      <c r="K12" s="2">
        <v>673</v>
      </c>
      <c r="L12" s="25"/>
      <c r="M12" s="1" t="s">
        <v>1865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506</v>
      </c>
      <c r="B13" s="25"/>
      <c r="C13" s="1" t="s">
        <v>1757</v>
      </c>
      <c r="D13" s="1" t="str">
        <f t="shared" si="0"/>
        <v xml:space="preserve"> </v>
      </c>
      <c r="E13" s="1">
        <f t="shared" si="1"/>
        <v>0</v>
      </c>
      <c r="F13" s="2">
        <v>590</v>
      </c>
      <c r="G13" s="25"/>
      <c r="H13" s="1" t="s">
        <v>1435</v>
      </c>
      <c r="I13" s="1" t="str">
        <f t="shared" si="2"/>
        <v xml:space="preserve"> </v>
      </c>
      <c r="J13" s="1">
        <f t="shared" si="3"/>
        <v>0</v>
      </c>
      <c r="K13" s="2">
        <v>674</v>
      </c>
      <c r="L13" s="25"/>
      <c r="M13" s="1" t="s">
        <v>1818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507</v>
      </c>
      <c r="B14" s="25"/>
      <c r="C14" s="1" t="s">
        <v>1036</v>
      </c>
      <c r="D14" s="1" t="str">
        <f t="shared" si="0"/>
        <v xml:space="preserve"> </v>
      </c>
      <c r="E14" s="1">
        <f t="shared" si="1"/>
        <v>0</v>
      </c>
      <c r="F14" s="2">
        <v>591</v>
      </c>
      <c r="G14" s="25"/>
      <c r="H14" s="1" t="s">
        <v>1538</v>
      </c>
      <c r="I14" s="1" t="str">
        <f t="shared" si="2"/>
        <v xml:space="preserve"> </v>
      </c>
      <c r="J14" s="1">
        <f t="shared" si="3"/>
        <v>0</v>
      </c>
      <c r="K14" s="2">
        <v>675</v>
      </c>
      <c r="L14" s="25"/>
      <c r="M14" s="1" t="s">
        <v>1760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508</v>
      </c>
      <c r="B15" s="25"/>
      <c r="C15" s="1" t="s">
        <v>1806</v>
      </c>
      <c r="D15" s="1" t="str">
        <f t="shared" si="0"/>
        <v xml:space="preserve"> </v>
      </c>
      <c r="E15" s="1">
        <f t="shared" si="1"/>
        <v>0</v>
      </c>
      <c r="F15" s="2">
        <v>592</v>
      </c>
      <c r="G15" s="25"/>
      <c r="H15" s="1" t="s">
        <v>1296</v>
      </c>
      <c r="I15" s="1" t="str">
        <f t="shared" si="2"/>
        <v xml:space="preserve"> </v>
      </c>
      <c r="J15" s="1">
        <f t="shared" si="3"/>
        <v>0</v>
      </c>
      <c r="K15" s="2">
        <v>676</v>
      </c>
      <c r="L15" s="25"/>
      <c r="M15" s="1" t="s">
        <v>2125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509</v>
      </c>
      <c r="B16" s="25"/>
      <c r="C16" s="1" t="s">
        <v>2132</v>
      </c>
      <c r="D16" s="1" t="str">
        <f t="shared" si="0"/>
        <v xml:space="preserve"> </v>
      </c>
      <c r="E16" s="1">
        <f t="shared" si="1"/>
        <v>0</v>
      </c>
      <c r="F16" s="2">
        <v>593</v>
      </c>
      <c r="G16" s="25"/>
      <c r="H16" s="1" t="s">
        <v>2403</v>
      </c>
      <c r="I16" s="1" t="str">
        <f t="shared" si="2"/>
        <v xml:space="preserve"> </v>
      </c>
      <c r="J16" s="1">
        <f t="shared" si="3"/>
        <v>0</v>
      </c>
      <c r="K16" s="2">
        <v>677</v>
      </c>
      <c r="L16" s="25"/>
      <c r="M16" s="1" t="s">
        <v>2190</v>
      </c>
      <c r="N16" s="1" t="str">
        <f t="shared" si="4"/>
        <v xml:space="preserve"> </v>
      </c>
      <c r="O16" s="1">
        <f t="shared" si="5"/>
        <v>0</v>
      </c>
    </row>
    <row r="17" spans="1:15" ht="14.25" customHeight="1">
      <c r="A17" s="2">
        <v>510</v>
      </c>
      <c r="B17" s="25"/>
      <c r="C17" s="1" t="s">
        <v>949</v>
      </c>
      <c r="D17" s="1" t="str">
        <f t="shared" si="0"/>
        <v xml:space="preserve"> </v>
      </c>
      <c r="E17" s="1">
        <f t="shared" si="1"/>
        <v>0</v>
      </c>
      <c r="F17" s="2">
        <v>594</v>
      </c>
      <c r="G17" s="25"/>
      <c r="H17" s="1" t="s">
        <v>807</v>
      </c>
      <c r="I17" s="1" t="str">
        <f t="shared" si="2"/>
        <v xml:space="preserve"> </v>
      </c>
      <c r="J17" s="1">
        <f t="shared" si="3"/>
        <v>0</v>
      </c>
      <c r="K17" s="2">
        <v>678</v>
      </c>
      <c r="L17" s="25"/>
      <c r="M17" s="1" t="s">
        <v>1257</v>
      </c>
      <c r="N17" s="1" t="str">
        <f t="shared" si="4"/>
        <v xml:space="preserve"> </v>
      </c>
      <c r="O17" s="1">
        <f t="shared" si="5"/>
        <v>0</v>
      </c>
    </row>
    <row r="18" spans="1:15" ht="14.25" customHeight="1">
      <c r="A18" s="2">
        <v>511</v>
      </c>
      <c r="B18" s="25"/>
      <c r="C18" s="1" t="s">
        <v>888</v>
      </c>
      <c r="D18" s="1" t="str">
        <f t="shared" si="0"/>
        <v xml:space="preserve"> </v>
      </c>
      <c r="E18" s="1">
        <f t="shared" si="1"/>
        <v>0</v>
      </c>
      <c r="F18" s="2">
        <v>595</v>
      </c>
      <c r="G18" s="25"/>
      <c r="H18" s="1" t="s">
        <v>2305</v>
      </c>
      <c r="I18" s="1" t="str">
        <f t="shared" si="2"/>
        <v xml:space="preserve"> </v>
      </c>
      <c r="J18" s="1">
        <f t="shared" si="3"/>
        <v>0</v>
      </c>
      <c r="K18" s="2">
        <v>679</v>
      </c>
      <c r="L18" s="25"/>
      <c r="M18" s="1" t="s">
        <v>182</v>
      </c>
      <c r="N18" s="1" t="str">
        <f t="shared" si="4"/>
        <v xml:space="preserve"> </v>
      </c>
      <c r="O18" s="1">
        <f t="shared" si="5"/>
        <v>0</v>
      </c>
    </row>
    <row r="19" spans="1:15" ht="14.25" customHeight="1">
      <c r="A19" s="2">
        <v>512</v>
      </c>
      <c r="B19" s="25"/>
      <c r="C19" s="1" t="s">
        <v>947</v>
      </c>
      <c r="D19" s="1" t="str">
        <f t="shared" si="0"/>
        <v xml:space="preserve"> </v>
      </c>
      <c r="E19" s="1">
        <f t="shared" si="1"/>
        <v>0</v>
      </c>
      <c r="F19" s="2">
        <v>596</v>
      </c>
      <c r="G19" s="25"/>
      <c r="H19" s="1" t="s">
        <v>2127</v>
      </c>
      <c r="I19" s="1" t="str">
        <f t="shared" si="2"/>
        <v xml:space="preserve"> </v>
      </c>
      <c r="J19" s="1">
        <f t="shared" si="3"/>
        <v>0</v>
      </c>
      <c r="K19" s="2">
        <v>680</v>
      </c>
      <c r="L19" s="25"/>
      <c r="M19" s="1" t="s">
        <v>1991</v>
      </c>
      <c r="N19" s="1" t="str">
        <f t="shared" si="4"/>
        <v xml:space="preserve"> </v>
      </c>
      <c r="O19" s="1">
        <f t="shared" si="5"/>
        <v>0</v>
      </c>
    </row>
    <row r="20" spans="1:15" ht="14.25" customHeight="1">
      <c r="A20" s="2">
        <v>513</v>
      </c>
      <c r="B20" s="25"/>
      <c r="C20" s="1" t="s">
        <v>1986</v>
      </c>
      <c r="D20" s="1" t="str">
        <f t="shared" si="0"/>
        <v xml:space="preserve"> </v>
      </c>
      <c r="E20" s="1">
        <f t="shared" si="1"/>
        <v>0</v>
      </c>
      <c r="F20" s="2">
        <v>597</v>
      </c>
      <c r="G20" s="25"/>
      <c r="H20" s="1" t="s">
        <v>2356</v>
      </c>
      <c r="I20" s="1" t="str">
        <f t="shared" si="2"/>
        <v xml:space="preserve"> </v>
      </c>
      <c r="J20" s="1">
        <f t="shared" si="3"/>
        <v>0</v>
      </c>
      <c r="K20" s="2">
        <v>681</v>
      </c>
      <c r="L20" s="25"/>
      <c r="M20" s="1" t="s">
        <v>1847</v>
      </c>
      <c r="N20" s="1" t="str">
        <f t="shared" si="4"/>
        <v xml:space="preserve"> </v>
      </c>
      <c r="O20" s="1">
        <f t="shared" si="5"/>
        <v>0</v>
      </c>
    </row>
    <row r="21" spans="1:15" ht="14.25" customHeight="1">
      <c r="A21" s="2">
        <v>514</v>
      </c>
      <c r="B21" s="25"/>
      <c r="C21" s="1" t="s">
        <v>1940</v>
      </c>
      <c r="D21" s="1" t="str">
        <f t="shared" si="0"/>
        <v xml:space="preserve"> </v>
      </c>
      <c r="E21" s="1">
        <f t="shared" si="1"/>
        <v>0</v>
      </c>
      <c r="F21" s="2">
        <v>598</v>
      </c>
      <c r="G21" s="25"/>
      <c r="H21" s="1" t="s">
        <v>1138</v>
      </c>
      <c r="I21" s="1" t="str">
        <f t="shared" si="2"/>
        <v xml:space="preserve"> </v>
      </c>
      <c r="J21" s="1">
        <f t="shared" si="3"/>
        <v>0</v>
      </c>
      <c r="K21" s="2">
        <v>682</v>
      </c>
      <c r="L21" s="25"/>
      <c r="M21" s="1" t="s">
        <v>2172</v>
      </c>
      <c r="N21" s="1" t="str">
        <f t="shared" si="4"/>
        <v xml:space="preserve"> </v>
      </c>
      <c r="O21" s="1">
        <f t="shared" si="5"/>
        <v>0</v>
      </c>
    </row>
    <row r="22" spans="1:15" ht="14.25" customHeight="1">
      <c r="A22" s="2">
        <v>515</v>
      </c>
      <c r="B22" s="25"/>
      <c r="C22" s="1" t="s">
        <v>1894</v>
      </c>
      <c r="D22" s="1" t="str">
        <f t="shared" si="0"/>
        <v xml:space="preserve"> </v>
      </c>
      <c r="E22" s="1">
        <f t="shared" si="1"/>
        <v>0</v>
      </c>
      <c r="F22" s="2">
        <v>599</v>
      </c>
      <c r="G22" s="25"/>
      <c r="H22" s="1" t="s">
        <v>1556</v>
      </c>
      <c r="I22" s="1" t="str">
        <f t="shared" si="2"/>
        <v xml:space="preserve"> </v>
      </c>
      <c r="J22" s="1">
        <f t="shared" si="3"/>
        <v>0</v>
      </c>
      <c r="K22" s="2">
        <v>683</v>
      </c>
      <c r="L22" s="26"/>
      <c r="M22" s="1" t="s">
        <v>2092</v>
      </c>
      <c r="N22" s="1" t="str">
        <f>IF(L22=""," ",IF(OR(L22="tree centre",L22="tree center"),"√","×"))</f>
        <v xml:space="preserve"> </v>
      </c>
      <c r="O22" s="1">
        <f t="shared" si="5"/>
        <v>0</v>
      </c>
    </row>
    <row r="23" spans="1:15" ht="14.25" customHeight="1">
      <c r="A23" s="2">
        <v>516</v>
      </c>
      <c r="B23" s="25"/>
      <c r="C23" s="1" t="s">
        <v>922</v>
      </c>
      <c r="D23" s="1" t="str">
        <f t="shared" si="0"/>
        <v xml:space="preserve"> </v>
      </c>
      <c r="E23" s="1">
        <f t="shared" si="1"/>
        <v>0</v>
      </c>
      <c r="F23" s="2">
        <v>600</v>
      </c>
      <c r="G23" s="25"/>
      <c r="H23" s="1" t="s">
        <v>892</v>
      </c>
      <c r="I23" s="1" t="str">
        <f t="shared" si="2"/>
        <v xml:space="preserve"> </v>
      </c>
      <c r="J23" s="1">
        <f t="shared" si="3"/>
        <v>0</v>
      </c>
      <c r="K23" s="2">
        <v>684</v>
      </c>
      <c r="L23" s="25"/>
      <c r="M23" s="1" t="s">
        <v>1817</v>
      </c>
      <c r="N23" s="1" t="str">
        <f t="shared" si="4"/>
        <v xml:space="preserve"> </v>
      </c>
      <c r="O23" s="1">
        <f t="shared" si="5"/>
        <v>0</v>
      </c>
    </row>
    <row r="24" spans="1:15" ht="14.25" customHeight="1">
      <c r="A24" s="2">
        <v>517</v>
      </c>
      <c r="B24" s="25"/>
      <c r="C24" s="1" t="s">
        <v>1147</v>
      </c>
      <c r="D24" s="1" t="str">
        <f t="shared" si="0"/>
        <v xml:space="preserve"> </v>
      </c>
      <c r="E24" s="1">
        <f t="shared" si="1"/>
        <v>0</v>
      </c>
      <c r="F24" s="2">
        <v>601</v>
      </c>
      <c r="G24" s="25"/>
      <c r="H24" s="1" t="s">
        <v>2364</v>
      </c>
      <c r="I24" s="1" t="str">
        <f t="shared" si="2"/>
        <v xml:space="preserve"> </v>
      </c>
      <c r="J24" s="1">
        <f t="shared" si="3"/>
        <v>0</v>
      </c>
      <c r="K24" s="2">
        <v>685</v>
      </c>
      <c r="L24" s="25"/>
      <c r="M24" s="1" t="s">
        <v>2343</v>
      </c>
      <c r="N24" s="1" t="str">
        <f t="shared" si="4"/>
        <v xml:space="preserve"> </v>
      </c>
      <c r="O24" s="1">
        <f t="shared" si="5"/>
        <v>0</v>
      </c>
    </row>
    <row r="25" spans="1:15" ht="14.25" customHeight="1">
      <c r="A25" s="2">
        <v>518</v>
      </c>
      <c r="B25" s="25"/>
      <c r="C25" s="1" t="s">
        <v>1614</v>
      </c>
      <c r="D25" s="1" t="str">
        <f t="shared" si="0"/>
        <v xml:space="preserve"> </v>
      </c>
      <c r="E25" s="1">
        <f t="shared" si="1"/>
        <v>0</v>
      </c>
      <c r="F25" s="2">
        <v>602</v>
      </c>
      <c r="G25" s="25"/>
      <c r="H25" s="1" t="s">
        <v>2081</v>
      </c>
      <c r="I25" s="1" t="str">
        <f t="shared" si="2"/>
        <v xml:space="preserve"> </v>
      </c>
      <c r="J25" s="1">
        <f t="shared" si="3"/>
        <v>0</v>
      </c>
      <c r="K25" s="2">
        <v>686</v>
      </c>
      <c r="L25" s="25"/>
      <c r="M25" s="1" t="s">
        <v>1804</v>
      </c>
      <c r="N25" s="1" t="str">
        <f t="shared" si="4"/>
        <v xml:space="preserve"> </v>
      </c>
      <c r="O25" s="1">
        <f t="shared" si="5"/>
        <v>0</v>
      </c>
    </row>
    <row r="26" spans="1:15" ht="14.25" customHeight="1">
      <c r="A26" s="2">
        <v>519</v>
      </c>
      <c r="B26" s="25"/>
      <c r="C26" s="1" t="s">
        <v>1588</v>
      </c>
      <c r="D26" s="1" t="str">
        <f t="shared" si="0"/>
        <v xml:space="preserve"> </v>
      </c>
      <c r="E26" s="1">
        <f t="shared" si="1"/>
        <v>0</v>
      </c>
      <c r="F26" s="2">
        <v>603</v>
      </c>
      <c r="G26" s="25"/>
      <c r="H26" s="1" t="s">
        <v>2312</v>
      </c>
      <c r="I26" s="1" t="str">
        <f t="shared" si="2"/>
        <v xml:space="preserve"> </v>
      </c>
      <c r="J26" s="1">
        <f t="shared" si="3"/>
        <v>0</v>
      </c>
      <c r="K26" s="2">
        <v>687</v>
      </c>
      <c r="L26" s="25"/>
      <c r="M26" s="1" t="s">
        <v>867</v>
      </c>
      <c r="N26" s="1" t="str">
        <f t="shared" si="4"/>
        <v xml:space="preserve"> </v>
      </c>
      <c r="O26" s="1">
        <f t="shared" si="5"/>
        <v>0</v>
      </c>
    </row>
    <row r="27" spans="1:15" ht="14.25" customHeight="1">
      <c r="A27" s="2">
        <v>520</v>
      </c>
      <c r="B27" s="25"/>
      <c r="C27" s="1" t="s">
        <v>1893</v>
      </c>
      <c r="D27" s="1" t="str">
        <f t="shared" si="0"/>
        <v xml:space="preserve"> </v>
      </c>
      <c r="E27" s="1">
        <f t="shared" si="1"/>
        <v>0</v>
      </c>
      <c r="F27" s="2">
        <v>604</v>
      </c>
      <c r="G27" s="25"/>
      <c r="H27" s="1" t="s">
        <v>1652</v>
      </c>
      <c r="I27" s="1" t="str">
        <f t="shared" si="2"/>
        <v xml:space="preserve"> </v>
      </c>
      <c r="J27" s="1">
        <f t="shared" si="3"/>
        <v>0</v>
      </c>
      <c r="K27" s="2">
        <v>688</v>
      </c>
      <c r="L27" s="25"/>
      <c r="M27" s="1" t="s">
        <v>2347</v>
      </c>
      <c r="N27" s="1" t="str">
        <f t="shared" si="4"/>
        <v xml:space="preserve"> </v>
      </c>
      <c r="O27" s="1">
        <f t="shared" si="5"/>
        <v>0</v>
      </c>
    </row>
    <row r="28" spans="1:15" ht="14.25" customHeight="1">
      <c r="A28" s="2">
        <v>521</v>
      </c>
      <c r="B28" s="25"/>
      <c r="C28" s="1" t="s">
        <v>2342</v>
      </c>
      <c r="D28" s="1" t="str">
        <f t="shared" si="0"/>
        <v xml:space="preserve"> </v>
      </c>
      <c r="E28" s="1">
        <f t="shared" si="1"/>
        <v>0</v>
      </c>
      <c r="F28" s="2">
        <v>605</v>
      </c>
      <c r="G28" s="25"/>
      <c r="H28" s="1" t="s">
        <v>1351</v>
      </c>
      <c r="I28" s="1" t="str">
        <f t="shared" si="2"/>
        <v xml:space="preserve"> </v>
      </c>
      <c r="J28" s="1">
        <f t="shared" si="3"/>
        <v>0</v>
      </c>
      <c r="K28" s="2">
        <v>689</v>
      </c>
      <c r="L28" s="25"/>
      <c r="M28" s="1" t="s">
        <v>2164</v>
      </c>
      <c r="N28" s="1" t="str">
        <f t="shared" si="4"/>
        <v xml:space="preserve"> </v>
      </c>
      <c r="O28" s="1">
        <f t="shared" si="5"/>
        <v>0</v>
      </c>
    </row>
    <row r="29" spans="1:15" ht="14.25" customHeight="1">
      <c r="A29" s="2">
        <v>522</v>
      </c>
      <c r="B29" s="25"/>
      <c r="C29" s="1" t="s">
        <v>1018</v>
      </c>
      <c r="D29" s="1" t="str">
        <f t="shared" si="0"/>
        <v xml:space="preserve"> </v>
      </c>
      <c r="E29" s="1">
        <f t="shared" si="1"/>
        <v>0</v>
      </c>
      <c r="F29" s="2">
        <v>606</v>
      </c>
      <c r="G29" s="25"/>
      <c r="H29" s="1" t="s">
        <v>1383</v>
      </c>
      <c r="I29" s="1" t="str">
        <f t="shared" si="2"/>
        <v xml:space="preserve"> </v>
      </c>
      <c r="J29" s="1">
        <f t="shared" si="3"/>
        <v>0</v>
      </c>
      <c r="K29" s="2">
        <v>690</v>
      </c>
      <c r="L29" s="25"/>
      <c r="M29" s="1" t="s">
        <v>2045</v>
      </c>
      <c r="N29" s="1" t="str">
        <f t="shared" si="4"/>
        <v xml:space="preserve"> </v>
      </c>
      <c r="O29" s="1">
        <f t="shared" si="5"/>
        <v>0</v>
      </c>
    </row>
    <row r="30" spans="1:15" ht="14.25" customHeight="1">
      <c r="A30" s="2">
        <v>523</v>
      </c>
      <c r="B30" s="25"/>
      <c r="C30" s="1" t="s">
        <v>1608</v>
      </c>
      <c r="D30" s="1" t="str">
        <f t="shared" si="0"/>
        <v xml:space="preserve"> </v>
      </c>
      <c r="E30" s="1">
        <f t="shared" si="1"/>
        <v>0</v>
      </c>
      <c r="F30" s="2">
        <v>607</v>
      </c>
      <c r="G30" s="25"/>
      <c r="H30" s="1" t="s">
        <v>2176</v>
      </c>
      <c r="I30" s="1" t="str">
        <f t="shared" si="2"/>
        <v xml:space="preserve"> </v>
      </c>
      <c r="J30" s="1">
        <f t="shared" si="3"/>
        <v>0</v>
      </c>
      <c r="K30" s="2">
        <v>691</v>
      </c>
      <c r="L30" s="25"/>
      <c r="M30" s="1" t="s">
        <v>775</v>
      </c>
      <c r="N30" s="1" t="str">
        <f t="shared" si="4"/>
        <v xml:space="preserve"> </v>
      </c>
      <c r="O30" s="1">
        <f t="shared" si="5"/>
        <v>0</v>
      </c>
    </row>
    <row r="31" spans="1:15" ht="14.25" customHeight="1">
      <c r="A31" s="2">
        <v>524</v>
      </c>
      <c r="B31" s="25"/>
      <c r="C31" s="1" t="s">
        <v>1972</v>
      </c>
      <c r="D31" s="1" t="str">
        <f t="shared" si="0"/>
        <v xml:space="preserve"> </v>
      </c>
      <c r="E31" s="1">
        <f t="shared" si="1"/>
        <v>0</v>
      </c>
      <c r="F31" s="2">
        <v>608</v>
      </c>
      <c r="G31" s="25"/>
      <c r="H31" s="1" t="s">
        <v>1591</v>
      </c>
      <c r="I31" s="1" t="str">
        <f t="shared" si="2"/>
        <v xml:space="preserve"> </v>
      </c>
      <c r="J31" s="1">
        <f t="shared" si="3"/>
        <v>0</v>
      </c>
      <c r="K31" s="2">
        <v>692</v>
      </c>
      <c r="L31" s="25"/>
      <c r="M31" s="1" t="s">
        <v>1382</v>
      </c>
      <c r="N31" s="1" t="str">
        <f t="shared" si="4"/>
        <v xml:space="preserve"> </v>
      </c>
      <c r="O31" s="1">
        <f t="shared" si="5"/>
        <v>0</v>
      </c>
    </row>
    <row r="32" spans="1:15" ht="14.25" customHeight="1">
      <c r="A32" s="2">
        <v>525</v>
      </c>
      <c r="B32" s="25"/>
      <c r="C32" s="1" t="s">
        <v>770</v>
      </c>
      <c r="D32" s="1" t="str">
        <f t="shared" si="0"/>
        <v xml:space="preserve"> </v>
      </c>
      <c r="E32" s="1">
        <f t="shared" si="1"/>
        <v>0</v>
      </c>
      <c r="F32" s="2">
        <v>609</v>
      </c>
      <c r="G32" s="25"/>
      <c r="H32" s="1" t="s">
        <v>2689</v>
      </c>
      <c r="I32" s="1" t="str">
        <f t="shared" si="2"/>
        <v xml:space="preserve"> </v>
      </c>
      <c r="J32" s="1">
        <f t="shared" si="3"/>
        <v>0</v>
      </c>
      <c r="K32" s="2">
        <v>693</v>
      </c>
      <c r="L32" s="25"/>
      <c r="M32" s="1" t="s">
        <v>1741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526</v>
      </c>
      <c r="B33" s="25"/>
      <c r="C33" s="1" t="s">
        <v>1874</v>
      </c>
      <c r="D33" s="1" t="str">
        <f t="shared" si="0"/>
        <v xml:space="preserve"> </v>
      </c>
      <c r="E33" s="1">
        <f t="shared" si="1"/>
        <v>0</v>
      </c>
      <c r="F33" s="2">
        <v>610</v>
      </c>
      <c r="G33" s="25"/>
      <c r="H33" s="1" t="s">
        <v>1318</v>
      </c>
      <c r="I33" s="1" t="str">
        <f t="shared" si="2"/>
        <v xml:space="preserve"> </v>
      </c>
      <c r="J33" s="1">
        <f t="shared" si="3"/>
        <v>0</v>
      </c>
      <c r="K33" s="2">
        <v>694</v>
      </c>
      <c r="L33" s="25"/>
      <c r="M33" s="1" t="s">
        <v>652</v>
      </c>
      <c r="N33" s="1" t="str">
        <f t="shared" si="4"/>
        <v xml:space="preserve"> </v>
      </c>
      <c r="O33" s="1">
        <f t="shared" si="5"/>
        <v>0</v>
      </c>
    </row>
    <row r="34" spans="1:15" ht="14.25" customHeight="1">
      <c r="A34" s="2">
        <v>527</v>
      </c>
      <c r="B34" s="25"/>
      <c r="C34" s="1" t="s">
        <v>2213</v>
      </c>
      <c r="D34" s="1" t="str">
        <f t="shared" si="0"/>
        <v xml:space="preserve"> </v>
      </c>
      <c r="E34" s="1">
        <f t="shared" si="1"/>
        <v>0</v>
      </c>
      <c r="F34" s="2">
        <v>611</v>
      </c>
      <c r="G34" s="25"/>
      <c r="H34" s="1" t="s">
        <v>2009</v>
      </c>
      <c r="I34" s="1" t="str">
        <f t="shared" si="2"/>
        <v xml:space="preserve"> </v>
      </c>
      <c r="J34" s="1">
        <f t="shared" si="3"/>
        <v>0</v>
      </c>
      <c r="K34" s="2">
        <v>695</v>
      </c>
      <c r="L34" s="25"/>
      <c r="M34" s="1" t="s">
        <v>890</v>
      </c>
      <c r="N34" s="1" t="str">
        <f t="shared" si="4"/>
        <v xml:space="preserve"> </v>
      </c>
      <c r="O34" s="1">
        <f t="shared" si="5"/>
        <v>0</v>
      </c>
    </row>
    <row r="35" spans="1:15" ht="14.25" customHeight="1">
      <c r="A35" s="2">
        <v>528</v>
      </c>
      <c r="B35" s="25"/>
      <c r="C35" s="1" t="s">
        <v>2455</v>
      </c>
      <c r="D35" s="1" t="str">
        <f t="shared" si="0"/>
        <v xml:space="preserve"> </v>
      </c>
      <c r="E35" s="1">
        <f t="shared" si="1"/>
        <v>0</v>
      </c>
      <c r="F35" s="2">
        <v>612</v>
      </c>
      <c r="G35" s="25"/>
      <c r="H35" s="1" t="s">
        <v>1219</v>
      </c>
      <c r="I35" s="1" t="str">
        <f t="shared" si="2"/>
        <v xml:space="preserve"> </v>
      </c>
      <c r="J35" s="1">
        <f t="shared" si="3"/>
        <v>0</v>
      </c>
      <c r="K35" s="2">
        <v>696</v>
      </c>
      <c r="L35" s="25"/>
      <c r="M35" s="1" t="s">
        <v>779</v>
      </c>
      <c r="N35" s="1" t="str">
        <f t="shared" si="4"/>
        <v xml:space="preserve"> </v>
      </c>
      <c r="O35" s="1">
        <f t="shared" si="5"/>
        <v>0</v>
      </c>
    </row>
    <row r="36" spans="1:15" ht="14.25" customHeight="1">
      <c r="A36" s="2">
        <v>529</v>
      </c>
      <c r="B36" s="25"/>
      <c r="C36" s="1" t="s">
        <v>1063</v>
      </c>
      <c r="D36" s="1" t="str">
        <f t="shared" si="0"/>
        <v xml:space="preserve"> </v>
      </c>
      <c r="E36" s="1">
        <f t="shared" si="1"/>
        <v>0</v>
      </c>
      <c r="F36" s="2">
        <v>613</v>
      </c>
      <c r="G36" s="25"/>
      <c r="H36" s="1" t="s">
        <v>1319</v>
      </c>
      <c r="I36" s="1" t="str">
        <f t="shared" si="2"/>
        <v xml:space="preserve"> </v>
      </c>
      <c r="J36" s="1">
        <f t="shared" si="3"/>
        <v>0</v>
      </c>
      <c r="K36" s="2">
        <v>697</v>
      </c>
      <c r="L36" s="25"/>
      <c r="M36" s="1" t="s">
        <v>1099</v>
      </c>
      <c r="N36" s="1" t="str">
        <f t="shared" si="4"/>
        <v xml:space="preserve"> </v>
      </c>
      <c r="O36" s="1">
        <f t="shared" si="5"/>
        <v>0</v>
      </c>
    </row>
    <row r="37" spans="1:15" ht="14.25" customHeight="1">
      <c r="A37" s="2">
        <v>530</v>
      </c>
      <c r="B37" s="25"/>
      <c r="C37" s="1" t="s">
        <v>2041</v>
      </c>
      <c r="D37" s="1" t="str">
        <f>IF(B37=""," ",IF(OR(B37=C37,B37="radio programme"),"√","×"))</f>
        <v xml:space="preserve"> </v>
      </c>
      <c r="E37" s="1">
        <f t="shared" si="1"/>
        <v>0</v>
      </c>
      <c r="F37" s="2">
        <v>614</v>
      </c>
      <c r="G37" s="25"/>
      <c r="H37" s="1" t="s">
        <v>1669</v>
      </c>
      <c r="I37" s="1" t="str">
        <f t="shared" si="2"/>
        <v xml:space="preserve"> </v>
      </c>
      <c r="J37" s="1">
        <f t="shared" si="3"/>
        <v>0</v>
      </c>
      <c r="K37" s="2">
        <v>698</v>
      </c>
      <c r="L37" s="25"/>
      <c r="M37" s="1" t="s">
        <v>2114</v>
      </c>
      <c r="N37" s="1" t="str">
        <f t="shared" si="4"/>
        <v xml:space="preserve"> </v>
      </c>
      <c r="O37" s="1">
        <f t="shared" si="5"/>
        <v>0</v>
      </c>
    </row>
    <row r="38" spans="1:15" ht="14.25" customHeight="1">
      <c r="A38" s="2">
        <v>531</v>
      </c>
      <c r="B38" s="25"/>
      <c r="C38" s="1" t="s">
        <v>809</v>
      </c>
      <c r="D38" s="1" t="str">
        <f t="shared" si="0"/>
        <v xml:space="preserve"> </v>
      </c>
      <c r="E38" s="1">
        <f t="shared" si="1"/>
        <v>0</v>
      </c>
      <c r="F38" s="2">
        <v>615</v>
      </c>
      <c r="G38" s="25"/>
      <c r="H38" s="1" t="s">
        <v>1796</v>
      </c>
      <c r="I38" s="1" t="str">
        <f t="shared" si="2"/>
        <v xml:space="preserve"> </v>
      </c>
      <c r="J38" s="1">
        <f t="shared" si="3"/>
        <v>0</v>
      </c>
      <c r="K38" s="2">
        <v>699</v>
      </c>
      <c r="L38" s="25"/>
      <c r="M38" s="1" t="s">
        <v>1700</v>
      </c>
      <c r="N38" s="1" t="str">
        <f t="shared" si="4"/>
        <v xml:space="preserve"> </v>
      </c>
      <c r="O38" s="1">
        <f t="shared" si="5"/>
        <v>0</v>
      </c>
    </row>
    <row r="39" spans="1:15" ht="14.25" customHeight="1">
      <c r="A39" s="2">
        <v>532</v>
      </c>
      <c r="B39" s="25"/>
      <c r="C39" s="1" t="s">
        <v>1374</v>
      </c>
      <c r="D39" s="1" t="str">
        <f t="shared" si="0"/>
        <v xml:space="preserve"> </v>
      </c>
      <c r="E39" s="1">
        <f t="shared" si="1"/>
        <v>0</v>
      </c>
      <c r="F39" s="2">
        <v>616</v>
      </c>
      <c r="G39" s="25"/>
      <c r="H39" s="1" t="s">
        <v>810</v>
      </c>
      <c r="I39" s="1" t="str">
        <f t="shared" si="2"/>
        <v xml:space="preserve"> </v>
      </c>
      <c r="J39" s="1">
        <f t="shared" si="3"/>
        <v>0</v>
      </c>
      <c r="K39" s="2">
        <v>700</v>
      </c>
      <c r="L39" s="25"/>
      <c r="M39" s="1" t="s">
        <v>2147</v>
      </c>
      <c r="N39" s="1" t="str">
        <f t="shared" si="4"/>
        <v xml:space="preserve"> </v>
      </c>
      <c r="O39" s="1">
        <f t="shared" si="5"/>
        <v>0</v>
      </c>
    </row>
    <row r="40" spans="1:15" ht="14.25" customHeight="1">
      <c r="A40" s="2">
        <v>533</v>
      </c>
      <c r="B40" s="25"/>
      <c r="C40" s="1" t="s">
        <v>2498</v>
      </c>
      <c r="D40" s="1" t="str">
        <f t="shared" si="0"/>
        <v xml:space="preserve"> </v>
      </c>
      <c r="E40" s="1">
        <f t="shared" si="1"/>
        <v>0</v>
      </c>
      <c r="F40" s="2">
        <v>617</v>
      </c>
      <c r="G40" s="25"/>
      <c r="H40" s="1" t="s">
        <v>1762</v>
      </c>
      <c r="I40" s="1" t="str">
        <f t="shared" si="2"/>
        <v xml:space="preserve"> </v>
      </c>
      <c r="J40" s="1">
        <f t="shared" si="3"/>
        <v>0</v>
      </c>
      <c r="K40" s="2">
        <v>701</v>
      </c>
      <c r="L40" s="25"/>
      <c r="M40" s="1" t="s">
        <v>2034</v>
      </c>
      <c r="N40" s="1" t="str">
        <f t="shared" si="4"/>
        <v xml:space="preserve"> </v>
      </c>
      <c r="O40" s="1">
        <f t="shared" si="5"/>
        <v>0</v>
      </c>
    </row>
    <row r="41" spans="1:15" ht="14.25" customHeight="1">
      <c r="A41" s="2">
        <v>534</v>
      </c>
      <c r="B41" s="25"/>
      <c r="C41" s="1" t="s">
        <v>1277</v>
      </c>
      <c r="D41" s="1" t="str">
        <f t="shared" si="0"/>
        <v xml:space="preserve"> </v>
      </c>
      <c r="E41" s="1">
        <f t="shared" si="1"/>
        <v>0</v>
      </c>
      <c r="F41" s="2">
        <v>618</v>
      </c>
      <c r="G41" s="25"/>
      <c r="H41" s="1" t="s">
        <v>1957</v>
      </c>
      <c r="I41" s="1" t="str">
        <f t="shared" si="2"/>
        <v xml:space="preserve"> </v>
      </c>
      <c r="J41" s="1">
        <f t="shared" si="3"/>
        <v>0</v>
      </c>
      <c r="K41" s="2">
        <v>702</v>
      </c>
      <c r="L41" s="25"/>
      <c r="M41" s="1" t="s">
        <v>2139</v>
      </c>
      <c r="N41" s="1" t="str">
        <f t="shared" si="4"/>
        <v xml:space="preserve"> </v>
      </c>
      <c r="O41" s="1">
        <f t="shared" si="5"/>
        <v>0</v>
      </c>
    </row>
    <row r="42" spans="1:15" ht="14.25" customHeight="1">
      <c r="A42" s="2">
        <v>535</v>
      </c>
      <c r="B42" s="25"/>
      <c r="C42" s="1" t="s">
        <v>1139</v>
      </c>
      <c r="D42" s="1" t="str">
        <f t="shared" si="0"/>
        <v xml:space="preserve"> </v>
      </c>
      <c r="E42" s="1">
        <f t="shared" si="1"/>
        <v>0</v>
      </c>
      <c r="F42" s="2">
        <v>619</v>
      </c>
      <c r="G42" s="25"/>
      <c r="H42" s="1" t="s">
        <v>2502</v>
      </c>
      <c r="I42" s="1" t="str">
        <f t="shared" si="2"/>
        <v xml:space="preserve"> </v>
      </c>
      <c r="J42" s="1">
        <f t="shared" si="3"/>
        <v>0</v>
      </c>
      <c r="K42" s="2">
        <v>703</v>
      </c>
      <c r="L42" s="25"/>
      <c r="M42" s="1" t="s">
        <v>1895</v>
      </c>
      <c r="N42" s="1" t="str">
        <f t="shared" si="4"/>
        <v xml:space="preserve"> </v>
      </c>
      <c r="O42" s="1">
        <f t="shared" si="5"/>
        <v>0</v>
      </c>
    </row>
    <row r="43" spans="1:15" ht="14.25" customHeight="1">
      <c r="A43" s="2">
        <v>536</v>
      </c>
      <c r="B43" s="25"/>
      <c r="C43" s="1" t="s">
        <v>1124</v>
      </c>
      <c r="D43" s="1" t="str">
        <f t="shared" si="0"/>
        <v xml:space="preserve"> </v>
      </c>
      <c r="E43" s="1">
        <f t="shared" si="1"/>
        <v>0</v>
      </c>
      <c r="F43" s="2">
        <v>620</v>
      </c>
      <c r="G43" s="25"/>
      <c r="H43" s="1" t="s">
        <v>1128</v>
      </c>
      <c r="I43" s="1" t="str">
        <f t="shared" si="2"/>
        <v xml:space="preserve"> </v>
      </c>
      <c r="J43" s="1">
        <f t="shared" si="3"/>
        <v>0</v>
      </c>
      <c r="K43" s="2">
        <v>704</v>
      </c>
      <c r="L43" s="25"/>
      <c r="M43" s="1" t="s">
        <v>1921</v>
      </c>
      <c r="N43" s="1" t="str">
        <f t="shared" si="4"/>
        <v xml:space="preserve"> </v>
      </c>
      <c r="O43" s="1">
        <f t="shared" si="5"/>
        <v>0</v>
      </c>
    </row>
    <row r="44" spans="1:15" ht="14.25" customHeight="1">
      <c r="A44" s="2">
        <v>537</v>
      </c>
      <c r="B44" s="25"/>
      <c r="C44" s="1" t="s">
        <v>1216</v>
      </c>
      <c r="D44" s="1" t="str">
        <f t="shared" si="0"/>
        <v xml:space="preserve"> </v>
      </c>
      <c r="E44" s="1">
        <f t="shared" si="1"/>
        <v>0</v>
      </c>
      <c r="F44" s="2">
        <v>621</v>
      </c>
      <c r="G44" s="25"/>
      <c r="H44" s="1" t="s">
        <v>1178</v>
      </c>
      <c r="I44" s="1" t="str">
        <f t="shared" si="2"/>
        <v xml:space="preserve"> </v>
      </c>
      <c r="J44" s="1">
        <f t="shared" si="3"/>
        <v>0</v>
      </c>
      <c r="K44" s="2">
        <v>705</v>
      </c>
      <c r="L44" s="25"/>
      <c r="M44" s="1" t="s">
        <v>1035</v>
      </c>
      <c r="N44" s="1" t="str">
        <f t="shared" si="4"/>
        <v xml:space="preserve"> </v>
      </c>
      <c r="O44" s="1">
        <f t="shared" si="5"/>
        <v>0</v>
      </c>
    </row>
    <row r="45" spans="1:15" ht="14.25" customHeight="1">
      <c r="A45" s="2">
        <v>538</v>
      </c>
      <c r="B45" s="25"/>
      <c r="C45" s="1" t="s">
        <v>2235</v>
      </c>
      <c r="D45" s="1" t="str">
        <f t="shared" si="0"/>
        <v xml:space="preserve"> </v>
      </c>
      <c r="E45" s="1">
        <f t="shared" si="1"/>
        <v>0</v>
      </c>
      <c r="F45" s="2">
        <v>622</v>
      </c>
      <c r="G45" s="25"/>
      <c r="H45" s="1" t="s">
        <v>1654</v>
      </c>
      <c r="I45" s="1" t="str">
        <f t="shared" si="2"/>
        <v xml:space="preserve"> </v>
      </c>
      <c r="J45" s="1">
        <f t="shared" si="3"/>
        <v>0</v>
      </c>
      <c r="K45" s="2">
        <v>706</v>
      </c>
      <c r="L45" s="25"/>
      <c r="M45" s="1" t="s">
        <v>1714</v>
      </c>
      <c r="N45" s="1" t="str">
        <f t="shared" si="4"/>
        <v xml:space="preserve"> </v>
      </c>
      <c r="O45" s="1">
        <f t="shared" si="5"/>
        <v>0</v>
      </c>
    </row>
    <row r="46" spans="1:15" ht="14.25" customHeight="1">
      <c r="A46" s="2">
        <v>539</v>
      </c>
      <c r="B46" s="25"/>
      <c r="C46" s="1" t="s">
        <v>986</v>
      </c>
      <c r="D46" s="1" t="str">
        <f t="shared" si="0"/>
        <v xml:space="preserve"> </v>
      </c>
      <c r="E46" s="1">
        <f t="shared" si="1"/>
        <v>0</v>
      </c>
      <c r="F46" s="2">
        <v>623</v>
      </c>
      <c r="G46" s="25"/>
      <c r="H46" s="1" t="s">
        <v>1118</v>
      </c>
      <c r="I46" s="1" t="str">
        <f t="shared" si="2"/>
        <v xml:space="preserve"> </v>
      </c>
      <c r="J46" s="1">
        <f t="shared" si="3"/>
        <v>0</v>
      </c>
      <c r="K46" s="2">
        <v>707</v>
      </c>
      <c r="L46" s="25"/>
      <c r="M46" s="1" t="s">
        <v>1658</v>
      </c>
      <c r="N46" s="1" t="str">
        <f t="shared" si="4"/>
        <v xml:space="preserve"> </v>
      </c>
      <c r="O46" s="1">
        <f t="shared" si="5"/>
        <v>0</v>
      </c>
    </row>
    <row r="47" spans="1:15" ht="14.25" customHeight="1">
      <c r="A47" s="2">
        <v>540</v>
      </c>
      <c r="B47" s="25"/>
      <c r="C47" s="1" t="s">
        <v>651</v>
      </c>
      <c r="D47" s="1" t="str">
        <f t="shared" si="0"/>
        <v xml:space="preserve"> </v>
      </c>
      <c r="E47" s="1">
        <f t="shared" si="1"/>
        <v>0</v>
      </c>
      <c r="F47" s="2">
        <v>624</v>
      </c>
      <c r="G47" s="25"/>
      <c r="H47" s="1" t="s">
        <v>1960</v>
      </c>
      <c r="I47" s="1" t="str">
        <f t="shared" si="2"/>
        <v xml:space="preserve"> </v>
      </c>
      <c r="J47" s="1">
        <f t="shared" si="3"/>
        <v>0</v>
      </c>
      <c r="K47" s="2">
        <v>708</v>
      </c>
      <c r="L47" s="25"/>
      <c r="M47" s="1" t="s">
        <v>2145</v>
      </c>
      <c r="N47" s="1" t="str">
        <f t="shared" si="4"/>
        <v xml:space="preserve"> </v>
      </c>
      <c r="O47" s="1">
        <f t="shared" si="5"/>
        <v>0</v>
      </c>
    </row>
    <row r="48" spans="1:15" ht="14.25" customHeight="1">
      <c r="A48" s="2">
        <v>541</v>
      </c>
      <c r="B48" s="25"/>
      <c r="C48" s="1" t="s">
        <v>1945</v>
      </c>
      <c r="D48" s="1" t="str">
        <f t="shared" si="0"/>
        <v xml:space="preserve"> </v>
      </c>
      <c r="E48" s="1">
        <f t="shared" si="1"/>
        <v>0</v>
      </c>
      <c r="F48" s="2">
        <v>625</v>
      </c>
      <c r="G48" s="25"/>
      <c r="H48" s="1" t="s">
        <v>2036</v>
      </c>
      <c r="I48" s="1" t="str">
        <f t="shared" si="2"/>
        <v xml:space="preserve"> </v>
      </c>
      <c r="J48" s="1">
        <f t="shared" si="3"/>
        <v>0</v>
      </c>
      <c r="K48" s="2">
        <v>709</v>
      </c>
      <c r="L48" s="25"/>
      <c r="M48" s="1" t="s">
        <v>1740</v>
      </c>
      <c r="N48" s="1" t="str">
        <f t="shared" si="4"/>
        <v xml:space="preserve"> </v>
      </c>
      <c r="O48" s="1">
        <f t="shared" si="5"/>
        <v>0</v>
      </c>
    </row>
    <row r="49" spans="1:15" ht="14.25" customHeight="1">
      <c r="A49" s="2">
        <v>542</v>
      </c>
      <c r="B49" s="25"/>
      <c r="C49" s="1" t="s">
        <v>928</v>
      </c>
      <c r="D49" s="1" t="str">
        <f t="shared" si="0"/>
        <v xml:space="preserve"> </v>
      </c>
      <c r="E49" s="1">
        <f t="shared" si="1"/>
        <v>0</v>
      </c>
      <c r="F49" s="2">
        <v>626</v>
      </c>
      <c r="G49" s="25"/>
      <c r="H49" s="1" t="s">
        <v>1541</v>
      </c>
      <c r="I49" s="1" t="str">
        <f t="shared" si="2"/>
        <v xml:space="preserve"> </v>
      </c>
      <c r="J49" s="1">
        <f t="shared" si="3"/>
        <v>0</v>
      </c>
      <c r="K49" s="2">
        <v>710</v>
      </c>
      <c r="L49" s="25"/>
      <c r="M49" s="1" t="s">
        <v>2216</v>
      </c>
      <c r="N49" s="1" t="str">
        <f t="shared" si="4"/>
        <v xml:space="preserve"> </v>
      </c>
      <c r="O49" s="1">
        <f t="shared" si="5"/>
        <v>0</v>
      </c>
    </row>
    <row r="50" spans="1:15" ht="14.25" customHeight="1">
      <c r="A50" s="2">
        <v>543</v>
      </c>
      <c r="B50" s="26"/>
      <c r="C50" s="1" t="s">
        <v>1779</v>
      </c>
      <c r="D50" s="1" t="str">
        <f>IF(B50=""," ",IF(OR(B50="recycling centre",B50="recycling center"),"√","×"))</f>
        <v xml:space="preserve"> </v>
      </c>
      <c r="E50" s="1">
        <f t="shared" si="1"/>
        <v>0</v>
      </c>
      <c r="F50" s="2">
        <v>627</v>
      </c>
      <c r="G50" s="25"/>
      <c r="H50" s="1" t="s">
        <v>2592</v>
      </c>
      <c r="I50" s="1" t="str">
        <f t="shared" si="2"/>
        <v xml:space="preserve"> </v>
      </c>
      <c r="J50" s="1">
        <f t="shared" si="3"/>
        <v>0</v>
      </c>
      <c r="K50" s="2">
        <v>711</v>
      </c>
      <c r="L50" s="25"/>
      <c r="M50" s="1" t="s">
        <v>1349</v>
      </c>
      <c r="N50" s="1" t="str">
        <f t="shared" si="4"/>
        <v xml:space="preserve"> </v>
      </c>
      <c r="O50" s="1">
        <f t="shared" si="5"/>
        <v>0</v>
      </c>
    </row>
    <row r="51" spans="1:15" ht="14.25" customHeight="1">
      <c r="A51" s="2">
        <v>544</v>
      </c>
      <c r="B51" s="25"/>
      <c r="C51" s="1" t="s">
        <v>1304</v>
      </c>
      <c r="D51" s="1" t="str">
        <f t="shared" si="0"/>
        <v xml:space="preserve"> </v>
      </c>
      <c r="E51" s="1">
        <f t="shared" si="1"/>
        <v>0</v>
      </c>
      <c r="F51" s="2">
        <v>628</v>
      </c>
      <c r="G51" s="25"/>
      <c r="H51" s="1" t="s">
        <v>1679</v>
      </c>
      <c r="I51" s="1" t="str">
        <f t="shared" si="2"/>
        <v xml:space="preserve"> </v>
      </c>
      <c r="J51" s="1">
        <f t="shared" si="3"/>
        <v>0</v>
      </c>
      <c r="K51" s="2">
        <v>712</v>
      </c>
      <c r="L51" s="25"/>
      <c r="M51" s="1" t="s">
        <v>2049</v>
      </c>
      <c r="N51" s="1" t="str">
        <f t="shared" si="4"/>
        <v xml:space="preserve"> </v>
      </c>
      <c r="O51" s="1">
        <f t="shared" si="5"/>
        <v>0</v>
      </c>
    </row>
    <row r="52" spans="1:15" ht="14.25" customHeight="1">
      <c r="A52" s="2">
        <v>545</v>
      </c>
      <c r="B52" s="25"/>
      <c r="C52" s="1" t="s">
        <v>596</v>
      </c>
      <c r="D52" s="1" t="str">
        <f t="shared" si="0"/>
        <v xml:space="preserve"> </v>
      </c>
      <c r="E52" s="1">
        <f t="shared" si="1"/>
        <v>0</v>
      </c>
      <c r="F52" s="2">
        <v>629</v>
      </c>
      <c r="G52" s="25"/>
      <c r="H52" s="1" t="s">
        <v>2005</v>
      </c>
      <c r="I52" s="1" t="str">
        <f t="shared" si="2"/>
        <v xml:space="preserve"> </v>
      </c>
      <c r="J52" s="1">
        <f t="shared" si="3"/>
        <v>0</v>
      </c>
      <c r="K52" s="2">
        <v>713</v>
      </c>
      <c r="L52" s="25"/>
      <c r="M52" s="1" t="s">
        <v>2361</v>
      </c>
      <c r="N52" s="1" t="str">
        <f t="shared" si="4"/>
        <v xml:space="preserve"> </v>
      </c>
      <c r="O52" s="1">
        <f t="shared" si="5"/>
        <v>0</v>
      </c>
    </row>
    <row r="53" spans="1:15" ht="14.25" customHeight="1">
      <c r="A53" s="2">
        <v>546</v>
      </c>
      <c r="B53" s="25"/>
      <c r="C53" s="1" t="s">
        <v>2109</v>
      </c>
      <c r="D53" s="1" t="str">
        <f t="shared" si="0"/>
        <v xml:space="preserve"> </v>
      </c>
      <c r="E53" s="1">
        <f t="shared" si="1"/>
        <v>0</v>
      </c>
      <c r="F53" s="2">
        <v>630</v>
      </c>
      <c r="G53" s="25"/>
      <c r="H53" s="1" t="s">
        <v>911</v>
      </c>
      <c r="I53" s="1" t="str">
        <f t="shared" si="2"/>
        <v xml:space="preserve"> </v>
      </c>
      <c r="J53" s="1">
        <f t="shared" si="3"/>
        <v>0</v>
      </c>
      <c r="K53" s="2">
        <v>714</v>
      </c>
      <c r="L53" s="25"/>
      <c r="M53" s="1" t="s">
        <v>1156</v>
      </c>
      <c r="N53" s="1" t="str">
        <f t="shared" si="4"/>
        <v xml:space="preserve"> </v>
      </c>
      <c r="O53" s="1">
        <f t="shared" si="5"/>
        <v>0</v>
      </c>
    </row>
    <row r="54" spans="1:15" ht="14.25" customHeight="1">
      <c r="A54" s="2">
        <v>547</v>
      </c>
      <c r="B54" s="25"/>
      <c r="C54" s="1" t="s">
        <v>2110</v>
      </c>
      <c r="D54" s="1" t="str">
        <f t="shared" si="0"/>
        <v xml:space="preserve"> </v>
      </c>
      <c r="E54" s="1">
        <f t="shared" si="1"/>
        <v>0</v>
      </c>
      <c r="F54" s="2">
        <v>631</v>
      </c>
      <c r="G54" s="25"/>
      <c r="H54" s="1" t="s">
        <v>2309</v>
      </c>
      <c r="I54" s="1" t="str">
        <f t="shared" si="2"/>
        <v xml:space="preserve"> </v>
      </c>
      <c r="J54" s="1">
        <f t="shared" si="3"/>
        <v>0</v>
      </c>
      <c r="K54" s="2">
        <v>715</v>
      </c>
      <c r="L54" s="25"/>
      <c r="M54" s="1" t="s">
        <v>1119</v>
      </c>
      <c r="N54" s="1" t="str">
        <f t="shared" si="4"/>
        <v xml:space="preserve"> </v>
      </c>
      <c r="O54" s="1">
        <f t="shared" si="5"/>
        <v>0</v>
      </c>
    </row>
    <row r="55" spans="1:15" ht="14.25" customHeight="1">
      <c r="A55" s="2">
        <v>548</v>
      </c>
      <c r="B55" s="25"/>
      <c r="C55" s="1" t="s">
        <v>202</v>
      </c>
      <c r="D55" s="1" t="str">
        <f t="shared" si="0"/>
        <v xml:space="preserve"> </v>
      </c>
      <c r="E55" s="1">
        <f t="shared" si="1"/>
        <v>0</v>
      </c>
      <c r="F55" s="2">
        <v>632</v>
      </c>
      <c r="G55" s="25"/>
      <c r="H55" s="1" t="s">
        <v>1096</v>
      </c>
      <c r="I55" s="1" t="str">
        <f t="shared" si="2"/>
        <v xml:space="preserve"> </v>
      </c>
      <c r="J55" s="1">
        <f t="shared" si="3"/>
        <v>0</v>
      </c>
      <c r="K55" s="2">
        <v>716</v>
      </c>
      <c r="L55" s="25"/>
      <c r="M55" s="1" t="s">
        <v>1848</v>
      </c>
      <c r="N55" s="1" t="str">
        <f t="shared" si="4"/>
        <v xml:space="preserve"> </v>
      </c>
      <c r="O55" s="1">
        <f t="shared" si="5"/>
        <v>0</v>
      </c>
    </row>
    <row r="56" spans="1:15" ht="14.25" customHeight="1">
      <c r="A56" s="2">
        <v>549</v>
      </c>
      <c r="B56" s="25"/>
      <c r="C56" s="1" t="s">
        <v>2338</v>
      </c>
      <c r="D56" s="1" t="str">
        <f t="shared" si="0"/>
        <v xml:space="preserve"> </v>
      </c>
      <c r="E56" s="1">
        <f t="shared" si="1"/>
        <v>0</v>
      </c>
      <c r="F56" s="2">
        <v>633</v>
      </c>
      <c r="G56" s="25"/>
      <c r="H56" s="1" t="s">
        <v>1919</v>
      </c>
      <c r="I56" s="1" t="str">
        <f t="shared" si="2"/>
        <v xml:space="preserve"> </v>
      </c>
      <c r="J56" s="1">
        <f t="shared" si="3"/>
        <v>0</v>
      </c>
      <c r="K56" s="2">
        <v>717</v>
      </c>
      <c r="L56" s="25"/>
      <c r="M56" s="1" t="s">
        <v>1655</v>
      </c>
      <c r="N56" s="1" t="str">
        <f t="shared" si="4"/>
        <v xml:space="preserve"> </v>
      </c>
      <c r="O56" s="1">
        <f t="shared" si="5"/>
        <v>0</v>
      </c>
    </row>
    <row r="57" spans="1:15" ht="14.25" customHeight="1">
      <c r="A57" s="2">
        <v>550</v>
      </c>
      <c r="B57" s="25"/>
      <c r="C57" s="1" t="s">
        <v>2158</v>
      </c>
      <c r="D57" s="1" t="str">
        <f t="shared" si="0"/>
        <v xml:space="preserve"> </v>
      </c>
      <c r="E57" s="1">
        <f t="shared" si="1"/>
        <v>0</v>
      </c>
      <c r="F57" s="2">
        <v>634</v>
      </c>
      <c r="G57" s="25"/>
      <c r="H57" s="1" t="s">
        <v>1353</v>
      </c>
      <c r="I57" s="1" t="str">
        <f t="shared" si="2"/>
        <v xml:space="preserve"> </v>
      </c>
      <c r="J57" s="1">
        <f t="shared" si="3"/>
        <v>0</v>
      </c>
      <c r="K57" s="2">
        <v>718</v>
      </c>
      <c r="L57" s="25"/>
      <c r="M57" s="1" t="s">
        <v>1619</v>
      </c>
      <c r="N57" s="1" t="str">
        <f t="shared" si="4"/>
        <v xml:space="preserve"> </v>
      </c>
      <c r="O57" s="1">
        <f t="shared" si="5"/>
        <v>0</v>
      </c>
    </row>
    <row r="58" spans="1:15" ht="14.25" customHeight="1">
      <c r="A58" s="2">
        <v>551</v>
      </c>
      <c r="B58" s="25"/>
      <c r="C58" s="1" t="s">
        <v>1079</v>
      </c>
      <c r="D58" s="1" t="str">
        <f t="shared" si="0"/>
        <v xml:space="preserve"> </v>
      </c>
      <c r="E58" s="1">
        <f t="shared" si="1"/>
        <v>0</v>
      </c>
      <c r="F58" s="2">
        <v>635</v>
      </c>
      <c r="G58" s="25"/>
      <c r="H58" s="1" t="s">
        <v>1023</v>
      </c>
      <c r="I58" s="1" t="str">
        <f t="shared" si="2"/>
        <v xml:space="preserve"> </v>
      </c>
      <c r="J58" s="1">
        <f t="shared" si="3"/>
        <v>0</v>
      </c>
      <c r="K58" s="2">
        <v>719</v>
      </c>
      <c r="L58" s="25"/>
      <c r="M58" s="1" t="s">
        <v>1651</v>
      </c>
      <c r="N58" s="1" t="str">
        <f t="shared" si="4"/>
        <v xml:space="preserve"> </v>
      </c>
      <c r="O58" s="1">
        <f t="shared" si="5"/>
        <v>0</v>
      </c>
    </row>
    <row r="59" spans="1:15" ht="14.25" customHeight="1">
      <c r="A59" s="2">
        <v>552</v>
      </c>
      <c r="B59" s="25"/>
      <c r="C59" s="1" t="s">
        <v>2503</v>
      </c>
      <c r="D59" s="1" t="str">
        <f t="shared" si="0"/>
        <v xml:space="preserve"> </v>
      </c>
      <c r="E59" s="1">
        <f t="shared" si="1"/>
        <v>0</v>
      </c>
      <c r="F59" s="2">
        <v>636</v>
      </c>
      <c r="G59" s="25"/>
      <c r="H59" s="1" t="s">
        <v>1713</v>
      </c>
      <c r="I59" s="1" t="str">
        <f t="shared" si="2"/>
        <v xml:space="preserve"> </v>
      </c>
      <c r="J59" s="1">
        <f t="shared" si="3"/>
        <v>0</v>
      </c>
      <c r="K59" s="2">
        <v>720</v>
      </c>
      <c r="L59" s="25"/>
      <c r="M59" s="1" t="s">
        <v>2282</v>
      </c>
      <c r="N59" s="1" t="str">
        <f t="shared" si="4"/>
        <v xml:space="preserve"> </v>
      </c>
      <c r="O59" s="1">
        <f t="shared" si="5"/>
        <v>0</v>
      </c>
    </row>
    <row r="60" spans="1:15" ht="14.25" customHeight="1">
      <c r="A60" s="2">
        <v>553</v>
      </c>
      <c r="B60" s="25"/>
      <c r="C60" s="1" t="s">
        <v>1532</v>
      </c>
      <c r="D60" s="1" t="str">
        <f t="shared" si="0"/>
        <v xml:space="preserve"> </v>
      </c>
      <c r="E60" s="1">
        <f t="shared" si="1"/>
        <v>0</v>
      </c>
      <c r="F60" s="2">
        <v>637</v>
      </c>
      <c r="G60" s="25"/>
      <c r="H60" s="1" t="s">
        <v>3078</v>
      </c>
      <c r="I60" s="1" t="str">
        <f t="shared" si="2"/>
        <v xml:space="preserve"> </v>
      </c>
      <c r="J60" s="1">
        <f t="shared" si="3"/>
        <v>0</v>
      </c>
      <c r="K60" s="2">
        <v>721</v>
      </c>
      <c r="L60" s="25"/>
      <c r="M60" s="1" t="s">
        <v>2426</v>
      </c>
      <c r="N60" s="1" t="str">
        <f t="shared" si="4"/>
        <v xml:space="preserve"> </v>
      </c>
      <c r="O60" s="1">
        <f t="shared" si="5"/>
        <v>0</v>
      </c>
    </row>
    <row r="61" spans="1:15" ht="14.25" customHeight="1">
      <c r="A61" s="2">
        <v>554</v>
      </c>
      <c r="B61" s="25"/>
      <c r="C61" s="1" t="s">
        <v>1421</v>
      </c>
      <c r="D61" s="1" t="str">
        <f t="shared" si="0"/>
        <v xml:space="preserve"> </v>
      </c>
      <c r="E61" s="1">
        <f t="shared" si="1"/>
        <v>0</v>
      </c>
      <c r="F61" s="2">
        <v>638</v>
      </c>
      <c r="G61" s="25"/>
      <c r="H61" s="1" t="s">
        <v>2165</v>
      </c>
      <c r="I61" s="1" t="str">
        <f t="shared" si="2"/>
        <v xml:space="preserve"> </v>
      </c>
      <c r="J61" s="1">
        <f t="shared" si="3"/>
        <v>0</v>
      </c>
      <c r="K61" s="2">
        <v>722</v>
      </c>
      <c r="L61" s="25"/>
      <c r="M61" s="1" t="s">
        <v>1504</v>
      </c>
      <c r="N61" s="1" t="str">
        <f t="shared" si="4"/>
        <v xml:space="preserve"> </v>
      </c>
      <c r="O61" s="1">
        <f t="shared" si="5"/>
        <v>0</v>
      </c>
    </row>
    <row r="62" spans="1:15" ht="14.25" customHeight="1">
      <c r="A62" s="2">
        <v>555</v>
      </c>
      <c r="B62" s="25"/>
      <c r="C62" s="1" t="s">
        <v>2115</v>
      </c>
      <c r="D62" s="1" t="str">
        <f t="shared" si="0"/>
        <v xml:space="preserve"> </v>
      </c>
      <c r="E62" s="1">
        <f t="shared" si="1"/>
        <v>0</v>
      </c>
      <c r="F62" s="2">
        <v>639</v>
      </c>
      <c r="G62" s="25"/>
      <c r="H62" s="1" t="s">
        <v>1157</v>
      </c>
      <c r="I62" s="1" t="str">
        <f t="shared" si="2"/>
        <v xml:space="preserve"> </v>
      </c>
      <c r="J62" s="1">
        <f t="shared" si="3"/>
        <v>0</v>
      </c>
      <c r="K62" s="2">
        <v>723</v>
      </c>
      <c r="L62" s="25"/>
      <c r="M62" s="1" t="s">
        <v>1498</v>
      </c>
      <c r="N62" s="1" t="str">
        <f t="shared" si="4"/>
        <v xml:space="preserve"> </v>
      </c>
      <c r="O62" s="1">
        <f t="shared" si="5"/>
        <v>0</v>
      </c>
    </row>
    <row r="63" spans="1:15" ht="14.25" customHeight="1">
      <c r="A63" s="2">
        <v>556</v>
      </c>
      <c r="B63" s="25"/>
      <c r="C63" s="1" t="s">
        <v>982</v>
      </c>
      <c r="D63" s="1" t="str">
        <f t="shared" si="0"/>
        <v xml:space="preserve"> </v>
      </c>
      <c r="E63" s="1">
        <f t="shared" si="1"/>
        <v>0</v>
      </c>
      <c r="F63" s="2">
        <v>640</v>
      </c>
      <c r="G63" s="25"/>
      <c r="H63" s="1" t="s">
        <v>932</v>
      </c>
      <c r="I63" s="1" t="str">
        <f t="shared" si="2"/>
        <v xml:space="preserve"> </v>
      </c>
      <c r="J63" s="1">
        <f t="shared" si="3"/>
        <v>0</v>
      </c>
      <c r="K63" s="2">
        <v>724</v>
      </c>
      <c r="L63" s="25"/>
      <c r="M63" s="1" t="s">
        <v>1567</v>
      </c>
      <c r="N63" s="1" t="str">
        <f t="shared" si="4"/>
        <v xml:space="preserve"> </v>
      </c>
      <c r="O63" s="1">
        <f t="shared" si="5"/>
        <v>0</v>
      </c>
    </row>
    <row r="64" spans="1:15" ht="14.25" customHeight="1">
      <c r="A64" s="2">
        <v>557</v>
      </c>
      <c r="B64" s="25"/>
      <c r="C64" s="1" t="s">
        <v>1952</v>
      </c>
      <c r="D64" s="1" t="str">
        <f t="shared" si="0"/>
        <v xml:space="preserve"> </v>
      </c>
      <c r="E64" s="1">
        <f t="shared" si="1"/>
        <v>0</v>
      </c>
      <c r="F64" s="2">
        <v>641</v>
      </c>
      <c r="G64" s="25"/>
      <c r="H64" s="1" t="s">
        <v>879</v>
      </c>
      <c r="I64" s="1" t="str">
        <f t="shared" si="2"/>
        <v xml:space="preserve"> </v>
      </c>
      <c r="J64" s="1">
        <f t="shared" si="3"/>
        <v>0</v>
      </c>
      <c r="K64" s="2">
        <v>725</v>
      </c>
      <c r="L64" s="25"/>
      <c r="M64" s="1" t="s">
        <v>1867</v>
      </c>
      <c r="N64" s="1" t="str">
        <f t="shared" si="4"/>
        <v xml:space="preserve"> </v>
      </c>
      <c r="O64" s="1">
        <f t="shared" si="5"/>
        <v>0</v>
      </c>
    </row>
    <row r="65" spans="1:15" ht="14.25" customHeight="1">
      <c r="A65" s="2">
        <v>558</v>
      </c>
      <c r="B65" s="25"/>
      <c r="C65" s="1" t="s">
        <v>2372</v>
      </c>
      <c r="D65" s="1" t="str">
        <f t="shared" si="0"/>
        <v xml:space="preserve"> </v>
      </c>
      <c r="E65" s="1">
        <f t="shared" si="1"/>
        <v>0</v>
      </c>
      <c r="F65" s="2">
        <v>642</v>
      </c>
      <c r="G65" s="25"/>
      <c r="H65" s="1" t="s">
        <v>2337</v>
      </c>
      <c r="I65" s="1" t="str">
        <f t="shared" si="2"/>
        <v xml:space="preserve"> </v>
      </c>
      <c r="J65" s="1">
        <f t="shared" si="3"/>
        <v>0</v>
      </c>
      <c r="K65" s="2">
        <v>726</v>
      </c>
      <c r="L65" s="25"/>
      <c r="M65" s="1" t="s">
        <v>1533</v>
      </c>
      <c r="N65" s="1" t="str">
        <f t="shared" si="4"/>
        <v xml:space="preserve"> </v>
      </c>
      <c r="O65" s="1">
        <f t="shared" si="5"/>
        <v>0</v>
      </c>
    </row>
    <row r="66" spans="1:15" ht="14.25" customHeight="1">
      <c r="A66" s="2">
        <v>559</v>
      </c>
      <c r="B66" s="25"/>
      <c r="C66" s="1" t="s">
        <v>1272</v>
      </c>
      <c r="D66" s="1" t="str">
        <f t="shared" si="0"/>
        <v xml:space="preserve"> </v>
      </c>
      <c r="E66" s="1">
        <f t="shared" si="1"/>
        <v>0</v>
      </c>
      <c r="F66" s="2">
        <v>643</v>
      </c>
      <c r="G66" s="25"/>
      <c r="H66" s="1" t="s">
        <v>931</v>
      </c>
      <c r="I66" s="1" t="str">
        <f t="shared" si="2"/>
        <v xml:space="preserve"> </v>
      </c>
      <c r="J66" s="1">
        <f t="shared" si="3"/>
        <v>0</v>
      </c>
      <c r="K66" s="2">
        <v>727</v>
      </c>
      <c r="L66" s="25"/>
      <c r="M66" s="1" t="s">
        <v>1317</v>
      </c>
      <c r="N66" s="1" t="str">
        <f t="shared" si="4"/>
        <v xml:space="preserve"> </v>
      </c>
      <c r="O66" s="1">
        <f t="shared" si="5"/>
        <v>0</v>
      </c>
    </row>
    <row r="67" spans="1:15" ht="14.25" customHeight="1">
      <c r="A67" s="2">
        <v>560</v>
      </c>
      <c r="B67" s="25"/>
      <c r="C67" s="1" t="s">
        <v>2210</v>
      </c>
      <c r="D67" s="1" t="str">
        <f t="shared" si="0"/>
        <v xml:space="preserve"> </v>
      </c>
      <c r="E67" s="1">
        <f t="shared" si="1"/>
        <v>0</v>
      </c>
      <c r="F67" s="2">
        <v>644</v>
      </c>
      <c r="G67" s="25"/>
      <c r="H67" s="1" t="s">
        <v>1496</v>
      </c>
      <c r="I67" s="1" t="str">
        <f t="shared" si="2"/>
        <v xml:space="preserve"> </v>
      </c>
      <c r="J67" s="1">
        <f t="shared" si="3"/>
        <v>0</v>
      </c>
      <c r="K67" s="2">
        <v>728</v>
      </c>
      <c r="L67" s="25"/>
      <c r="M67" s="1" t="s">
        <v>1239</v>
      </c>
      <c r="N67" s="1" t="str">
        <f t="shared" si="4"/>
        <v xml:space="preserve"> </v>
      </c>
      <c r="O67" s="1">
        <f t="shared" si="5"/>
        <v>0</v>
      </c>
    </row>
    <row r="68" spans="1:15" ht="14.25" customHeight="1">
      <c r="A68" s="2">
        <v>561</v>
      </c>
      <c r="B68" s="25"/>
      <c r="C68" s="1" t="s">
        <v>937</v>
      </c>
      <c r="D68" s="1" t="str">
        <f t="shared" si="0"/>
        <v xml:space="preserve"> </v>
      </c>
      <c r="E68" s="1">
        <f t="shared" si="1"/>
        <v>0</v>
      </c>
      <c r="F68" s="2">
        <v>645</v>
      </c>
      <c r="G68" s="25"/>
      <c r="H68" s="1" t="s">
        <v>3079</v>
      </c>
      <c r="I68" s="1" t="str">
        <f t="shared" si="2"/>
        <v xml:space="preserve"> </v>
      </c>
      <c r="J68" s="1">
        <f t="shared" si="3"/>
        <v>0</v>
      </c>
      <c r="K68" s="2">
        <v>729</v>
      </c>
      <c r="L68" s="25"/>
      <c r="M68" s="1" t="s">
        <v>2050</v>
      </c>
      <c r="N68" s="1" t="str">
        <f t="shared" si="4"/>
        <v xml:space="preserve"> </v>
      </c>
      <c r="O68" s="1">
        <f t="shared" si="5"/>
        <v>0</v>
      </c>
    </row>
    <row r="69" spans="1:15" ht="14.25" customHeight="1">
      <c r="A69" s="2">
        <v>562</v>
      </c>
      <c r="B69" s="25"/>
      <c r="C69" s="1" t="s">
        <v>883</v>
      </c>
      <c r="D69" s="1" t="str">
        <f t="shared" ref="D69:D87" si="6">IF(B69=""," ",IF(B69=C69,"√","×"))</f>
        <v xml:space="preserve"> </v>
      </c>
      <c r="E69" s="1">
        <f t="shared" ref="E69:E87" si="7">IF(D69="√",1,0)</f>
        <v>0</v>
      </c>
      <c r="F69" s="2">
        <v>646</v>
      </c>
      <c r="G69" s="25"/>
      <c r="H69" s="1" t="s">
        <v>1314</v>
      </c>
      <c r="I69" s="1" t="str">
        <f t="shared" ref="I69:I87" si="8">IF(G69=""," ",IF(G69=H69,"√","×"))</f>
        <v xml:space="preserve"> </v>
      </c>
      <c r="J69" s="1">
        <f t="shared" ref="J69:J87" si="9">IF(I69="√",1,0)</f>
        <v>0</v>
      </c>
      <c r="K69" s="2">
        <v>730</v>
      </c>
      <c r="L69" s="25"/>
      <c r="M69" s="1" t="s">
        <v>1937</v>
      </c>
      <c r="N69" s="1" t="str">
        <f t="shared" ref="N69:N84" si="10">IF(L69=""," ",IF(L69=M69,"√","×"))</f>
        <v xml:space="preserve"> </v>
      </c>
      <c r="O69" s="1">
        <f t="shared" ref="O69:O84" si="11">IF(N69="√",1,0)</f>
        <v>0</v>
      </c>
    </row>
    <row r="70" spans="1:15" ht="14.25" customHeight="1">
      <c r="A70" s="2">
        <v>563</v>
      </c>
      <c r="B70" s="25"/>
      <c r="C70" s="1" t="s">
        <v>1840</v>
      </c>
      <c r="D70" s="1" t="str">
        <f t="shared" si="6"/>
        <v xml:space="preserve"> </v>
      </c>
      <c r="E70" s="1">
        <f t="shared" si="7"/>
        <v>0</v>
      </c>
      <c r="F70" s="2">
        <v>647</v>
      </c>
      <c r="G70" s="25"/>
      <c r="H70" s="1" t="s">
        <v>1887</v>
      </c>
      <c r="I70" s="1" t="str">
        <f t="shared" si="8"/>
        <v xml:space="preserve"> </v>
      </c>
      <c r="J70" s="1">
        <f t="shared" si="9"/>
        <v>0</v>
      </c>
      <c r="K70" s="2">
        <v>731</v>
      </c>
      <c r="L70" s="25"/>
      <c r="M70" s="1" t="s">
        <v>2080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564</v>
      </c>
      <c r="B71" s="25"/>
      <c r="C71" s="1" t="s">
        <v>2322</v>
      </c>
      <c r="D71" s="1" t="str">
        <f t="shared" si="6"/>
        <v xml:space="preserve"> </v>
      </c>
      <c r="E71" s="1">
        <f t="shared" si="7"/>
        <v>0</v>
      </c>
      <c r="F71" s="2">
        <v>648</v>
      </c>
      <c r="G71" s="25"/>
      <c r="H71" s="1" t="s">
        <v>209</v>
      </c>
      <c r="I71" s="1" t="str">
        <f t="shared" si="8"/>
        <v xml:space="preserve"> </v>
      </c>
      <c r="J71" s="1">
        <f t="shared" si="9"/>
        <v>0</v>
      </c>
      <c r="K71" s="2">
        <v>732</v>
      </c>
      <c r="L71" s="25"/>
      <c r="M71" s="1" t="s">
        <v>1500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565</v>
      </c>
      <c r="B72" s="25"/>
      <c r="C72" s="1" t="s">
        <v>1790</v>
      </c>
      <c r="D72" s="1" t="str">
        <f t="shared" si="6"/>
        <v xml:space="preserve"> </v>
      </c>
      <c r="E72" s="1">
        <f t="shared" si="7"/>
        <v>0</v>
      </c>
      <c r="F72" s="2">
        <v>649</v>
      </c>
      <c r="G72" s="25"/>
      <c r="H72" s="1" t="s">
        <v>1071</v>
      </c>
      <c r="I72" s="1" t="str">
        <f t="shared" si="8"/>
        <v xml:space="preserve"> </v>
      </c>
      <c r="J72" s="1">
        <f t="shared" si="9"/>
        <v>0</v>
      </c>
      <c r="K72" s="2">
        <v>733</v>
      </c>
      <c r="L72" s="25"/>
      <c r="M72" s="1" t="s">
        <v>1019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566</v>
      </c>
      <c r="B73" s="25"/>
      <c r="C73" s="1" t="s">
        <v>2167</v>
      </c>
      <c r="D73" s="1" t="str">
        <f t="shared" si="6"/>
        <v xml:space="preserve"> </v>
      </c>
      <c r="E73" s="1">
        <f t="shared" si="7"/>
        <v>0</v>
      </c>
      <c r="F73" s="2">
        <v>650</v>
      </c>
      <c r="G73" s="25"/>
      <c r="H73" s="1" t="s">
        <v>2417</v>
      </c>
      <c r="I73" s="1" t="str">
        <f t="shared" si="8"/>
        <v xml:space="preserve"> </v>
      </c>
      <c r="J73" s="1">
        <f t="shared" si="9"/>
        <v>0</v>
      </c>
      <c r="K73" s="2">
        <v>734</v>
      </c>
      <c r="L73" s="25"/>
      <c r="M73" s="1" t="s">
        <v>1685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567</v>
      </c>
      <c r="B74" s="25"/>
      <c r="C74" s="1" t="s">
        <v>184</v>
      </c>
      <c r="D74" s="1" t="str">
        <f t="shared" si="6"/>
        <v xml:space="preserve"> </v>
      </c>
      <c r="E74" s="1">
        <f t="shared" si="7"/>
        <v>0</v>
      </c>
      <c r="F74" s="2">
        <v>651</v>
      </c>
      <c r="G74" s="25"/>
      <c r="H74" s="1" t="s">
        <v>2098</v>
      </c>
      <c r="I74" s="1" t="str">
        <f t="shared" si="8"/>
        <v xml:space="preserve"> </v>
      </c>
      <c r="J74" s="1">
        <f t="shared" si="9"/>
        <v>0</v>
      </c>
      <c r="K74" s="2">
        <v>735</v>
      </c>
      <c r="L74" s="25"/>
      <c r="M74" s="1" t="s">
        <v>1539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568</v>
      </c>
      <c r="B75" s="25"/>
      <c r="C75" s="1" t="s">
        <v>1039</v>
      </c>
      <c r="D75" s="1" t="str">
        <f t="shared" si="6"/>
        <v xml:space="preserve"> </v>
      </c>
      <c r="E75" s="1">
        <f t="shared" si="7"/>
        <v>0</v>
      </c>
      <c r="F75" s="2">
        <v>652</v>
      </c>
      <c r="G75" s="25"/>
      <c r="H75" s="1" t="s">
        <v>813</v>
      </c>
      <c r="I75" s="1" t="str">
        <f t="shared" si="8"/>
        <v xml:space="preserve"> </v>
      </c>
      <c r="J75" s="1">
        <f t="shared" si="9"/>
        <v>0</v>
      </c>
      <c r="K75" s="2">
        <v>736</v>
      </c>
      <c r="L75" s="25"/>
      <c r="M75" s="1" t="s">
        <v>1223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569</v>
      </c>
      <c r="B76" s="25"/>
      <c r="C76" s="1" t="s">
        <v>1038</v>
      </c>
      <c r="D76" s="1" t="str">
        <f t="shared" si="6"/>
        <v xml:space="preserve"> </v>
      </c>
      <c r="E76" s="1">
        <f t="shared" si="7"/>
        <v>0</v>
      </c>
      <c r="F76" s="2">
        <v>653</v>
      </c>
      <c r="G76" s="25"/>
      <c r="H76" s="1" t="s">
        <v>1202</v>
      </c>
      <c r="I76" s="1" t="str">
        <f t="shared" si="8"/>
        <v xml:space="preserve"> </v>
      </c>
      <c r="J76" s="1">
        <f t="shared" si="9"/>
        <v>0</v>
      </c>
      <c r="K76" s="2">
        <v>737</v>
      </c>
      <c r="L76" s="25"/>
      <c r="M76" s="1" t="s">
        <v>1422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570</v>
      </c>
      <c r="B77" s="25"/>
      <c r="C77" s="1" t="s">
        <v>166</v>
      </c>
      <c r="D77" s="1" t="str">
        <f t="shared" si="6"/>
        <v xml:space="preserve"> </v>
      </c>
      <c r="E77" s="1">
        <f t="shared" si="7"/>
        <v>0</v>
      </c>
      <c r="F77" s="2">
        <v>654</v>
      </c>
      <c r="G77" s="25"/>
      <c r="H77" s="1" t="s">
        <v>1228</v>
      </c>
      <c r="I77" s="1" t="str">
        <f t="shared" si="8"/>
        <v xml:space="preserve"> </v>
      </c>
      <c r="J77" s="1">
        <f t="shared" si="9"/>
        <v>0</v>
      </c>
      <c r="K77" s="2">
        <v>738</v>
      </c>
      <c r="L77" s="25"/>
      <c r="M77" s="1" t="s">
        <v>1684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571</v>
      </c>
      <c r="B78" s="25"/>
      <c r="C78" s="1" t="s">
        <v>1526</v>
      </c>
      <c r="D78" s="1" t="str">
        <f t="shared" si="6"/>
        <v xml:space="preserve"> </v>
      </c>
      <c r="E78" s="1">
        <f t="shared" si="7"/>
        <v>0</v>
      </c>
      <c r="F78" s="2">
        <v>655</v>
      </c>
      <c r="G78" s="25"/>
      <c r="H78" s="1" t="s">
        <v>2707</v>
      </c>
      <c r="I78" s="1" t="str">
        <f t="shared" si="8"/>
        <v xml:space="preserve"> </v>
      </c>
      <c r="J78" s="1">
        <f t="shared" si="9"/>
        <v>0</v>
      </c>
      <c r="K78" s="2">
        <v>739</v>
      </c>
      <c r="L78" s="25"/>
      <c r="M78" s="1" t="s">
        <v>2258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572</v>
      </c>
      <c r="B79" s="25"/>
      <c r="C79" s="1" t="s">
        <v>1726</v>
      </c>
      <c r="D79" s="1" t="str">
        <f t="shared" si="6"/>
        <v xml:space="preserve"> </v>
      </c>
      <c r="E79" s="1">
        <f t="shared" si="7"/>
        <v>0</v>
      </c>
      <c r="F79" s="2">
        <v>656</v>
      </c>
      <c r="G79" s="25"/>
      <c r="H79" s="1" t="s">
        <v>1105</v>
      </c>
      <c r="I79" s="1" t="str">
        <f t="shared" si="8"/>
        <v xml:space="preserve"> </v>
      </c>
      <c r="J79" s="1">
        <f t="shared" si="9"/>
        <v>0</v>
      </c>
      <c r="K79" s="2">
        <v>740</v>
      </c>
      <c r="L79" s="25"/>
      <c r="M79" s="1" t="s">
        <v>1555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573</v>
      </c>
      <c r="B80" s="25"/>
      <c r="C80" s="1" t="s">
        <v>1187</v>
      </c>
      <c r="D80" s="1" t="str">
        <f t="shared" si="6"/>
        <v xml:space="preserve"> </v>
      </c>
      <c r="E80" s="1">
        <f t="shared" si="7"/>
        <v>0</v>
      </c>
      <c r="F80" s="2">
        <v>657</v>
      </c>
      <c r="G80" s="25"/>
      <c r="H80" s="1" t="s">
        <v>904</v>
      </c>
      <c r="I80" s="1" t="str">
        <f t="shared" si="8"/>
        <v xml:space="preserve"> </v>
      </c>
      <c r="J80" s="1">
        <f t="shared" si="9"/>
        <v>0</v>
      </c>
      <c r="K80" s="2">
        <v>741</v>
      </c>
      <c r="L80" s="25"/>
      <c r="M80" s="1" t="s">
        <v>1742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574</v>
      </c>
      <c r="B81" s="25"/>
      <c r="C81" s="1" t="s">
        <v>1490</v>
      </c>
      <c r="D81" s="1" t="str">
        <f t="shared" si="6"/>
        <v xml:space="preserve"> </v>
      </c>
      <c r="E81" s="1">
        <f t="shared" si="7"/>
        <v>0</v>
      </c>
      <c r="F81" s="2">
        <v>658</v>
      </c>
      <c r="G81" s="25"/>
      <c r="H81" s="1" t="s">
        <v>1180</v>
      </c>
      <c r="I81" s="1" t="str">
        <f t="shared" si="8"/>
        <v xml:space="preserve"> </v>
      </c>
      <c r="J81" s="1">
        <f t="shared" si="9"/>
        <v>0</v>
      </c>
      <c r="K81" s="2">
        <v>742</v>
      </c>
      <c r="L81" s="25"/>
      <c r="M81" s="1" t="s">
        <v>2018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575</v>
      </c>
      <c r="B82" s="25"/>
      <c r="C82" s="1" t="s">
        <v>1084</v>
      </c>
      <c r="D82" s="1" t="str">
        <f t="shared" si="6"/>
        <v xml:space="preserve"> </v>
      </c>
      <c r="E82" s="1">
        <f t="shared" si="7"/>
        <v>0</v>
      </c>
      <c r="F82" s="2">
        <v>659</v>
      </c>
      <c r="G82" s="25"/>
      <c r="H82" s="1" t="s">
        <v>2131</v>
      </c>
      <c r="I82" s="1" t="str">
        <f t="shared" si="8"/>
        <v xml:space="preserve"> </v>
      </c>
      <c r="J82" s="1">
        <f t="shared" si="9"/>
        <v>0</v>
      </c>
      <c r="K82" s="2">
        <v>743</v>
      </c>
      <c r="L82" s="25"/>
      <c r="M82" s="1" t="s">
        <v>2538</v>
      </c>
      <c r="N82" s="1" t="str">
        <f t="shared" si="10"/>
        <v xml:space="preserve"> </v>
      </c>
      <c r="O82" s="1">
        <f t="shared" si="11"/>
        <v>0</v>
      </c>
    </row>
    <row r="83" spans="1:15" ht="14.25" customHeight="1">
      <c r="A83" s="2">
        <v>576</v>
      </c>
      <c r="B83" s="25"/>
      <c r="C83" s="1" t="s">
        <v>961</v>
      </c>
      <c r="D83" s="1" t="str">
        <f t="shared" si="6"/>
        <v xml:space="preserve"> </v>
      </c>
      <c r="E83" s="1">
        <f t="shared" si="7"/>
        <v>0</v>
      </c>
      <c r="F83" s="2">
        <v>660</v>
      </c>
      <c r="G83" s="25"/>
      <c r="H83" s="1" t="s">
        <v>1777</v>
      </c>
      <c r="I83" s="1" t="str">
        <f t="shared" si="8"/>
        <v xml:space="preserve"> </v>
      </c>
      <c r="J83" s="1">
        <f t="shared" si="9"/>
        <v>0</v>
      </c>
      <c r="K83" s="2">
        <v>744</v>
      </c>
      <c r="L83" s="25"/>
      <c r="M83" s="1" t="s">
        <v>2070</v>
      </c>
      <c r="N83" s="1" t="str">
        <f t="shared" si="10"/>
        <v xml:space="preserve"> </v>
      </c>
      <c r="O83" s="1">
        <f t="shared" si="11"/>
        <v>0</v>
      </c>
    </row>
    <row r="84" spans="1:15" ht="14.25" customHeight="1">
      <c r="A84" s="2">
        <v>577</v>
      </c>
      <c r="B84" s="25"/>
      <c r="C84" s="1" t="s">
        <v>1016</v>
      </c>
      <c r="D84" s="1" t="str">
        <f t="shared" si="6"/>
        <v xml:space="preserve"> </v>
      </c>
      <c r="E84" s="1">
        <f t="shared" si="7"/>
        <v>0</v>
      </c>
      <c r="F84" s="2">
        <v>661</v>
      </c>
      <c r="G84" s="25"/>
      <c r="H84" s="1" t="s">
        <v>1897</v>
      </c>
      <c r="I84" s="1" t="str">
        <f t="shared" si="8"/>
        <v xml:space="preserve"> </v>
      </c>
      <c r="J84" s="1">
        <f t="shared" si="9"/>
        <v>0</v>
      </c>
      <c r="K84" s="2">
        <v>745</v>
      </c>
      <c r="L84" s="25"/>
      <c r="M84" s="1" t="s">
        <v>3080</v>
      </c>
      <c r="N84" s="1" t="str">
        <f t="shared" si="10"/>
        <v xml:space="preserve"> </v>
      </c>
      <c r="O84" s="1">
        <f t="shared" si="11"/>
        <v>0</v>
      </c>
    </row>
    <row r="85" spans="1:15" ht="14.25" customHeight="1">
      <c r="A85" s="2">
        <v>578</v>
      </c>
      <c r="B85" s="25"/>
      <c r="C85" s="1" t="s">
        <v>1979</v>
      </c>
      <c r="D85" s="1" t="str">
        <f t="shared" si="6"/>
        <v xml:space="preserve"> </v>
      </c>
      <c r="E85" s="1">
        <f t="shared" si="7"/>
        <v>0</v>
      </c>
      <c r="F85" s="2">
        <v>662</v>
      </c>
      <c r="G85" s="25"/>
      <c r="H85" s="1" t="s">
        <v>964</v>
      </c>
      <c r="I85" s="1" t="str">
        <f t="shared" si="8"/>
        <v xml:space="preserve"> </v>
      </c>
      <c r="J85" s="1">
        <f t="shared" si="9"/>
        <v>0</v>
      </c>
    </row>
    <row r="86" spans="1:15" ht="14.25" customHeight="1">
      <c r="A86" s="2">
        <v>579</v>
      </c>
      <c r="B86" s="25"/>
      <c r="C86" s="1" t="s">
        <v>1146</v>
      </c>
      <c r="D86" s="1" t="str">
        <f t="shared" si="6"/>
        <v xml:space="preserve"> </v>
      </c>
      <c r="E86" s="1">
        <f t="shared" si="7"/>
        <v>0</v>
      </c>
      <c r="F86" s="2">
        <v>663</v>
      </c>
      <c r="G86" s="25"/>
      <c r="H86" s="1" t="s">
        <v>1933</v>
      </c>
      <c r="I86" s="1" t="str">
        <f t="shared" si="8"/>
        <v xml:space="preserve"> </v>
      </c>
      <c r="J86" s="1">
        <f t="shared" si="9"/>
        <v>0</v>
      </c>
    </row>
    <row r="87" spans="1:15" ht="14.25" customHeight="1">
      <c r="A87" s="2">
        <v>580</v>
      </c>
      <c r="B87" s="25"/>
      <c r="C87" s="1" t="s">
        <v>1459</v>
      </c>
      <c r="D87" s="1" t="str">
        <f t="shared" si="6"/>
        <v xml:space="preserve"> </v>
      </c>
      <c r="E87" s="1">
        <f t="shared" si="7"/>
        <v>0</v>
      </c>
      <c r="F87" s="2">
        <v>664</v>
      </c>
      <c r="G87" s="25"/>
      <c r="H87" s="1" t="s">
        <v>1727</v>
      </c>
      <c r="I87" s="1" t="str">
        <f t="shared" si="8"/>
        <v xml:space="preserve"> </v>
      </c>
      <c r="J87" s="1">
        <f t="shared" si="9"/>
        <v>0</v>
      </c>
    </row>
    <row r="88" spans="1:15" ht="14.25" customHeight="1">
      <c r="E88" s="1">
        <f>SUM(E4:E87)</f>
        <v>0</v>
      </c>
      <c r="J88" s="1">
        <f>SUM(J4:J87)</f>
        <v>0</v>
      </c>
      <c r="O88" s="1">
        <f>SUM(O4:O87)</f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87D6-51E4-5640-9736-3F09600CFF6D}">
  <dimension ref="A1:AI57"/>
  <sheetViews>
    <sheetView zoomScale="113" workbookViewId="0"/>
  </sheetViews>
  <sheetFormatPr baseColWidth="10" defaultRowHeight="14.25" customHeight="1"/>
  <cols>
    <col min="1" max="1" width="4.6640625" style="2" customWidth="1"/>
    <col min="2" max="2" width="10.83203125" style="25"/>
    <col min="3" max="3" width="0" hidden="1" customWidth="1"/>
    <col min="5" max="5" width="0" hidden="1" customWidth="1"/>
    <col min="6" max="6" width="5.5" style="2" bestFit="1" customWidth="1"/>
    <col min="7" max="7" width="10.83203125" style="25"/>
    <col min="8" max="8" width="0" hidden="1" customWidth="1"/>
    <col min="10" max="10" width="0" hidden="1" customWidth="1"/>
    <col min="11" max="11" width="5.5" style="2" bestFit="1" customWidth="1"/>
    <col min="12" max="12" width="10.83203125" style="25"/>
    <col min="13" max="13" width="10.83203125" hidden="1" customWidth="1"/>
    <col min="15" max="15" width="0" hidden="1" customWidth="1"/>
    <col min="16" max="16" width="5.5" style="2" bestFit="1" customWidth="1"/>
    <col min="17" max="17" width="10.83203125" style="25"/>
    <col min="18" max="18" width="10.83203125" hidden="1" customWidth="1"/>
    <col min="20" max="20" width="0" hidden="1" customWidth="1"/>
    <col min="21" max="21" width="5.5" style="2" bestFit="1" customWidth="1"/>
    <col min="22" max="22" width="10.83203125" style="25"/>
    <col min="23" max="23" width="0" hidden="1" customWidth="1"/>
    <col min="25" max="25" width="0" hidden="1" customWidth="1"/>
    <col min="26" max="26" width="5.5" style="2" bestFit="1" customWidth="1"/>
    <col min="27" max="27" width="10.83203125" style="25"/>
    <col min="28" max="28" width="0" hidden="1" customWidth="1"/>
    <col min="30" max="30" width="0" hidden="1" customWidth="1"/>
    <col min="31" max="31" width="18.33203125" customWidth="1"/>
    <col min="32" max="32" width="21.6640625" customWidth="1"/>
  </cols>
  <sheetData>
    <row r="1" spans="1:35" ht="14.25" customHeight="1" thickBot="1">
      <c r="A1" s="15" t="s">
        <v>2694</v>
      </c>
      <c r="B1" s="16"/>
      <c r="C1" s="36"/>
      <c r="D1" s="36"/>
      <c r="E1" s="36"/>
      <c r="F1" s="16"/>
      <c r="G1" s="16"/>
      <c r="H1" s="36"/>
      <c r="I1" s="36"/>
      <c r="J1" s="36"/>
      <c r="K1" s="16"/>
      <c r="L1" s="16"/>
      <c r="M1" s="36"/>
      <c r="N1" s="36"/>
      <c r="O1" s="36"/>
      <c r="P1" s="16"/>
      <c r="Q1" s="16"/>
      <c r="R1" s="36"/>
      <c r="S1" s="36"/>
      <c r="T1" s="36"/>
      <c r="U1" s="16"/>
      <c r="V1" s="16"/>
      <c r="W1" s="36"/>
      <c r="X1" s="36"/>
      <c r="Y1" s="36"/>
      <c r="Z1" s="16"/>
      <c r="AA1" s="16"/>
      <c r="AB1" s="36"/>
      <c r="AC1" s="37"/>
    </row>
    <row r="2" spans="1:35" s="2" customFormat="1" ht="14.25" customHeight="1" thickBot="1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  <c r="P2" s="12" t="s">
        <v>2674</v>
      </c>
      <c r="Q2" s="13" t="s">
        <v>2697</v>
      </c>
      <c r="R2" s="13" t="s">
        <v>2698</v>
      </c>
      <c r="S2" s="14" t="s">
        <v>2702</v>
      </c>
      <c r="T2" s="31"/>
      <c r="U2" s="12" t="s">
        <v>2674</v>
      </c>
      <c r="V2" s="13" t="s">
        <v>2697</v>
      </c>
      <c r="W2" s="13" t="s">
        <v>2672</v>
      </c>
      <c r="X2" s="14" t="s">
        <v>2702</v>
      </c>
      <c r="Y2" s="31"/>
      <c r="Z2" s="12" t="s">
        <v>2674</v>
      </c>
      <c r="AA2" s="13" t="s">
        <v>2697</v>
      </c>
      <c r="AB2" s="13" t="s">
        <v>2672</v>
      </c>
      <c r="AC2" s="14" t="s">
        <v>2702</v>
      </c>
      <c r="AE2" s="19" t="s">
        <v>2703</v>
      </c>
      <c r="AF2" s="20"/>
      <c r="AG2" s="20"/>
      <c r="AH2" s="20"/>
      <c r="AI2" s="20"/>
    </row>
    <row r="3" spans="1:35" ht="14.25" customHeight="1">
      <c r="A3" s="2">
        <v>1</v>
      </c>
      <c r="C3" t="s">
        <v>297</v>
      </c>
      <c r="D3" s="1" t="str">
        <f>IF(B3=""," ",IF(B3=C3,"√","×"))</f>
        <v xml:space="preserve"> </v>
      </c>
      <c r="E3">
        <f>IF(D3="√",1,0)</f>
        <v>0</v>
      </c>
      <c r="F3" s="2">
        <v>55</v>
      </c>
      <c r="H3" t="s">
        <v>195</v>
      </c>
      <c r="I3" s="1" t="str">
        <f>IF(G3=""," ",IF(G3=H3,"√","×"))</f>
        <v xml:space="preserve"> </v>
      </c>
      <c r="J3">
        <f>IF(I3="√",1,0)</f>
        <v>0</v>
      </c>
      <c r="K3" s="2">
        <v>109</v>
      </c>
      <c r="M3" t="s">
        <v>394</v>
      </c>
      <c r="N3" s="1" t="str">
        <f>IF(L3=""," ",IF(L3=M3,"√","×"))</f>
        <v xml:space="preserve"> </v>
      </c>
      <c r="O3">
        <f>IF(N3="√",1,0)</f>
        <v>0</v>
      </c>
      <c r="P3" s="2">
        <v>163</v>
      </c>
      <c r="R3" t="s">
        <v>2669</v>
      </c>
      <c r="S3" s="1" t="str">
        <f>IF(Q3=""," ",IF(Q3=R3,"√","×"))</f>
        <v xml:space="preserve"> </v>
      </c>
      <c r="T3">
        <f>IF(S3="√",1,0)</f>
        <v>0</v>
      </c>
      <c r="U3" s="2">
        <v>217</v>
      </c>
      <c r="W3" t="s">
        <v>192</v>
      </c>
      <c r="X3" s="1" t="str">
        <f>IF(V3=""," ",IF(V3=W3,"√","×"))</f>
        <v xml:space="preserve"> </v>
      </c>
      <c r="Y3">
        <f>IF(X3="√",1,0)</f>
        <v>0</v>
      </c>
      <c r="Z3" s="2">
        <v>271</v>
      </c>
      <c r="AB3" t="s">
        <v>2651</v>
      </c>
      <c r="AC3" s="1" t="str">
        <f>IF(AA3=""," ",IF(AA3=AB3,"√","×"))</f>
        <v xml:space="preserve"> </v>
      </c>
      <c r="AD3">
        <f>IF(AC3="√",1,0)</f>
        <v>0</v>
      </c>
      <c r="AE3" s="6" t="s">
        <v>2699</v>
      </c>
      <c r="AF3" s="7">
        <v>324</v>
      </c>
    </row>
    <row r="4" spans="1:35" ht="14.25" customHeight="1">
      <c r="A4" s="2">
        <v>2</v>
      </c>
      <c r="C4" t="s">
        <v>2560</v>
      </c>
      <c r="D4" s="1" t="str">
        <f t="shared" ref="D4:D56" si="0">IF(B4=""," ",IF(B4=C4,"√","×"))</f>
        <v xml:space="preserve"> </v>
      </c>
      <c r="E4">
        <f t="shared" ref="E4:E56" si="1">IF(D4="√",1,0)</f>
        <v>0</v>
      </c>
      <c r="F4" s="2">
        <v>56</v>
      </c>
      <c r="H4" t="s">
        <v>2563</v>
      </c>
      <c r="I4" s="1" t="str">
        <f t="shared" ref="I4:I56" si="2">IF(G4=""," ",IF(G4=H4,"√","×"))</f>
        <v xml:space="preserve"> </v>
      </c>
      <c r="J4">
        <f t="shared" ref="J4:J56" si="3">IF(I4="√",1,0)</f>
        <v>0</v>
      </c>
      <c r="K4" s="2">
        <v>110</v>
      </c>
      <c r="M4" t="s">
        <v>250</v>
      </c>
      <c r="N4" s="1" t="str">
        <f t="shared" ref="N4:N56" si="4">IF(L4=""," ",IF(L4=M4,"√","×"))</f>
        <v xml:space="preserve"> </v>
      </c>
      <c r="O4">
        <f t="shared" ref="O4:O56" si="5">IF(N4="√",1,0)</f>
        <v>0</v>
      </c>
      <c r="P4" s="2">
        <v>164</v>
      </c>
      <c r="R4" t="s">
        <v>1565</v>
      </c>
      <c r="S4" s="1" t="str">
        <f t="shared" ref="S4:S56" si="6">IF(Q4=""," ",IF(Q4=R4,"√","×"))</f>
        <v xml:space="preserve"> </v>
      </c>
      <c r="T4">
        <f t="shared" ref="T4:T56" si="7">IF(S4="√",1,0)</f>
        <v>0</v>
      </c>
      <c r="U4" s="2">
        <v>218</v>
      </c>
      <c r="W4" t="s">
        <v>2627</v>
      </c>
      <c r="X4" s="1" t="str">
        <f t="shared" ref="X4:X56" si="8">IF(V4=""," ",IF(V4=W4,"√","×"))</f>
        <v xml:space="preserve"> </v>
      </c>
      <c r="Y4">
        <f t="shared" ref="Y4:Y56" si="9">IF(X4="√",1,0)</f>
        <v>0</v>
      </c>
      <c r="Z4" s="2">
        <v>272</v>
      </c>
      <c r="AB4" t="s">
        <v>482</v>
      </c>
      <c r="AC4" s="1" t="str">
        <f t="shared" ref="AC4:AC56" si="10">IF(AA4=""," ",IF(AA4=AB4,"√","×"))</f>
        <v xml:space="preserve"> </v>
      </c>
      <c r="AD4">
        <f t="shared" ref="AD4:AD56" si="11">IF(AC4="√",1,0)</f>
        <v>0</v>
      </c>
      <c r="AE4" s="8" t="s">
        <v>2700</v>
      </c>
      <c r="AF4" s="9">
        <f>E57+J57+O57+T57+Y57+AD57</f>
        <v>0</v>
      </c>
    </row>
    <row r="5" spans="1:35" ht="14.25" customHeight="1" thickBot="1">
      <c r="A5" s="2">
        <v>3</v>
      </c>
      <c r="C5" t="s">
        <v>57</v>
      </c>
      <c r="D5" s="1" t="str">
        <f t="shared" si="0"/>
        <v xml:space="preserve"> </v>
      </c>
      <c r="E5">
        <f t="shared" si="1"/>
        <v>0</v>
      </c>
      <c r="F5" s="2">
        <v>57</v>
      </c>
      <c r="H5" t="s">
        <v>2633</v>
      </c>
      <c r="I5" s="1" t="str">
        <f t="shared" si="2"/>
        <v xml:space="preserve"> </v>
      </c>
      <c r="J5">
        <f t="shared" si="3"/>
        <v>0</v>
      </c>
      <c r="K5" s="2">
        <v>111</v>
      </c>
      <c r="M5" t="s">
        <v>2576</v>
      </c>
      <c r="N5" s="1" t="str">
        <f t="shared" si="4"/>
        <v xml:space="preserve"> </v>
      </c>
      <c r="O5">
        <f t="shared" si="5"/>
        <v>0</v>
      </c>
      <c r="P5" s="2">
        <v>165</v>
      </c>
      <c r="R5" t="s">
        <v>358</v>
      </c>
      <c r="S5" s="1" t="str">
        <f t="shared" si="6"/>
        <v xml:space="preserve"> </v>
      </c>
      <c r="T5">
        <f t="shared" si="7"/>
        <v>0</v>
      </c>
      <c r="U5" s="2">
        <v>219</v>
      </c>
      <c r="W5" t="s">
        <v>2621</v>
      </c>
      <c r="X5" s="1" t="str">
        <f t="shared" si="8"/>
        <v xml:space="preserve"> </v>
      </c>
      <c r="Y5">
        <f t="shared" si="9"/>
        <v>0</v>
      </c>
      <c r="Z5" s="2">
        <v>273</v>
      </c>
      <c r="AB5" t="s">
        <v>790</v>
      </c>
      <c r="AC5" s="1" t="str">
        <f t="shared" si="10"/>
        <v xml:space="preserve"> </v>
      </c>
      <c r="AD5">
        <f t="shared" si="11"/>
        <v>0</v>
      </c>
      <c r="AE5" s="10" t="s">
        <v>2701</v>
      </c>
      <c r="AF5" s="11">
        <f>AF4/AF3</f>
        <v>0</v>
      </c>
    </row>
    <row r="6" spans="1:35" ht="14.25" customHeight="1">
      <c r="A6" s="2">
        <v>4</v>
      </c>
      <c r="C6" t="s">
        <v>2585</v>
      </c>
      <c r="D6" s="1" t="str">
        <f t="shared" si="0"/>
        <v xml:space="preserve"> </v>
      </c>
      <c r="E6">
        <f t="shared" si="1"/>
        <v>0</v>
      </c>
      <c r="F6" s="2">
        <v>58</v>
      </c>
      <c r="H6" t="s">
        <v>2620</v>
      </c>
      <c r="I6" s="1" t="str">
        <f t="shared" si="2"/>
        <v xml:space="preserve"> </v>
      </c>
      <c r="J6">
        <f t="shared" si="3"/>
        <v>0</v>
      </c>
      <c r="K6" s="2">
        <v>112</v>
      </c>
      <c r="M6" t="s">
        <v>269</v>
      </c>
      <c r="N6" s="1" t="str">
        <f t="shared" si="4"/>
        <v xml:space="preserve"> </v>
      </c>
      <c r="O6">
        <f t="shared" si="5"/>
        <v>0</v>
      </c>
      <c r="P6" s="2">
        <v>166</v>
      </c>
      <c r="R6" t="s">
        <v>658</v>
      </c>
      <c r="S6" s="1" t="str">
        <f t="shared" si="6"/>
        <v xml:space="preserve"> </v>
      </c>
      <c r="T6">
        <f t="shared" si="7"/>
        <v>0</v>
      </c>
      <c r="U6" s="2">
        <v>220</v>
      </c>
      <c r="W6" t="s">
        <v>114</v>
      </c>
      <c r="X6" s="1" t="str">
        <f t="shared" si="8"/>
        <v xml:space="preserve"> </v>
      </c>
      <c r="Y6">
        <f t="shared" si="9"/>
        <v>0</v>
      </c>
      <c r="Z6" s="2">
        <v>274</v>
      </c>
      <c r="AB6" t="s">
        <v>2650</v>
      </c>
      <c r="AC6" s="1" t="str">
        <f t="shared" si="10"/>
        <v xml:space="preserve"> </v>
      </c>
      <c r="AD6">
        <f t="shared" si="11"/>
        <v>0</v>
      </c>
    </row>
    <row r="7" spans="1:35" ht="14.25" customHeight="1">
      <c r="A7" s="2">
        <v>5</v>
      </c>
      <c r="C7" t="s">
        <v>413</v>
      </c>
      <c r="D7" s="1" t="str">
        <f t="shared" si="0"/>
        <v xml:space="preserve"> </v>
      </c>
      <c r="E7">
        <f t="shared" si="1"/>
        <v>0</v>
      </c>
      <c r="F7" s="2">
        <v>59</v>
      </c>
      <c r="H7" t="s">
        <v>2619</v>
      </c>
      <c r="I7" s="1" t="str">
        <f t="shared" si="2"/>
        <v xml:space="preserve"> </v>
      </c>
      <c r="J7">
        <f t="shared" si="3"/>
        <v>0</v>
      </c>
      <c r="K7" s="2">
        <v>113</v>
      </c>
      <c r="M7" t="s">
        <v>2631</v>
      </c>
      <c r="N7" s="1" t="str">
        <f t="shared" si="4"/>
        <v xml:space="preserve"> </v>
      </c>
      <c r="O7">
        <f t="shared" si="5"/>
        <v>0</v>
      </c>
      <c r="P7" s="2">
        <v>167</v>
      </c>
      <c r="R7" t="s">
        <v>420</v>
      </c>
      <c r="S7" s="1" t="str">
        <f t="shared" si="6"/>
        <v xml:space="preserve"> </v>
      </c>
      <c r="T7">
        <f t="shared" si="7"/>
        <v>0</v>
      </c>
      <c r="U7" s="2">
        <v>221</v>
      </c>
      <c r="W7" t="s">
        <v>2665</v>
      </c>
      <c r="X7" s="1" t="str">
        <f t="shared" si="8"/>
        <v xml:space="preserve"> </v>
      </c>
      <c r="Y7">
        <f t="shared" si="9"/>
        <v>0</v>
      </c>
      <c r="Z7" s="2">
        <v>275</v>
      </c>
      <c r="AB7" t="s">
        <v>1348</v>
      </c>
      <c r="AC7" s="1" t="str">
        <f t="shared" si="10"/>
        <v xml:space="preserve"> </v>
      </c>
      <c r="AD7">
        <f t="shared" si="11"/>
        <v>0</v>
      </c>
    </row>
    <row r="8" spans="1:35" ht="14.25" customHeight="1">
      <c r="A8" s="2">
        <v>6</v>
      </c>
      <c r="C8" t="s">
        <v>530</v>
      </c>
      <c r="D8" s="1" t="str">
        <f t="shared" si="0"/>
        <v xml:space="preserve"> </v>
      </c>
      <c r="E8">
        <f t="shared" si="1"/>
        <v>0</v>
      </c>
      <c r="F8" s="2">
        <v>60</v>
      </c>
      <c r="H8" t="s">
        <v>2632</v>
      </c>
      <c r="I8" s="1" t="str">
        <f t="shared" si="2"/>
        <v xml:space="preserve"> </v>
      </c>
      <c r="J8">
        <f t="shared" si="3"/>
        <v>0</v>
      </c>
      <c r="K8" s="2">
        <v>114</v>
      </c>
      <c r="M8" t="s">
        <v>374</v>
      </c>
      <c r="N8" s="1" t="str">
        <f t="shared" si="4"/>
        <v xml:space="preserve"> </v>
      </c>
      <c r="O8">
        <f t="shared" si="5"/>
        <v>0</v>
      </c>
      <c r="P8" s="2">
        <v>168</v>
      </c>
      <c r="R8" t="s">
        <v>198</v>
      </c>
      <c r="S8" s="1" t="str">
        <f t="shared" si="6"/>
        <v xml:space="preserve"> </v>
      </c>
      <c r="T8">
        <f t="shared" si="7"/>
        <v>0</v>
      </c>
      <c r="U8" s="2">
        <v>222</v>
      </c>
      <c r="W8" t="s">
        <v>355</v>
      </c>
      <c r="X8" s="1" t="str">
        <f t="shared" si="8"/>
        <v xml:space="preserve"> </v>
      </c>
      <c r="Y8">
        <f t="shared" si="9"/>
        <v>0</v>
      </c>
      <c r="Z8" s="2">
        <v>276</v>
      </c>
      <c r="AB8" t="s">
        <v>321</v>
      </c>
      <c r="AC8" s="1" t="str">
        <f t="shared" si="10"/>
        <v xml:space="preserve"> </v>
      </c>
      <c r="AD8">
        <f t="shared" si="11"/>
        <v>0</v>
      </c>
    </row>
    <row r="9" spans="1:35" ht="14.25" customHeight="1">
      <c r="A9" s="2">
        <v>7</v>
      </c>
      <c r="C9" t="s">
        <v>13</v>
      </c>
      <c r="D9" s="1" t="str">
        <f t="shared" si="0"/>
        <v xml:space="preserve"> </v>
      </c>
      <c r="E9">
        <f t="shared" si="1"/>
        <v>0</v>
      </c>
      <c r="F9" s="2">
        <v>61</v>
      </c>
      <c r="H9" t="s">
        <v>2634</v>
      </c>
      <c r="I9" s="1" t="str">
        <f t="shared" si="2"/>
        <v xml:space="preserve"> </v>
      </c>
      <c r="J9">
        <f t="shared" si="3"/>
        <v>0</v>
      </c>
      <c r="K9" s="2">
        <v>115</v>
      </c>
      <c r="M9" t="s">
        <v>141</v>
      </c>
      <c r="N9" s="1" t="str">
        <f t="shared" si="4"/>
        <v xml:space="preserve"> </v>
      </c>
      <c r="O9">
        <f t="shared" si="5"/>
        <v>0</v>
      </c>
      <c r="P9" s="2">
        <v>169</v>
      </c>
      <c r="R9" t="s">
        <v>215</v>
      </c>
      <c r="S9" s="1" t="str">
        <f t="shared" si="6"/>
        <v xml:space="preserve"> </v>
      </c>
      <c r="T9">
        <f t="shared" si="7"/>
        <v>0</v>
      </c>
      <c r="U9" s="2">
        <v>223</v>
      </c>
      <c r="W9" t="s">
        <v>2664</v>
      </c>
      <c r="X9" s="1" t="str">
        <f t="shared" si="8"/>
        <v xml:space="preserve"> </v>
      </c>
      <c r="Y9">
        <f t="shared" si="9"/>
        <v>0</v>
      </c>
      <c r="Z9" s="2">
        <v>277</v>
      </c>
      <c r="AB9" t="s">
        <v>115</v>
      </c>
      <c r="AC9" s="1" t="str">
        <f>IF(AA9=""," ",IF(AA9=AB9,"√","×"))</f>
        <v xml:space="preserve"> </v>
      </c>
      <c r="AD9">
        <f>IF(AC9="√",1,0)</f>
        <v>0</v>
      </c>
    </row>
    <row r="10" spans="1:35" ht="14.25" customHeight="1">
      <c r="A10" s="2">
        <v>8</v>
      </c>
      <c r="C10" t="s">
        <v>2584</v>
      </c>
      <c r="D10" s="1" t="str">
        <f t="shared" si="0"/>
        <v xml:space="preserve"> </v>
      </c>
      <c r="E10">
        <f t="shared" si="1"/>
        <v>0</v>
      </c>
      <c r="F10" s="2">
        <v>62</v>
      </c>
      <c r="H10" t="s">
        <v>1008</v>
      </c>
      <c r="I10" s="1" t="str">
        <f t="shared" si="2"/>
        <v xml:space="preserve"> </v>
      </c>
      <c r="J10">
        <f t="shared" si="3"/>
        <v>0</v>
      </c>
      <c r="K10" s="2">
        <v>116</v>
      </c>
      <c r="M10" t="s">
        <v>2617</v>
      </c>
      <c r="N10" s="1" t="str">
        <f t="shared" si="4"/>
        <v xml:space="preserve"> </v>
      </c>
      <c r="O10">
        <f t="shared" si="5"/>
        <v>0</v>
      </c>
      <c r="P10" s="2">
        <v>170</v>
      </c>
      <c r="R10" t="s">
        <v>2629</v>
      </c>
      <c r="S10" s="1" t="str">
        <f t="shared" si="6"/>
        <v xml:space="preserve"> </v>
      </c>
      <c r="T10">
        <f t="shared" si="7"/>
        <v>0</v>
      </c>
      <c r="U10" s="2">
        <v>224</v>
      </c>
      <c r="W10" t="s">
        <v>786</v>
      </c>
      <c r="X10" s="1" t="str">
        <f t="shared" si="8"/>
        <v xml:space="preserve"> </v>
      </c>
      <c r="Y10">
        <f t="shared" si="9"/>
        <v>0</v>
      </c>
      <c r="Z10" s="2">
        <v>278</v>
      </c>
      <c r="AB10" t="s">
        <v>1242</v>
      </c>
      <c r="AC10" s="1" t="str">
        <f t="shared" si="10"/>
        <v xml:space="preserve"> </v>
      </c>
      <c r="AD10">
        <f t="shared" si="11"/>
        <v>0</v>
      </c>
    </row>
    <row r="11" spans="1:35" ht="14.25" customHeight="1">
      <c r="A11" s="2">
        <v>9</v>
      </c>
      <c r="C11" t="s">
        <v>247</v>
      </c>
      <c r="D11" s="1" t="str">
        <f t="shared" si="0"/>
        <v xml:space="preserve"> </v>
      </c>
      <c r="E11">
        <f t="shared" si="1"/>
        <v>0</v>
      </c>
      <c r="F11" s="2">
        <v>63</v>
      </c>
      <c r="H11" t="s">
        <v>248</v>
      </c>
      <c r="I11" s="1" t="str">
        <f t="shared" si="2"/>
        <v xml:space="preserve"> </v>
      </c>
      <c r="J11">
        <f t="shared" si="3"/>
        <v>0</v>
      </c>
      <c r="K11" s="2">
        <v>117</v>
      </c>
      <c r="M11" t="s">
        <v>320</v>
      </c>
      <c r="N11" s="1" t="str">
        <f t="shared" si="4"/>
        <v xml:space="preserve"> </v>
      </c>
      <c r="O11">
        <f t="shared" si="5"/>
        <v>0</v>
      </c>
      <c r="P11" s="2">
        <v>171</v>
      </c>
      <c r="R11" t="s">
        <v>490</v>
      </c>
      <c r="S11" s="1" t="str">
        <f t="shared" si="6"/>
        <v xml:space="preserve"> </v>
      </c>
      <c r="T11">
        <f t="shared" si="7"/>
        <v>0</v>
      </c>
      <c r="U11" s="2">
        <v>225</v>
      </c>
      <c r="W11" t="s">
        <v>906</v>
      </c>
      <c r="X11" s="1" t="str">
        <f t="shared" si="8"/>
        <v xml:space="preserve"> </v>
      </c>
      <c r="Y11">
        <f t="shared" si="9"/>
        <v>0</v>
      </c>
      <c r="Z11" s="2">
        <v>279</v>
      </c>
      <c r="AA11" s="26"/>
      <c r="AB11" t="s">
        <v>327</v>
      </c>
      <c r="AC11" s="1" t="str">
        <f>IF(AA11=""," ",IF(OR(AA11="labour",AA11="labor"),"√","×"))</f>
        <v xml:space="preserve"> </v>
      </c>
      <c r="AD11">
        <f t="shared" si="11"/>
        <v>0</v>
      </c>
    </row>
    <row r="12" spans="1:35" ht="14.25" customHeight="1">
      <c r="A12" s="2">
        <v>10</v>
      </c>
      <c r="C12" t="s">
        <v>2564</v>
      </c>
      <c r="D12" s="1" t="str">
        <f t="shared" si="0"/>
        <v xml:space="preserve"> </v>
      </c>
      <c r="E12">
        <f t="shared" si="1"/>
        <v>0</v>
      </c>
      <c r="F12" s="2">
        <v>64</v>
      </c>
      <c r="H12" t="s">
        <v>417</v>
      </c>
      <c r="I12" s="1" t="str">
        <f t="shared" si="2"/>
        <v xml:space="preserve"> </v>
      </c>
      <c r="J12">
        <f t="shared" si="3"/>
        <v>0</v>
      </c>
      <c r="K12" s="2">
        <v>118</v>
      </c>
      <c r="M12" t="s">
        <v>704</v>
      </c>
      <c r="N12" s="1" t="str">
        <f t="shared" si="4"/>
        <v xml:space="preserve"> </v>
      </c>
      <c r="O12">
        <f t="shared" si="5"/>
        <v>0</v>
      </c>
      <c r="P12" s="2">
        <v>172</v>
      </c>
      <c r="R12" t="s">
        <v>1346</v>
      </c>
      <c r="S12" s="1" t="str">
        <f t="shared" si="6"/>
        <v xml:space="preserve"> </v>
      </c>
      <c r="T12">
        <f t="shared" si="7"/>
        <v>0</v>
      </c>
      <c r="U12" s="2">
        <v>226</v>
      </c>
      <c r="W12" t="s">
        <v>346</v>
      </c>
      <c r="X12" s="1" t="str">
        <f t="shared" si="8"/>
        <v xml:space="preserve"> </v>
      </c>
      <c r="Y12">
        <f t="shared" si="9"/>
        <v>0</v>
      </c>
      <c r="Z12" s="2">
        <v>280</v>
      </c>
      <c r="AB12" t="s">
        <v>2649</v>
      </c>
      <c r="AC12" s="1" t="str">
        <f t="shared" si="10"/>
        <v xml:space="preserve"> </v>
      </c>
      <c r="AD12">
        <f t="shared" si="11"/>
        <v>0</v>
      </c>
    </row>
    <row r="13" spans="1:35" ht="14.25" customHeight="1">
      <c r="A13" s="2">
        <v>11</v>
      </c>
      <c r="C13" t="s">
        <v>2555</v>
      </c>
      <c r="D13" s="1" t="str">
        <f t="shared" si="0"/>
        <v xml:space="preserve"> </v>
      </c>
      <c r="E13">
        <f t="shared" si="1"/>
        <v>0</v>
      </c>
      <c r="F13" s="2">
        <v>65</v>
      </c>
      <c r="H13" t="s">
        <v>223</v>
      </c>
      <c r="I13" s="1" t="str">
        <f t="shared" si="2"/>
        <v xml:space="preserve"> </v>
      </c>
      <c r="J13">
        <f t="shared" si="3"/>
        <v>0</v>
      </c>
      <c r="K13" s="2">
        <v>119</v>
      </c>
      <c r="M13" t="s">
        <v>467</v>
      </c>
      <c r="N13" s="1" t="str">
        <f t="shared" si="4"/>
        <v xml:space="preserve"> </v>
      </c>
      <c r="O13">
        <f t="shared" si="5"/>
        <v>0</v>
      </c>
      <c r="P13" s="2">
        <v>173</v>
      </c>
      <c r="R13" t="s">
        <v>1335</v>
      </c>
      <c r="S13" s="1" t="str">
        <f t="shared" si="6"/>
        <v xml:space="preserve"> </v>
      </c>
      <c r="T13">
        <f t="shared" si="7"/>
        <v>0</v>
      </c>
      <c r="U13" s="2">
        <v>227</v>
      </c>
      <c r="W13" t="s">
        <v>2581</v>
      </c>
      <c r="X13" s="1" t="str">
        <f t="shared" si="8"/>
        <v xml:space="preserve"> </v>
      </c>
      <c r="Y13">
        <f t="shared" si="9"/>
        <v>0</v>
      </c>
      <c r="Z13" s="2">
        <v>281</v>
      </c>
      <c r="AB13" t="s">
        <v>2648</v>
      </c>
      <c r="AC13" s="1" t="str">
        <f t="shared" si="10"/>
        <v xml:space="preserve"> </v>
      </c>
      <c r="AD13">
        <f t="shared" si="11"/>
        <v>0</v>
      </c>
    </row>
    <row r="14" spans="1:35" ht="14.25" customHeight="1">
      <c r="A14" s="2">
        <v>12</v>
      </c>
      <c r="C14" t="s">
        <v>2583</v>
      </c>
      <c r="D14" s="1" t="str">
        <f t="shared" si="0"/>
        <v xml:space="preserve"> </v>
      </c>
      <c r="E14">
        <f t="shared" si="1"/>
        <v>0</v>
      </c>
      <c r="F14" s="2">
        <v>66</v>
      </c>
      <c r="H14" t="s">
        <v>2548</v>
      </c>
      <c r="I14" s="1" t="str">
        <f t="shared" si="2"/>
        <v xml:space="preserve"> </v>
      </c>
      <c r="J14">
        <f t="shared" si="3"/>
        <v>0</v>
      </c>
      <c r="K14" s="2">
        <v>120</v>
      </c>
      <c r="M14" t="s">
        <v>277</v>
      </c>
      <c r="N14" s="1" t="str">
        <f t="shared" si="4"/>
        <v xml:space="preserve"> </v>
      </c>
      <c r="O14">
        <f t="shared" si="5"/>
        <v>0</v>
      </c>
      <c r="P14" s="2">
        <v>174</v>
      </c>
      <c r="R14" t="s">
        <v>2624</v>
      </c>
      <c r="S14" s="1" t="str">
        <f t="shared" si="6"/>
        <v xml:space="preserve"> </v>
      </c>
      <c r="T14">
        <f t="shared" si="7"/>
        <v>0</v>
      </c>
      <c r="U14" s="2">
        <v>228</v>
      </c>
      <c r="W14" t="s">
        <v>55</v>
      </c>
      <c r="X14" s="1" t="str">
        <f t="shared" si="8"/>
        <v xml:space="preserve"> </v>
      </c>
      <c r="Y14">
        <f t="shared" si="9"/>
        <v>0</v>
      </c>
      <c r="Z14" s="2">
        <v>282</v>
      </c>
      <c r="AB14" t="s">
        <v>694</v>
      </c>
      <c r="AC14" s="1" t="str">
        <f t="shared" si="10"/>
        <v xml:space="preserve"> </v>
      </c>
      <c r="AD14">
        <f t="shared" si="11"/>
        <v>0</v>
      </c>
    </row>
    <row r="15" spans="1:35" ht="14.25" customHeight="1">
      <c r="A15" s="2">
        <v>13</v>
      </c>
      <c r="C15" t="s">
        <v>624</v>
      </c>
      <c r="D15" s="1" t="str">
        <f t="shared" si="0"/>
        <v xml:space="preserve"> </v>
      </c>
      <c r="E15">
        <f t="shared" si="1"/>
        <v>0</v>
      </c>
      <c r="F15" s="2">
        <v>67</v>
      </c>
      <c r="H15" t="s">
        <v>31</v>
      </c>
      <c r="I15" s="1" t="str">
        <f t="shared" si="2"/>
        <v xml:space="preserve"> </v>
      </c>
      <c r="J15">
        <f t="shared" si="3"/>
        <v>0</v>
      </c>
      <c r="K15" s="2">
        <v>121</v>
      </c>
      <c r="M15" t="s">
        <v>201</v>
      </c>
      <c r="N15" s="1" t="str">
        <f t="shared" si="4"/>
        <v xml:space="preserve"> </v>
      </c>
      <c r="O15">
        <f t="shared" si="5"/>
        <v>0</v>
      </c>
      <c r="P15" s="2">
        <v>175</v>
      </c>
      <c r="R15" t="s">
        <v>70</v>
      </c>
      <c r="S15" s="1" t="str">
        <f t="shared" si="6"/>
        <v xml:space="preserve"> </v>
      </c>
      <c r="T15">
        <f t="shared" si="7"/>
        <v>0</v>
      </c>
      <c r="U15" s="2">
        <v>229</v>
      </c>
      <c r="W15" t="s">
        <v>1676</v>
      </c>
      <c r="X15" s="1" t="str">
        <f t="shared" si="8"/>
        <v xml:space="preserve"> </v>
      </c>
      <c r="Y15">
        <f t="shared" si="9"/>
        <v>0</v>
      </c>
      <c r="Z15" s="2">
        <v>283</v>
      </c>
      <c r="AB15" t="s">
        <v>1333</v>
      </c>
      <c r="AC15" s="1" t="str">
        <f t="shared" si="10"/>
        <v xml:space="preserve"> </v>
      </c>
      <c r="AD15">
        <f t="shared" si="11"/>
        <v>0</v>
      </c>
    </row>
    <row r="16" spans="1:35" ht="14.25" customHeight="1">
      <c r="A16" s="2">
        <v>14</v>
      </c>
      <c r="C16" t="s">
        <v>2549</v>
      </c>
      <c r="D16" s="1" t="str">
        <f t="shared" si="0"/>
        <v xml:space="preserve"> </v>
      </c>
      <c r="E16">
        <f t="shared" si="1"/>
        <v>0</v>
      </c>
      <c r="F16" s="2">
        <v>68</v>
      </c>
      <c r="H16" t="s">
        <v>628</v>
      </c>
      <c r="I16" s="1" t="str">
        <f t="shared" si="2"/>
        <v xml:space="preserve"> </v>
      </c>
      <c r="J16">
        <f t="shared" si="3"/>
        <v>0</v>
      </c>
      <c r="K16" s="2">
        <v>122</v>
      </c>
      <c r="M16" t="s">
        <v>2618</v>
      </c>
      <c r="N16" s="1" t="str">
        <f t="shared" si="4"/>
        <v xml:space="preserve"> </v>
      </c>
      <c r="O16">
        <f t="shared" si="5"/>
        <v>0</v>
      </c>
      <c r="P16" s="2">
        <v>176</v>
      </c>
      <c r="R16" t="s">
        <v>87</v>
      </c>
      <c r="S16" s="1" t="str">
        <f t="shared" si="6"/>
        <v xml:space="preserve"> </v>
      </c>
      <c r="T16">
        <f t="shared" si="7"/>
        <v>0</v>
      </c>
      <c r="U16" s="2">
        <v>230</v>
      </c>
      <c r="W16" t="s">
        <v>2663</v>
      </c>
      <c r="X16" s="1" t="str">
        <f t="shared" si="8"/>
        <v xml:space="preserve"> </v>
      </c>
      <c r="Y16">
        <f t="shared" si="9"/>
        <v>0</v>
      </c>
      <c r="Z16" s="2">
        <v>284</v>
      </c>
      <c r="AB16" t="s">
        <v>671</v>
      </c>
      <c r="AC16" s="1" t="str">
        <f t="shared" si="10"/>
        <v xml:space="preserve"> </v>
      </c>
      <c r="AD16">
        <f t="shared" si="11"/>
        <v>0</v>
      </c>
    </row>
    <row r="17" spans="1:30" ht="14.25" customHeight="1">
      <c r="A17" s="2">
        <v>15</v>
      </c>
      <c r="C17" t="s">
        <v>569</v>
      </c>
      <c r="D17" s="1" t="str">
        <f t="shared" si="0"/>
        <v xml:space="preserve"> </v>
      </c>
      <c r="E17">
        <f t="shared" si="1"/>
        <v>0</v>
      </c>
      <c r="F17" s="2">
        <v>69</v>
      </c>
      <c r="H17" t="s">
        <v>44</v>
      </c>
      <c r="I17" s="1" t="str">
        <f t="shared" si="2"/>
        <v xml:space="preserve"> </v>
      </c>
      <c r="J17">
        <f t="shared" si="3"/>
        <v>0</v>
      </c>
      <c r="K17" s="2">
        <v>123</v>
      </c>
      <c r="M17" t="s">
        <v>612</v>
      </c>
      <c r="N17" s="1" t="str">
        <f t="shared" si="4"/>
        <v xml:space="preserve"> </v>
      </c>
      <c r="O17">
        <f t="shared" si="5"/>
        <v>0</v>
      </c>
      <c r="P17" s="2">
        <v>177</v>
      </c>
      <c r="Q17" s="26"/>
      <c r="R17" t="s">
        <v>536</v>
      </c>
      <c r="S17" s="1" t="str">
        <f>IF(Q17=""," ",IF(OR(Q17="colour",Q17="color"),"√","×"))</f>
        <v xml:space="preserve"> </v>
      </c>
      <c r="T17">
        <f t="shared" si="7"/>
        <v>0</v>
      </c>
      <c r="U17" s="2">
        <v>231</v>
      </c>
      <c r="W17" t="s">
        <v>185</v>
      </c>
      <c r="X17" s="1" t="str">
        <f t="shared" si="8"/>
        <v xml:space="preserve"> </v>
      </c>
      <c r="Y17">
        <f t="shared" si="9"/>
        <v>0</v>
      </c>
      <c r="Z17" s="2">
        <v>285</v>
      </c>
      <c r="AB17" t="s">
        <v>299</v>
      </c>
      <c r="AC17" s="1" t="str">
        <f t="shared" si="10"/>
        <v xml:space="preserve"> </v>
      </c>
      <c r="AD17">
        <f t="shared" si="11"/>
        <v>0</v>
      </c>
    </row>
    <row r="18" spans="1:30" ht="14.25" customHeight="1">
      <c r="A18" s="2">
        <v>16</v>
      </c>
      <c r="C18" t="s">
        <v>1091</v>
      </c>
      <c r="D18" s="1" t="str">
        <f t="shared" si="0"/>
        <v xml:space="preserve"> </v>
      </c>
      <c r="E18">
        <f t="shared" si="1"/>
        <v>0</v>
      </c>
      <c r="F18" s="2">
        <v>70</v>
      </c>
      <c r="H18" t="s">
        <v>83</v>
      </c>
      <c r="I18" s="1" t="str">
        <f t="shared" si="2"/>
        <v xml:space="preserve"> </v>
      </c>
      <c r="J18">
        <f t="shared" si="3"/>
        <v>0</v>
      </c>
      <c r="K18" s="2">
        <v>124</v>
      </c>
      <c r="M18" t="s">
        <v>2670</v>
      </c>
      <c r="N18" s="1" t="str">
        <f t="shared" si="4"/>
        <v xml:space="preserve"> </v>
      </c>
      <c r="O18">
        <f t="shared" si="5"/>
        <v>0</v>
      </c>
      <c r="P18" s="2">
        <v>178</v>
      </c>
      <c r="R18" t="s">
        <v>21</v>
      </c>
      <c r="S18" s="1" t="str">
        <f t="shared" si="6"/>
        <v xml:space="preserve"> </v>
      </c>
      <c r="T18">
        <f t="shared" si="7"/>
        <v>0</v>
      </c>
      <c r="U18" s="2">
        <v>232</v>
      </c>
      <c r="W18" t="s">
        <v>725</v>
      </c>
      <c r="X18" s="1" t="str">
        <f t="shared" si="8"/>
        <v xml:space="preserve"> </v>
      </c>
      <c r="Y18">
        <f t="shared" si="9"/>
        <v>0</v>
      </c>
      <c r="Z18" s="2">
        <v>286</v>
      </c>
      <c r="AB18" t="s">
        <v>54</v>
      </c>
      <c r="AC18" s="1" t="str">
        <f t="shared" si="10"/>
        <v xml:space="preserve"> </v>
      </c>
      <c r="AD18">
        <f t="shared" si="11"/>
        <v>0</v>
      </c>
    </row>
    <row r="19" spans="1:30" ht="14.25" customHeight="1">
      <c r="A19" s="2">
        <v>17</v>
      </c>
      <c r="C19" t="s">
        <v>876</v>
      </c>
      <c r="D19" s="1" t="str">
        <f t="shared" si="0"/>
        <v xml:space="preserve"> </v>
      </c>
      <c r="E19">
        <f t="shared" si="1"/>
        <v>0</v>
      </c>
      <c r="F19" s="2">
        <v>71</v>
      </c>
      <c r="H19" t="s">
        <v>528</v>
      </c>
      <c r="I19" s="1" t="str">
        <f t="shared" si="2"/>
        <v xml:space="preserve"> </v>
      </c>
      <c r="J19">
        <f t="shared" si="3"/>
        <v>0</v>
      </c>
      <c r="K19" s="2">
        <v>125</v>
      </c>
      <c r="M19" t="s">
        <v>59</v>
      </c>
      <c r="N19" s="1" t="str">
        <f t="shared" si="4"/>
        <v xml:space="preserve"> </v>
      </c>
      <c r="O19">
        <f t="shared" si="5"/>
        <v>0</v>
      </c>
      <c r="P19" s="2">
        <v>179</v>
      </c>
      <c r="R19" t="s">
        <v>19</v>
      </c>
      <c r="S19" s="1" t="str">
        <f t="shared" si="6"/>
        <v xml:space="preserve"> </v>
      </c>
      <c r="T19">
        <f t="shared" si="7"/>
        <v>0</v>
      </c>
      <c r="U19" s="2">
        <v>233</v>
      </c>
      <c r="W19" t="s">
        <v>2662</v>
      </c>
      <c r="X19" s="1" t="str">
        <f t="shared" si="8"/>
        <v xml:space="preserve"> </v>
      </c>
      <c r="Y19">
        <f t="shared" si="9"/>
        <v>0</v>
      </c>
      <c r="Z19" s="2">
        <v>287</v>
      </c>
      <c r="AB19" t="s">
        <v>2647</v>
      </c>
      <c r="AC19" s="1" t="str">
        <f t="shared" si="10"/>
        <v xml:space="preserve"> </v>
      </c>
      <c r="AD19">
        <f t="shared" si="11"/>
        <v>0</v>
      </c>
    </row>
    <row r="20" spans="1:30" ht="14.25" customHeight="1">
      <c r="A20" s="2">
        <v>18</v>
      </c>
      <c r="C20" t="s">
        <v>235</v>
      </c>
      <c r="D20" s="1" t="str">
        <f t="shared" si="0"/>
        <v xml:space="preserve"> </v>
      </c>
      <c r="E20">
        <f t="shared" si="1"/>
        <v>0</v>
      </c>
      <c r="F20" s="2">
        <v>72</v>
      </c>
      <c r="H20" t="s">
        <v>2614</v>
      </c>
      <c r="I20" s="1" t="str">
        <f t="shared" si="2"/>
        <v xml:space="preserve"> </v>
      </c>
      <c r="J20">
        <f t="shared" si="3"/>
        <v>0</v>
      </c>
      <c r="K20" s="2">
        <v>126</v>
      </c>
      <c r="M20" t="s">
        <v>552</v>
      </c>
      <c r="N20" s="1" t="str">
        <f t="shared" si="4"/>
        <v xml:space="preserve"> </v>
      </c>
      <c r="O20">
        <f t="shared" si="5"/>
        <v>0</v>
      </c>
      <c r="P20" s="2">
        <v>180</v>
      </c>
      <c r="R20" t="s">
        <v>2668</v>
      </c>
      <c r="S20" s="1" t="str">
        <f t="shared" si="6"/>
        <v xml:space="preserve"> </v>
      </c>
      <c r="T20">
        <f t="shared" si="7"/>
        <v>0</v>
      </c>
      <c r="U20" s="2">
        <v>234</v>
      </c>
      <c r="W20" t="s">
        <v>2661</v>
      </c>
      <c r="X20" s="1" t="str">
        <f t="shared" si="8"/>
        <v xml:space="preserve"> </v>
      </c>
      <c r="Y20">
        <f t="shared" si="9"/>
        <v>0</v>
      </c>
      <c r="Z20" s="2">
        <v>288</v>
      </c>
      <c r="AB20" t="s">
        <v>1523</v>
      </c>
      <c r="AC20" s="1" t="str">
        <f t="shared" si="10"/>
        <v xml:space="preserve"> </v>
      </c>
      <c r="AD20">
        <f t="shared" si="11"/>
        <v>0</v>
      </c>
    </row>
    <row r="21" spans="1:30" ht="14.25" customHeight="1">
      <c r="A21" s="2">
        <v>19</v>
      </c>
      <c r="C21" t="s">
        <v>2635</v>
      </c>
      <c r="D21" s="1" t="str">
        <f>IF(B21=""," ",IF(OR(B21="theatres",B21="theaters"),"√","×"))</f>
        <v xml:space="preserve"> </v>
      </c>
      <c r="E21">
        <f t="shared" si="1"/>
        <v>0</v>
      </c>
      <c r="F21" s="2">
        <v>73</v>
      </c>
      <c r="H21" t="s">
        <v>264</v>
      </c>
      <c r="I21" s="1" t="str">
        <f t="shared" si="2"/>
        <v xml:space="preserve"> </v>
      </c>
      <c r="J21">
        <f t="shared" si="3"/>
        <v>0</v>
      </c>
      <c r="K21" s="2">
        <v>127</v>
      </c>
      <c r="M21" t="s">
        <v>2575</v>
      </c>
      <c r="N21" s="1" t="str">
        <f t="shared" si="4"/>
        <v xml:space="preserve"> </v>
      </c>
      <c r="O21">
        <f t="shared" si="5"/>
        <v>0</v>
      </c>
      <c r="P21" s="2">
        <v>181</v>
      </c>
      <c r="R21" t="s">
        <v>680</v>
      </c>
      <c r="S21" s="1" t="str">
        <f t="shared" si="6"/>
        <v xml:space="preserve"> </v>
      </c>
      <c r="T21">
        <f t="shared" si="7"/>
        <v>0</v>
      </c>
      <c r="U21" s="2">
        <v>235</v>
      </c>
      <c r="W21" t="s">
        <v>295</v>
      </c>
      <c r="X21" s="1" t="str">
        <f t="shared" si="8"/>
        <v xml:space="preserve"> </v>
      </c>
      <c r="Y21">
        <f t="shared" si="9"/>
        <v>0</v>
      </c>
      <c r="Z21" s="2">
        <v>289</v>
      </c>
      <c r="AB21" t="s">
        <v>2253</v>
      </c>
      <c r="AC21" s="1" t="str">
        <f t="shared" si="10"/>
        <v xml:space="preserve"> </v>
      </c>
      <c r="AD21">
        <f t="shared" si="11"/>
        <v>0</v>
      </c>
    </row>
    <row r="22" spans="1:30" ht="14.25" customHeight="1">
      <c r="A22" s="2">
        <v>20</v>
      </c>
      <c r="C22" t="s">
        <v>229</v>
      </c>
      <c r="D22" s="1" t="str">
        <f t="shared" si="0"/>
        <v xml:space="preserve"> </v>
      </c>
      <c r="E22">
        <f t="shared" si="1"/>
        <v>0</v>
      </c>
      <c r="F22" s="2">
        <v>74</v>
      </c>
      <c r="H22" t="s">
        <v>23</v>
      </c>
      <c r="I22" s="1" t="str">
        <f t="shared" si="2"/>
        <v xml:space="preserve"> </v>
      </c>
      <c r="J22">
        <f t="shared" si="3"/>
        <v>0</v>
      </c>
      <c r="K22" s="2">
        <v>128</v>
      </c>
      <c r="M22" t="s">
        <v>243</v>
      </c>
      <c r="N22" s="1" t="str">
        <f t="shared" si="4"/>
        <v xml:space="preserve"> </v>
      </c>
      <c r="O22">
        <f t="shared" si="5"/>
        <v>0</v>
      </c>
      <c r="P22" s="2">
        <v>182</v>
      </c>
      <c r="R22" t="s">
        <v>294</v>
      </c>
      <c r="S22" s="1" t="str">
        <f t="shared" si="6"/>
        <v xml:space="preserve"> </v>
      </c>
      <c r="T22">
        <f t="shared" si="7"/>
        <v>0</v>
      </c>
      <c r="U22" s="2">
        <v>236</v>
      </c>
      <c r="W22" t="s">
        <v>1560</v>
      </c>
      <c r="X22" s="1" t="str">
        <f t="shared" si="8"/>
        <v xml:space="preserve"> </v>
      </c>
      <c r="Y22">
        <f t="shared" si="9"/>
        <v>0</v>
      </c>
      <c r="Z22" s="2">
        <v>290</v>
      </c>
      <c r="AB22" t="s">
        <v>463</v>
      </c>
      <c r="AC22" s="1" t="str">
        <f t="shared" si="10"/>
        <v xml:space="preserve"> </v>
      </c>
      <c r="AD22">
        <f t="shared" si="11"/>
        <v>0</v>
      </c>
    </row>
    <row r="23" spans="1:30" ht="14.25" customHeight="1">
      <c r="A23" s="2">
        <v>21</v>
      </c>
      <c r="C23" t="s">
        <v>2582</v>
      </c>
      <c r="D23" s="1" t="str">
        <f t="shared" si="0"/>
        <v xml:space="preserve"> </v>
      </c>
      <c r="E23">
        <f t="shared" si="1"/>
        <v>0</v>
      </c>
      <c r="F23" s="2">
        <v>75</v>
      </c>
      <c r="H23" t="s">
        <v>615</v>
      </c>
      <c r="I23" s="1" t="str">
        <f t="shared" si="2"/>
        <v xml:space="preserve"> </v>
      </c>
      <c r="J23">
        <f t="shared" si="3"/>
        <v>0</v>
      </c>
      <c r="K23" s="2">
        <v>129</v>
      </c>
      <c r="M23" t="s">
        <v>2559</v>
      </c>
      <c r="N23" s="1" t="str">
        <f t="shared" si="4"/>
        <v xml:space="preserve"> </v>
      </c>
      <c r="O23">
        <f t="shared" si="5"/>
        <v>0</v>
      </c>
      <c r="P23" s="2">
        <v>183</v>
      </c>
      <c r="R23" t="s">
        <v>116</v>
      </c>
      <c r="S23" s="1" t="str">
        <f t="shared" si="6"/>
        <v xml:space="preserve"> </v>
      </c>
      <c r="T23">
        <f t="shared" si="7"/>
        <v>0</v>
      </c>
      <c r="U23" s="2">
        <v>237</v>
      </c>
      <c r="W23" t="s">
        <v>2660</v>
      </c>
      <c r="X23" s="1" t="str">
        <f t="shared" si="8"/>
        <v xml:space="preserve"> </v>
      </c>
      <c r="Y23">
        <f t="shared" si="9"/>
        <v>0</v>
      </c>
      <c r="Z23" s="2">
        <v>291</v>
      </c>
      <c r="AB23" t="s">
        <v>1143</v>
      </c>
      <c r="AC23" s="1" t="str">
        <f t="shared" si="10"/>
        <v xml:space="preserve"> </v>
      </c>
      <c r="AD23">
        <f t="shared" si="11"/>
        <v>0</v>
      </c>
    </row>
    <row r="24" spans="1:30" ht="14.25" customHeight="1">
      <c r="A24" s="2">
        <v>22</v>
      </c>
      <c r="C24" t="s">
        <v>362</v>
      </c>
      <c r="D24" s="1" t="str">
        <f t="shared" si="0"/>
        <v xml:space="preserve"> </v>
      </c>
      <c r="E24">
        <f t="shared" si="1"/>
        <v>0</v>
      </c>
      <c r="F24" s="2">
        <v>76</v>
      </c>
      <c r="H24" t="s">
        <v>711</v>
      </c>
      <c r="I24" s="1" t="str">
        <f t="shared" si="2"/>
        <v xml:space="preserve"> </v>
      </c>
      <c r="J24">
        <f t="shared" si="3"/>
        <v>0</v>
      </c>
      <c r="K24" s="2">
        <v>130</v>
      </c>
      <c r="M24" t="s">
        <v>3072</v>
      </c>
      <c r="N24" s="1" t="str">
        <f t="shared" si="4"/>
        <v xml:space="preserve"> </v>
      </c>
      <c r="O24">
        <f t="shared" si="5"/>
        <v>0</v>
      </c>
      <c r="P24" s="2">
        <v>184</v>
      </c>
      <c r="R24" t="s">
        <v>2608</v>
      </c>
      <c r="S24" s="1" t="str">
        <f t="shared" si="6"/>
        <v xml:space="preserve"> </v>
      </c>
      <c r="T24">
        <f t="shared" si="7"/>
        <v>0</v>
      </c>
      <c r="U24" s="2">
        <v>238</v>
      </c>
      <c r="W24" t="s">
        <v>1109</v>
      </c>
      <c r="X24" s="1" t="str">
        <f t="shared" si="8"/>
        <v xml:space="preserve"> </v>
      </c>
      <c r="Y24">
        <f t="shared" si="9"/>
        <v>0</v>
      </c>
      <c r="Z24" s="2">
        <v>292</v>
      </c>
      <c r="AB24" t="s">
        <v>1089</v>
      </c>
      <c r="AC24" s="1" t="str">
        <f t="shared" si="10"/>
        <v xml:space="preserve"> </v>
      </c>
      <c r="AD24">
        <f t="shared" si="11"/>
        <v>0</v>
      </c>
    </row>
    <row r="25" spans="1:30" ht="14.25" customHeight="1">
      <c r="A25" s="2">
        <v>23</v>
      </c>
      <c r="C25" t="s">
        <v>2558</v>
      </c>
      <c r="D25" s="1" t="str">
        <f t="shared" si="0"/>
        <v xml:space="preserve"> </v>
      </c>
      <c r="E25">
        <f t="shared" si="1"/>
        <v>0</v>
      </c>
      <c r="F25" s="2">
        <v>77</v>
      </c>
      <c r="H25" t="s">
        <v>35</v>
      </c>
      <c r="I25" s="1" t="str">
        <f t="shared" si="2"/>
        <v xml:space="preserve"> </v>
      </c>
      <c r="J25">
        <f t="shared" si="3"/>
        <v>0</v>
      </c>
      <c r="K25" s="2">
        <v>131</v>
      </c>
      <c r="M25" t="s">
        <v>2574</v>
      </c>
      <c r="N25" s="1" t="str">
        <f t="shared" si="4"/>
        <v xml:space="preserve"> </v>
      </c>
      <c r="O25">
        <f t="shared" si="5"/>
        <v>0</v>
      </c>
      <c r="P25" s="2">
        <v>185</v>
      </c>
      <c r="R25" t="s">
        <v>246</v>
      </c>
      <c r="S25" s="1" t="str">
        <f t="shared" si="6"/>
        <v xml:space="preserve"> </v>
      </c>
      <c r="T25">
        <f t="shared" si="7"/>
        <v>0</v>
      </c>
      <c r="U25" s="2">
        <v>239</v>
      </c>
      <c r="W25" t="s">
        <v>2659</v>
      </c>
      <c r="X25" s="1" t="str">
        <f t="shared" si="8"/>
        <v xml:space="preserve"> </v>
      </c>
      <c r="Y25">
        <f t="shared" si="9"/>
        <v>0</v>
      </c>
      <c r="Z25" s="2">
        <v>293</v>
      </c>
      <c r="AB25" t="s">
        <v>642</v>
      </c>
      <c r="AC25" s="1" t="str">
        <f t="shared" si="10"/>
        <v xml:space="preserve"> </v>
      </c>
      <c r="AD25">
        <f t="shared" si="11"/>
        <v>0</v>
      </c>
    </row>
    <row r="26" spans="1:30" ht="14.25" customHeight="1">
      <c r="A26" s="2">
        <v>24</v>
      </c>
      <c r="C26" t="s">
        <v>2615</v>
      </c>
      <c r="D26" s="1" t="str">
        <f t="shared" si="0"/>
        <v xml:space="preserve"> </v>
      </c>
      <c r="E26">
        <f t="shared" si="1"/>
        <v>0</v>
      </c>
      <c r="F26" s="2">
        <v>78</v>
      </c>
      <c r="H26" t="s">
        <v>325</v>
      </c>
      <c r="I26" s="1" t="str">
        <f t="shared" si="2"/>
        <v xml:space="preserve"> </v>
      </c>
      <c r="J26">
        <f t="shared" si="3"/>
        <v>0</v>
      </c>
      <c r="K26" s="2">
        <v>132</v>
      </c>
      <c r="M26" t="s">
        <v>623</v>
      </c>
      <c r="N26" s="1" t="str">
        <f t="shared" si="4"/>
        <v xml:space="preserve"> </v>
      </c>
      <c r="O26">
        <f t="shared" si="5"/>
        <v>0</v>
      </c>
      <c r="P26" s="2">
        <v>186</v>
      </c>
      <c r="R26" t="s">
        <v>180</v>
      </c>
      <c r="S26" s="1" t="str">
        <f t="shared" si="6"/>
        <v xml:space="preserve"> </v>
      </c>
      <c r="T26">
        <f t="shared" si="7"/>
        <v>0</v>
      </c>
      <c r="U26" s="2">
        <v>240</v>
      </c>
      <c r="W26" t="s">
        <v>297</v>
      </c>
      <c r="X26" s="1" t="str">
        <f t="shared" si="8"/>
        <v xml:space="preserve"> </v>
      </c>
      <c r="Y26">
        <f t="shared" si="9"/>
        <v>0</v>
      </c>
      <c r="Z26" s="2">
        <v>294</v>
      </c>
      <c r="AB26" t="s">
        <v>2646</v>
      </c>
      <c r="AC26" s="1" t="str">
        <f t="shared" si="10"/>
        <v xml:space="preserve"> </v>
      </c>
      <c r="AD26">
        <f t="shared" si="11"/>
        <v>0</v>
      </c>
    </row>
    <row r="27" spans="1:30" ht="14.25" customHeight="1">
      <c r="A27" s="2">
        <v>25</v>
      </c>
      <c r="C27" t="s">
        <v>487</v>
      </c>
      <c r="D27" s="1" t="str">
        <f t="shared" si="0"/>
        <v xml:space="preserve"> </v>
      </c>
      <c r="E27">
        <f t="shared" si="1"/>
        <v>0</v>
      </c>
      <c r="F27" s="2">
        <v>79</v>
      </c>
      <c r="H27" t="s">
        <v>406</v>
      </c>
      <c r="I27" s="1" t="str">
        <f t="shared" si="2"/>
        <v xml:space="preserve"> </v>
      </c>
      <c r="J27">
        <f t="shared" si="3"/>
        <v>0</v>
      </c>
      <c r="K27" s="2">
        <v>133</v>
      </c>
      <c r="M27" t="s">
        <v>591</v>
      </c>
      <c r="N27" s="1" t="str">
        <f t="shared" si="4"/>
        <v xml:space="preserve"> </v>
      </c>
      <c r="O27">
        <f t="shared" si="5"/>
        <v>0</v>
      </c>
      <c r="P27" s="2">
        <v>187</v>
      </c>
      <c r="R27" t="s">
        <v>456</v>
      </c>
      <c r="S27" s="1" t="str">
        <f t="shared" si="6"/>
        <v xml:space="preserve"> </v>
      </c>
      <c r="T27">
        <f t="shared" si="7"/>
        <v>0</v>
      </c>
      <c r="U27" s="2">
        <v>241</v>
      </c>
      <c r="W27" t="s">
        <v>78</v>
      </c>
      <c r="X27" s="1" t="str">
        <f t="shared" si="8"/>
        <v xml:space="preserve"> </v>
      </c>
      <c r="Y27">
        <f t="shared" si="9"/>
        <v>0</v>
      </c>
      <c r="Z27" s="2">
        <v>295</v>
      </c>
      <c r="AB27" t="s">
        <v>1823</v>
      </c>
      <c r="AC27" s="1" t="str">
        <f t="shared" si="10"/>
        <v xml:space="preserve"> </v>
      </c>
      <c r="AD27">
        <f t="shared" si="11"/>
        <v>0</v>
      </c>
    </row>
    <row r="28" spans="1:30" ht="14.25" customHeight="1">
      <c r="A28" s="2">
        <v>26</v>
      </c>
      <c r="C28" t="s">
        <v>2636</v>
      </c>
      <c r="D28" s="1" t="str">
        <f t="shared" si="0"/>
        <v xml:space="preserve"> </v>
      </c>
      <c r="E28">
        <f t="shared" si="1"/>
        <v>0</v>
      </c>
      <c r="F28" s="2">
        <v>80</v>
      </c>
      <c r="H28" t="s">
        <v>2551</v>
      </c>
      <c r="I28" s="1" t="str">
        <f t="shared" si="2"/>
        <v xml:space="preserve"> </v>
      </c>
      <c r="J28">
        <f t="shared" si="3"/>
        <v>0</v>
      </c>
      <c r="K28" s="2">
        <v>134</v>
      </c>
      <c r="M28" t="s">
        <v>2606</v>
      </c>
      <c r="N28" s="1" t="str">
        <f t="shared" si="4"/>
        <v xml:space="preserve"> </v>
      </c>
      <c r="O28">
        <f t="shared" si="5"/>
        <v>0</v>
      </c>
      <c r="P28" s="2">
        <v>188</v>
      </c>
      <c r="R28" t="s">
        <v>637</v>
      </c>
      <c r="S28" s="1" t="str">
        <f>IF(Q28=""," ",IF(OR(Q28="cheque",Q28="check"),"√","×"))</f>
        <v xml:space="preserve"> </v>
      </c>
      <c r="T28">
        <f t="shared" si="7"/>
        <v>0</v>
      </c>
      <c r="U28" s="2">
        <v>242</v>
      </c>
      <c r="W28" t="s">
        <v>81</v>
      </c>
      <c r="X28" s="1" t="str">
        <f t="shared" si="8"/>
        <v xml:space="preserve"> </v>
      </c>
      <c r="Y28">
        <f t="shared" si="9"/>
        <v>0</v>
      </c>
      <c r="Z28" s="2">
        <v>296</v>
      </c>
      <c r="AB28" t="s">
        <v>1564</v>
      </c>
      <c r="AC28" s="1" t="str">
        <f t="shared" si="10"/>
        <v xml:space="preserve"> </v>
      </c>
      <c r="AD28">
        <f t="shared" si="11"/>
        <v>0</v>
      </c>
    </row>
    <row r="29" spans="1:30" ht="14.25" customHeight="1">
      <c r="A29" s="2">
        <v>27</v>
      </c>
      <c r="C29" t="s">
        <v>2630</v>
      </c>
      <c r="D29" s="1" t="str">
        <f t="shared" si="0"/>
        <v xml:space="preserve"> </v>
      </c>
      <c r="E29">
        <f t="shared" si="1"/>
        <v>0</v>
      </c>
      <c r="F29" s="2">
        <v>81</v>
      </c>
      <c r="H29" t="s">
        <v>109</v>
      </c>
      <c r="I29" s="1" t="str">
        <f t="shared" si="2"/>
        <v xml:space="preserve"> </v>
      </c>
      <c r="J29">
        <f t="shared" si="3"/>
        <v>0</v>
      </c>
      <c r="K29" s="2">
        <v>135</v>
      </c>
      <c r="M29" t="s">
        <v>27</v>
      </c>
      <c r="N29" s="1" t="str">
        <f t="shared" si="4"/>
        <v xml:space="preserve"> </v>
      </c>
      <c r="O29">
        <f t="shared" si="5"/>
        <v>0</v>
      </c>
      <c r="P29" s="2">
        <v>189</v>
      </c>
      <c r="R29" t="s">
        <v>2553</v>
      </c>
      <c r="S29" s="1" t="str">
        <f t="shared" si="6"/>
        <v xml:space="preserve"> </v>
      </c>
      <c r="T29">
        <f t="shared" si="7"/>
        <v>0</v>
      </c>
      <c r="U29" s="2">
        <v>243</v>
      </c>
      <c r="W29" t="s">
        <v>880</v>
      </c>
      <c r="X29" s="1" t="str">
        <f t="shared" si="8"/>
        <v xml:space="preserve"> </v>
      </c>
      <c r="Y29">
        <f t="shared" si="9"/>
        <v>0</v>
      </c>
      <c r="Z29" s="2">
        <v>297</v>
      </c>
      <c r="AB29" t="s">
        <v>683</v>
      </c>
      <c r="AC29" s="1" t="str">
        <f t="shared" si="10"/>
        <v xml:space="preserve"> </v>
      </c>
      <c r="AD29">
        <f t="shared" si="11"/>
        <v>0</v>
      </c>
    </row>
    <row r="30" spans="1:30" ht="14.25" customHeight="1">
      <c r="A30" s="2">
        <v>28</v>
      </c>
      <c r="C30" t="s">
        <v>2581</v>
      </c>
      <c r="D30" s="1" t="str">
        <f t="shared" si="0"/>
        <v xml:space="preserve"> </v>
      </c>
      <c r="E30">
        <f t="shared" si="1"/>
        <v>0</v>
      </c>
      <c r="F30" s="2">
        <v>82</v>
      </c>
      <c r="H30" t="s">
        <v>781</v>
      </c>
      <c r="I30" s="1" t="str">
        <f t="shared" si="2"/>
        <v xml:space="preserve"> </v>
      </c>
      <c r="J30">
        <f t="shared" si="3"/>
        <v>0</v>
      </c>
      <c r="K30" s="2">
        <v>136</v>
      </c>
      <c r="M30" t="s">
        <v>595</v>
      </c>
      <c r="N30" s="1" t="str">
        <f t="shared" si="4"/>
        <v xml:space="preserve"> </v>
      </c>
      <c r="O30">
        <f t="shared" si="5"/>
        <v>0</v>
      </c>
      <c r="P30" s="2">
        <v>190</v>
      </c>
      <c r="R30" t="s">
        <v>214</v>
      </c>
      <c r="S30" s="1" t="str">
        <f t="shared" si="6"/>
        <v xml:space="preserve"> </v>
      </c>
      <c r="T30">
        <f t="shared" si="7"/>
        <v>0</v>
      </c>
      <c r="U30" s="2">
        <v>244</v>
      </c>
      <c r="W30" t="s">
        <v>48</v>
      </c>
      <c r="X30" s="1" t="str">
        <f t="shared" si="8"/>
        <v xml:space="preserve"> </v>
      </c>
      <c r="Y30">
        <f t="shared" si="9"/>
        <v>0</v>
      </c>
      <c r="Z30" s="2">
        <v>298</v>
      </c>
      <c r="AB30" t="s">
        <v>2666</v>
      </c>
      <c r="AC30" s="1" t="str">
        <f t="shared" si="10"/>
        <v xml:space="preserve"> </v>
      </c>
      <c r="AD30">
        <f t="shared" si="11"/>
        <v>0</v>
      </c>
    </row>
    <row r="31" spans="1:30" ht="14.25" customHeight="1">
      <c r="A31" s="2">
        <v>29</v>
      </c>
      <c r="C31" t="s">
        <v>144</v>
      </c>
      <c r="D31" s="1" t="str">
        <f t="shared" si="0"/>
        <v xml:space="preserve"> </v>
      </c>
      <c r="E31">
        <f t="shared" si="1"/>
        <v>0</v>
      </c>
      <c r="F31" s="2">
        <v>83</v>
      </c>
      <c r="H31" t="s">
        <v>103</v>
      </c>
      <c r="I31" s="1" t="str">
        <f t="shared" si="2"/>
        <v xml:space="preserve"> </v>
      </c>
      <c r="J31">
        <f t="shared" si="3"/>
        <v>0</v>
      </c>
      <c r="K31" s="2">
        <v>137</v>
      </c>
      <c r="M31" t="s">
        <v>2604</v>
      </c>
      <c r="N31" s="1" t="str">
        <f t="shared" si="4"/>
        <v xml:space="preserve"> </v>
      </c>
      <c r="O31">
        <f t="shared" si="5"/>
        <v>0</v>
      </c>
      <c r="P31" s="2">
        <v>191</v>
      </c>
      <c r="R31" t="s">
        <v>350</v>
      </c>
      <c r="S31" s="1" t="str">
        <f t="shared" si="6"/>
        <v xml:space="preserve"> </v>
      </c>
      <c r="T31">
        <f t="shared" si="7"/>
        <v>0</v>
      </c>
      <c r="U31" s="2">
        <v>245</v>
      </c>
      <c r="W31" t="s">
        <v>2658</v>
      </c>
      <c r="X31" s="1" t="str">
        <f t="shared" si="8"/>
        <v xml:space="preserve"> </v>
      </c>
      <c r="Y31">
        <f t="shared" si="9"/>
        <v>0</v>
      </c>
      <c r="Z31" s="2">
        <v>299</v>
      </c>
      <c r="AB31" t="s">
        <v>112</v>
      </c>
      <c r="AC31" s="1" t="str">
        <f t="shared" si="10"/>
        <v xml:space="preserve"> </v>
      </c>
      <c r="AD31">
        <f t="shared" si="11"/>
        <v>0</v>
      </c>
    </row>
    <row r="32" spans="1:30" ht="14.25" customHeight="1">
      <c r="A32" s="2">
        <v>30</v>
      </c>
      <c r="C32" t="s">
        <v>475</v>
      </c>
      <c r="D32" s="1" t="str">
        <f t="shared" si="0"/>
        <v xml:space="preserve"> </v>
      </c>
      <c r="E32">
        <f t="shared" si="1"/>
        <v>0</v>
      </c>
      <c r="F32" s="2">
        <v>84</v>
      </c>
      <c r="H32" t="s">
        <v>2671</v>
      </c>
      <c r="I32" s="1" t="str">
        <f t="shared" si="2"/>
        <v xml:space="preserve"> </v>
      </c>
      <c r="J32">
        <f t="shared" si="3"/>
        <v>0</v>
      </c>
      <c r="K32" s="2">
        <v>138</v>
      </c>
      <c r="M32" t="s">
        <v>234</v>
      </c>
      <c r="N32" s="1" t="str">
        <f t="shared" si="4"/>
        <v xml:space="preserve"> </v>
      </c>
      <c r="O32">
        <f t="shared" si="5"/>
        <v>0</v>
      </c>
      <c r="P32" s="2">
        <v>192</v>
      </c>
      <c r="R32" t="s">
        <v>273</v>
      </c>
      <c r="S32" s="1" t="str">
        <f t="shared" si="6"/>
        <v xml:space="preserve"> </v>
      </c>
      <c r="T32">
        <f t="shared" si="7"/>
        <v>0</v>
      </c>
      <c r="U32" s="2">
        <v>246</v>
      </c>
      <c r="W32" t="s">
        <v>2657</v>
      </c>
      <c r="X32" s="1" t="str">
        <f t="shared" si="8"/>
        <v xml:space="preserve"> </v>
      </c>
      <c r="Y32">
        <f t="shared" si="9"/>
        <v>0</v>
      </c>
      <c r="Z32" s="2">
        <v>300</v>
      </c>
      <c r="AB32" t="s">
        <v>429</v>
      </c>
      <c r="AC32" s="1" t="str">
        <f t="shared" si="10"/>
        <v xml:space="preserve"> </v>
      </c>
      <c r="AD32">
        <f t="shared" si="11"/>
        <v>0</v>
      </c>
    </row>
    <row r="33" spans="1:30" ht="14.25" customHeight="1">
      <c r="A33" s="2">
        <v>31</v>
      </c>
      <c r="C33" t="s">
        <v>11</v>
      </c>
      <c r="D33" s="1" t="str">
        <f t="shared" si="0"/>
        <v xml:space="preserve"> </v>
      </c>
      <c r="E33">
        <f t="shared" si="1"/>
        <v>0</v>
      </c>
      <c r="F33" s="2">
        <v>85</v>
      </c>
      <c r="H33" t="s">
        <v>2578</v>
      </c>
      <c r="I33" s="1" t="str">
        <f t="shared" si="2"/>
        <v xml:space="preserve"> </v>
      </c>
      <c r="J33">
        <f t="shared" si="3"/>
        <v>0</v>
      </c>
      <c r="K33" s="2">
        <v>139</v>
      </c>
      <c r="M33" t="s">
        <v>2609</v>
      </c>
      <c r="N33" s="1" t="str">
        <f t="shared" si="4"/>
        <v xml:space="preserve"> </v>
      </c>
      <c r="O33">
        <f t="shared" si="5"/>
        <v>0</v>
      </c>
      <c r="P33" s="2">
        <v>193</v>
      </c>
      <c r="R33" t="s">
        <v>613</v>
      </c>
      <c r="S33" s="1" t="str">
        <f t="shared" si="6"/>
        <v xml:space="preserve"> </v>
      </c>
      <c r="T33">
        <f t="shared" si="7"/>
        <v>0</v>
      </c>
      <c r="U33" s="2">
        <v>247</v>
      </c>
      <c r="W33" t="s">
        <v>252</v>
      </c>
      <c r="X33" s="1" t="str">
        <f t="shared" si="8"/>
        <v xml:space="preserve"> </v>
      </c>
      <c r="Y33">
        <f t="shared" si="9"/>
        <v>0</v>
      </c>
      <c r="Z33" s="2">
        <v>301</v>
      </c>
      <c r="AB33" t="s">
        <v>849</v>
      </c>
      <c r="AC33" s="1" t="str">
        <f t="shared" si="10"/>
        <v xml:space="preserve"> </v>
      </c>
      <c r="AD33">
        <f t="shared" si="11"/>
        <v>0</v>
      </c>
    </row>
    <row r="34" spans="1:30" ht="14.25" customHeight="1">
      <c r="A34" s="2">
        <v>32</v>
      </c>
      <c r="C34" t="s">
        <v>2580</v>
      </c>
      <c r="D34" s="1" t="str">
        <f t="shared" si="0"/>
        <v xml:space="preserve"> </v>
      </c>
      <c r="E34">
        <f t="shared" si="1"/>
        <v>0</v>
      </c>
      <c r="F34" s="2">
        <v>86</v>
      </c>
      <c r="H34" t="s">
        <v>546</v>
      </c>
      <c r="I34" s="1" t="str">
        <f t="shared" si="2"/>
        <v xml:space="preserve"> </v>
      </c>
      <c r="J34">
        <f t="shared" si="3"/>
        <v>0</v>
      </c>
      <c r="K34" s="2">
        <v>140</v>
      </c>
      <c r="M34" t="s">
        <v>604</v>
      </c>
      <c r="N34" s="1" t="str">
        <f t="shared" si="4"/>
        <v xml:space="preserve"> </v>
      </c>
      <c r="O34">
        <f t="shared" si="5"/>
        <v>0</v>
      </c>
      <c r="P34" s="2">
        <v>194</v>
      </c>
      <c r="R34" t="s">
        <v>183</v>
      </c>
      <c r="S34" s="1" t="str">
        <f t="shared" si="6"/>
        <v xml:space="preserve"> </v>
      </c>
      <c r="T34">
        <f t="shared" si="7"/>
        <v>0</v>
      </c>
      <c r="U34" s="2">
        <v>248</v>
      </c>
      <c r="W34" t="s">
        <v>2656</v>
      </c>
      <c r="X34" s="1" t="str">
        <f t="shared" si="8"/>
        <v xml:space="preserve"> </v>
      </c>
      <c r="Y34">
        <f t="shared" si="9"/>
        <v>0</v>
      </c>
      <c r="Z34" s="2">
        <v>302</v>
      </c>
      <c r="AB34" t="s">
        <v>385</v>
      </c>
      <c r="AC34" s="1" t="str">
        <f t="shared" si="10"/>
        <v xml:space="preserve"> </v>
      </c>
      <c r="AD34">
        <f t="shared" si="11"/>
        <v>0</v>
      </c>
    </row>
    <row r="35" spans="1:30" ht="14.25" customHeight="1">
      <c r="A35" s="2">
        <v>33</v>
      </c>
      <c r="C35" t="s">
        <v>190</v>
      </c>
      <c r="D35" s="1" t="str">
        <f t="shared" si="0"/>
        <v xml:space="preserve"> </v>
      </c>
      <c r="E35">
        <f t="shared" si="1"/>
        <v>0</v>
      </c>
      <c r="F35" s="2">
        <v>87</v>
      </c>
      <c r="H35" t="s">
        <v>2547</v>
      </c>
      <c r="I35" s="1" t="str">
        <f t="shared" si="2"/>
        <v xml:space="preserve"> </v>
      </c>
      <c r="J35">
        <f t="shared" si="3"/>
        <v>0</v>
      </c>
      <c r="K35" s="2">
        <v>141</v>
      </c>
      <c r="M35" t="s">
        <v>2573</v>
      </c>
      <c r="N35" s="1" t="str">
        <f t="shared" si="4"/>
        <v xml:space="preserve"> </v>
      </c>
      <c r="O35">
        <f t="shared" si="5"/>
        <v>0</v>
      </c>
      <c r="P35" s="2">
        <v>195</v>
      </c>
      <c r="R35" t="s">
        <v>2567</v>
      </c>
      <c r="S35" s="1" t="str">
        <f t="shared" si="6"/>
        <v xml:space="preserve"> </v>
      </c>
      <c r="T35">
        <f t="shared" si="7"/>
        <v>0</v>
      </c>
      <c r="U35" s="2">
        <v>249</v>
      </c>
      <c r="W35" t="s">
        <v>1281</v>
      </c>
      <c r="X35" s="1" t="str">
        <f t="shared" si="8"/>
        <v xml:space="preserve"> </v>
      </c>
      <c r="Y35">
        <f t="shared" si="9"/>
        <v>0</v>
      </c>
      <c r="Z35" s="2">
        <v>303</v>
      </c>
      <c r="AB35" t="s">
        <v>2639</v>
      </c>
      <c r="AC35" s="1" t="str">
        <f t="shared" si="10"/>
        <v xml:space="preserve"> </v>
      </c>
      <c r="AD35">
        <f t="shared" si="11"/>
        <v>0</v>
      </c>
    </row>
    <row r="36" spans="1:30" ht="14.25" customHeight="1">
      <c r="A36" s="2">
        <v>34</v>
      </c>
      <c r="C36" t="s">
        <v>492</v>
      </c>
      <c r="D36" s="1" t="str">
        <f t="shared" si="0"/>
        <v xml:space="preserve"> </v>
      </c>
      <c r="E36">
        <f t="shared" si="1"/>
        <v>0</v>
      </c>
      <c r="F36" s="2">
        <v>88</v>
      </c>
      <c r="H36" t="s">
        <v>2612</v>
      </c>
      <c r="I36" s="1" t="str">
        <f t="shared" si="2"/>
        <v xml:space="preserve"> </v>
      </c>
      <c r="J36">
        <f t="shared" si="3"/>
        <v>0</v>
      </c>
      <c r="K36" s="2">
        <v>142</v>
      </c>
      <c r="M36" t="s">
        <v>1064</v>
      </c>
      <c r="N36" s="1" t="str">
        <f t="shared" si="4"/>
        <v xml:space="preserve"> </v>
      </c>
      <c r="O36">
        <f t="shared" si="5"/>
        <v>0</v>
      </c>
      <c r="P36" s="2">
        <v>196</v>
      </c>
      <c r="R36" t="s">
        <v>232</v>
      </c>
      <c r="S36" s="1" t="str">
        <f t="shared" si="6"/>
        <v xml:space="preserve"> </v>
      </c>
      <c r="T36">
        <f t="shared" si="7"/>
        <v>0</v>
      </c>
      <c r="U36" s="2">
        <v>250</v>
      </c>
      <c r="W36" t="s">
        <v>1086</v>
      </c>
      <c r="X36" s="1" t="str">
        <f t="shared" si="8"/>
        <v xml:space="preserve"> </v>
      </c>
      <c r="Y36">
        <f t="shared" si="9"/>
        <v>0</v>
      </c>
      <c r="Z36" s="2">
        <v>304</v>
      </c>
      <c r="AB36" t="s">
        <v>328</v>
      </c>
      <c r="AC36" s="1" t="str">
        <f t="shared" si="10"/>
        <v xml:space="preserve"> </v>
      </c>
      <c r="AD36">
        <f t="shared" si="11"/>
        <v>0</v>
      </c>
    </row>
    <row r="37" spans="1:30" ht="14.25" customHeight="1">
      <c r="A37" s="2">
        <v>35</v>
      </c>
      <c r="C37" t="s">
        <v>2599</v>
      </c>
      <c r="D37" s="1" t="str">
        <f t="shared" si="0"/>
        <v xml:space="preserve"> </v>
      </c>
      <c r="E37">
        <f t="shared" si="1"/>
        <v>0</v>
      </c>
      <c r="F37" s="2">
        <v>89</v>
      </c>
      <c r="H37" t="s">
        <v>2625</v>
      </c>
      <c r="I37" s="1" t="str">
        <f t="shared" si="2"/>
        <v xml:space="preserve"> </v>
      </c>
      <c r="J37">
        <f t="shared" si="3"/>
        <v>0</v>
      </c>
      <c r="K37" s="2">
        <v>143</v>
      </c>
      <c r="M37" t="s">
        <v>2594</v>
      </c>
      <c r="N37" s="1" t="str">
        <f t="shared" si="4"/>
        <v xml:space="preserve"> </v>
      </c>
      <c r="O37">
        <f t="shared" si="5"/>
        <v>0</v>
      </c>
      <c r="P37" s="2">
        <v>197</v>
      </c>
      <c r="R37" t="s">
        <v>721</v>
      </c>
      <c r="S37" s="1" t="str">
        <f t="shared" si="6"/>
        <v xml:space="preserve"> </v>
      </c>
      <c r="T37">
        <f t="shared" si="7"/>
        <v>0</v>
      </c>
      <c r="U37" s="2">
        <v>251</v>
      </c>
      <c r="W37" t="s">
        <v>2655</v>
      </c>
      <c r="X37" s="1" t="str">
        <f t="shared" si="8"/>
        <v xml:space="preserve"> </v>
      </c>
      <c r="Y37">
        <f t="shared" si="9"/>
        <v>0</v>
      </c>
      <c r="Z37" s="2">
        <v>305</v>
      </c>
      <c r="AB37" t="s">
        <v>677</v>
      </c>
      <c r="AC37" s="1" t="str">
        <f t="shared" si="10"/>
        <v xml:space="preserve"> </v>
      </c>
      <c r="AD37">
        <f t="shared" si="11"/>
        <v>0</v>
      </c>
    </row>
    <row r="38" spans="1:30" ht="14.25" customHeight="1">
      <c r="A38" s="2">
        <v>36</v>
      </c>
      <c r="C38" t="s">
        <v>2579</v>
      </c>
      <c r="D38" s="1" t="str">
        <f t="shared" si="0"/>
        <v xml:space="preserve"> </v>
      </c>
      <c r="E38">
        <f t="shared" si="1"/>
        <v>0</v>
      </c>
      <c r="F38" s="2">
        <v>90</v>
      </c>
      <c r="H38" t="s">
        <v>586</v>
      </c>
      <c r="I38" s="1" t="str">
        <f t="shared" si="2"/>
        <v xml:space="preserve"> </v>
      </c>
      <c r="J38">
        <f t="shared" si="3"/>
        <v>0</v>
      </c>
      <c r="K38" s="2">
        <v>144</v>
      </c>
      <c r="M38" t="s">
        <v>267</v>
      </c>
      <c r="N38" s="1" t="str">
        <f t="shared" si="4"/>
        <v xml:space="preserve"> </v>
      </c>
      <c r="O38">
        <f t="shared" si="5"/>
        <v>0</v>
      </c>
      <c r="P38" s="2">
        <v>198</v>
      </c>
      <c r="R38" t="s">
        <v>2566</v>
      </c>
      <c r="S38" s="1" t="str">
        <f t="shared" si="6"/>
        <v xml:space="preserve"> </v>
      </c>
      <c r="T38">
        <f t="shared" si="7"/>
        <v>0</v>
      </c>
      <c r="U38" s="2">
        <v>252</v>
      </c>
      <c r="W38" t="s">
        <v>17</v>
      </c>
      <c r="X38" s="1" t="str">
        <f t="shared" si="8"/>
        <v xml:space="preserve"> </v>
      </c>
      <c r="Y38">
        <f t="shared" si="9"/>
        <v>0</v>
      </c>
      <c r="Z38" s="2">
        <v>306</v>
      </c>
      <c r="AB38" t="s">
        <v>702</v>
      </c>
      <c r="AC38" s="1" t="str">
        <f t="shared" si="10"/>
        <v xml:space="preserve"> </v>
      </c>
      <c r="AD38">
        <f t="shared" si="11"/>
        <v>0</v>
      </c>
    </row>
    <row r="39" spans="1:30" ht="14.25" customHeight="1">
      <c r="A39" s="2">
        <v>37</v>
      </c>
      <c r="C39" t="s">
        <v>459</v>
      </c>
      <c r="D39" s="1" t="str">
        <f t="shared" si="0"/>
        <v xml:space="preserve"> </v>
      </c>
      <c r="E39">
        <f t="shared" si="1"/>
        <v>0</v>
      </c>
      <c r="F39" s="2">
        <v>91</v>
      </c>
      <c r="H39" t="s">
        <v>1534</v>
      </c>
      <c r="I39" s="1" t="str">
        <f t="shared" si="2"/>
        <v xml:space="preserve"> </v>
      </c>
      <c r="J39">
        <f t="shared" si="3"/>
        <v>0</v>
      </c>
      <c r="K39" s="2">
        <v>145</v>
      </c>
      <c r="M39" t="s">
        <v>601</v>
      </c>
      <c r="N39" s="1" t="str">
        <f t="shared" si="4"/>
        <v xml:space="preserve"> </v>
      </c>
      <c r="O39">
        <f t="shared" si="5"/>
        <v>0</v>
      </c>
      <c r="P39" s="2">
        <v>199</v>
      </c>
      <c r="R39" t="s">
        <v>113</v>
      </c>
      <c r="S39" s="1" t="str">
        <f t="shared" si="6"/>
        <v xml:space="preserve"> </v>
      </c>
      <c r="T39">
        <f t="shared" si="7"/>
        <v>0</v>
      </c>
      <c r="U39" s="2">
        <v>253</v>
      </c>
      <c r="W39" t="s">
        <v>620</v>
      </c>
      <c r="X39" s="1" t="str">
        <f t="shared" si="8"/>
        <v xml:space="preserve"> </v>
      </c>
      <c r="Y39">
        <f t="shared" si="9"/>
        <v>0</v>
      </c>
      <c r="Z39" s="2">
        <v>307</v>
      </c>
      <c r="AB39" t="s">
        <v>2640</v>
      </c>
      <c r="AC39" s="1" t="str">
        <f t="shared" si="10"/>
        <v xml:space="preserve"> </v>
      </c>
      <c r="AD39">
        <f t="shared" si="11"/>
        <v>0</v>
      </c>
    </row>
    <row r="40" spans="1:30" ht="14.25" customHeight="1">
      <c r="A40" s="2">
        <v>38</v>
      </c>
      <c r="C40" t="s">
        <v>2562</v>
      </c>
      <c r="D40" s="1" t="str">
        <f t="shared" si="0"/>
        <v xml:space="preserve"> </v>
      </c>
      <c r="E40">
        <f t="shared" si="1"/>
        <v>0</v>
      </c>
      <c r="F40" s="2">
        <v>92</v>
      </c>
      <c r="H40" t="s">
        <v>173</v>
      </c>
      <c r="I40" s="1" t="str">
        <f t="shared" si="2"/>
        <v xml:space="preserve"> </v>
      </c>
      <c r="J40">
        <f t="shared" si="3"/>
        <v>0</v>
      </c>
      <c r="K40" s="2">
        <v>146</v>
      </c>
      <c r="M40" t="s">
        <v>2572</v>
      </c>
      <c r="N40" s="1" t="str">
        <f t="shared" si="4"/>
        <v xml:space="preserve"> </v>
      </c>
      <c r="O40">
        <f t="shared" si="5"/>
        <v>0</v>
      </c>
      <c r="P40" s="2">
        <v>200</v>
      </c>
      <c r="R40" t="s">
        <v>2569</v>
      </c>
      <c r="S40" s="1" t="str">
        <f t="shared" si="6"/>
        <v xml:space="preserve"> </v>
      </c>
      <c r="T40">
        <f t="shared" si="7"/>
        <v>0</v>
      </c>
      <c r="U40" s="2">
        <v>254</v>
      </c>
      <c r="W40" t="s">
        <v>579</v>
      </c>
      <c r="X40" s="1" t="str">
        <f t="shared" si="8"/>
        <v xml:space="preserve"> </v>
      </c>
      <c r="Y40">
        <f t="shared" si="9"/>
        <v>0</v>
      </c>
      <c r="Z40" s="2">
        <v>308</v>
      </c>
      <c r="AB40" t="s">
        <v>1288</v>
      </c>
      <c r="AC40" s="1" t="str">
        <f t="shared" si="10"/>
        <v xml:space="preserve"> </v>
      </c>
      <c r="AD40">
        <f t="shared" si="11"/>
        <v>0</v>
      </c>
    </row>
    <row r="41" spans="1:30" ht="14.25" customHeight="1">
      <c r="A41" s="2">
        <v>39</v>
      </c>
      <c r="C41" t="s">
        <v>2637</v>
      </c>
      <c r="D41" s="1" t="str">
        <f t="shared" si="0"/>
        <v xml:space="preserve"> </v>
      </c>
      <c r="E41">
        <f t="shared" si="1"/>
        <v>0</v>
      </c>
      <c r="F41" s="2">
        <v>93</v>
      </c>
      <c r="H41" t="s">
        <v>500</v>
      </c>
      <c r="I41" s="1" t="str">
        <f t="shared" si="2"/>
        <v xml:space="preserve"> </v>
      </c>
      <c r="J41">
        <f t="shared" si="3"/>
        <v>0</v>
      </c>
      <c r="K41" s="2">
        <v>147</v>
      </c>
      <c r="M41" t="s">
        <v>527</v>
      </c>
      <c r="N41" s="1" t="str">
        <f t="shared" si="4"/>
        <v xml:space="preserve"> </v>
      </c>
      <c r="O41">
        <f t="shared" si="5"/>
        <v>0</v>
      </c>
      <c r="P41" s="2">
        <v>201</v>
      </c>
      <c r="R41" t="s">
        <v>836</v>
      </c>
      <c r="S41" s="1" t="str">
        <f t="shared" si="6"/>
        <v xml:space="preserve"> </v>
      </c>
      <c r="T41">
        <f t="shared" si="7"/>
        <v>0</v>
      </c>
      <c r="U41" s="2">
        <v>255</v>
      </c>
      <c r="W41" t="s">
        <v>2654</v>
      </c>
      <c r="X41" s="1" t="str">
        <f t="shared" si="8"/>
        <v xml:space="preserve"> </v>
      </c>
      <c r="Y41">
        <f t="shared" si="9"/>
        <v>0</v>
      </c>
      <c r="Z41" s="2">
        <v>309</v>
      </c>
      <c r="AB41" t="s">
        <v>125</v>
      </c>
      <c r="AC41" s="1" t="str">
        <f t="shared" si="10"/>
        <v xml:space="preserve"> </v>
      </c>
      <c r="AD41">
        <f t="shared" si="11"/>
        <v>0</v>
      </c>
    </row>
    <row r="42" spans="1:30" ht="14.25" customHeight="1">
      <c r="A42" s="2">
        <v>40</v>
      </c>
      <c r="C42" t="s">
        <v>249</v>
      </c>
      <c r="D42" s="1" t="str">
        <f t="shared" si="0"/>
        <v xml:space="preserve"> </v>
      </c>
      <c r="E42">
        <f t="shared" si="1"/>
        <v>0</v>
      </c>
      <c r="F42" s="2">
        <v>94</v>
      </c>
      <c r="H42" t="s">
        <v>32</v>
      </c>
      <c r="I42" s="1" t="str">
        <f t="shared" si="2"/>
        <v xml:space="preserve"> </v>
      </c>
      <c r="J42">
        <f t="shared" si="3"/>
        <v>0</v>
      </c>
      <c r="K42" s="2">
        <v>148</v>
      </c>
      <c r="M42" t="s">
        <v>898</v>
      </c>
      <c r="N42" s="1" t="str">
        <f t="shared" si="4"/>
        <v xml:space="preserve"> </v>
      </c>
      <c r="O42">
        <f t="shared" si="5"/>
        <v>0</v>
      </c>
      <c r="P42" s="2">
        <v>202</v>
      </c>
      <c r="R42" t="s">
        <v>2568</v>
      </c>
      <c r="S42" s="1" t="str">
        <f t="shared" si="6"/>
        <v xml:space="preserve"> </v>
      </c>
      <c r="T42">
        <f t="shared" si="7"/>
        <v>0</v>
      </c>
      <c r="U42" s="2">
        <v>256</v>
      </c>
      <c r="W42" t="s">
        <v>2653</v>
      </c>
      <c r="X42" s="1" t="str">
        <f t="shared" si="8"/>
        <v xml:space="preserve"> </v>
      </c>
      <c r="Y42">
        <f t="shared" si="9"/>
        <v>0</v>
      </c>
      <c r="Z42" s="2">
        <v>310</v>
      </c>
      <c r="AB42" t="s">
        <v>2641</v>
      </c>
      <c r="AC42" s="1" t="str">
        <f t="shared" si="10"/>
        <v xml:space="preserve"> </v>
      </c>
      <c r="AD42">
        <f t="shared" si="11"/>
        <v>0</v>
      </c>
    </row>
    <row r="43" spans="1:30" ht="14.25" customHeight="1">
      <c r="A43" s="2">
        <v>41</v>
      </c>
      <c r="C43" t="s">
        <v>34</v>
      </c>
      <c r="D43" s="1" t="str">
        <f t="shared" si="0"/>
        <v xml:space="preserve"> </v>
      </c>
      <c r="E43">
        <f t="shared" si="1"/>
        <v>0</v>
      </c>
      <c r="F43" s="2">
        <v>95</v>
      </c>
      <c r="G43" s="26"/>
      <c r="H43" t="s">
        <v>2586</v>
      </c>
      <c r="I43" s="1" t="str">
        <f>IF(G43=""," ",IF(OR(G43="neighbours",G43="neighbors"),"√","×"))</f>
        <v xml:space="preserve"> </v>
      </c>
      <c r="J43">
        <f t="shared" si="3"/>
        <v>0</v>
      </c>
      <c r="K43" s="2">
        <v>149</v>
      </c>
      <c r="M43" t="s">
        <v>40</v>
      </c>
      <c r="N43" s="1" t="str">
        <f t="shared" si="4"/>
        <v xml:space="preserve"> </v>
      </c>
      <c r="O43">
        <f t="shared" si="5"/>
        <v>0</v>
      </c>
      <c r="P43" s="2">
        <v>203</v>
      </c>
      <c r="R43" t="s">
        <v>132</v>
      </c>
      <c r="S43" s="1" t="str">
        <f t="shared" si="6"/>
        <v xml:space="preserve"> </v>
      </c>
      <c r="T43">
        <f t="shared" si="7"/>
        <v>0</v>
      </c>
      <c r="U43" s="2">
        <v>257</v>
      </c>
      <c r="W43" t="s">
        <v>1811</v>
      </c>
      <c r="X43" s="1" t="str">
        <f t="shared" si="8"/>
        <v xml:space="preserve"> </v>
      </c>
      <c r="Y43">
        <f t="shared" si="9"/>
        <v>0</v>
      </c>
      <c r="Z43" s="2">
        <v>311</v>
      </c>
      <c r="AB43" t="s">
        <v>625</v>
      </c>
      <c r="AC43" s="1" t="str">
        <f t="shared" si="10"/>
        <v xml:space="preserve"> </v>
      </c>
      <c r="AD43">
        <f t="shared" si="11"/>
        <v>0</v>
      </c>
    </row>
    <row r="44" spans="1:30" ht="14.25" customHeight="1">
      <c r="A44" s="2">
        <v>42</v>
      </c>
      <c r="C44" t="s">
        <v>442</v>
      </c>
      <c r="D44" s="1" t="str">
        <f t="shared" si="0"/>
        <v xml:space="preserve"> </v>
      </c>
      <c r="E44">
        <f t="shared" si="1"/>
        <v>0</v>
      </c>
      <c r="F44" s="2">
        <v>96</v>
      </c>
      <c r="H44" t="s">
        <v>357</v>
      </c>
      <c r="I44" s="1" t="str">
        <f t="shared" si="2"/>
        <v xml:space="preserve"> </v>
      </c>
      <c r="J44">
        <f t="shared" si="3"/>
        <v>0</v>
      </c>
      <c r="K44" s="2">
        <v>150</v>
      </c>
      <c r="M44" t="s">
        <v>2638</v>
      </c>
      <c r="N44" s="1" t="str">
        <f t="shared" si="4"/>
        <v xml:space="preserve"> </v>
      </c>
      <c r="O44">
        <f t="shared" si="5"/>
        <v>0</v>
      </c>
      <c r="P44" s="2">
        <v>204</v>
      </c>
      <c r="R44" t="s">
        <v>1108</v>
      </c>
      <c r="S44" s="1" t="str">
        <f t="shared" si="6"/>
        <v xml:space="preserve"> </v>
      </c>
      <c r="T44">
        <f t="shared" si="7"/>
        <v>0</v>
      </c>
      <c r="U44" s="2">
        <v>258</v>
      </c>
      <c r="W44" t="s">
        <v>2652</v>
      </c>
      <c r="X44" s="1" t="str">
        <f t="shared" si="8"/>
        <v xml:space="preserve"> </v>
      </c>
      <c r="Y44">
        <f t="shared" si="9"/>
        <v>0</v>
      </c>
      <c r="Z44" s="2">
        <v>312</v>
      </c>
      <c r="AB44" t="s">
        <v>147</v>
      </c>
      <c r="AC44" s="1" t="str">
        <f t="shared" si="10"/>
        <v xml:space="preserve"> </v>
      </c>
      <c r="AD44">
        <f t="shared" si="11"/>
        <v>0</v>
      </c>
    </row>
    <row r="45" spans="1:30" ht="14.25" customHeight="1">
      <c r="A45" s="2">
        <v>43</v>
      </c>
      <c r="C45" t="s">
        <v>2610</v>
      </c>
      <c r="D45" s="1" t="str">
        <f t="shared" si="0"/>
        <v xml:space="preserve"> </v>
      </c>
      <c r="E45">
        <f t="shared" si="1"/>
        <v>0</v>
      </c>
      <c r="F45" s="2">
        <v>97</v>
      </c>
      <c r="H45" t="s">
        <v>720</v>
      </c>
      <c r="I45" s="1" t="str">
        <f t="shared" si="2"/>
        <v xml:space="preserve"> </v>
      </c>
      <c r="J45">
        <f t="shared" si="3"/>
        <v>0</v>
      </c>
      <c r="K45" s="2">
        <v>151</v>
      </c>
      <c r="M45" t="s">
        <v>156</v>
      </c>
      <c r="N45" s="1" t="str">
        <f t="shared" si="4"/>
        <v xml:space="preserve"> </v>
      </c>
      <c r="O45">
        <f t="shared" si="5"/>
        <v>0</v>
      </c>
      <c r="P45" s="2">
        <v>205</v>
      </c>
      <c r="R45" t="s">
        <v>485</v>
      </c>
      <c r="S45" s="1" t="str">
        <f t="shared" si="6"/>
        <v xml:space="preserve"> </v>
      </c>
      <c r="T45">
        <f t="shared" si="7"/>
        <v>0</v>
      </c>
      <c r="U45" s="2">
        <v>259</v>
      </c>
      <c r="W45" t="s">
        <v>226</v>
      </c>
      <c r="X45" s="1" t="str">
        <f t="shared" si="8"/>
        <v xml:space="preserve"> </v>
      </c>
      <c r="Y45">
        <f t="shared" si="9"/>
        <v>0</v>
      </c>
      <c r="Z45" s="2">
        <v>313</v>
      </c>
      <c r="AB45" t="s">
        <v>2579</v>
      </c>
      <c r="AC45" s="1" t="str">
        <f t="shared" si="10"/>
        <v xml:space="preserve"> </v>
      </c>
      <c r="AD45">
        <f t="shared" si="11"/>
        <v>0</v>
      </c>
    </row>
    <row r="46" spans="1:30" ht="14.25" customHeight="1">
      <c r="A46" s="2">
        <v>44</v>
      </c>
      <c r="C46" t="s">
        <v>2628</v>
      </c>
      <c r="D46" s="1" t="str">
        <f t="shared" si="0"/>
        <v xml:space="preserve"> </v>
      </c>
      <c r="E46">
        <f t="shared" si="1"/>
        <v>0</v>
      </c>
      <c r="F46" s="2">
        <v>98</v>
      </c>
      <c r="H46" t="s">
        <v>352</v>
      </c>
      <c r="I46" s="1" t="str">
        <f t="shared" si="2"/>
        <v xml:space="preserve"> </v>
      </c>
      <c r="J46">
        <f t="shared" si="3"/>
        <v>0</v>
      </c>
      <c r="K46" s="2">
        <v>152</v>
      </c>
      <c r="M46" t="s">
        <v>2623</v>
      </c>
      <c r="N46" s="1" t="str">
        <f t="shared" si="4"/>
        <v xml:space="preserve"> </v>
      </c>
      <c r="O46">
        <f t="shared" si="5"/>
        <v>0</v>
      </c>
      <c r="P46" s="2">
        <v>206</v>
      </c>
      <c r="R46" t="s">
        <v>2613</v>
      </c>
      <c r="S46" s="1" t="str">
        <f t="shared" si="6"/>
        <v xml:space="preserve"> </v>
      </c>
      <c r="T46">
        <f t="shared" si="7"/>
        <v>0</v>
      </c>
      <c r="U46" s="2">
        <v>260</v>
      </c>
      <c r="W46" t="s">
        <v>77</v>
      </c>
      <c r="X46" s="1" t="str">
        <f t="shared" si="8"/>
        <v xml:space="preserve"> </v>
      </c>
      <c r="Y46">
        <f t="shared" si="9"/>
        <v>0</v>
      </c>
      <c r="Z46" s="2">
        <v>314</v>
      </c>
      <c r="AB46" t="s">
        <v>471</v>
      </c>
      <c r="AC46" s="1" t="str">
        <f t="shared" si="10"/>
        <v xml:space="preserve"> </v>
      </c>
      <c r="AD46">
        <f t="shared" si="11"/>
        <v>0</v>
      </c>
    </row>
    <row r="47" spans="1:30" ht="14.25" customHeight="1">
      <c r="A47" s="2">
        <v>45</v>
      </c>
      <c r="C47" t="s">
        <v>2556</v>
      </c>
      <c r="D47" s="1" t="str">
        <f t="shared" si="0"/>
        <v xml:space="preserve"> </v>
      </c>
      <c r="E47">
        <f t="shared" si="1"/>
        <v>0</v>
      </c>
      <c r="F47" s="2">
        <v>99</v>
      </c>
      <c r="H47" t="s">
        <v>286</v>
      </c>
      <c r="I47" s="1" t="str">
        <f t="shared" si="2"/>
        <v xml:space="preserve"> </v>
      </c>
      <c r="J47">
        <f t="shared" si="3"/>
        <v>0</v>
      </c>
      <c r="K47" s="2">
        <v>153</v>
      </c>
      <c r="M47" t="s">
        <v>2554</v>
      </c>
      <c r="N47" s="1" t="str">
        <f t="shared" si="4"/>
        <v xml:space="preserve"> </v>
      </c>
      <c r="O47">
        <f t="shared" si="5"/>
        <v>0</v>
      </c>
      <c r="P47" s="2">
        <v>207</v>
      </c>
      <c r="R47" t="s">
        <v>231</v>
      </c>
      <c r="S47" s="1" t="str">
        <f t="shared" si="6"/>
        <v xml:space="preserve"> </v>
      </c>
      <c r="T47">
        <f t="shared" si="7"/>
        <v>0</v>
      </c>
      <c r="U47" s="2">
        <v>261</v>
      </c>
      <c r="W47" t="s">
        <v>732</v>
      </c>
      <c r="X47" s="1" t="str">
        <f t="shared" si="8"/>
        <v xml:space="preserve"> </v>
      </c>
      <c r="Y47">
        <f t="shared" si="9"/>
        <v>0</v>
      </c>
      <c r="Z47" s="2">
        <v>315</v>
      </c>
      <c r="AB47" t="s">
        <v>233</v>
      </c>
      <c r="AC47" s="1" t="str">
        <f t="shared" si="10"/>
        <v xml:space="preserve"> </v>
      </c>
      <c r="AD47">
        <f t="shared" si="11"/>
        <v>0</v>
      </c>
    </row>
    <row r="48" spans="1:30" ht="14.25" customHeight="1">
      <c r="A48" s="2">
        <v>46</v>
      </c>
      <c r="C48" t="s">
        <v>181</v>
      </c>
      <c r="D48" s="1" t="str">
        <f t="shared" si="0"/>
        <v xml:space="preserve"> </v>
      </c>
      <c r="E48">
        <f t="shared" si="1"/>
        <v>0</v>
      </c>
      <c r="F48" s="2">
        <v>100</v>
      </c>
      <c r="H48" t="s">
        <v>2611</v>
      </c>
      <c r="I48" s="1" t="str">
        <f t="shared" si="2"/>
        <v xml:space="preserve"> </v>
      </c>
      <c r="J48">
        <f t="shared" si="3"/>
        <v>0</v>
      </c>
      <c r="K48" s="2">
        <v>154</v>
      </c>
      <c r="M48" t="s">
        <v>136</v>
      </c>
      <c r="N48" s="1" t="str">
        <f t="shared" si="4"/>
        <v xml:space="preserve"> </v>
      </c>
      <c r="O48">
        <f t="shared" si="5"/>
        <v>0</v>
      </c>
      <c r="P48" s="2">
        <v>208</v>
      </c>
      <c r="R48" t="s">
        <v>2605</v>
      </c>
      <c r="S48" s="1" t="str">
        <f t="shared" si="6"/>
        <v xml:space="preserve"> </v>
      </c>
      <c r="T48">
        <f t="shared" si="7"/>
        <v>0</v>
      </c>
      <c r="U48" s="2">
        <v>262</v>
      </c>
      <c r="W48" t="s">
        <v>733</v>
      </c>
      <c r="X48" s="1" t="str">
        <f t="shared" si="8"/>
        <v xml:space="preserve"> </v>
      </c>
      <c r="Y48">
        <f t="shared" si="9"/>
        <v>0</v>
      </c>
      <c r="Z48" s="2">
        <v>316</v>
      </c>
      <c r="AB48" t="s">
        <v>2642</v>
      </c>
      <c r="AC48" s="1" t="str">
        <f t="shared" si="10"/>
        <v xml:space="preserve"> </v>
      </c>
      <c r="AD48">
        <f t="shared" si="11"/>
        <v>0</v>
      </c>
    </row>
    <row r="49" spans="1:30" ht="14.25" customHeight="1">
      <c r="A49" s="2">
        <v>47</v>
      </c>
      <c r="C49" t="s">
        <v>2557</v>
      </c>
      <c r="D49" s="1" t="str">
        <f t="shared" si="0"/>
        <v xml:space="preserve"> </v>
      </c>
      <c r="E49">
        <f t="shared" si="1"/>
        <v>0</v>
      </c>
      <c r="F49" s="2">
        <v>101</v>
      </c>
      <c r="H49" t="s">
        <v>682</v>
      </c>
      <c r="I49" s="1" t="str">
        <f t="shared" si="2"/>
        <v xml:space="preserve"> </v>
      </c>
      <c r="J49">
        <f t="shared" si="3"/>
        <v>0</v>
      </c>
      <c r="K49" s="2">
        <v>155</v>
      </c>
      <c r="M49" t="s">
        <v>588</v>
      </c>
      <c r="N49" s="1" t="str">
        <f t="shared" si="4"/>
        <v xml:space="preserve"> </v>
      </c>
      <c r="O49">
        <f t="shared" si="5"/>
        <v>0</v>
      </c>
      <c r="P49" s="2">
        <v>209</v>
      </c>
      <c r="R49" t="s">
        <v>2622</v>
      </c>
      <c r="S49" s="1" t="str">
        <f t="shared" si="6"/>
        <v xml:space="preserve"> </v>
      </c>
      <c r="T49">
        <f t="shared" si="7"/>
        <v>0</v>
      </c>
      <c r="U49" s="2">
        <v>263</v>
      </c>
      <c r="W49" t="s">
        <v>338</v>
      </c>
      <c r="X49" s="1" t="str">
        <f t="shared" si="8"/>
        <v xml:space="preserve"> </v>
      </c>
      <c r="Y49">
        <f t="shared" si="9"/>
        <v>0</v>
      </c>
      <c r="Z49" s="2">
        <v>317</v>
      </c>
      <c r="AB49" t="s">
        <v>240</v>
      </c>
      <c r="AC49" s="1" t="str">
        <f t="shared" si="10"/>
        <v xml:space="preserve"> </v>
      </c>
      <c r="AD49">
        <f t="shared" si="11"/>
        <v>0</v>
      </c>
    </row>
    <row r="50" spans="1:30" ht="14.25" customHeight="1">
      <c r="A50" s="2">
        <v>48</v>
      </c>
      <c r="C50" t="s">
        <v>2561</v>
      </c>
      <c r="D50" s="1" t="str">
        <f t="shared" si="0"/>
        <v xml:space="preserve"> </v>
      </c>
      <c r="E50">
        <f t="shared" si="1"/>
        <v>0</v>
      </c>
      <c r="F50" s="2">
        <v>102</v>
      </c>
      <c r="H50" t="s">
        <v>158</v>
      </c>
      <c r="I50" s="1" t="str">
        <f t="shared" si="2"/>
        <v xml:space="preserve"> </v>
      </c>
      <c r="J50">
        <f t="shared" si="3"/>
        <v>0</v>
      </c>
      <c r="K50" s="2">
        <v>156</v>
      </c>
      <c r="M50" t="s">
        <v>323</v>
      </c>
      <c r="N50" s="1" t="str">
        <f t="shared" si="4"/>
        <v xml:space="preserve"> </v>
      </c>
      <c r="O50">
        <f t="shared" si="5"/>
        <v>0</v>
      </c>
      <c r="P50" s="2">
        <v>210</v>
      </c>
      <c r="R50" t="s">
        <v>2626</v>
      </c>
      <c r="S50" s="1" t="str">
        <f t="shared" si="6"/>
        <v xml:space="preserve"> </v>
      </c>
      <c r="T50">
        <f t="shared" si="7"/>
        <v>0</v>
      </c>
      <c r="U50" s="2">
        <v>264</v>
      </c>
      <c r="W50" t="s">
        <v>1345</v>
      </c>
      <c r="X50" s="1" t="str">
        <f t="shared" si="8"/>
        <v xml:space="preserve"> </v>
      </c>
      <c r="Y50">
        <f t="shared" si="9"/>
        <v>0</v>
      </c>
      <c r="Z50" s="2">
        <v>318</v>
      </c>
      <c r="AB50" t="s">
        <v>1176</v>
      </c>
      <c r="AC50" s="1" t="str">
        <f t="shared" si="10"/>
        <v xml:space="preserve"> </v>
      </c>
      <c r="AD50">
        <f t="shared" si="11"/>
        <v>0</v>
      </c>
    </row>
    <row r="51" spans="1:30" ht="14.25" customHeight="1">
      <c r="A51" s="2">
        <v>49</v>
      </c>
      <c r="C51" t="s">
        <v>1</v>
      </c>
      <c r="D51" s="1" t="str">
        <f t="shared" si="0"/>
        <v xml:space="preserve"> </v>
      </c>
      <c r="E51">
        <f t="shared" si="1"/>
        <v>0</v>
      </c>
      <c r="F51" s="2">
        <v>103</v>
      </c>
      <c r="H51" t="s">
        <v>2577</v>
      </c>
      <c r="I51" s="1" t="str">
        <f t="shared" si="2"/>
        <v xml:space="preserve"> </v>
      </c>
      <c r="J51">
        <f t="shared" si="3"/>
        <v>0</v>
      </c>
      <c r="K51" s="2">
        <v>157</v>
      </c>
      <c r="M51" t="s">
        <v>225</v>
      </c>
      <c r="N51" s="1" t="str">
        <f t="shared" si="4"/>
        <v xml:space="preserve"> </v>
      </c>
      <c r="O51">
        <f t="shared" si="5"/>
        <v>0</v>
      </c>
      <c r="P51" s="2">
        <v>211</v>
      </c>
      <c r="Q51" s="26"/>
      <c r="R51" t="s">
        <v>2705</v>
      </c>
      <c r="S51" s="1" t="str">
        <f>IF(Q51=""," ",IF(OR(Q51="behaviour",Q51="behavior"),"√","×"))</f>
        <v xml:space="preserve"> </v>
      </c>
      <c r="T51">
        <f t="shared" si="7"/>
        <v>0</v>
      </c>
      <c r="U51" s="2">
        <v>265</v>
      </c>
      <c r="W51" t="s">
        <v>265</v>
      </c>
      <c r="X51" s="1" t="str">
        <f t="shared" si="8"/>
        <v xml:space="preserve"> </v>
      </c>
      <c r="Y51">
        <f t="shared" si="9"/>
        <v>0</v>
      </c>
      <c r="Z51" s="2">
        <v>319</v>
      </c>
      <c r="AB51" t="s">
        <v>2645</v>
      </c>
      <c r="AC51" s="1" t="str">
        <f t="shared" si="10"/>
        <v xml:space="preserve"> </v>
      </c>
      <c r="AD51">
        <f t="shared" si="11"/>
        <v>0</v>
      </c>
    </row>
    <row r="52" spans="1:30" ht="14.25" customHeight="1">
      <c r="A52" s="2">
        <v>50</v>
      </c>
      <c r="C52" t="s">
        <v>253</v>
      </c>
      <c r="D52" s="1" t="str">
        <f t="shared" si="0"/>
        <v xml:space="preserve"> </v>
      </c>
      <c r="E52">
        <f t="shared" si="1"/>
        <v>0</v>
      </c>
      <c r="F52" s="2">
        <v>104</v>
      </c>
      <c r="H52" t="s">
        <v>1244</v>
      </c>
      <c r="I52" s="1" t="str">
        <f t="shared" si="2"/>
        <v xml:space="preserve"> </v>
      </c>
      <c r="J52">
        <f t="shared" si="3"/>
        <v>0</v>
      </c>
      <c r="K52" s="2">
        <v>158</v>
      </c>
      <c r="M52" t="s">
        <v>257</v>
      </c>
      <c r="N52" s="1" t="str">
        <f t="shared" si="4"/>
        <v xml:space="preserve"> </v>
      </c>
      <c r="O52">
        <f t="shared" si="5"/>
        <v>0</v>
      </c>
      <c r="P52" s="2">
        <v>212</v>
      </c>
      <c r="R52" t="s">
        <v>2616</v>
      </c>
      <c r="S52" s="1" t="str">
        <f t="shared" si="6"/>
        <v xml:space="preserve"> </v>
      </c>
      <c r="T52">
        <f t="shared" si="7"/>
        <v>0</v>
      </c>
      <c r="U52" s="2">
        <v>266</v>
      </c>
      <c r="W52" t="s">
        <v>437</v>
      </c>
      <c r="X52" s="1" t="str">
        <f t="shared" si="8"/>
        <v xml:space="preserve"> </v>
      </c>
      <c r="Y52">
        <f t="shared" si="9"/>
        <v>0</v>
      </c>
      <c r="Z52" s="2">
        <v>320</v>
      </c>
      <c r="AB52" t="s">
        <v>51</v>
      </c>
      <c r="AC52" s="1" t="str">
        <f t="shared" si="10"/>
        <v xml:space="preserve"> </v>
      </c>
      <c r="AD52">
        <f t="shared" si="11"/>
        <v>0</v>
      </c>
    </row>
    <row r="53" spans="1:30" ht="14.25" customHeight="1">
      <c r="A53" s="2">
        <v>51</v>
      </c>
      <c r="C53" t="s">
        <v>236</v>
      </c>
      <c r="D53" s="1" t="str">
        <f t="shared" si="0"/>
        <v xml:space="preserve"> </v>
      </c>
      <c r="E53">
        <f t="shared" si="1"/>
        <v>0</v>
      </c>
      <c r="F53" s="2">
        <v>105</v>
      </c>
      <c r="H53" t="s">
        <v>1059</v>
      </c>
      <c r="I53" s="1" t="str">
        <f t="shared" si="2"/>
        <v xml:space="preserve"> </v>
      </c>
      <c r="J53">
        <f t="shared" si="3"/>
        <v>0</v>
      </c>
      <c r="K53" s="2">
        <v>159</v>
      </c>
      <c r="M53" t="s">
        <v>2565</v>
      </c>
      <c r="N53" s="1" t="str">
        <f t="shared" si="4"/>
        <v xml:space="preserve"> </v>
      </c>
      <c r="O53">
        <f t="shared" si="5"/>
        <v>0</v>
      </c>
      <c r="P53" s="2">
        <v>213</v>
      </c>
      <c r="R53" t="s">
        <v>1491</v>
      </c>
      <c r="S53" s="1" t="str">
        <f t="shared" si="6"/>
        <v xml:space="preserve"> </v>
      </c>
      <c r="T53">
        <f t="shared" si="7"/>
        <v>0</v>
      </c>
      <c r="U53" s="2">
        <v>267</v>
      </c>
      <c r="W53" t="s">
        <v>390</v>
      </c>
      <c r="X53" s="1" t="str">
        <f t="shared" si="8"/>
        <v xml:space="preserve"> </v>
      </c>
      <c r="Y53">
        <f t="shared" si="9"/>
        <v>0</v>
      </c>
      <c r="Z53" s="2">
        <v>321</v>
      </c>
      <c r="AB53" t="s">
        <v>1166</v>
      </c>
      <c r="AC53" s="1" t="str">
        <f t="shared" si="10"/>
        <v xml:space="preserve"> </v>
      </c>
      <c r="AD53">
        <f t="shared" si="11"/>
        <v>0</v>
      </c>
    </row>
    <row r="54" spans="1:30" ht="14.25" customHeight="1">
      <c r="A54" s="2">
        <v>52</v>
      </c>
      <c r="C54" t="s">
        <v>1137</v>
      </c>
      <c r="D54" s="1" t="str">
        <f t="shared" si="0"/>
        <v xml:space="preserve"> </v>
      </c>
      <c r="E54">
        <f t="shared" si="1"/>
        <v>0</v>
      </c>
      <c r="F54" s="2">
        <v>106</v>
      </c>
      <c r="H54" t="s">
        <v>2607</v>
      </c>
      <c r="I54" s="1" t="str">
        <f t="shared" si="2"/>
        <v xml:space="preserve"> </v>
      </c>
      <c r="J54">
        <f t="shared" si="3"/>
        <v>0</v>
      </c>
      <c r="K54" s="2">
        <v>160</v>
      </c>
      <c r="M54" t="s">
        <v>2571</v>
      </c>
      <c r="N54" s="1" t="str">
        <f t="shared" si="4"/>
        <v xml:space="preserve"> </v>
      </c>
      <c r="O54">
        <f t="shared" si="5"/>
        <v>0</v>
      </c>
      <c r="P54" s="2">
        <v>214</v>
      </c>
      <c r="R54" t="s">
        <v>143</v>
      </c>
      <c r="S54" s="1" t="str">
        <f t="shared" si="6"/>
        <v xml:space="preserve"> </v>
      </c>
      <c r="T54">
        <f t="shared" si="7"/>
        <v>0</v>
      </c>
      <c r="U54" s="2">
        <v>268</v>
      </c>
      <c r="W54" t="s">
        <v>474</v>
      </c>
      <c r="X54" s="1" t="str">
        <f t="shared" si="8"/>
        <v xml:space="preserve"> </v>
      </c>
      <c r="Y54">
        <f t="shared" si="9"/>
        <v>0</v>
      </c>
      <c r="Z54" s="2">
        <v>322</v>
      </c>
      <c r="AB54" t="s">
        <v>984</v>
      </c>
      <c r="AC54" s="1" t="str">
        <f t="shared" si="10"/>
        <v xml:space="preserve"> </v>
      </c>
      <c r="AD54">
        <f t="shared" si="11"/>
        <v>0</v>
      </c>
    </row>
    <row r="55" spans="1:30" ht="14.25" customHeight="1">
      <c r="A55" s="2">
        <v>53</v>
      </c>
      <c r="C55" t="s">
        <v>66</v>
      </c>
      <c r="D55" s="1" t="str">
        <f t="shared" si="0"/>
        <v xml:space="preserve"> </v>
      </c>
      <c r="E55">
        <f t="shared" si="1"/>
        <v>0</v>
      </c>
      <c r="F55" s="2">
        <v>107</v>
      </c>
      <c r="H55" t="s">
        <v>285</v>
      </c>
      <c r="I55" s="1" t="str">
        <f t="shared" si="2"/>
        <v xml:space="preserve"> </v>
      </c>
      <c r="J55">
        <f t="shared" si="3"/>
        <v>0</v>
      </c>
      <c r="K55" s="2">
        <v>161</v>
      </c>
      <c r="M55" t="s">
        <v>2570</v>
      </c>
      <c r="N55" s="1" t="str">
        <f t="shared" si="4"/>
        <v xml:space="preserve"> </v>
      </c>
      <c r="O55">
        <f t="shared" si="5"/>
        <v>0</v>
      </c>
      <c r="P55" s="2">
        <v>215</v>
      </c>
      <c r="R55" t="s">
        <v>260</v>
      </c>
      <c r="S55" s="1" t="str">
        <f t="shared" si="6"/>
        <v xml:space="preserve"> </v>
      </c>
      <c r="T55">
        <f t="shared" si="7"/>
        <v>0</v>
      </c>
      <c r="U55" s="2">
        <v>269</v>
      </c>
      <c r="W55" t="s">
        <v>2574</v>
      </c>
      <c r="X55" s="1" t="str">
        <f t="shared" si="8"/>
        <v xml:space="preserve"> </v>
      </c>
      <c r="Y55">
        <f t="shared" si="9"/>
        <v>0</v>
      </c>
      <c r="Z55" s="2">
        <v>323</v>
      </c>
      <c r="AB55" t="s">
        <v>2644</v>
      </c>
      <c r="AC55" s="1" t="str">
        <f t="shared" si="10"/>
        <v xml:space="preserve"> </v>
      </c>
      <c r="AD55">
        <f t="shared" si="11"/>
        <v>0</v>
      </c>
    </row>
    <row r="56" spans="1:30" ht="14.25" customHeight="1">
      <c r="A56" s="2">
        <v>54</v>
      </c>
      <c r="C56" t="s">
        <v>398</v>
      </c>
      <c r="D56" s="1" t="str">
        <f t="shared" si="0"/>
        <v xml:space="preserve"> </v>
      </c>
      <c r="E56">
        <f t="shared" si="1"/>
        <v>0</v>
      </c>
      <c r="F56" s="2">
        <v>108</v>
      </c>
      <c r="H56" t="s">
        <v>2550</v>
      </c>
      <c r="I56" s="1" t="str">
        <f t="shared" si="2"/>
        <v xml:space="preserve"> </v>
      </c>
      <c r="J56">
        <f t="shared" si="3"/>
        <v>0</v>
      </c>
      <c r="K56" s="2">
        <v>162</v>
      </c>
      <c r="M56" t="s">
        <v>148</v>
      </c>
      <c r="N56" s="1" t="str">
        <f t="shared" si="4"/>
        <v xml:space="preserve"> </v>
      </c>
      <c r="O56">
        <f t="shared" si="5"/>
        <v>0</v>
      </c>
      <c r="P56" s="2">
        <v>216</v>
      </c>
      <c r="R56" t="s">
        <v>2552</v>
      </c>
      <c r="S56" s="1" t="str">
        <f t="shared" si="6"/>
        <v xml:space="preserve"> </v>
      </c>
      <c r="T56">
        <f t="shared" si="7"/>
        <v>0</v>
      </c>
      <c r="U56" s="2">
        <v>270</v>
      </c>
      <c r="W56" t="s">
        <v>2667</v>
      </c>
      <c r="X56" s="1" t="str">
        <f t="shared" si="8"/>
        <v xml:space="preserve"> </v>
      </c>
      <c r="Y56">
        <f t="shared" si="9"/>
        <v>0</v>
      </c>
      <c r="Z56" s="2">
        <v>324</v>
      </c>
      <c r="AB56" t="s">
        <v>2643</v>
      </c>
      <c r="AC56" s="1" t="str">
        <f t="shared" si="10"/>
        <v xml:space="preserve"> </v>
      </c>
      <c r="AD56">
        <f t="shared" si="11"/>
        <v>0</v>
      </c>
    </row>
    <row r="57" spans="1:30" ht="14.25" customHeight="1">
      <c r="E57">
        <f>SUM(E3:E56)</f>
        <v>0</v>
      </c>
      <c r="J57">
        <f>SUM(J3:J56)</f>
        <v>0</v>
      </c>
      <c r="O57">
        <f>SUM(O3:O56)</f>
        <v>0</v>
      </c>
      <c r="T57">
        <f>SUM(T3:T56)</f>
        <v>0</v>
      </c>
      <c r="Y57">
        <f>SUM(Y3:Y56)</f>
        <v>0</v>
      </c>
      <c r="AD57">
        <f>SUM(AD3:AD56)</f>
        <v>0</v>
      </c>
    </row>
  </sheetData>
  <sortState xmlns:xlrd2="http://schemas.microsoft.com/office/spreadsheetml/2017/richdata2" ref="C3:C253">
    <sortCondition descending="1" ref="C3:C253"/>
  </sortState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E5B1-876D-A14D-BE23-ABCF3124BA5B}">
  <dimension ref="A1:T92"/>
  <sheetViews>
    <sheetView workbookViewId="0"/>
  </sheetViews>
  <sheetFormatPr baseColWidth="10" defaultRowHeight="14.25" customHeight="1"/>
  <cols>
    <col min="1" max="1" width="6.1640625" style="2" customWidth="1"/>
    <col min="2" max="2" width="10.83203125" style="25"/>
    <col min="3" max="3" width="10.83203125" hidden="1" customWidth="1"/>
    <col min="5" max="5" width="10.83203125" hidden="1" customWidth="1"/>
    <col min="6" max="6" width="6.6640625" style="2" bestFit="1" customWidth="1"/>
    <col min="7" max="7" width="10.83203125" style="25"/>
    <col min="8" max="8" width="10.83203125" hidden="1" customWidth="1"/>
    <col min="10" max="10" width="10.83203125" hidden="1" customWidth="1"/>
    <col min="11" max="11" width="6.6640625" style="2" bestFit="1" customWidth="1"/>
    <col min="12" max="12" width="10.83203125" style="25"/>
    <col min="13" max="13" width="10.83203125" hidden="1" customWidth="1"/>
    <col min="15" max="15" width="10.83203125" hidden="1" customWidth="1"/>
    <col min="16" max="16" width="17.83203125" customWidth="1"/>
    <col min="17" max="17" width="21.6640625" customWidth="1"/>
  </cols>
  <sheetData>
    <row r="1" spans="1:20" ht="14.25" customHeight="1" thickBot="1">
      <c r="A1" s="15" t="s">
        <v>2801</v>
      </c>
      <c r="B1" s="16"/>
      <c r="C1" s="16"/>
      <c r="D1" s="16"/>
      <c r="E1" s="16"/>
      <c r="F1" s="18"/>
      <c r="G1" s="18"/>
      <c r="H1" s="16"/>
      <c r="I1" s="16"/>
      <c r="J1" s="16"/>
      <c r="K1" s="16"/>
      <c r="L1" s="16"/>
      <c r="M1" s="16"/>
      <c r="N1" s="18"/>
    </row>
    <row r="2" spans="1:20" ht="14.25" customHeight="1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20" ht="14.25" customHeight="1" thickBot="1">
      <c r="A3" s="2">
        <v>1843</v>
      </c>
      <c r="C3" t="s">
        <v>2709</v>
      </c>
      <c r="D3" s="1" t="str">
        <f>IF(B3=""," ",IF(B3=C3,"√","×"))</f>
        <v xml:space="preserve"> </v>
      </c>
      <c r="E3" s="1">
        <f>IF(D3="√",1,0)</f>
        <v>0</v>
      </c>
      <c r="F3" s="2">
        <v>1874</v>
      </c>
      <c r="H3" t="s">
        <v>2710</v>
      </c>
      <c r="I3" s="1" t="str">
        <f>IF(G3=""," ",IF(G3=H3,"√","×"))</f>
        <v xml:space="preserve"> </v>
      </c>
      <c r="J3" s="1">
        <f>IF(I3="√",1,0)</f>
        <v>0</v>
      </c>
      <c r="K3" s="2">
        <v>1905</v>
      </c>
      <c r="M3" t="s">
        <v>2711</v>
      </c>
      <c r="N3" s="1" t="str">
        <f>IF(L3=""," ",IF(L3=M3,"√","×"))</f>
        <v xml:space="preserve"> </v>
      </c>
      <c r="O3" s="1">
        <f>IF(N3="√",1,0)</f>
        <v>0</v>
      </c>
      <c r="P3" s="19" t="s">
        <v>2703</v>
      </c>
      <c r="Q3" s="20"/>
      <c r="R3" s="20"/>
      <c r="S3" s="20"/>
      <c r="T3" s="20"/>
    </row>
    <row r="4" spans="1:20" ht="14.25" customHeight="1">
      <c r="A4" s="2">
        <v>1844</v>
      </c>
      <c r="C4" t="s">
        <v>2712</v>
      </c>
      <c r="D4" s="1" t="str">
        <f t="shared" ref="D4:D67" si="0">IF(B4=""," ",IF(B4=C4,"√","×"))</f>
        <v xml:space="preserve"> </v>
      </c>
      <c r="E4" s="1">
        <f t="shared" ref="E4:E33" si="1">IF(D4="√",1,0)</f>
        <v>0</v>
      </c>
      <c r="F4" s="2">
        <v>1875</v>
      </c>
      <c r="H4" t="s">
        <v>2713</v>
      </c>
      <c r="I4" s="1" t="str">
        <f t="shared" ref="I4:I67" si="2">IF(G4=""," ",IF(G4=H4,"√","×"))</f>
        <v xml:space="preserve"> </v>
      </c>
      <c r="J4" s="1">
        <f t="shared" ref="J4:J33" si="3">IF(I4="√",1,0)</f>
        <v>0</v>
      </c>
      <c r="K4" s="2">
        <v>1906</v>
      </c>
      <c r="M4" t="s">
        <v>2714</v>
      </c>
      <c r="N4" s="1" t="str">
        <f t="shared" ref="N4:N67" si="4">IF(L4=""," ",IF(L4=M4,"√","×"))</f>
        <v xml:space="preserve"> </v>
      </c>
      <c r="O4" s="1">
        <f t="shared" ref="O4:O32" si="5">IF(N4="√",1,0)</f>
        <v>0</v>
      </c>
      <c r="P4" s="6" t="s">
        <v>2699</v>
      </c>
      <c r="Q4" s="7">
        <v>92</v>
      </c>
    </row>
    <row r="5" spans="1:20" ht="14.25" customHeight="1">
      <c r="A5" s="2">
        <v>1845</v>
      </c>
      <c r="C5" t="s">
        <v>2715</v>
      </c>
      <c r="D5" s="1" t="str">
        <f t="shared" si="0"/>
        <v xml:space="preserve"> </v>
      </c>
      <c r="E5" s="1">
        <f t="shared" si="1"/>
        <v>0</v>
      </c>
      <c r="F5" s="2">
        <v>1876</v>
      </c>
      <c r="H5" t="s">
        <v>2716</v>
      </c>
      <c r="I5" s="1" t="str">
        <f t="shared" si="2"/>
        <v xml:space="preserve"> </v>
      </c>
      <c r="J5" s="1">
        <f t="shared" si="3"/>
        <v>0</v>
      </c>
      <c r="K5" s="2">
        <v>1907</v>
      </c>
      <c r="M5" t="s">
        <v>2717</v>
      </c>
      <c r="N5" s="1" t="str">
        <f t="shared" si="4"/>
        <v xml:space="preserve"> </v>
      </c>
      <c r="O5" s="1">
        <f t="shared" si="5"/>
        <v>0</v>
      </c>
      <c r="P5" s="8" t="s">
        <v>2700</v>
      </c>
      <c r="Q5" s="9">
        <f>$E$34+$J$34+$O$33</f>
        <v>0</v>
      </c>
    </row>
    <row r="6" spans="1:20" ht="14.25" customHeight="1" thickBot="1">
      <c r="A6" s="2">
        <v>1846</v>
      </c>
      <c r="C6" t="s">
        <v>2718</v>
      </c>
      <c r="D6" s="1" t="str">
        <f t="shared" si="0"/>
        <v xml:space="preserve"> </v>
      </c>
      <c r="E6" s="1">
        <f t="shared" si="1"/>
        <v>0</v>
      </c>
      <c r="F6" s="2">
        <v>1877</v>
      </c>
      <c r="H6" t="s">
        <v>2719</v>
      </c>
      <c r="I6" s="1" t="str">
        <f t="shared" si="2"/>
        <v xml:space="preserve"> </v>
      </c>
      <c r="J6" s="1">
        <f t="shared" si="3"/>
        <v>0</v>
      </c>
      <c r="K6" s="2">
        <v>1908</v>
      </c>
      <c r="M6" t="s">
        <v>2720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20" ht="14.25" customHeight="1">
      <c r="A7" s="2">
        <v>1847</v>
      </c>
      <c r="C7" t="s">
        <v>2721</v>
      </c>
      <c r="D7" s="1" t="str">
        <f t="shared" si="0"/>
        <v xml:space="preserve"> </v>
      </c>
      <c r="E7" s="1">
        <f t="shared" si="1"/>
        <v>0</v>
      </c>
      <c r="F7" s="2">
        <v>1878</v>
      </c>
      <c r="H7" t="s">
        <v>2722</v>
      </c>
      <c r="I7" s="1" t="str">
        <f t="shared" si="2"/>
        <v xml:space="preserve"> </v>
      </c>
      <c r="J7" s="1">
        <f t="shared" si="3"/>
        <v>0</v>
      </c>
      <c r="K7" s="2">
        <v>1909</v>
      </c>
      <c r="M7" t="s">
        <v>2723</v>
      </c>
      <c r="N7" s="1" t="str">
        <f t="shared" si="4"/>
        <v xml:space="preserve"> </v>
      </c>
      <c r="O7" s="1">
        <f t="shared" si="5"/>
        <v>0</v>
      </c>
    </row>
    <row r="8" spans="1:20" ht="14.25" customHeight="1">
      <c r="A8" s="2">
        <v>1848</v>
      </c>
      <c r="C8" t="s">
        <v>2724</v>
      </c>
      <c r="D8" s="1" t="str">
        <f t="shared" si="0"/>
        <v xml:space="preserve"> </v>
      </c>
      <c r="E8" s="1">
        <f t="shared" si="1"/>
        <v>0</v>
      </c>
      <c r="F8" s="2">
        <v>1879</v>
      </c>
      <c r="H8" t="s">
        <v>2725</v>
      </c>
      <c r="I8" s="1" t="str">
        <f t="shared" si="2"/>
        <v xml:space="preserve"> </v>
      </c>
      <c r="J8" s="1">
        <f t="shared" si="3"/>
        <v>0</v>
      </c>
      <c r="K8" s="2">
        <v>1910</v>
      </c>
      <c r="M8" t="s">
        <v>2726</v>
      </c>
      <c r="N8" s="1" t="str">
        <f t="shared" si="4"/>
        <v xml:space="preserve"> </v>
      </c>
      <c r="O8" s="1">
        <f t="shared" si="5"/>
        <v>0</v>
      </c>
    </row>
    <row r="9" spans="1:20" ht="14.25" customHeight="1">
      <c r="A9" s="2">
        <v>1849</v>
      </c>
      <c r="C9" t="s">
        <v>2727</v>
      </c>
      <c r="D9" s="1" t="str">
        <f t="shared" si="0"/>
        <v xml:space="preserve"> </v>
      </c>
      <c r="E9" s="1">
        <f t="shared" si="1"/>
        <v>0</v>
      </c>
      <c r="F9" s="2">
        <v>1880</v>
      </c>
      <c r="H9" t="s">
        <v>2728</v>
      </c>
      <c r="I9" s="1" t="str">
        <f t="shared" si="2"/>
        <v xml:space="preserve"> </v>
      </c>
      <c r="J9" s="1">
        <f t="shared" si="3"/>
        <v>0</v>
      </c>
      <c r="K9" s="2">
        <v>1911</v>
      </c>
      <c r="M9" t="s">
        <v>2729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1850</v>
      </c>
      <c r="C10" t="s">
        <v>2730</v>
      </c>
      <c r="D10" s="1" t="str">
        <f t="shared" si="0"/>
        <v xml:space="preserve"> </v>
      </c>
      <c r="E10" s="1">
        <f t="shared" si="1"/>
        <v>0</v>
      </c>
      <c r="F10" s="2">
        <v>1881</v>
      </c>
      <c r="H10" t="s">
        <v>2731</v>
      </c>
      <c r="I10" s="1" t="str">
        <f t="shared" si="2"/>
        <v xml:space="preserve"> </v>
      </c>
      <c r="J10" s="1">
        <f t="shared" si="3"/>
        <v>0</v>
      </c>
      <c r="K10" s="2">
        <v>1912</v>
      </c>
      <c r="M10" t="s">
        <v>2732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1851</v>
      </c>
      <c r="C11" t="s">
        <v>2733</v>
      </c>
      <c r="D11" s="1" t="str">
        <f t="shared" si="0"/>
        <v xml:space="preserve"> </v>
      </c>
      <c r="E11" s="1">
        <f t="shared" si="1"/>
        <v>0</v>
      </c>
      <c r="F11" s="2">
        <v>1882</v>
      </c>
      <c r="H11" t="s">
        <v>2734</v>
      </c>
      <c r="I11" s="1" t="str">
        <f t="shared" si="2"/>
        <v xml:space="preserve"> </v>
      </c>
      <c r="J11" s="1">
        <f t="shared" si="3"/>
        <v>0</v>
      </c>
      <c r="K11" s="2">
        <v>1913</v>
      </c>
      <c r="L11" s="26"/>
      <c r="M11" t="s">
        <v>2735</v>
      </c>
      <c r="N11" s="1" t="str">
        <f>IF(L11=""," ",IF(OR(L11="organisational",L11="organizational"),"√","×"))</f>
        <v xml:space="preserve"> </v>
      </c>
      <c r="O11" s="1">
        <f t="shared" si="5"/>
        <v>0</v>
      </c>
    </row>
    <row r="12" spans="1:20" ht="14.25" customHeight="1">
      <c r="A12" s="2">
        <v>1852</v>
      </c>
      <c r="C12" t="s">
        <v>2736</v>
      </c>
      <c r="D12" s="1" t="str">
        <f t="shared" si="0"/>
        <v xml:space="preserve"> </v>
      </c>
      <c r="E12" s="1">
        <f t="shared" si="1"/>
        <v>0</v>
      </c>
      <c r="F12" s="2">
        <v>1883</v>
      </c>
      <c r="H12" t="s">
        <v>2737</v>
      </c>
      <c r="I12" s="1" t="str">
        <f t="shared" si="2"/>
        <v xml:space="preserve"> </v>
      </c>
      <c r="J12" s="1">
        <f t="shared" si="3"/>
        <v>0</v>
      </c>
      <c r="K12" s="2">
        <v>1914</v>
      </c>
      <c r="M12" t="s">
        <v>2738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1853</v>
      </c>
      <c r="C13" t="s">
        <v>2739</v>
      </c>
      <c r="D13" s="1" t="str">
        <f t="shared" si="0"/>
        <v xml:space="preserve"> </v>
      </c>
      <c r="E13" s="1">
        <f t="shared" si="1"/>
        <v>0</v>
      </c>
      <c r="F13" s="2">
        <v>1884</v>
      </c>
      <c r="H13" t="s">
        <v>2740</v>
      </c>
      <c r="I13" s="1" t="str">
        <f t="shared" si="2"/>
        <v xml:space="preserve"> </v>
      </c>
      <c r="J13" s="1">
        <f t="shared" si="3"/>
        <v>0</v>
      </c>
      <c r="K13" s="2">
        <v>1915</v>
      </c>
      <c r="M13" t="s">
        <v>2741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1854</v>
      </c>
      <c r="C14" t="s">
        <v>2742</v>
      </c>
      <c r="D14" s="1" t="str">
        <f t="shared" si="0"/>
        <v xml:space="preserve"> </v>
      </c>
      <c r="E14" s="1">
        <f t="shared" si="1"/>
        <v>0</v>
      </c>
      <c r="F14" s="2">
        <v>1885</v>
      </c>
      <c r="H14" t="s">
        <v>2743</v>
      </c>
      <c r="I14" s="1" t="str">
        <f t="shared" si="2"/>
        <v xml:space="preserve"> </v>
      </c>
      <c r="J14" s="1">
        <f t="shared" si="3"/>
        <v>0</v>
      </c>
      <c r="K14" s="2">
        <v>1916</v>
      </c>
      <c r="M14" t="s">
        <v>2744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1855</v>
      </c>
      <c r="C15" t="s">
        <v>2745</v>
      </c>
      <c r="D15" s="1" t="str">
        <f t="shared" si="0"/>
        <v xml:space="preserve"> </v>
      </c>
      <c r="E15" s="1">
        <f t="shared" si="1"/>
        <v>0</v>
      </c>
      <c r="F15" s="2">
        <v>1886</v>
      </c>
      <c r="H15" t="s">
        <v>2746</v>
      </c>
      <c r="I15" s="1" t="str">
        <f t="shared" si="2"/>
        <v xml:space="preserve"> </v>
      </c>
      <c r="J15" s="1">
        <f t="shared" si="3"/>
        <v>0</v>
      </c>
      <c r="K15" s="2">
        <v>1917</v>
      </c>
      <c r="M15" t="s">
        <v>2747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1856</v>
      </c>
      <c r="C16" t="s">
        <v>2748</v>
      </c>
      <c r="D16" s="1" t="str">
        <f t="shared" si="0"/>
        <v xml:space="preserve"> </v>
      </c>
      <c r="E16" s="1">
        <f t="shared" si="1"/>
        <v>0</v>
      </c>
      <c r="F16" s="2">
        <v>1887</v>
      </c>
      <c r="H16" t="s">
        <v>2749</v>
      </c>
      <c r="I16" s="1" t="str">
        <f t="shared" si="2"/>
        <v xml:space="preserve"> </v>
      </c>
      <c r="J16" s="1">
        <f t="shared" si="3"/>
        <v>0</v>
      </c>
      <c r="K16" s="2">
        <v>1918</v>
      </c>
      <c r="M16" t="s">
        <v>2750</v>
      </c>
      <c r="N16" s="1" t="str">
        <f t="shared" si="4"/>
        <v xml:space="preserve"> </v>
      </c>
      <c r="O16" s="1">
        <f t="shared" si="5"/>
        <v>0</v>
      </c>
    </row>
    <row r="17" spans="1:15" ht="14.25" customHeight="1">
      <c r="A17" s="2">
        <v>1857</v>
      </c>
      <c r="C17" t="s">
        <v>2751</v>
      </c>
      <c r="D17" s="1" t="str">
        <f t="shared" si="0"/>
        <v xml:space="preserve"> </v>
      </c>
      <c r="E17" s="1">
        <f t="shared" si="1"/>
        <v>0</v>
      </c>
      <c r="F17" s="2">
        <v>1888</v>
      </c>
      <c r="H17" t="s">
        <v>2752</v>
      </c>
      <c r="I17" s="1" t="str">
        <f t="shared" si="2"/>
        <v xml:space="preserve"> </v>
      </c>
      <c r="J17" s="1">
        <f t="shared" si="3"/>
        <v>0</v>
      </c>
      <c r="K17" s="2">
        <v>1919</v>
      </c>
      <c r="M17" t="s">
        <v>2753</v>
      </c>
      <c r="N17" s="1" t="str">
        <f t="shared" si="4"/>
        <v xml:space="preserve"> </v>
      </c>
      <c r="O17" s="1">
        <f t="shared" si="5"/>
        <v>0</v>
      </c>
    </row>
    <row r="18" spans="1:15" ht="14.25" customHeight="1">
      <c r="A18" s="2">
        <v>1858</v>
      </c>
      <c r="C18" t="s">
        <v>2754</v>
      </c>
      <c r="D18" s="1" t="str">
        <f t="shared" si="0"/>
        <v xml:space="preserve"> </v>
      </c>
      <c r="E18" s="1">
        <f t="shared" si="1"/>
        <v>0</v>
      </c>
      <c r="F18" s="2">
        <v>1889</v>
      </c>
      <c r="H18" t="s">
        <v>2755</v>
      </c>
      <c r="I18" s="1" t="str">
        <f t="shared" si="2"/>
        <v xml:space="preserve"> </v>
      </c>
      <c r="J18" s="1">
        <f t="shared" si="3"/>
        <v>0</v>
      </c>
      <c r="K18" s="2">
        <v>1920</v>
      </c>
      <c r="M18" t="s">
        <v>2756</v>
      </c>
      <c r="N18" s="1" t="str">
        <f t="shared" si="4"/>
        <v xml:space="preserve"> </v>
      </c>
      <c r="O18" s="1">
        <f t="shared" si="5"/>
        <v>0</v>
      </c>
    </row>
    <row r="19" spans="1:15" ht="14.25" customHeight="1">
      <c r="A19" s="2">
        <v>1859</v>
      </c>
      <c r="C19" t="s">
        <v>2757</v>
      </c>
      <c r="D19" s="1" t="str">
        <f t="shared" si="0"/>
        <v xml:space="preserve"> </v>
      </c>
      <c r="E19" s="1">
        <f t="shared" si="1"/>
        <v>0</v>
      </c>
      <c r="F19" s="2">
        <v>1890</v>
      </c>
      <c r="H19" t="s">
        <v>2758</v>
      </c>
      <c r="I19" s="1" t="str">
        <f t="shared" si="2"/>
        <v xml:space="preserve"> </v>
      </c>
      <c r="J19" s="1">
        <f t="shared" si="3"/>
        <v>0</v>
      </c>
      <c r="K19" s="2">
        <v>1921</v>
      </c>
      <c r="M19" t="s">
        <v>2759</v>
      </c>
      <c r="N19" s="1" t="str">
        <f t="shared" si="4"/>
        <v xml:space="preserve"> </v>
      </c>
      <c r="O19" s="1">
        <f t="shared" si="5"/>
        <v>0</v>
      </c>
    </row>
    <row r="20" spans="1:15" ht="14.25" customHeight="1">
      <c r="A20" s="2">
        <v>1860</v>
      </c>
      <c r="C20" t="s">
        <v>2760</v>
      </c>
      <c r="D20" s="1" t="str">
        <f t="shared" si="0"/>
        <v xml:space="preserve"> </v>
      </c>
      <c r="E20" s="1">
        <f t="shared" si="1"/>
        <v>0</v>
      </c>
      <c r="F20" s="2">
        <v>1891</v>
      </c>
      <c r="H20" t="s">
        <v>2761</v>
      </c>
      <c r="I20" s="1" t="str">
        <f t="shared" si="2"/>
        <v xml:space="preserve"> </v>
      </c>
      <c r="J20" s="1">
        <f t="shared" si="3"/>
        <v>0</v>
      </c>
      <c r="K20" s="2">
        <v>1922</v>
      </c>
      <c r="M20" t="s">
        <v>2762</v>
      </c>
      <c r="N20" s="1" t="str">
        <f t="shared" si="4"/>
        <v xml:space="preserve"> </v>
      </c>
      <c r="O20" s="1">
        <f t="shared" si="5"/>
        <v>0</v>
      </c>
    </row>
    <row r="21" spans="1:15" ht="14.25" customHeight="1">
      <c r="A21" s="2">
        <v>1861</v>
      </c>
      <c r="C21" t="s">
        <v>2763</v>
      </c>
      <c r="D21" s="1" t="str">
        <f t="shared" si="0"/>
        <v xml:space="preserve"> </v>
      </c>
      <c r="E21" s="1">
        <f t="shared" si="1"/>
        <v>0</v>
      </c>
      <c r="F21" s="2">
        <v>1892</v>
      </c>
      <c r="H21" t="s">
        <v>2764</v>
      </c>
      <c r="I21" s="1" t="str">
        <f t="shared" si="2"/>
        <v xml:space="preserve"> </v>
      </c>
      <c r="J21" s="1">
        <f t="shared" si="3"/>
        <v>0</v>
      </c>
      <c r="K21" s="2">
        <v>1923</v>
      </c>
      <c r="M21" t="s">
        <v>2765</v>
      </c>
      <c r="N21" s="1" t="str">
        <f t="shared" si="4"/>
        <v xml:space="preserve"> </v>
      </c>
      <c r="O21" s="1">
        <f t="shared" si="5"/>
        <v>0</v>
      </c>
    </row>
    <row r="22" spans="1:15" ht="14.25" customHeight="1">
      <c r="A22" s="2">
        <v>1862</v>
      </c>
      <c r="C22" t="s">
        <v>2766</v>
      </c>
      <c r="D22" s="1" t="str">
        <f t="shared" si="0"/>
        <v xml:space="preserve"> </v>
      </c>
      <c r="E22" s="1">
        <f t="shared" si="1"/>
        <v>0</v>
      </c>
      <c r="F22" s="2">
        <v>1893</v>
      </c>
      <c r="H22" t="s">
        <v>2767</v>
      </c>
      <c r="I22" s="1" t="str">
        <f t="shared" si="2"/>
        <v xml:space="preserve"> </v>
      </c>
      <c r="J22" s="1">
        <f t="shared" si="3"/>
        <v>0</v>
      </c>
      <c r="K22" s="2">
        <v>1924</v>
      </c>
      <c r="M22" t="s">
        <v>2768</v>
      </c>
      <c r="N22" s="1" t="str">
        <f t="shared" si="4"/>
        <v xml:space="preserve"> </v>
      </c>
      <c r="O22" s="1">
        <f t="shared" si="5"/>
        <v>0</v>
      </c>
    </row>
    <row r="23" spans="1:15" ht="14.25" customHeight="1">
      <c r="A23" s="2">
        <v>1863</v>
      </c>
      <c r="C23" t="s">
        <v>2769</v>
      </c>
      <c r="D23" s="1" t="str">
        <f t="shared" si="0"/>
        <v xml:space="preserve"> </v>
      </c>
      <c r="E23" s="1">
        <f t="shared" si="1"/>
        <v>0</v>
      </c>
      <c r="F23" s="2">
        <v>1894</v>
      </c>
      <c r="H23" t="s">
        <v>2770</v>
      </c>
      <c r="I23" s="1" t="str">
        <f t="shared" si="2"/>
        <v xml:space="preserve"> </v>
      </c>
      <c r="J23" s="1">
        <f t="shared" si="3"/>
        <v>0</v>
      </c>
      <c r="K23" s="2">
        <v>1925</v>
      </c>
      <c r="M23" t="s">
        <v>2771</v>
      </c>
      <c r="N23" s="1" t="str">
        <f t="shared" si="4"/>
        <v xml:space="preserve"> </v>
      </c>
      <c r="O23" s="1">
        <f t="shared" si="5"/>
        <v>0</v>
      </c>
    </row>
    <row r="24" spans="1:15" ht="14.25" customHeight="1">
      <c r="A24" s="2">
        <v>1864</v>
      </c>
      <c r="C24" t="s">
        <v>2772</v>
      </c>
      <c r="D24" s="1" t="str">
        <f t="shared" si="0"/>
        <v xml:space="preserve"> </v>
      </c>
      <c r="E24" s="1">
        <f t="shared" si="1"/>
        <v>0</v>
      </c>
      <c r="F24" s="2">
        <v>1895</v>
      </c>
      <c r="H24" t="s">
        <v>2773</v>
      </c>
      <c r="I24" s="1" t="str">
        <f t="shared" si="2"/>
        <v xml:space="preserve"> </v>
      </c>
      <c r="J24" s="1">
        <f t="shared" si="3"/>
        <v>0</v>
      </c>
      <c r="K24" s="2">
        <v>1926</v>
      </c>
      <c r="M24" t="s">
        <v>2774</v>
      </c>
      <c r="N24" s="1" t="str">
        <f t="shared" si="4"/>
        <v xml:space="preserve"> </v>
      </c>
      <c r="O24" s="1">
        <f t="shared" si="5"/>
        <v>0</v>
      </c>
    </row>
    <row r="25" spans="1:15" ht="14.25" customHeight="1">
      <c r="A25" s="2">
        <v>1865</v>
      </c>
      <c r="C25" t="s">
        <v>2775</v>
      </c>
      <c r="D25" s="1" t="str">
        <f t="shared" si="0"/>
        <v xml:space="preserve"> </v>
      </c>
      <c r="E25" s="1">
        <f t="shared" si="1"/>
        <v>0</v>
      </c>
      <c r="F25" s="2">
        <v>1896</v>
      </c>
      <c r="H25" t="s">
        <v>2776</v>
      </c>
      <c r="I25" s="1" t="str">
        <f t="shared" si="2"/>
        <v xml:space="preserve"> </v>
      </c>
      <c r="J25" s="1">
        <f t="shared" si="3"/>
        <v>0</v>
      </c>
      <c r="K25" s="2">
        <v>1927</v>
      </c>
      <c r="M25" t="s">
        <v>2777</v>
      </c>
      <c r="N25" s="1" t="str">
        <f t="shared" si="4"/>
        <v xml:space="preserve"> </v>
      </c>
      <c r="O25" s="1">
        <f t="shared" si="5"/>
        <v>0</v>
      </c>
    </row>
    <row r="26" spans="1:15" ht="14.25" customHeight="1">
      <c r="A26" s="2">
        <v>1866</v>
      </c>
      <c r="C26" t="s">
        <v>2778</v>
      </c>
      <c r="D26" s="1" t="str">
        <f t="shared" si="0"/>
        <v xml:space="preserve"> </v>
      </c>
      <c r="E26" s="1">
        <f t="shared" si="1"/>
        <v>0</v>
      </c>
      <c r="F26" s="2">
        <v>1897</v>
      </c>
      <c r="H26" t="s">
        <v>2779</v>
      </c>
      <c r="I26" s="1" t="str">
        <f t="shared" si="2"/>
        <v xml:space="preserve"> </v>
      </c>
      <c r="J26" s="1">
        <f t="shared" si="3"/>
        <v>0</v>
      </c>
      <c r="K26" s="2">
        <v>1928</v>
      </c>
      <c r="M26" t="s">
        <v>2780</v>
      </c>
      <c r="N26" s="1" t="str">
        <f t="shared" si="4"/>
        <v xml:space="preserve"> </v>
      </c>
      <c r="O26" s="1">
        <f t="shared" si="5"/>
        <v>0</v>
      </c>
    </row>
    <row r="27" spans="1:15" ht="14.25" customHeight="1">
      <c r="A27" s="2">
        <v>1867</v>
      </c>
      <c r="C27" t="s">
        <v>2781</v>
      </c>
      <c r="D27" s="1" t="str">
        <f t="shared" si="0"/>
        <v xml:space="preserve"> </v>
      </c>
      <c r="E27" s="1">
        <f t="shared" si="1"/>
        <v>0</v>
      </c>
      <c r="F27" s="2">
        <v>1898</v>
      </c>
      <c r="H27" t="s">
        <v>2782</v>
      </c>
      <c r="I27" s="1" t="str">
        <f t="shared" si="2"/>
        <v xml:space="preserve"> </v>
      </c>
      <c r="J27" s="1">
        <f t="shared" si="3"/>
        <v>0</v>
      </c>
      <c r="K27" s="2">
        <v>1929</v>
      </c>
      <c r="M27" t="s">
        <v>2783</v>
      </c>
      <c r="N27" s="1" t="str">
        <f t="shared" si="4"/>
        <v xml:space="preserve"> </v>
      </c>
      <c r="O27" s="1">
        <f t="shared" si="5"/>
        <v>0</v>
      </c>
    </row>
    <row r="28" spans="1:15" ht="14.25" customHeight="1">
      <c r="A28" s="2">
        <v>1868</v>
      </c>
      <c r="C28" t="s">
        <v>2784</v>
      </c>
      <c r="D28" s="1" t="str">
        <f t="shared" si="0"/>
        <v xml:space="preserve"> </v>
      </c>
      <c r="E28" s="1">
        <f t="shared" si="1"/>
        <v>0</v>
      </c>
      <c r="F28" s="2">
        <v>1899</v>
      </c>
      <c r="H28" t="s">
        <v>2785</v>
      </c>
      <c r="I28" s="1" t="str">
        <f t="shared" si="2"/>
        <v xml:space="preserve"> </v>
      </c>
      <c r="J28" s="1">
        <f t="shared" si="3"/>
        <v>0</v>
      </c>
      <c r="K28" s="2">
        <v>1930</v>
      </c>
      <c r="M28" t="s">
        <v>2786</v>
      </c>
      <c r="N28" s="1" t="str">
        <f t="shared" si="4"/>
        <v xml:space="preserve"> </v>
      </c>
      <c r="O28" s="1">
        <f t="shared" si="5"/>
        <v>0</v>
      </c>
    </row>
    <row r="29" spans="1:15" ht="14.25" customHeight="1">
      <c r="A29" s="2">
        <v>1869</v>
      </c>
      <c r="C29" t="s">
        <v>2787</v>
      </c>
      <c r="D29" s="1" t="str">
        <f t="shared" si="0"/>
        <v xml:space="preserve"> </v>
      </c>
      <c r="E29" s="1">
        <f t="shared" si="1"/>
        <v>0</v>
      </c>
      <c r="F29" s="2">
        <v>1900</v>
      </c>
      <c r="H29" t="s">
        <v>2788</v>
      </c>
      <c r="I29" s="1" t="str">
        <f t="shared" si="2"/>
        <v xml:space="preserve"> </v>
      </c>
      <c r="J29" s="1">
        <f t="shared" si="3"/>
        <v>0</v>
      </c>
      <c r="K29" s="2">
        <v>1931</v>
      </c>
      <c r="M29" t="s">
        <v>2789</v>
      </c>
      <c r="N29" s="1" t="str">
        <f t="shared" si="4"/>
        <v xml:space="preserve"> </v>
      </c>
      <c r="O29" s="1">
        <f t="shared" si="5"/>
        <v>0</v>
      </c>
    </row>
    <row r="30" spans="1:15" ht="14.25" customHeight="1">
      <c r="A30" s="2">
        <v>1870</v>
      </c>
      <c r="C30" t="s">
        <v>2790</v>
      </c>
      <c r="D30" s="1" t="str">
        <f t="shared" si="0"/>
        <v xml:space="preserve"> </v>
      </c>
      <c r="E30" s="1">
        <f t="shared" si="1"/>
        <v>0</v>
      </c>
      <c r="F30" s="2">
        <v>1901</v>
      </c>
      <c r="H30" t="s">
        <v>2791</v>
      </c>
      <c r="I30" s="1" t="str">
        <f t="shared" si="2"/>
        <v xml:space="preserve"> </v>
      </c>
      <c r="J30" s="1">
        <f t="shared" si="3"/>
        <v>0</v>
      </c>
      <c r="K30" s="2">
        <v>1932</v>
      </c>
      <c r="M30" t="s">
        <v>2792</v>
      </c>
      <c r="N30" s="1" t="str">
        <f t="shared" si="4"/>
        <v xml:space="preserve"> </v>
      </c>
      <c r="O30" s="1">
        <f t="shared" si="5"/>
        <v>0</v>
      </c>
    </row>
    <row r="31" spans="1:15" ht="14.25" customHeight="1">
      <c r="A31" s="2">
        <v>1871</v>
      </c>
      <c r="C31" t="s">
        <v>2793</v>
      </c>
      <c r="D31" s="1" t="str">
        <f t="shared" si="0"/>
        <v xml:space="preserve"> </v>
      </c>
      <c r="E31" s="1">
        <f t="shared" si="1"/>
        <v>0</v>
      </c>
      <c r="F31" s="2">
        <v>1902</v>
      </c>
      <c r="H31" t="s">
        <v>2794</v>
      </c>
      <c r="I31" s="1" t="str">
        <f t="shared" si="2"/>
        <v xml:space="preserve"> </v>
      </c>
      <c r="J31" s="1">
        <f t="shared" si="3"/>
        <v>0</v>
      </c>
      <c r="K31" s="2">
        <v>1933</v>
      </c>
      <c r="M31" t="s">
        <v>2795</v>
      </c>
      <c r="N31" s="1" t="str">
        <f t="shared" si="4"/>
        <v xml:space="preserve"> </v>
      </c>
      <c r="O31" s="1">
        <f t="shared" si="5"/>
        <v>0</v>
      </c>
    </row>
    <row r="32" spans="1:15" ht="14.25" customHeight="1">
      <c r="A32" s="2">
        <v>1872</v>
      </c>
      <c r="C32" t="s">
        <v>2796</v>
      </c>
      <c r="D32" s="1" t="str">
        <f t="shared" si="0"/>
        <v xml:space="preserve"> </v>
      </c>
      <c r="E32" s="1">
        <f t="shared" si="1"/>
        <v>0</v>
      </c>
      <c r="F32" s="2">
        <v>1903</v>
      </c>
      <c r="H32" t="s">
        <v>2797</v>
      </c>
      <c r="I32" s="1" t="str">
        <f t="shared" si="2"/>
        <v xml:space="preserve"> </v>
      </c>
      <c r="J32" s="1">
        <f t="shared" si="3"/>
        <v>0</v>
      </c>
      <c r="K32" s="2">
        <v>1934</v>
      </c>
      <c r="M32" t="s">
        <v>2798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1873</v>
      </c>
      <c r="C33" t="s">
        <v>2799</v>
      </c>
      <c r="D33" s="1" t="str">
        <f t="shared" si="0"/>
        <v xml:space="preserve"> </v>
      </c>
      <c r="E33" s="1">
        <f t="shared" si="1"/>
        <v>0</v>
      </c>
      <c r="F33" s="2">
        <v>1904</v>
      </c>
      <c r="H33" t="s">
        <v>2800</v>
      </c>
      <c r="I33" s="1" t="str">
        <f t="shared" si="2"/>
        <v xml:space="preserve"> </v>
      </c>
      <c r="J33" s="1">
        <f t="shared" si="3"/>
        <v>0</v>
      </c>
      <c r="M33" s="1"/>
      <c r="N33" s="1" t="str">
        <f t="shared" si="4"/>
        <v xml:space="preserve"> </v>
      </c>
      <c r="O33" s="1">
        <f>SUM(O3:O32)</f>
        <v>0</v>
      </c>
    </row>
    <row r="34" spans="1:15" ht="14.25" customHeight="1">
      <c r="C34" s="1"/>
      <c r="D34" s="1" t="str">
        <f t="shared" si="0"/>
        <v xml:space="preserve"> </v>
      </c>
      <c r="E34" s="1">
        <f>SUM(E3:E33)</f>
        <v>0</v>
      </c>
      <c r="H34" s="1"/>
      <c r="I34" s="1" t="str">
        <f t="shared" si="2"/>
        <v xml:space="preserve"> </v>
      </c>
      <c r="J34" s="1">
        <f>SUM(J3:J33)</f>
        <v>0</v>
      </c>
      <c r="M34" s="1"/>
      <c r="N34" s="1" t="str">
        <f t="shared" si="4"/>
        <v xml:space="preserve"> </v>
      </c>
      <c r="O34" s="1"/>
    </row>
    <row r="35" spans="1:15" ht="14.25" customHeight="1">
      <c r="C35" s="1"/>
      <c r="D35" s="1" t="str">
        <f t="shared" si="0"/>
        <v xml:space="preserve"> </v>
      </c>
      <c r="E35" s="1"/>
      <c r="H35" s="1"/>
      <c r="I35" s="1" t="str">
        <f t="shared" si="2"/>
        <v xml:space="preserve"> </v>
      </c>
      <c r="J35" s="1"/>
      <c r="M35" s="1"/>
      <c r="N35" s="1" t="str">
        <f t="shared" si="4"/>
        <v xml:space="preserve"> </v>
      </c>
      <c r="O35" s="1"/>
    </row>
    <row r="36" spans="1:15" ht="14.25" customHeight="1">
      <c r="C36" s="1"/>
      <c r="D36" s="1" t="str">
        <f t="shared" si="0"/>
        <v xml:space="preserve"> </v>
      </c>
      <c r="E36" s="1"/>
      <c r="H36" s="1"/>
      <c r="I36" s="1" t="str">
        <f t="shared" si="2"/>
        <v xml:space="preserve"> </v>
      </c>
      <c r="J36" s="1"/>
      <c r="M36" s="1"/>
      <c r="N36" s="1" t="str">
        <f t="shared" si="4"/>
        <v xml:space="preserve"> </v>
      </c>
      <c r="O36" s="1"/>
    </row>
    <row r="37" spans="1:15" ht="14.25" customHeight="1">
      <c r="C37" s="1"/>
      <c r="D37" s="1" t="str">
        <f t="shared" si="0"/>
        <v xml:space="preserve"> </v>
      </c>
      <c r="E37" s="1"/>
      <c r="H37" s="1"/>
      <c r="I37" s="1" t="str">
        <f t="shared" si="2"/>
        <v xml:space="preserve"> </v>
      </c>
      <c r="J37" s="1"/>
      <c r="M37" s="1"/>
      <c r="N37" s="1" t="str">
        <f t="shared" si="4"/>
        <v xml:space="preserve"> </v>
      </c>
      <c r="O37" s="1"/>
    </row>
    <row r="38" spans="1:15" ht="14.25" customHeight="1">
      <c r="C38" s="1"/>
      <c r="D38" s="1" t="str">
        <f t="shared" si="0"/>
        <v xml:space="preserve"> </v>
      </c>
      <c r="E38" s="1"/>
      <c r="H38" s="1"/>
      <c r="I38" s="1" t="str">
        <f t="shared" si="2"/>
        <v xml:space="preserve"> </v>
      </c>
      <c r="J38" s="1"/>
      <c r="M38" s="1"/>
      <c r="N38" s="1" t="str">
        <f t="shared" si="4"/>
        <v xml:space="preserve"> </v>
      </c>
      <c r="O38" s="1"/>
    </row>
    <row r="39" spans="1:15" ht="14.25" customHeight="1">
      <c r="C39" s="1"/>
      <c r="D39" s="1" t="str">
        <f t="shared" si="0"/>
        <v xml:space="preserve"> </v>
      </c>
      <c r="E39" s="1"/>
      <c r="H39" s="1"/>
      <c r="I39" s="1" t="str">
        <f t="shared" si="2"/>
        <v xml:space="preserve"> </v>
      </c>
      <c r="J39" s="1"/>
      <c r="M39" s="1"/>
      <c r="N39" s="1" t="str">
        <f t="shared" si="4"/>
        <v xml:space="preserve"> </v>
      </c>
      <c r="O39" s="1"/>
    </row>
    <row r="40" spans="1:15" ht="14.25" customHeight="1">
      <c r="C40" s="1"/>
      <c r="D40" s="1" t="str">
        <f t="shared" si="0"/>
        <v xml:space="preserve"> </v>
      </c>
      <c r="E40" s="1"/>
      <c r="H40" s="1"/>
      <c r="I40" s="1" t="str">
        <f t="shared" si="2"/>
        <v xml:space="preserve"> </v>
      </c>
      <c r="J40" s="1"/>
      <c r="M40" s="1"/>
      <c r="N40" s="1" t="str">
        <f t="shared" si="4"/>
        <v xml:space="preserve"> </v>
      </c>
      <c r="O40" s="1"/>
    </row>
    <row r="41" spans="1:15" ht="14.25" customHeight="1">
      <c r="C41" s="1"/>
      <c r="D41" s="1" t="str">
        <f t="shared" si="0"/>
        <v xml:space="preserve"> </v>
      </c>
      <c r="E41" s="1"/>
      <c r="H41" s="1"/>
      <c r="I41" s="1" t="str">
        <f t="shared" si="2"/>
        <v xml:space="preserve"> </v>
      </c>
      <c r="J41" s="1"/>
      <c r="M41" s="1"/>
      <c r="N41" s="1" t="str">
        <f t="shared" si="4"/>
        <v xml:space="preserve"> </v>
      </c>
      <c r="O41" s="1"/>
    </row>
    <row r="42" spans="1:15" ht="14.25" customHeight="1">
      <c r="C42" s="1"/>
      <c r="D42" s="1" t="str">
        <f t="shared" si="0"/>
        <v xml:space="preserve"> </v>
      </c>
      <c r="E42" s="1"/>
      <c r="H42" s="1"/>
      <c r="I42" s="1" t="str">
        <f t="shared" si="2"/>
        <v xml:space="preserve"> </v>
      </c>
      <c r="J42" s="1"/>
      <c r="M42" s="1"/>
      <c r="N42" s="1" t="str">
        <f t="shared" si="4"/>
        <v xml:space="preserve"> </v>
      </c>
      <c r="O42" s="1"/>
    </row>
    <row r="43" spans="1:15" ht="14.25" customHeight="1">
      <c r="C43" s="1"/>
      <c r="D43" s="1" t="str">
        <f t="shared" si="0"/>
        <v xml:space="preserve"> </v>
      </c>
      <c r="E43" s="1"/>
      <c r="H43" s="1"/>
      <c r="I43" s="1" t="str">
        <f t="shared" si="2"/>
        <v xml:space="preserve"> </v>
      </c>
      <c r="J43" s="1"/>
      <c r="M43" s="1"/>
      <c r="N43" s="1" t="str">
        <f t="shared" si="4"/>
        <v xml:space="preserve"> </v>
      </c>
      <c r="O43" s="1"/>
    </row>
    <row r="44" spans="1:15" ht="14.25" customHeight="1">
      <c r="C44" s="1"/>
      <c r="D44" s="1" t="str">
        <f t="shared" si="0"/>
        <v xml:space="preserve"> </v>
      </c>
      <c r="E44" s="1"/>
      <c r="H44" s="1"/>
      <c r="I44" s="1" t="str">
        <f t="shared" si="2"/>
        <v xml:space="preserve"> </v>
      </c>
      <c r="J44" s="1"/>
      <c r="M44" s="1"/>
      <c r="N44" s="1" t="str">
        <f t="shared" si="4"/>
        <v xml:space="preserve"> </v>
      </c>
      <c r="O44" s="1"/>
    </row>
    <row r="45" spans="1:15" ht="14.25" customHeight="1">
      <c r="C45" s="1"/>
      <c r="D45" s="1" t="str">
        <f t="shared" si="0"/>
        <v xml:space="preserve"> </v>
      </c>
      <c r="E45" s="1"/>
      <c r="H45" s="1"/>
      <c r="I45" s="1" t="str">
        <f t="shared" si="2"/>
        <v xml:space="preserve"> </v>
      </c>
      <c r="J45" s="1"/>
      <c r="M45" s="1"/>
      <c r="N45" s="1" t="str">
        <f t="shared" si="4"/>
        <v xml:space="preserve"> </v>
      </c>
      <c r="O45" s="1"/>
    </row>
    <row r="46" spans="1:15" ht="14.25" customHeight="1">
      <c r="C46" s="1"/>
      <c r="D46" s="1" t="str">
        <f t="shared" si="0"/>
        <v xml:space="preserve"> </v>
      </c>
      <c r="E46" s="1"/>
      <c r="H46" s="1"/>
      <c r="I46" s="1" t="str">
        <f t="shared" si="2"/>
        <v xml:space="preserve"> </v>
      </c>
      <c r="J46" s="1"/>
      <c r="M46" s="1"/>
      <c r="N46" s="1" t="str">
        <f t="shared" si="4"/>
        <v xml:space="preserve"> </v>
      </c>
      <c r="O46" s="1"/>
    </row>
    <row r="47" spans="1:15" ht="14.25" customHeight="1">
      <c r="C47" s="1"/>
      <c r="D47" s="1" t="str">
        <f t="shared" si="0"/>
        <v xml:space="preserve"> </v>
      </c>
      <c r="E47" s="1"/>
      <c r="H47" s="1"/>
      <c r="I47" s="1" t="str">
        <f t="shared" si="2"/>
        <v xml:space="preserve"> </v>
      </c>
      <c r="J47" s="1"/>
      <c r="M47" s="1"/>
      <c r="N47" s="1" t="str">
        <f t="shared" si="4"/>
        <v xml:space="preserve"> </v>
      </c>
      <c r="O47" s="1"/>
    </row>
    <row r="48" spans="1:15" ht="14.25" customHeight="1">
      <c r="C48" s="1"/>
      <c r="D48" s="1" t="str">
        <f t="shared" si="0"/>
        <v xml:space="preserve"> </v>
      </c>
      <c r="E48" s="1"/>
      <c r="H48" s="1"/>
      <c r="I48" s="1" t="str">
        <f t="shared" si="2"/>
        <v xml:space="preserve"> </v>
      </c>
      <c r="J48" s="1"/>
      <c r="M48" s="1"/>
      <c r="N48" s="1" t="str">
        <f t="shared" si="4"/>
        <v xml:space="preserve"> </v>
      </c>
      <c r="O48" s="1"/>
    </row>
    <row r="49" spans="3:15" ht="14.25" customHeight="1">
      <c r="C49" s="1"/>
      <c r="D49" s="1" t="str">
        <f t="shared" si="0"/>
        <v xml:space="preserve"> </v>
      </c>
      <c r="E49" s="1"/>
      <c r="H49" s="1"/>
      <c r="I49" s="1" t="str">
        <f t="shared" si="2"/>
        <v xml:space="preserve"> </v>
      </c>
      <c r="J49" s="1"/>
      <c r="M49" s="1"/>
      <c r="N49" s="1" t="str">
        <f t="shared" si="4"/>
        <v xml:space="preserve"> </v>
      </c>
      <c r="O49" s="1"/>
    </row>
    <row r="50" spans="3:15" ht="14.25" customHeight="1">
      <c r="C50" s="1"/>
      <c r="D50" s="1" t="str">
        <f t="shared" si="0"/>
        <v xml:space="preserve"> </v>
      </c>
      <c r="E50" s="1"/>
      <c r="H50" s="1"/>
      <c r="I50" s="1" t="str">
        <f t="shared" si="2"/>
        <v xml:space="preserve"> </v>
      </c>
      <c r="J50" s="1"/>
      <c r="M50" s="1"/>
      <c r="N50" s="1" t="str">
        <f t="shared" si="4"/>
        <v xml:space="preserve"> </v>
      </c>
      <c r="O50" s="1"/>
    </row>
    <row r="51" spans="3:15" ht="14.25" customHeight="1">
      <c r="C51" s="1"/>
      <c r="D51" s="1" t="str">
        <f t="shared" si="0"/>
        <v xml:space="preserve"> </v>
      </c>
      <c r="E51" s="1"/>
      <c r="H51" s="1"/>
      <c r="I51" s="1" t="str">
        <f t="shared" si="2"/>
        <v xml:space="preserve"> </v>
      </c>
      <c r="J51" s="1"/>
      <c r="M51" s="1"/>
      <c r="N51" s="1" t="str">
        <f t="shared" si="4"/>
        <v xml:space="preserve"> </v>
      </c>
      <c r="O51" s="1"/>
    </row>
    <row r="52" spans="3:15" ht="14.25" customHeight="1">
      <c r="C52" s="1"/>
      <c r="D52" s="1" t="str">
        <f t="shared" si="0"/>
        <v xml:space="preserve"> </v>
      </c>
      <c r="E52" s="1"/>
      <c r="H52" s="1"/>
      <c r="I52" s="1" t="str">
        <f t="shared" si="2"/>
        <v xml:space="preserve"> </v>
      </c>
      <c r="J52" s="1"/>
      <c r="M52" s="1"/>
      <c r="N52" s="1" t="str">
        <f t="shared" si="4"/>
        <v xml:space="preserve"> </v>
      </c>
      <c r="O52" s="1"/>
    </row>
    <row r="53" spans="3:15" ht="14.25" customHeight="1">
      <c r="C53" s="1"/>
      <c r="D53" s="1" t="str">
        <f t="shared" si="0"/>
        <v xml:space="preserve"> </v>
      </c>
      <c r="E53" s="1"/>
      <c r="H53" s="1"/>
      <c r="I53" s="1" t="str">
        <f t="shared" si="2"/>
        <v xml:space="preserve"> </v>
      </c>
      <c r="J53" s="1"/>
      <c r="M53" s="1"/>
      <c r="N53" s="1" t="str">
        <f t="shared" si="4"/>
        <v xml:space="preserve"> </v>
      </c>
      <c r="O53" s="1"/>
    </row>
    <row r="54" spans="3:15" ht="14.25" customHeight="1">
      <c r="C54" s="1"/>
      <c r="D54" s="1" t="str">
        <f t="shared" si="0"/>
        <v xml:space="preserve"> </v>
      </c>
      <c r="E54" s="1"/>
      <c r="H54" s="1"/>
      <c r="I54" s="1" t="str">
        <f t="shared" si="2"/>
        <v xml:space="preserve"> </v>
      </c>
      <c r="J54" s="1"/>
      <c r="M54" s="1"/>
      <c r="N54" s="1" t="str">
        <f t="shared" si="4"/>
        <v xml:space="preserve"> </v>
      </c>
      <c r="O54" s="1"/>
    </row>
    <row r="55" spans="3:15" ht="14.25" customHeight="1">
      <c r="C55" s="1"/>
      <c r="D55" s="1" t="str">
        <f t="shared" si="0"/>
        <v xml:space="preserve"> </v>
      </c>
      <c r="E55" s="1"/>
      <c r="H55" s="1"/>
      <c r="I55" s="1" t="str">
        <f t="shared" si="2"/>
        <v xml:space="preserve"> </v>
      </c>
      <c r="J55" s="1"/>
      <c r="M55" s="1"/>
      <c r="N55" s="1" t="str">
        <f t="shared" si="4"/>
        <v xml:space="preserve"> </v>
      </c>
      <c r="O55" s="1"/>
    </row>
    <row r="56" spans="3:15" ht="14.25" customHeight="1">
      <c r="C56" s="1"/>
      <c r="D56" s="1" t="str">
        <f t="shared" si="0"/>
        <v xml:space="preserve"> </v>
      </c>
      <c r="E56" s="1"/>
      <c r="H56" s="1"/>
      <c r="I56" s="1" t="str">
        <f t="shared" si="2"/>
        <v xml:space="preserve"> </v>
      </c>
      <c r="J56" s="1"/>
      <c r="M56" s="1"/>
      <c r="N56" s="1" t="str">
        <f t="shared" si="4"/>
        <v xml:space="preserve"> </v>
      </c>
      <c r="O56" s="1"/>
    </row>
    <row r="57" spans="3:15" ht="14.25" customHeight="1">
      <c r="C57" s="1"/>
      <c r="D57" s="1" t="str">
        <f t="shared" si="0"/>
        <v xml:space="preserve"> </v>
      </c>
      <c r="E57" s="1"/>
      <c r="H57" s="1"/>
      <c r="I57" s="1" t="str">
        <f t="shared" si="2"/>
        <v xml:space="preserve"> </v>
      </c>
      <c r="J57" s="1"/>
      <c r="M57" s="1"/>
      <c r="N57" s="1" t="str">
        <f t="shared" si="4"/>
        <v xml:space="preserve"> </v>
      </c>
      <c r="O57" s="1"/>
    </row>
    <row r="58" spans="3:15" ht="14.25" customHeight="1">
      <c r="C58" s="1"/>
      <c r="D58" s="1" t="str">
        <f t="shared" si="0"/>
        <v xml:space="preserve"> </v>
      </c>
      <c r="E58" s="1"/>
      <c r="H58" s="1"/>
      <c r="I58" s="1" t="str">
        <f t="shared" si="2"/>
        <v xml:space="preserve"> </v>
      </c>
      <c r="J58" s="1"/>
      <c r="M58" s="1"/>
      <c r="N58" s="1" t="str">
        <f t="shared" si="4"/>
        <v xml:space="preserve"> </v>
      </c>
      <c r="O58" s="1"/>
    </row>
    <row r="59" spans="3:15" ht="14.25" customHeight="1">
      <c r="C59" s="1"/>
      <c r="D59" s="1" t="str">
        <f t="shared" si="0"/>
        <v xml:space="preserve"> </v>
      </c>
      <c r="E59" s="1"/>
      <c r="H59" s="1"/>
      <c r="I59" s="1" t="str">
        <f t="shared" si="2"/>
        <v xml:space="preserve"> </v>
      </c>
      <c r="J59" s="1"/>
      <c r="M59" s="1"/>
      <c r="N59" s="1" t="str">
        <f t="shared" si="4"/>
        <v xml:space="preserve"> </v>
      </c>
      <c r="O59" s="1"/>
    </row>
    <row r="60" spans="3:15" ht="14.25" customHeight="1">
      <c r="C60" s="1"/>
      <c r="D60" s="1" t="str">
        <f t="shared" si="0"/>
        <v xml:space="preserve"> </v>
      </c>
      <c r="E60" s="1"/>
      <c r="H60" s="1"/>
      <c r="I60" s="1" t="str">
        <f t="shared" si="2"/>
        <v xml:space="preserve"> </v>
      </c>
      <c r="J60" s="1"/>
      <c r="M60" s="1"/>
      <c r="N60" s="1" t="str">
        <f t="shared" si="4"/>
        <v xml:space="preserve"> </v>
      </c>
      <c r="O60" s="1"/>
    </row>
    <row r="61" spans="3:15" ht="14.25" customHeight="1">
      <c r="C61" s="1"/>
      <c r="D61" s="1" t="str">
        <f t="shared" si="0"/>
        <v xml:space="preserve"> </v>
      </c>
      <c r="E61" s="1"/>
      <c r="H61" s="1"/>
      <c r="I61" s="1" t="str">
        <f t="shared" si="2"/>
        <v xml:space="preserve"> </v>
      </c>
      <c r="J61" s="1"/>
      <c r="M61" s="1"/>
      <c r="N61" s="1" t="str">
        <f t="shared" si="4"/>
        <v xml:space="preserve"> </v>
      </c>
      <c r="O61" s="1"/>
    </row>
    <row r="62" spans="3:15" ht="14.25" customHeight="1">
      <c r="C62" s="1"/>
      <c r="D62" s="1" t="str">
        <f t="shared" si="0"/>
        <v xml:space="preserve"> </v>
      </c>
      <c r="E62" s="1"/>
      <c r="H62" s="1"/>
      <c r="I62" s="1" t="str">
        <f t="shared" si="2"/>
        <v xml:space="preserve"> </v>
      </c>
      <c r="J62" s="1"/>
      <c r="M62" s="1"/>
      <c r="N62" s="1" t="str">
        <f t="shared" si="4"/>
        <v xml:space="preserve"> </v>
      </c>
      <c r="O62" s="1"/>
    </row>
    <row r="63" spans="3:15" ht="14.25" customHeight="1">
      <c r="C63" s="1"/>
      <c r="D63" s="1" t="str">
        <f t="shared" si="0"/>
        <v xml:space="preserve"> </v>
      </c>
      <c r="E63" s="1"/>
      <c r="H63" s="1"/>
      <c r="I63" s="1" t="str">
        <f t="shared" si="2"/>
        <v xml:space="preserve"> </v>
      </c>
      <c r="J63" s="1"/>
      <c r="M63" s="1"/>
      <c r="N63" s="1" t="str">
        <f t="shared" si="4"/>
        <v xml:space="preserve"> </v>
      </c>
      <c r="O63" s="1"/>
    </row>
    <row r="64" spans="3:15" ht="14.25" customHeight="1">
      <c r="C64" s="1"/>
      <c r="D64" s="1" t="str">
        <f t="shared" si="0"/>
        <v xml:space="preserve"> </v>
      </c>
      <c r="E64" s="1"/>
      <c r="H64" s="1"/>
      <c r="I64" s="1" t="str">
        <f t="shared" si="2"/>
        <v xml:space="preserve"> </v>
      </c>
      <c r="J64" s="1"/>
      <c r="M64" s="1"/>
      <c r="N64" s="1" t="str">
        <f t="shared" si="4"/>
        <v xml:space="preserve"> </v>
      </c>
      <c r="O64" s="1"/>
    </row>
    <row r="65" spans="3:15" ht="14.25" customHeight="1">
      <c r="C65" s="1"/>
      <c r="D65" s="1" t="str">
        <f t="shared" si="0"/>
        <v xml:space="preserve"> </v>
      </c>
      <c r="E65" s="1"/>
      <c r="H65" s="1"/>
      <c r="I65" s="1" t="str">
        <f t="shared" si="2"/>
        <v xml:space="preserve"> </v>
      </c>
      <c r="J65" s="1"/>
      <c r="M65" s="1"/>
      <c r="N65" s="1" t="str">
        <f t="shared" si="4"/>
        <v xml:space="preserve"> </v>
      </c>
      <c r="O65" s="1"/>
    </row>
    <row r="66" spans="3:15" ht="14.25" customHeight="1">
      <c r="C66" s="1"/>
      <c r="D66" s="1" t="str">
        <f t="shared" si="0"/>
        <v xml:space="preserve"> </v>
      </c>
      <c r="E66" s="1"/>
      <c r="H66" s="1"/>
      <c r="I66" s="1" t="str">
        <f t="shared" si="2"/>
        <v xml:space="preserve"> </v>
      </c>
      <c r="J66" s="1"/>
      <c r="M66" s="1"/>
      <c r="N66" s="1" t="str">
        <f t="shared" si="4"/>
        <v xml:space="preserve"> </v>
      </c>
      <c r="O66" s="1"/>
    </row>
    <row r="67" spans="3:15" ht="14.25" customHeight="1">
      <c r="C67" s="1"/>
      <c r="D67" s="1" t="str">
        <f t="shared" si="0"/>
        <v xml:space="preserve"> </v>
      </c>
      <c r="E67" s="1"/>
      <c r="H67" s="1"/>
      <c r="I67" s="1" t="str">
        <f t="shared" si="2"/>
        <v xml:space="preserve"> </v>
      </c>
      <c r="J67" s="1"/>
      <c r="M67" s="1"/>
      <c r="N67" s="1" t="str">
        <f t="shared" si="4"/>
        <v xml:space="preserve"> </v>
      </c>
      <c r="O67" s="1"/>
    </row>
    <row r="68" spans="3:15" ht="14.25" customHeight="1">
      <c r="C68" s="1"/>
      <c r="D68" s="1" t="str">
        <f t="shared" ref="D68:D91" si="6">IF(B68=""," ",IF(B68=C68,"√","×"))</f>
        <v xml:space="preserve"> </v>
      </c>
      <c r="E68" s="1"/>
      <c r="H68" s="1"/>
      <c r="I68" s="1" t="str">
        <f t="shared" ref="I68:I91" si="7">IF(G68=""," ",IF(G68=H68,"√","×"))</f>
        <v xml:space="preserve"> </v>
      </c>
      <c r="J68" s="1"/>
      <c r="M68" s="1"/>
      <c r="N68" s="1" t="str">
        <f t="shared" ref="N68:N81" si="8">IF(L68=""," ",IF(L68=M68,"√","×"))</f>
        <v xml:space="preserve"> </v>
      </c>
      <c r="O68" s="1"/>
    </row>
    <row r="69" spans="3:15" ht="14.25" customHeight="1">
      <c r="C69" s="1"/>
      <c r="D69" s="1" t="str">
        <f t="shared" si="6"/>
        <v xml:space="preserve"> </v>
      </c>
      <c r="E69" s="1"/>
      <c r="H69" s="1"/>
      <c r="I69" s="1" t="str">
        <f t="shared" si="7"/>
        <v xml:space="preserve"> </v>
      </c>
      <c r="J69" s="1"/>
      <c r="M69" s="1"/>
      <c r="N69" s="1" t="str">
        <f t="shared" si="8"/>
        <v xml:space="preserve"> </v>
      </c>
      <c r="O69" s="1"/>
    </row>
    <row r="70" spans="3:15" ht="14.25" customHeight="1">
      <c r="C70" s="1"/>
      <c r="D70" s="1" t="str">
        <f t="shared" si="6"/>
        <v xml:space="preserve"> </v>
      </c>
      <c r="E70" s="1"/>
      <c r="H70" s="1"/>
      <c r="I70" s="1" t="str">
        <f t="shared" si="7"/>
        <v xml:space="preserve"> </v>
      </c>
      <c r="J70" s="1"/>
      <c r="M70" s="1"/>
      <c r="N70" s="1" t="str">
        <f t="shared" si="8"/>
        <v xml:space="preserve"> </v>
      </c>
      <c r="O70" s="1"/>
    </row>
    <row r="71" spans="3:15" ht="14.25" customHeight="1">
      <c r="C71" s="1"/>
      <c r="D71" s="1" t="str">
        <f t="shared" si="6"/>
        <v xml:space="preserve"> </v>
      </c>
      <c r="E71" s="1"/>
      <c r="H71" s="1"/>
      <c r="I71" s="1" t="str">
        <f t="shared" si="7"/>
        <v xml:space="preserve"> </v>
      </c>
      <c r="J71" s="1"/>
      <c r="M71" s="1"/>
      <c r="N71" s="1" t="str">
        <f t="shared" si="8"/>
        <v xml:space="preserve"> </v>
      </c>
      <c r="O71" s="1"/>
    </row>
    <row r="72" spans="3:15" ht="14.25" customHeight="1">
      <c r="C72" s="1"/>
      <c r="D72" s="1" t="str">
        <f t="shared" si="6"/>
        <v xml:space="preserve"> </v>
      </c>
      <c r="E72" s="1"/>
      <c r="H72" s="1"/>
      <c r="I72" s="1" t="str">
        <f t="shared" si="7"/>
        <v xml:space="preserve"> </v>
      </c>
      <c r="J72" s="1"/>
      <c r="M72" s="1"/>
      <c r="N72" s="1" t="str">
        <f t="shared" si="8"/>
        <v xml:space="preserve"> </v>
      </c>
      <c r="O72" s="1"/>
    </row>
    <row r="73" spans="3:15" ht="14.25" customHeight="1">
      <c r="C73" s="1"/>
      <c r="D73" s="1" t="str">
        <f t="shared" si="6"/>
        <v xml:space="preserve"> </v>
      </c>
      <c r="E73" s="1"/>
      <c r="H73" s="1"/>
      <c r="I73" s="1" t="str">
        <f t="shared" si="7"/>
        <v xml:space="preserve"> </v>
      </c>
      <c r="J73" s="1"/>
      <c r="M73" s="1"/>
      <c r="N73" s="1" t="str">
        <f t="shared" si="8"/>
        <v xml:space="preserve"> </v>
      </c>
      <c r="O73" s="1"/>
    </row>
    <row r="74" spans="3:15" ht="14.25" customHeight="1">
      <c r="C74" s="1"/>
      <c r="D74" s="1" t="str">
        <f t="shared" si="6"/>
        <v xml:space="preserve"> </v>
      </c>
      <c r="E74" s="1"/>
      <c r="H74" s="1"/>
      <c r="I74" s="1" t="str">
        <f t="shared" si="7"/>
        <v xml:space="preserve"> </v>
      </c>
      <c r="J74" s="1"/>
      <c r="M74" s="1"/>
      <c r="N74" s="1" t="str">
        <f t="shared" si="8"/>
        <v xml:space="preserve"> </v>
      </c>
      <c r="O74" s="1"/>
    </row>
    <row r="75" spans="3:15" ht="14.25" customHeight="1">
      <c r="C75" s="1"/>
      <c r="D75" s="1" t="str">
        <f t="shared" si="6"/>
        <v xml:space="preserve"> </v>
      </c>
      <c r="E75" s="1"/>
      <c r="H75" s="1"/>
      <c r="I75" s="1" t="str">
        <f t="shared" si="7"/>
        <v xml:space="preserve"> </v>
      </c>
      <c r="J75" s="1"/>
      <c r="M75" s="1"/>
      <c r="N75" s="1" t="str">
        <f t="shared" si="8"/>
        <v xml:space="preserve"> </v>
      </c>
      <c r="O75" s="1"/>
    </row>
    <row r="76" spans="3:15" ht="14.25" customHeight="1">
      <c r="C76" s="1"/>
      <c r="D76" s="1" t="str">
        <f t="shared" si="6"/>
        <v xml:space="preserve"> </v>
      </c>
      <c r="E76" s="1"/>
      <c r="H76" s="1"/>
      <c r="I76" s="1" t="str">
        <f t="shared" si="7"/>
        <v xml:space="preserve"> </v>
      </c>
      <c r="J76" s="1"/>
      <c r="M76" s="1"/>
      <c r="N76" s="1" t="str">
        <f t="shared" si="8"/>
        <v xml:space="preserve"> </v>
      </c>
      <c r="O76" s="1"/>
    </row>
    <row r="77" spans="3:15" ht="14.25" customHeight="1">
      <c r="C77" s="1"/>
      <c r="D77" s="1" t="str">
        <f t="shared" si="6"/>
        <v xml:space="preserve"> </v>
      </c>
      <c r="E77" s="1"/>
      <c r="H77" s="1"/>
      <c r="I77" s="1" t="str">
        <f t="shared" si="7"/>
        <v xml:space="preserve"> </v>
      </c>
      <c r="J77" s="1"/>
      <c r="M77" s="1"/>
      <c r="N77" s="1" t="str">
        <f t="shared" si="8"/>
        <v xml:space="preserve"> </v>
      </c>
      <c r="O77" s="1"/>
    </row>
    <row r="78" spans="3:15" ht="14.25" customHeight="1">
      <c r="C78" s="1"/>
      <c r="D78" s="1" t="str">
        <f t="shared" si="6"/>
        <v xml:space="preserve"> </v>
      </c>
      <c r="E78" s="1"/>
      <c r="H78" s="1"/>
      <c r="I78" s="1" t="str">
        <f t="shared" si="7"/>
        <v xml:space="preserve"> </v>
      </c>
      <c r="J78" s="1"/>
      <c r="M78" s="1"/>
      <c r="N78" s="1" t="str">
        <f t="shared" si="8"/>
        <v xml:space="preserve"> </v>
      </c>
      <c r="O78" s="1"/>
    </row>
    <row r="79" spans="3:15" ht="14.25" customHeight="1">
      <c r="C79" s="1"/>
      <c r="D79" s="1" t="str">
        <f t="shared" si="6"/>
        <v xml:space="preserve"> </v>
      </c>
      <c r="E79" s="1"/>
      <c r="H79" s="1"/>
      <c r="I79" s="1" t="str">
        <f t="shared" si="7"/>
        <v xml:space="preserve"> </v>
      </c>
      <c r="J79" s="1"/>
      <c r="M79" s="1"/>
      <c r="N79" s="1" t="str">
        <f t="shared" si="8"/>
        <v xml:space="preserve"> </v>
      </c>
      <c r="O79" s="1"/>
    </row>
    <row r="80" spans="3:15" ht="14.25" customHeight="1">
      <c r="C80" s="1"/>
      <c r="D80" s="1" t="str">
        <f t="shared" si="6"/>
        <v xml:space="preserve"> </v>
      </c>
      <c r="E80" s="1"/>
      <c r="H80" s="1"/>
      <c r="I80" s="1" t="str">
        <f t="shared" si="7"/>
        <v xml:space="preserve"> </v>
      </c>
      <c r="J80" s="1"/>
      <c r="M80" s="1"/>
      <c r="N80" s="1" t="str">
        <f t="shared" si="8"/>
        <v xml:space="preserve"> </v>
      </c>
      <c r="O80" s="1"/>
    </row>
    <row r="81" spans="3:15" ht="14.25" customHeight="1">
      <c r="C81" s="1"/>
      <c r="D81" s="1" t="str">
        <f t="shared" si="6"/>
        <v xml:space="preserve"> </v>
      </c>
      <c r="E81" s="1"/>
      <c r="H81" s="1"/>
      <c r="I81" s="1" t="str">
        <f t="shared" si="7"/>
        <v xml:space="preserve"> </v>
      </c>
      <c r="J81" s="1"/>
      <c r="M81" s="1"/>
      <c r="N81" s="1" t="str">
        <f t="shared" si="8"/>
        <v xml:space="preserve"> </v>
      </c>
      <c r="O81" s="1"/>
    </row>
    <row r="82" spans="3:15" ht="14.25" customHeight="1">
      <c r="C82" s="1"/>
      <c r="D82" s="1" t="str">
        <f t="shared" si="6"/>
        <v xml:space="preserve"> </v>
      </c>
      <c r="E82" s="1"/>
      <c r="H82" s="1"/>
      <c r="I82" s="1" t="str">
        <f t="shared" si="7"/>
        <v xml:space="preserve"> </v>
      </c>
      <c r="J82" s="1"/>
    </row>
    <row r="83" spans="3:15" ht="14.25" customHeight="1">
      <c r="C83" s="1"/>
      <c r="D83" s="1" t="str">
        <f t="shared" si="6"/>
        <v xml:space="preserve"> </v>
      </c>
      <c r="E83" s="1"/>
      <c r="H83" s="1"/>
      <c r="I83" s="1" t="str">
        <f t="shared" si="7"/>
        <v xml:space="preserve"> </v>
      </c>
      <c r="J83" s="1"/>
    </row>
    <row r="84" spans="3:15" ht="14.25" customHeight="1">
      <c r="C84" s="1"/>
      <c r="D84" s="1" t="str">
        <f t="shared" si="6"/>
        <v xml:space="preserve"> </v>
      </c>
      <c r="E84" s="1"/>
      <c r="H84" s="1"/>
      <c r="I84" s="1" t="str">
        <f t="shared" si="7"/>
        <v xml:space="preserve"> </v>
      </c>
      <c r="J84" s="1"/>
    </row>
    <row r="85" spans="3:15" ht="14.25" customHeight="1">
      <c r="C85" s="1"/>
      <c r="D85" s="1" t="str">
        <f t="shared" si="6"/>
        <v xml:space="preserve"> </v>
      </c>
      <c r="E85" s="1"/>
      <c r="H85" s="1"/>
      <c r="I85" s="1" t="str">
        <f t="shared" si="7"/>
        <v xml:space="preserve"> </v>
      </c>
      <c r="J85" s="1"/>
    </row>
    <row r="86" spans="3:15" ht="14.25" customHeight="1">
      <c r="C86" s="1"/>
      <c r="D86" s="1" t="str">
        <f t="shared" si="6"/>
        <v xml:space="preserve"> </v>
      </c>
      <c r="E86" s="1"/>
      <c r="H86" s="1"/>
      <c r="I86" s="1" t="str">
        <f t="shared" si="7"/>
        <v xml:space="preserve"> </v>
      </c>
      <c r="J86" s="1"/>
    </row>
    <row r="87" spans="3:15" ht="14.25" customHeight="1">
      <c r="C87" s="1"/>
      <c r="D87" s="1" t="str">
        <f t="shared" si="6"/>
        <v xml:space="preserve"> </v>
      </c>
      <c r="E87" s="1"/>
      <c r="H87" s="1"/>
      <c r="I87" s="1" t="str">
        <f t="shared" si="7"/>
        <v xml:space="preserve"> </v>
      </c>
      <c r="J87" s="1"/>
    </row>
    <row r="88" spans="3:15" ht="14.25" customHeight="1">
      <c r="C88" s="1"/>
      <c r="D88" s="1" t="str">
        <f t="shared" si="6"/>
        <v xml:space="preserve"> </v>
      </c>
      <c r="E88" s="1"/>
      <c r="H88" s="1"/>
      <c r="I88" s="1" t="str">
        <f t="shared" si="7"/>
        <v xml:space="preserve"> </v>
      </c>
      <c r="J88" s="1"/>
    </row>
    <row r="89" spans="3:15" ht="14.25" customHeight="1">
      <c r="C89" s="1"/>
      <c r="D89" s="1" t="str">
        <f t="shared" si="6"/>
        <v xml:space="preserve"> </v>
      </c>
      <c r="E89" s="1"/>
      <c r="H89" s="1"/>
      <c r="I89" s="1" t="str">
        <f t="shared" si="7"/>
        <v xml:space="preserve"> </v>
      </c>
      <c r="J89" s="1"/>
    </row>
    <row r="90" spans="3:15" ht="14.25" customHeight="1">
      <c r="C90" s="1"/>
      <c r="D90" s="1" t="str">
        <f t="shared" si="6"/>
        <v xml:space="preserve"> </v>
      </c>
      <c r="E90" s="1"/>
      <c r="H90" s="1"/>
      <c r="I90" s="1" t="str">
        <f t="shared" si="7"/>
        <v xml:space="preserve"> </v>
      </c>
      <c r="J90" s="1"/>
    </row>
    <row r="91" spans="3:15" ht="14.25" customHeight="1">
      <c r="C91" s="1"/>
      <c r="D91" s="1" t="str">
        <f t="shared" si="6"/>
        <v xml:space="preserve"> </v>
      </c>
      <c r="E91" s="1"/>
      <c r="H91" s="1"/>
      <c r="I91" s="1" t="str">
        <f t="shared" si="7"/>
        <v xml:space="preserve"> </v>
      </c>
      <c r="J91" s="1"/>
    </row>
    <row r="92" spans="3:15" ht="14.25" customHeight="1">
      <c r="E92" s="1"/>
      <c r="J92" s="1"/>
      <c r="O92" s="1">
        <f>SUM(O3:O91)</f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9713-B7EF-E844-BC08-7EB8CF9817E7}">
  <dimension ref="A1:T98"/>
  <sheetViews>
    <sheetView zoomScale="92" workbookViewId="0"/>
  </sheetViews>
  <sheetFormatPr baseColWidth="10" defaultRowHeight="14.25" customHeight="1"/>
  <cols>
    <col min="1" max="1" width="6.1640625" customWidth="1"/>
    <col min="2" max="2" width="21.33203125" customWidth="1"/>
    <col min="3" max="3" width="10.83203125" hidden="1" customWidth="1"/>
    <col min="5" max="5" width="10.83203125" hidden="1" customWidth="1"/>
    <col min="6" max="6" width="5.6640625" bestFit="1" customWidth="1"/>
    <col min="7" max="7" width="21.83203125" customWidth="1"/>
    <col min="8" max="8" width="10.83203125" hidden="1" customWidth="1"/>
    <col min="10" max="10" width="10.83203125" hidden="1" customWidth="1"/>
    <col min="11" max="11" width="6.6640625" bestFit="1" customWidth="1"/>
    <col min="12" max="12" width="21.33203125" customWidth="1"/>
    <col min="13" max="13" width="10.83203125" hidden="1" customWidth="1"/>
    <col min="15" max="15" width="10.83203125" hidden="1" customWidth="1"/>
    <col min="16" max="16" width="18.5" customWidth="1"/>
    <col min="17" max="17" width="21.5" customWidth="1"/>
  </cols>
  <sheetData>
    <row r="1" spans="1:20" ht="14.25" customHeight="1">
      <c r="A1" s="21" t="s">
        <v>2802</v>
      </c>
      <c r="B1" s="2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20" ht="14.25" customHeight="1" thickBot="1">
      <c r="A2" s="22" t="s">
        <v>2690</v>
      </c>
      <c r="B2" s="2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20" ht="14.25" customHeight="1" thickBot="1">
      <c r="A3" s="12" t="s">
        <v>2674</v>
      </c>
      <c r="B3" s="13" t="s">
        <v>2697</v>
      </c>
      <c r="C3" s="13" t="s">
        <v>2698</v>
      </c>
      <c r="D3" s="14" t="s">
        <v>2702</v>
      </c>
      <c r="E3" s="31"/>
      <c r="F3" s="12" t="s">
        <v>2674</v>
      </c>
      <c r="G3" s="13" t="s">
        <v>2697</v>
      </c>
      <c r="H3" s="13" t="s">
        <v>2672</v>
      </c>
      <c r="I3" s="14" t="s">
        <v>2702</v>
      </c>
      <c r="J3" s="31"/>
      <c r="K3" s="12" t="s">
        <v>2674</v>
      </c>
      <c r="L3" s="13" t="s">
        <v>2697</v>
      </c>
      <c r="M3" s="13" t="s">
        <v>2672</v>
      </c>
      <c r="N3" s="14" t="s">
        <v>2702</v>
      </c>
      <c r="P3" s="19" t="s">
        <v>2703</v>
      </c>
      <c r="Q3" s="20"/>
      <c r="R3" s="20"/>
      <c r="S3" s="20"/>
      <c r="T3" s="20"/>
    </row>
    <row r="4" spans="1:20" ht="14.25" customHeight="1">
      <c r="A4" s="2">
        <v>746</v>
      </c>
      <c r="B4" s="25"/>
      <c r="C4" t="s">
        <v>2803</v>
      </c>
      <c r="D4" s="1" t="str">
        <f>IF(B4=""," ",IF(B4=C4,"√","×"))</f>
        <v xml:space="preserve"> </v>
      </c>
      <c r="E4" s="1">
        <f>IF(D4="√",1,0)</f>
        <v>0</v>
      </c>
      <c r="F4" s="2">
        <v>840</v>
      </c>
      <c r="G4" s="25"/>
      <c r="H4" t="s">
        <v>2896</v>
      </c>
      <c r="I4" s="1" t="str">
        <f>IF(G4=""," ",IF(G4=H4,"√","×"))</f>
        <v xml:space="preserve"> </v>
      </c>
      <c r="J4" s="1">
        <f>IF(I4="√",1,0)</f>
        <v>0</v>
      </c>
      <c r="K4" s="2">
        <v>934</v>
      </c>
      <c r="L4" s="25"/>
      <c r="M4" t="s">
        <v>2990</v>
      </c>
      <c r="N4" s="1" t="str">
        <f>IF(L4=""," ",IF(L4=M4,"√","×"))</f>
        <v xml:space="preserve"> </v>
      </c>
      <c r="O4" s="1">
        <f>IF(N4="√",1,0)</f>
        <v>0</v>
      </c>
      <c r="P4" s="6" t="s">
        <v>2699</v>
      </c>
      <c r="Q4" s="7">
        <v>268</v>
      </c>
    </row>
    <row r="5" spans="1:20" ht="14.25" customHeight="1">
      <c r="A5" s="2">
        <v>747</v>
      </c>
      <c r="B5" s="25"/>
      <c r="C5" t="s">
        <v>2804</v>
      </c>
      <c r="D5" s="1" t="str">
        <f t="shared" ref="D5:D68" si="0">IF(B5=""," ",IF(B5=C5,"√","×"))</f>
        <v xml:space="preserve"> </v>
      </c>
      <c r="E5" s="1">
        <f t="shared" ref="E5:E68" si="1">IF(D5="√",1,0)</f>
        <v>0</v>
      </c>
      <c r="F5" s="2">
        <v>841</v>
      </c>
      <c r="G5" s="25"/>
      <c r="H5" t="s">
        <v>2897</v>
      </c>
      <c r="I5" s="1" t="str">
        <f t="shared" ref="I5:I68" si="2">IF(G5=""," ",IF(G5=H5,"√","×"))</f>
        <v xml:space="preserve"> </v>
      </c>
      <c r="J5" s="1">
        <f t="shared" ref="J5:J68" si="3">IF(I5="√",1,0)</f>
        <v>0</v>
      </c>
      <c r="K5" s="2">
        <v>935</v>
      </c>
      <c r="L5" s="25"/>
      <c r="M5" t="s">
        <v>2991</v>
      </c>
      <c r="N5" s="1" t="str">
        <f t="shared" ref="N5:N68" si="4">IF(L5=""," ",IF(L5=M5,"√","×"))</f>
        <v xml:space="preserve"> </v>
      </c>
      <c r="O5" s="1">
        <f t="shared" ref="O5:O68" si="5">IF(N5="√",1,0)</f>
        <v>0</v>
      </c>
      <c r="P5" s="8" t="s">
        <v>2700</v>
      </c>
      <c r="Q5" s="9">
        <f>$E$98+$J$98+$O$84</f>
        <v>0</v>
      </c>
    </row>
    <row r="6" spans="1:20" ht="14.25" customHeight="1" thickBot="1">
      <c r="A6" s="2">
        <v>748</v>
      </c>
      <c r="B6" s="25"/>
      <c r="C6" t="s">
        <v>2805</v>
      </c>
      <c r="D6" s="1" t="str">
        <f t="shared" si="0"/>
        <v xml:space="preserve"> </v>
      </c>
      <c r="E6" s="1">
        <f t="shared" si="1"/>
        <v>0</v>
      </c>
      <c r="F6" s="2">
        <v>842</v>
      </c>
      <c r="G6" s="25"/>
      <c r="H6" t="s">
        <v>2898</v>
      </c>
      <c r="I6" s="1" t="str">
        <f t="shared" si="2"/>
        <v xml:space="preserve"> </v>
      </c>
      <c r="J6" s="1">
        <f t="shared" si="3"/>
        <v>0</v>
      </c>
      <c r="K6" s="2">
        <v>936</v>
      </c>
      <c r="L6" s="25"/>
      <c r="M6" t="s">
        <v>2992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20" ht="14.25" customHeight="1">
      <c r="A7" s="2">
        <v>749</v>
      </c>
      <c r="B7" s="25"/>
      <c r="C7" t="s">
        <v>2806</v>
      </c>
      <c r="D7" s="1" t="str">
        <f t="shared" si="0"/>
        <v xml:space="preserve"> </v>
      </c>
      <c r="E7" s="1">
        <f t="shared" si="1"/>
        <v>0</v>
      </c>
      <c r="F7" s="2">
        <v>843</v>
      </c>
      <c r="G7" s="25"/>
      <c r="H7" t="s">
        <v>2899</v>
      </c>
      <c r="I7" s="1" t="str">
        <f t="shared" si="2"/>
        <v xml:space="preserve"> </v>
      </c>
      <c r="J7" s="1">
        <f t="shared" si="3"/>
        <v>0</v>
      </c>
      <c r="K7" s="2">
        <v>937</v>
      </c>
      <c r="L7" s="25"/>
      <c r="M7" t="s">
        <v>2993</v>
      </c>
      <c r="N7" s="1" t="str">
        <f t="shared" si="4"/>
        <v xml:space="preserve"> </v>
      </c>
      <c r="O7" s="1">
        <f t="shared" si="5"/>
        <v>0</v>
      </c>
    </row>
    <row r="8" spans="1:20" ht="14.25" customHeight="1">
      <c r="A8" s="2">
        <v>750</v>
      </c>
      <c r="B8" s="26"/>
      <c r="C8" t="s">
        <v>2807</v>
      </c>
      <c r="D8" s="1" t="str">
        <f>IF(B8=""," ",IF(OR(B8="group organiser",B8="group organizer"),"√","×"))</f>
        <v xml:space="preserve"> </v>
      </c>
      <c r="E8" s="1">
        <f t="shared" si="1"/>
        <v>0</v>
      </c>
      <c r="F8" s="2">
        <v>844</v>
      </c>
      <c r="G8" s="25"/>
      <c r="H8" t="s">
        <v>2900</v>
      </c>
      <c r="I8" s="1" t="str">
        <f t="shared" si="2"/>
        <v xml:space="preserve"> </v>
      </c>
      <c r="J8" s="1">
        <f t="shared" si="3"/>
        <v>0</v>
      </c>
      <c r="K8" s="2">
        <v>938</v>
      </c>
      <c r="L8" s="25"/>
      <c r="M8" t="s">
        <v>2994</v>
      </c>
      <c r="N8" s="1" t="str">
        <f t="shared" si="4"/>
        <v xml:space="preserve"> </v>
      </c>
      <c r="O8" s="1">
        <f t="shared" si="5"/>
        <v>0</v>
      </c>
    </row>
    <row r="9" spans="1:20" ht="14.25" customHeight="1">
      <c r="A9" s="2">
        <v>751</v>
      </c>
      <c r="B9" s="25"/>
      <c r="C9" t="s">
        <v>2808</v>
      </c>
      <c r="D9" s="1" t="str">
        <f t="shared" si="0"/>
        <v xml:space="preserve"> </v>
      </c>
      <c r="E9" s="1">
        <f t="shared" si="1"/>
        <v>0</v>
      </c>
      <c r="F9" s="2">
        <v>845</v>
      </c>
      <c r="G9" s="25"/>
      <c r="H9" t="s">
        <v>2901</v>
      </c>
      <c r="I9" s="1" t="str">
        <f t="shared" si="2"/>
        <v xml:space="preserve"> </v>
      </c>
      <c r="J9" s="1">
        <f t="shared" si="3"/>
        <v>0</v>
      </c>
      <c r="K9" s="2">
        <v>939</v>
      </c>
      <c r="L9" s="25"/>
      <c r="M9" t="s">
        <v>2995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752</v>
      </c>
      <c r="B10" s="25"/>
      <c r="C10" t="s">
        <v>2809</v>
      </c>
      <c r="D10" s="1" t="str">
        <f t="shared" si="0"/>
        <v xml:space="preserve"> </v>
      </c>
      <c r="E10" s="1">
        <f t="shared" si="1"/>
        <v>0</v>
      </c>
      <c r="F10" s="2">
        <v>846</v>
      </c>
      <c r="G10" s="25"/>
      <c r="H10" t="s">
        <v>2902</v>
      </c>
      <c r="I10" s="1" t="str">
        <f t="shared" si="2"/>
        <v xml:space="preserve"> </v>
      </c>
      <c r="J10" s="1">
        <f t="shared" si="3"/>
        <v>0</v>
      </c>
      <c r="K10" s="2">
        <v>940</v>
      </c>
      <c r="L10" s="25"/>
      <c r="M10" t="s">
        <v>2996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753</v>
      </c>
      <c r="B11" s="25"/>
      <c r="C11" t="s">
        <v>2810</v>
      </c>
      <c r="D11" s="1" t="str">
        <f t="shared" si="0"/>
        <v xml:space="preserve"> </v>
      </c>
      <c r="E11" s="1">
        <f t="shared" si="1"/>
        <v>0</v>
      </c>
      <c r="F11" s="2">
        <v>847</v>
      </c>
      <c r="G11" s="25"/>
      <c r="H11" t="s">
        <v>2903</v>
      </c>
      <c r="I11" s="1" t="str">
        <f t="shared" si="2"/>
        <v xml:space="preserve"> </v>
      </c>
      <c r="J11" s="1">
        <f t="shared" si="3"/>
        <v>0</v>
      </c>
      <c r="K11" s="2">
        <v>941</v>
      </c>
      <c r="L11" s="25"/>
      <c r="M11" t="s">
        <v>2997</v>
      </c>
      <c r="N11" s="1" t="str">
        <f t="shared" si="4"/>
        <v xml:space="preserve"> </v>
      </c>
      <c r="O11" s="1">
        <f t="shared" si="5"/>
        <v>0</v>
      </c>
    </row>
    <row r="12" spans="1:20" ht="14.25" customHeight="1">
      <c r="A12" s="2">
        <v>754</v>
      </c>
      <c r="B12" s="25"/>
      <c r="C12" t="s">
        <v>2811</v>
      </c>
      <c r="D12" s="1" t="str">
        <f t="shared" si="0"/>
        <v xml:space="preserve"> </v>
      </c>
      <c r="E12" s="1">
        <f t="shared" si="1"/>
        <v>0</v>
      </c>
      <c r="F12" s="2">
        <v>848</v>
      </c>
      <c r="G12" s="25"/>
      <c r="H12" t="s">
        <v>2904</v>
      </c>
      <c r="I12" s="1" t="str">
        <f t="shared" si="2"/>
        <v xml:space="preserve"> </v>
      </c>
      <c r="J12" s="1">
        <f t="shared" si="3"/>
        <v>0</v>
      </c>
      <c r="K12" s="2">
        <v>942</v>
      </c>
      <c r="L12" s="25"/>
      <c r="M12" t="s">
        <v>2998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755</v>
      </c>
      <c r="B13" s="25"/>
      <c r="C13" t="s">
        <v>2812</v>
      </c>
      <c r="D13" s="1" t="str">
        <f t="shared" si="0"/>
        <v xml:space="preserve"> </v>
      </c>
      <c r="E13" s="1">
        <f t="shared" si="1"/>
        <v>0</v>
      </c>
      <c r="F13" s="2">
        <v>849</v>
      </c>
      <c r="G13" s="25"/>
      <c r="H13" t="s">
        <v>2905</v>
      </c>
      <c r="I13" s="1" t="str">
        <f t="shared" si="2"/>
        <v xml:space="preserve"> </v>
      </c>
      <c r="J13" s="1">
        <f t="shared" si="3"/>
        <v>0</v>
      </c>
      <c r="K13" s="2">
        <v>943</v>
      </c>
      <c r="L13" s="25"/>
      <c r="M13" t="s">
        <v>2999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756</v>
      </c>
      <c r="B14" s="25"/>
      <c r="C14" t="s">
        <v>2813</v>
      </c>
      <c r="D14" s="1" t="str">
        <f t="shared" si="0"/>
        <v xml:space="preserve"> </v>
      </c>
      <c r="E14" s="1">
        <f t="shared" si="1"/>
        <v>0</v>
      </c>
      <c r="F14" s="2">
        <v>850</v>
      </c>
      <c r="G14" s="25"/>
      <c r="H14" t="s">
        <v>2906</v>
      </c>
      <c r="I14" s="1" t="str">
        <f t="shared" si="2"/>
        <v xml:space="preserve"> </v>
      </c>
      <c r="J14" s="1">
        <f t="shared" si="3"/>
        <v>0</v>
      </c>
      <c r="K14" s="2">
        <v>944</v>
      </c>
      <c r="L14" s="25"/>
      <c r="M14" t="s">
        <v>3000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757</v>
      </c>
      <c r="B15" s="25"/>
      <c r="C15" t="s">
        <v>2814</v>
      </c>
      <c r="D15" s="1" t="str">
        <f t="shared" si="0"/>
        <v xml:space="preserve"> </v>
      </c>
      <c r="E15" s="1">
        <f t="shared" si="1"/>
        <v>0</v>
      </c>
      <c r="F15" s="2">
        <v>851</v>
      </c>
      <c r="G15" s="25"/>
      <c r="H15" t="s">
        <v>2907</v>
      </c>
      <c r="I15" s="1" t="str">
        <f t="shared" si="2"/>
        <v xml:space="preserve"> </v>
      </c>
      <c r="J15" s="1">
        <f t="shared" si="3"/>
        <v>0</v>
      </c>
      <c r="K15" s="2">
        <v>945</v>
      </c>
      <c r="L15" s="25"/>
      <c r="M15" t="s">
        <v>3001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758</v>
      </c>
      <c r="B16" s="25"/>
      <c r="C16" t="s">
        <v>2815</v>
      </c>
      <c r="D16" s="1" t="str">
        <f t="shared" si="0"/>
        <v xml:space="preserve"> </v>
      </c>
      <c r="E16" s="1">
        <f t="shared" si="1"/>
        <v>0</v>
      </c>
      <c r="F16" s="2">
        <v>852</v>
      </c>
      <c r="G16" s="25"/>
      <c r="H16" t="s">
        <v>2908</v>
      </c>
      <c r="I16" s="1" t="str">
        <f t="shared" si="2"/>
        <v xml:space="preserve"> </v>
      </c>
      <c r="J16" s="1">
        <f t="shared" si="3"/>
        <v>0</v>
      </c>
      <c r="K16" s="2">
        <v>946</v>
      </c>
      <c r="L16" s="25"/>
      <c r="M16" t="s">
        <v>3002</v>
      </c>
      <c r="N16" s="1" t="str">
        <f t="shared" si="4"/>
        <v xml:space="preserve"> </v>
      </c>
      <c r="O16" s="1">
        <f t="shared" si="5"/>
        <v>0</v>
      </c>
    </row>
    <row r="17" spans="1:15" ht="14.25" customHeight="1">
      <c r="A17" s="2">
        <v>759</v>
      </c>
      <c r="B17" s="25"/>
      <c r="C17" t="s">
        <v>2816</v>
      </c>
      <c r="D17" s="1" t="str">
        <f>IF(B17=""," ",IF(OR(B17=C17,B17="licence to drive"),"√","×"))</f>
        <v xml:space="preserve"> </v>
      </c>
      <c r="E17" s="1">
        <f t="shared" si="1"/>
        <v>0</v>
      </c>
      <c r="F17" s="2">
        <v>853</v>
      </c>
      <c r="G17" s="25"/>
      <c r="H17" t="s">
        <v>2909</v>
      </c>
      <c r="I17" s="1" t="str">
        <f t="shared" si="2"/>
        <v xml:space="preserve"> </v>
      </c>
      <c r="J17" s="1">
        <f t="shared" si="3"/>
        <v>0</v>
      </c>
      <c r="K17" s="2">
        <v>947</v>
      </c>
      <c r="L17" s="25"/>
      <c r="M17" t="s">
        <v>3003</v>
      </c>
      <c r="N17" s="1" t="str">
        <f t="shared" si="4"/>
        <v xml:space="preserve"> </v>
      </c>
      <c r="O17" s="1">
        <f t="shared" si="5"/>
        <v>0</v>
      </c>
    </row>
    <row r="18" spans="1:15" ht="14.25" customHeight="1">
      <c r="A18" s="2">
        <v>760</v>
      </c>
      <c r="B18" s="25"/>
      <c r="C18" t="s">
        <v>2817</v>
      </c>
      <c r="D18" s="1" t="str">
        <f t="shared" si="0"/>
        <v xml:space="preserve"> </v>
      </c>
      <c r="E18" s="1">
        <f t="shared" si="1"/>
        <v>0</v>
      </c>
      <c r="F18" s="2">
        <v>854</v>
      </c>
      <c r="G18" s="25"/>
      <c r="H18" t="s">
        <v>2910</v>
      </c>
      <c r="I18" s="1" t="str">
        <f t="shared" si="2"/>
        <v xml:space="preserve"> </v>
      </c>
      <c r="J18" s="1">
        <f t="shared" si="3"/>
        <v>0</v>
      </c>
      <c r="K18" s="2">
        <v>948</v>
      </c>
      <c r="L18" s="25"/>
      <c r="M18" t="s">
        <v>3004</v>
      </c>
      <c r="N18" s="1" t="str">
        <f t="shared" si="4"/>
        <v xml:space="preserve"> </v>
      </c>
      <c r="O18" s="1">
        <f t="shared" si="5"/>
        <v>0</v>
      </c>
    </row>
    <row r="19" spans="1:15" ht="14.25" customHeight="1">
      <c r="A19" s="2">
        <v>761</v>
      </c>
      <c r="B19" s="25"/>
      <c r="C19" t="s">
        <v>2818</v>
      </c>
      <c r="D19" s="1" t="str">
        <f t="shared" si="0"/>
        <v xml:space="preserve"> </v>
      </c>
      <c r="E19" s="1">
        <f t="shared" si="1"/>
        <v>0</v>
      </c>
      <c r="F19" s="2">
        <v>855</v>
      </c>
      <c r="G19" s="25"/>
      <c r="H19" t="s">
        <v>2911</v>
      </c>
      <c r="I19" s="1" t="str">
        <f t="shared" si="2"/>
        <v xml:space="preserve"> </v>
      </c>
      <c r="J19" s="1">
        <f t="shared" si="3"/>
        <v>0</v>
      </c>
      <c r="K19" s="2">
        <v>949</v>
      </c>
      <c r="L19" s="25"/>
      <c r="M19" t="s">
        <v>3005</v>
      </c>
      <c r="N19" s="1" t="str">
        <f t="shared" si="4"/>
        <v xml:space="preserve"> </v>
      </c>
      <c r="O19" s="1">
        <f t="shared" si="5"/>
        <v>0</v>
      </c>
    </row>
    <row r="20" spans="1:15" ht="14.25" customHeight="1">
      <c r="A20" s="2">
        <v>762</v>
      </c>
      <c r="B20" s="25"/>
      <c r="C20" t="s">
        <v>2819</v>
      </c>
      <c r="D20" s="1" t="str">
        <f t="shared" si="0"/>
        <v xml:space="preserve"> </v>
      </c>
      <c r="E20" s="1">
        <f t="shared" si="1"/>
        <v>0</v>
      </c>
      <c r="F20" s="2">
        <v>856</v>
      </c>
      <c r="G20" s="25"/>
      <c r="H20" t="s">
        <v>2912</v>
      </c>
      <c r="I20" s="1" t="str">
        <f t="shared" si="2"/>
        <v xml:space="preserve"> </v>
      </c>
      <c r="J20" s="1">
        <f t="shared" si="3"/>
        <v>0</v>
      </c>
      <c r="K20" s="2">
        <v>950</v>
      </c>
      <c r="L20" s="25"/>
      <c r="M20" t="s">
        <v>3006</v>
      </c>
      <c r="N20" s="1" t="str">
        <f t="shared" si="4"/>
        <v xml:space="preserve"> </v>
      </c>
      <c r="O20" s="1">
        <f t="shared" si="5"/>
        <v>0</v>
      </c>
    </row>
    <row r="21" spans="1:15" ht="14.25" customHeight="1">
      <c r="A21" s="2">
        <v>763</v>
      </c>
      <c r="B21" s="25"/>
      <c r="C21" t="s">
        <v>2820</v>
      </c>
      <c r="D21" s="1" t="str">
        <f t="shared" si="0"/>
        <v xml:space="preserve"> </v>
      </c>
      <c r="E21" s="1">
        <f t="shared" si="1"/>
        <v>0</v>
      </c>
      <c r="F21" s="2">
        <v>857</v>
      </c>
      <c r="G21" s="25"/>
      <c r="H21" t="s">
        <v>2913</v>
      </c>
      <c r="I21" s="1" t="str">
        <f t="shared" si="2"/>
        <v xml:space="preserve"> </v>
      </c>
      <c r="J21" s="1">
        <f t="shared" si="3"/>
        <v>0</v>
      </c>
      <c r="K21" s="2">
        <v>951</v>
      </c>
      <c r="L21" s="25"/>
      <c r="M21" t="s">
        <v>3007</v>
      </c>
      <c r="N21" s="1" t="str">
        <f t="shared" si="4"/>
        <v xml:space="preserve"> </v>
      </c>
      <c r="O21" s="1">
        <f t="shared" si="5"/>
        <v>0</v>
      </c>
    </row>
    <row r="22" spans="1:15" ht="14.25" customHeight="1">
      <c r="A22" s="2">
        <v>764</v>
      </c>
      <c r="B22" s="25"/>
      <c r="C22" t="s">
        <v>2821</v>
      </c>
      <c r="D22" s="1" t="str">
        <f t="shared" si="0"/>
        <v xml:space="preserve"> </v>
      </c>
      <c r="E22" s="1">
        <f t="shared" si="1"/>
        <v>0</v>
      </c>
      <c r="F22" s="2">
        <v>858</v>
      </c>
      <c r="G22" s="25"/>
      <c r="H22" t="s">
        <v>2914</v>
      </c>
      <c r="I22" s="1" t="str">
        <f t="shared" si="2"/>
        <v xml:space="preserve"> </v>
      </c>
      <c r="J22" s="1">
        <f t="shared" si="3"/>
        <v>0</v>
      </c>
      <c r="K22" s="2">
        <v>952</v>
      </c>
      <c r="L22" s="25"/>
      <c r="M22" t="s">
        <v>3008</v>
      </c>
      <c r="N22" s="1" t="str">
        <f t="shared" si="4"/>
        <v xml:space="preserve"> </v>
      </c>
      <c r="O22" s="1">
        <f t="shared" si="5"/>
        <v>0</v>
      </c>
    </row>
    <row r="23" spans="1:15" ht="14.25" customHeight="1">
      <c r="A23" s="2">
        <v>765</v>
      </c>
      <c r="B23" s="25"/>
      <c r="C23" t="s">
        <v>2822</v>
      </c>
      <c r="D23" s="1" t="str">
        <f t="shared" si="0"/>
        <v xml:space="preserve"> </v>
      </c>
      <c r="E23" s="1">
        <f t="shared" si="1"/>
        <v>0</v>
      </c>
      <c r="F23" s="2">
        <v>859</v>
      </c>
      <c r="G23" s="25"/>
      <c r="H23" t="s">
        <v>2915</v>
      </c>
      <c r="I23" s="1" t="str">
        <f t="shared" si="2"/>
        <v xml:space="preserve"> </v>
      </c>
      <c r="J23" s="1">
        <f t="shared" si="3"/>
        <v>0</v>
      </c>
      <c r="K23" s="2">
        <v>953</v>
      </c>
      <c r="L23" s="25"/>
      <c r="M23" t="s">
        <v>3009</v>
      </c>
      <c r="N23" s="1" t="str">
        <f t="shared" si="4"/>
        <v xml:space="preserve"> </v>
      </c>
      <c r="O23" s="1">
        <f t="shared" si="5"/>
        <v>0</v>
      </c>
    </row>
    <row r="24" spans="1:15" ht="14.25" customHeight="1">
      <c r="A24" s="2">
        <v>766</v>
      </c>
      <c r="B24" s="25"/>
      <c r="C24" t="s">
        <v>2823</v>
      </c>
      <c r="D24" s="1" t="str">
        <f t="shared" si="0"/>
        <v xml:space="preserve"> </v>
      </c>
      <c r="E24" s="1">
        <f t="shared" si="1"/>
        <v>0</v>
      </c>
      <c r="F24" s="2">
        <v>860</v>
      </c>
      <c r="G24" s="25"/>
      <c r="H24" t="s">
        <v>2916</v>
      </c>
      <c r="I24" s="1" t="str">
        <f t="shared" si="2"/>
        <v xml:space="preserve"> </v>
      </c>
      <c r="J24" s="1">
        <f t="shared" si="3"/>
        <v>0</v>
      </c>
      <c r="K24" s="2">
        <v>954</v>
      </c>
      <c r="L24" s="25"/>
      <c r="M24" t="s">
        <v>3010</v>
      </c>
      <c r="N24" s="1" t="str">
        <f t="shared" si="4"/>
        <v xml:space="preserve"> </v>
      </c>
      <c r="O24" s="1">
        <f t="shared" si="5"/>
        <v>0</v>
      </c>
    </row>
    <row r="25" spans="1:15" ht="14.25" customHeight="1">
      <c r="A25" s="2">
        <v>767</v>
      </c>
      <c r="B25" s="25"/>
      <c r="C25" t="s">
        <v>2824</v>
      </c>
      <c r="D25" s="1" t="str">
        <f t="shared" si="0"/>
        <v xml:space="preserve"> </v>
      </c>
      <c r="E25" s="1">
        <f t="shared" si="1"/>
        <v>0</v>
      </c>
      <c r="F25" s="2">
        <v>861</v>
      </c>
      <c r="G25" s="25"/>
      <c r="H25" t="s">
        <v>2917</v>
      </c>
      <c r="I25" s="1" t="str">
        <f t="shared" si="2"/>
        <v xml:space="preserve"> </v>
      </c>
      <c r="J25" s="1">
        <f t="shared" si="3"/>
        <v>0</v>
      </c>
      <c r="K25" s="2">
        <v>955</v>
      </c>
      <c r="L25" s="25"/>
      <c r="M25" t="s">
        <v>3011</v>
      </c>
      <c r="N25" s="1" t="str">
        <f t="shared" si="4"/>
        <v xml:space="preserve"> </v>
      </c>
      <c r="O25" s="1">
        <f t="shared" si="5"/>
        <v>0</v>
      </c>
    </row>
    <row r="26" spans="1:15" ht="14.25" customHeight="1">
      <c r="A26" s="2">
        <v>768</v>
      </c>
      <c r="B26" s="25"/>
      <c r="C26" t="s">
        <v>2825</v>
      </c>
      <c r="D26" s="1" t="str">
        <f t="shared" si="0"/>
        <v xml:space="preserve"> </v>
      </c>
      <c r="E26" s="1">
        <f t="shared" si="1"/>
        <v>0</v>
      </c>
      <c r="F26" s="2">
        <v>862</v>
      </c>
      <c r="G26" s="25"/>
      <c r="H26" t="s">
        <v>2918</v>
      </c>
      <c r="I26" s="1" t="str">
        <f t="shared" si="2"/>
        <v xml:space="preserve"> </v>
      </c>
      <c r="J26" s="1">
        <f t="shared" si="3"/>
        <v>0</v>
      </c>
      <c r="K26" s="2">
        <v>956</v>
      </c>
      <c r="L26" s="25"/>
      <c r="M26" t="s">
        <v>3012</v>
      </c>
      <c r="N26" s="1" t="str">
        <f t="shared" si="4"/>
        <v xml:space="preserve"> </v>
      </c>
      <c r="O26" s="1">
        <f t="shared" si="5"/>
        <v>0</v>
      </c>
    </row>
    <row r="27" spans="1:15" ht="14.25" customHeight="1">
      <c r="A27" s="2">
        <v>769</v>
      </c>
      <c r="B27" s="25"/>
      <c r="C27" t="s">
        <v>2826</v>
      </c>
      <c r="D27" s="1" t="str">
        <f t="shared" si="0"/>
        <v xml:space="preserve"> </v>
      </c>
      <c r="E27" s="1">
        <f t="shared" si="1"/>
        <v>0</v>
      </c>
      <c r="F27" s="2">
        <v>863</v>
      </c>
      <c r="G27" s="25"/>
      <c r="H27" t="s">
        <v>2919</v>
      </c>
      <c r="I27" s="1" t="str">
        <f t="shared" si="2"/>
        <v xml:space="preserve"> </v>
      </c>
      <c r="J27" s="1">
        <f t="shared" si="3"/>
        <v>0</v>
      </c>
      <c r="K27" s="2">
        <v>957</v>
      </c>
      <c r="L27" s="25"/>
      <c r="M27" t="s">
        <v>3013</v>
      </c>
      <c r="N27" s="1" t="str">
        <f t="shared" si="4"/>
        <v xml:space="preserve"> </v>
      </c>
      <c r="O27" s="1">
        <f t="shared" si="5"/>
        <v>0</v>
      </c>
    </row>
    <row r="28" spans="1:15" ht="14.25" customHeight="1">
      <c r="A28" s="2">
        <v>770</v>
      </c>
      <c r="B28" s="25"/>
      <c r="C28" t="s">
        <v>2827</v>
      </c>
      <c r="D28" s="1" t="str">
        <f t="shared" si="0"/>
        <v xml:space="preserve"> </v>
      </c>
      <c r="E28" s="1">
        <f t="shared" si="1"/>
        <v>0</v>
      </c>
      <c r="F28" s="2">
        <v>864</v>
      </c>
      <c r="G28" s="25"/>
      <c r="H28" t="s">
        <v>2920</v>
      </c>
      <c r="I28" s="1" t="str">
        <f t="shared" si="2"/>
        <v xml:space="preserve"> </v>
      </c>
      <c r="J28" s="1">
        <f t="shared" si="3"/>
        <v>0</v>
      </c>
      <c r="K28" s="2">
        <v>958</v>
      </c>
      <c r="L28" s="25"/>
      <c r="M28" t="s">
        <v>3014</v>
      </c>
      <c r="N28" s="1" t="str">
        <f t="shared" si="4"/>
        <v xml:space="preserve"> </v>
      </c>
      <c r="O28" s="1">
        <f t="shared" si="5"/>
        <v>0</v>
      </c>
    </row>
    <row r="29" spans="1:15" ht="14.25" customHeight="1">
      <c r="A29" s="2">
        <v>771</v>
      </c>
      <c r="B29" s="25"/>
      <c r="C29" t="s">
        <v>2828</v>
      </c>
      <c r="D29" s="1" t="str">
        <f t="shared" si="0"/>
        <v xml:space="preserve"> </v>
      </c>
      <c r="E29" s="1">
        <f t="shared" si="1"/>
        <v>0</v>
      </c>
      <c r="F29" s="2">
        <v>865</v>
      </c>
      <c r="G29" s="26"/>
      <c r="H29" t="s">
        <v>2921</v>
      </c>
      <c r="I29" s="1" t="str">
        <f>IF(G29=""," ",IF(OR(G29="visitor centre",G29="visitor center"),"√","×"))</f>
        <v xml:space="preserve"> </v>
      </c>
      <c r="J29" s="1">
        <f t="shared" si="3"/>
        <v>0</v>
      </c>
      <c r="K29" s="2">
        <v>959</v>
      </c>
      <c r="L29" s="25"/>
      <c r="M29" t="s">
        <v>3015</v>
      </c>
      <c r="N29" s="1" t="str">
        <f t="shared" si="4"/>
        <v xml:space="preserve"> </v>
      </c>
      <c r="O29" s="1">
        <f t="shared" si="5"/>
        <v>0</v>
      </c>
    </row>
    <row r="30" spans="1:15" ht="14.25" customHeight="1">
      <c r="A30" s="2">
        <v>772</v>
      </c>
      <c r="B30" s="25"/>
      <c r="C30" t="s">
        <v>2829</v>
      </c>
      <c r="D30" s="1" t="str">
        <f t="shared" si="0"/>
        <v xml:space="preserve"> </v>
      </c>
      <c r="E30" s="1">
        <f t="shared" si="1"/>
        <v>0</v>
      </c>
      <c r="F30" s="2">
        <v>866</v>
      </c>
      <c r="G30" s="25"/>
      <c r="H30" t="s">
        <v>2922</v>
      </c>
      <c r="I30" s="1" t="str">
        <f t="shared" si="2"/>
        <v xml:space="preserve"> </v>
      </c>
      <c r="J30" s="1">
        <f t="shared" si="3"/>
        <v>0</v>
      </c>
      <c r="K30" s="2">
        <v>960</v>
      </c>
      <c r="L30" s="25"/>
      <c r="M30" t="s">
        <v>3016</v>
      </c>
      <c r="N30" s="1" t="str">
        <f t="shared" si="4"/>
        <v xml:space="preserve"> </v>
      </c>
      <c r="O30" s="1">
        <f t="shared" si="5"/>
        <v>0</v>
      </c>
    </row>
    <row r="31" spans="1:15" ht="14.25" customHeight="1">
      <c r="A31" s="2">
        <v>773</v>
      </c>
      <c r="B31" s="25"/>
      <c r="C31" t="s">
        <v>2830</v>
      </c>
      <c r="D31" s="1" t="str">
        <f t="shared" si="0"/>
        <v xml:space="preserve"> </v>
      </c>
      <c r="E31" s="1">
        <f t="shared" si="1"/>
        <v>0</v>
      </c>
      <c r="F31" s="2">
        <v>867</v>
      </c>
      <c r="G31" s="25"/>
      <c r="H31" t="s">
        <v>2923</v>
      </c>
      <c r="I31" s="1" t="str">
        <f t="shared" si="2"/>
        <v xml:space="preserve"> </v>
      </c>
      <c r="J31" s="1">
        <f t="shared" si="3"/>
        <v>0</v>
      </c>
      <c r="K31" s="2">
        <v>961</v>
      </c>
      <c r="L31" s="25"/>
      <c r="M31" t="s">
        <v>3017</v>
      </c>
      <c r="N31" s="1" t="str">
        <f t="shared" si="4"/>
        <v xml:space="preserve"> </v>
      </c>
      <c r="O31" s="1">
        <f t="shared" si="5"/>
        <v>0</v>
      </c>
    </row>
    <row r="32" spans="1:15" ht="14.25" customHeight="1">
      <c r="A32" s="2">
        <v>774</v>
      </c>
      <c r="B32" s="25"/>
      <c r="C32" t="s">
        <v>2831</v>
      </c>
      <c r="D32" s="1" t="str">
        <f t="shared" si="0"/>
        <v xml:space="preserve"> </v>
      </c>
      <c r="E32" s="1">
        <f t="shared" si="1"/>
        <v>0</v>
      </c>
      <c r="F32" s="2">
        <v>868</v>
      </c>
      <c r="G32" s="25"/>
      <c r="H32" t="s">
        <v>2924</v>
      </c>
      <c r="I32" s="1" t="str">
        <f t="shared" si="2"/>
        <v xml:space="preserve"> </v>
      </c>
      <c r="J32" s="1">
        <f t="shared" si="3"/>
        <v>0</v>
      </c>
      <c r="K32" s="2">
        <v>962</v>
      </c>
      <c r="L32" s="25"/>
      <c r="M32" t="s">
        <v>3018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775</v>
      </c>
      <c r="B33" s="25"/>
      <c r="C33" t="s">
        <v>2832</v>
      </c>
      <c r="D33" s="1" t="str">
        <f t="shared" si="0"/>
        <v xml:space="preserve"> </v>
      </c>
      <c r="E33" s="1">
        <f t="shared" si="1"/>
        <v>0</v>
      </c>
      <c r="F33" s="2">
        <v>869</v>
      </c>
      <c r="G33" s="25"/>
      <c r="H33" t="s">
        <v>2925</v>
      </c>
      <c r="I33" s="1" t="str">
        <f t="shared" si="2"/>
        <v xml:space="preserve"> </v>
      </c>
      <c r="J33" s="1">
        <f t="shared" si="3"/>
        <v>0</v>
      </c>
      <c r="K33" s="2">
        <v>963</v>
      </c>
      <c r="L33" s="25"/>
      <c r="M33" t="s">
        <v>3019</v>
      </c>
      <c r="N33" s="1" t="str">
        <f t="shared" si="4"/>
        <v xml:space="preserve"> </v>
      </c>
      <c r="O33" s="1">
        <f t="shared" si="5"/>
        <v>0</v>
      </c>
    </row>
    <row r="34" spans="1:15" ht="14.25" customHeight="1">
      <c r="A34" s="2">
        <v>776</v>
      </c>
      <c r="B34" s="25"/>
      <c r="C34" t="s">
        <v>2833</v>
      </c>
      <c r="D34" s="1" t="str">
        <f t="shared" si="0"/>
        <v xml:space="preserve"> </v>
      </c>
      <c r="E34" s="1">
        <f t="shared" si="1"/>
        <v>0</v>
      </c>
      <c r="F34" s="2">
        <v>870</v>
      </c>
      <c r="G34" s="25"/>
      <c r="H34" t="s">
        <v>2926</v>
      </c>
      <c r="I34" s="1" t="str">
        <f t="shared" si="2"/>
        <v xml:space="preserve"> </v>
      </c>
      <c r="J34" s="1">
        <f t="shared" si="3"/>
        <v>0</v>
      </c>
      <c r="K34" s="2">
        <v>964</v>
      </c>
      <c r="L34" s="25"/>
      <c r="M34" t="s">
        <v>3020</v>
      </c>
      <c r="N34" s="1" t="str">
        <f t="shared" si="4"/>
        <v xml:space="preserve"> </v>
      </c>
      <c r="O34" s="1">
        <f t="shared" si="5"/>
        <v>0</v>
      </c>
    </row>
    <row r="35" spans="1:15" ht="14.25" customHeight="1">
      <c r="A35" s="2">
        <v>777</v>
      </c>
      <c r="B35" s="25"/>
      <c r="C35" t="s">
        <v>2834</v>
      </c>
      <c r="D35" s="1" t="str">
        <f t="shared" si="0"/>
        <v xml:space="preserve"> </v>
      </c>
      <c r="E35" s="1">
        <f t="shared" si="1"/>
        <v>0</v>
      </c>
      <c r="F35" s="2">
        <v>871</v>
      </c>
      <c r="G35" s="25"/>
      <c r="H35" t="s">
        <v>2927</v>
      </c>
      <c r="I35" s="1" t="str">
        <f t="shared" si="2"/>
        <v xml:space="preserve"> </v>
      </c>
      <c r="J35" s="1">
        <f t="shared" si="3"/>
        <v>0</v>
      </c>
      <c r="K35" s="2">
        <v>965</v>
      </c>
      <c r="L35" s="25"/>
      <c r="M35" t="s">
        <v>3021</v>
      </c>
      <c r="N35" s="1" t="str">
        <f t="shared" si="4"/>
        <v xml:space="preserve"> </v>
      </c>
      <c r="O35" s="1">
        <f t="shared" si="5"/>
        <v>0</v>
      </c>
    </row>
    <row r="36" spans="1:15" ht="14.25" customHeight="1">
      <c r="A36" s="2">
        <v>778</v>
      </c>
      <c r="B36" s="25"/>
      <c r="C36" t="s">
        <v>2835</v>
      </c>
      <c r="D36" s="1" t="str">
        <f t="shared" si="0"/>
        <v xml:space="preserve"> </v>
      </c>
      <c r="E36" s="1">
        <f t="shared" si="1"/>
        <v>0</v>
      </c>
      <c r="F36" s="2">
        <v>872</v>
      </c>
      <c r="G36" s="25"/>
      <c r="H36" t="s">
        <v>2928</v>
      </c>
      <c r="I36" s="1" t="str">
        <f t="shared" si="2"/>
        <v xml:space="preserve"> </v>
      </c>
      <c r="J36" s="1">
        <f t="shared" si="3"/>
        <v>0</v>
      </c>
      <c r="K36" s="2">
        <v>966</v>
      </c>
      <c r="L36" s="25"/>
      <c r="M36" t="s">
        <v>3022</v>
      </c>
      <c r="N36" s="1" t="str">
        <f t="shared" si="4"/>
        <v xml:space="preserve"> </v>
      </c>
      <c r="O36" s="1">
        <f t="shared" si="5"/>
        <v>0</v>
      </c>
    </row>
    <row r="37" spans="1:15" ht="14.25" customHeight="1">
      <c r="A37" s="2">
        <v>779</v>
      </c>
      <c r="B37" s="25"/>
      <c r="C37" t="s">
        <v>2836</v>
      </c>
      <c r="D37" s="1" t="str">
        <f t="shared" si="0"/>
        <v xml:space="preserve"> </v>
      </c>
      <c r="E37" s="1">
        <f t="shared" si="1"/>
        <v>0</v>
      </c>
      <c r="F37" s="2">
        <v>873</v>
      </c>
      <c r="G37" s="26"/>
      <c r="H37" t="s">
        <v>2929</v>
      </c>
      <c r="I37" s="1" t="str">
        <f>IF(G37=""," ",IF(OR(G37="not any coloured",G37="not any colored"),"√","×"))</f>
        <v xml:space="preserve"> </v>
      </c>
      <c r="J37" s="1">
        <f t="shared" si="3"/>
        <v>0</v>
      </c>
      <c r="K37" s="2">
        <v>967</v>
      </c>
      <c r="L37" s="25"/>
      <c r="M37" t="s">
        <v>3023</v>
      </c>
      <c r="N37" s="1" t="str">
        <f t="shared" si="4"/>
        <v xml:space="preserve"> </v>
      </c>
      <c r="O37" s="1">
        <f t="shared" si="5"/>
        <v>0</v>
      </c>
    </row>
    <row r="38" spans="1:15" ht="14.25" customHeight="1">
      <c r="A38" s="2">
        <v>780</v>
      </c>
      <c r="B38" s="25"/>
      <c r="C38" t="s">
        <v>2837</v>
      </c>
      <c r="D38" s="1" t="str">
        <f t="shared" si="0"/>
        <v xml:space="preserve"> </v>
      </c>
      <c r="E38" s="1">
        <f t="shared" si="1"/>
        <v>0</v>
      </c>
      <c r="F38" s="2">
        <v>874</v>
      </c>
      <c r="G38" s="25"/>
      <c r="H38" t="s">
        <v>2930</v>
      </c>
      <c r="I38" s="1" t="str">
        <f t="shared" si="2"/>
        <v xml:space="preserve"> </v>
      </c>
      <c r="J38" s="1">
        <f t="shared" si="3"/>
        <v>0</v>
      </c>
      <c r="K38" s="2">
        <v>968</v>
      </c>
      <c r="L38" s="25"/>
      <c r="M38" t="s">
        <v>3024</v>
      </c>
      <c r="N38" s="1" t="str">
        <f t="shared" si="4"/>
        <v xml:space="preserve"> </v>
      </c>
      <c r="O38" s="1">
        <f t="shared" si="5"/>
        <v>0</v>
      </c>
    </row>
    <row r="39" spans="1:15" ht="14.25" customHeight="1">
      <c r="A39" s="2">
        <v>781</v>
      </c>
      <c r="B39" s="25"/>
      <c r="C39" t="s">
        <v>2838</v>
      </c>
      <c r="D39" s="1" t="str">
        <f t="shared" si="0"/>
        <v xml:space="preserve"> </v>
      </c>
      <c r="E39" s="1">
        <f t="shared" si="1"/>
        <v>0</v>
      </c>
      <c r="F39" s="2">
        <v>875</v>
      </c>
      <c r="G39" s="25"/>
      <c r="H39" t="s">
        <v>2931</v>
      </c>
      <c r="I39" s="1" t="str">
        <f t="shared" si="2"/>
        <v xml:space="preserve"> </v>
      </c>
      <c r="J39" s="1">
        <f t="shared" si="3"/>
        <v>0</v>
      </c>
      <c r="K39" s="2">
        <v>969</v>
      </c>
      <c r="L39" s="25"/>
      <c r="M39" t="s">
        <v>3025</v>
      </c>
      <c r="N39" s="1" t="str">
        <f t="shared" si="4"/>
        <v xml:space="preserve"> </v>
      </c>
      <c r="O39" s="1">
        <f t="shared" si="5"/>
        <v>0</v>
      </c>
    </row>
    <row r="40" spans="1:15" ht="14.25" customHeight="1">
      <c r="A40" s="2">
        <v>782</v>
      </c>
      <c r="B40" s="25"/>
      <c r="C40" t="s">
        <v>2839</v>
      </c>
      <c r="D40" s="1" t="str">
        <f t="shared" si="0"/>
        <v xml:space="preserve"> </v>
      </c>
      <c r="E40" s="1">
        <f t="shared" si="1"/>
        <v>0</v>
      </c>
      <c r="F40" s="2">
        <v>876</v>
      </c>
      <c r="G40" s="25"/>
      <c r="H40" t="s">
        <v>2932</v>
      </c>
      <c r="I40" s="1" t="str">
        <f t="shared" si="2"/>
        <v xml:space="preserve"> </v>
      </c>
      <c r="J40" s="1">
        <f t="shared" si="3"/>
        <v>0</v>
      </c>
      <c r="K40" s="2">
        <v>970</v>
      </c>
      <c r="L40" s="25"/>
      <c r="M40" t="s">
        <v>3026</v>
      </c>
      <c r="N40" s="1" t="str">
        <f t="shared" si="4"/>
        <v xml:space="preserve"> </v>
      </c>
      <c r="O40" s="1">
        <f t="shared" si="5"/>
        <v>0</v>
      </c>
    </row>
    <row r="41" spans="1:15" ht="14.25" customHeight="1">
      <c r="A41" s="2">
        <v>783</v>
      </c>
      <c r="B41" s="25"/>
      <c r="C41" t="s">
        <v>2840</v>
      </c>
      <c r="D41" s="1" t="str">
        <f t="shared" si="0"/>
        <v xml:space="preserve"> </v>
      </c>
      <c r="E41" s="1">
        <f t="shared" si="1"/>
        <v>0</v>
      </c>
      <c r="F41" s="2">
        <v>877</v>
      </c>
      <c r="G41" s="25"/>
      <c r="H41" t="s">
        <v>2933</v>
      </c>
      <c r="I41" s="1" t="str">
        <f t="shared" si="2"/>
        <v xml:space="preserve"> </v>
      </c>
      <c r="J41" s="1">
        <f t="shared" si="3"/>
        <v>0</v>
      </c>
      <c r="K41" s="2">
        <v>971</v>
      </c>
      <c r="L41" s="25"/>
      <c r="M41" t="s">
        <v>3027</v>
      </c>
      <c r="N41" s="1" t="str">
        <f t="shared" si="4"/>
        <v xml:space="preserve"> </v>
      </c>
      <c r="O41" s="1">
        <f t="shared" si="5"/>
        <v>0</v>
      </c>
    </row>
    <row r="42" spans="1:15" ht="14.25" customHeight="1">
      <c r="A42" s="2">
        <v>784</v>
      </c>
      <c r="B42" s="25"/>
      <c r="C42" t="s">
        <v>2841</v>
      </c>
      <c r="D42" s="1" t="str">
        <f t="shared" si="0"/>
        <v xml:space="preserve"> </v>
      </c>
      <c r="E42" s="1">
        <f t="shared" si="1"/>
        <v>0</v>
      </c>
      <c r="F42" s="2">
        <v>878</v>
      </c>
      <c r="G42" s="25"/>
      <c r="H42" t="s">
        <v>2934</v>
      </c>
      <c r="I42" s="1" t="str">
        <f t="shared" si="2"/>
        <v xml:space="preserve"> </v>
      </c>
      <c r="J42" s="1">
        <f t="shared" si="3"/>
        <v>0</v>
      </c>
      <c r="K42" s="2">
        <v>972</v>
      </c>
      <c r="L42" s="25"/>
      <c r="M42" t="s">
        <v>3028</v>
      </c>
      <c r="N42" s="1" t="str">
        <f t="shared" si="4"/>
        <v xml:space="preserve"> </v>
      </c>
      <c r="O42" s="1">
        <f t="shared" si="5"/>
        <v>0</v>
      </c>
    </row>
    <row r="43" spans="1:15" ht="14.25" customHeight="1">
      <c r="A43" s="2">
        <v>785</v>
      </c>
      <c r="B43" s="26"/>
      <c r="C43" t="s">
        <v>2842</v>
      </c>
      <c r="D43" s="1" t="str">
        <f>IF(B43=""," ",IF(OR(B43="museum centre",B43="museum center"),"√","×"))</f>
        <v xml:space="preserve"> </v>
      </c>
      <c r="E43" s="1">
        <f t="shared" si="1"/>
        <v>0</v>
      </c>
      <c r="F43" s="2">
        <v>879</v>
      </c>
      <c r="G43" s="25"/>
      <c r="H43" t="s">
        <v>2935</v>
      </c>
      <c r="I43" s="1" t="str">
        <f t="shared" si="2"/>
        <v xml:space="preserve"> </v>
      </c>
      <c r="J43" s="1">
        <f t="shared" si="3"/>
        <v>0</v>
      </c>
      <c r="K43" s="2">
        <v>973</v>
      </c>
      <c r="L43" s="25"/>
      <c r="M43" t="s">
        <v>3029</v>
      </c>
      <c r="N43" s="1" t="str">
        <f t="shared" si="4"/>
        <v xml:space="preserve"> </v>
      </c>
      <c r="O43" s="1">
        <f t="shared" si="5"/>
        <v>0</v>
      </c>
    </row>
    <row r="44" spans="1:15" ht="14.25" customHeight="1">
      <c r="A44" s="2">
        <v>786</v>
      </c>
      <c r="B44" s="25"/>
      <c r="C44" t="s">
        <v>2843</v>
      </c>
      <c r="D44" s="1" t="str">
        <f t="shared" si="0"/>
        <v xml:space="preserve"> </v>
      </c>
      <c r="E44" s="1">
        <f t="shared" si="1"/>
        <v>0</v>
      </c>
      <c r="F44" s="2">
        <v>880</v>
      </c>
      <c r="G44" s="25"/>
      <c r="H44" t="s">
        <v>2936</v>
      </c>
      <c r="I44" s="1" t="str">
        <f t="shared" si="2"/>
        <v xml:space="preserve"> </v>
      </c>
      <c r="J44" s="1">
        <f t="shared" si="3"/>
        <v>0</v>
      </c>
      <c r="K44" s="2">
        <v>974</v>
      </c>
      <c r="L44" s="25"/>
      <c r="M44" t="s">
        <v>3030</v>
      </c>
      <c r="N44" s="1" t="str">
        <f t="shared" si="4"/>
        <v xml:space="preserve"> </v>
      </c>
      <c r="O44" s="1">
        <f t="shared" si="5"/>
        <v>0</v>
      </c>
    </row>
    <row r="45" spans="1:15" ht="14.25" customHeight="1">
      <c r="A45" s="2">
        <v>787</v>
      </c>
      <c r="B45" s="25"/>
      <c r="C45" t="s">
        <v>2844</v>
      </c>
      <c r="D45" s="1" t="str">
        <f t="shared" si="0"/>
        <v xml:space="preserve"> </v>
      </c>
      <c r="E45" s="1">
        <f t="shared" si="1"/>
        <v>0</v>
      </c>
      <c r="F45" s="2">
        <v>881</v>
      </c>
      <c r="G45" s="25"/>
      <c r="H45" t="s">
        <v>2937</v>
      </c>
      <c r="I45" s="1" t="str">
        <f t="shared" si="2"/>
        <v xml:space="preserve"> </v>
      </c>
      <c r="J45" s="1">
        <f t="shared" si="3"/>
        <v>0</v>
      </c>
      <c r="K45" s="2">
        <v>975</v>
      </c>
      <c r="L45" s="25"/>
      <c r="M45" t="s">
        <v>3031</v>
      </c>
      <c r="N45" s="1" t="str">
        <f t="shared" si="4"/>
        <v xml:space="preserve"> </v>
      </c>
      <c r="O45" s="1">
        <f t="shared" si="5"/>
        <v>0</v>
      </c>
    </row>
    <row r="46" spans="1:15" ht="14.25" customHeight="1">
      <c r="A46" s="2">
        <v>788</v>
      </c>
      <c r="B46" s="25"/>
      <c r="C46" t="s">
        <v>2845</v>
      </c>
      <c r="D46" s="1" t="str">
        <f t="shared" si="0"/>
        <v xml:space="preserve"> </v>
      </c>
      <c r="E46" s="1">
        <f t="shared" si="1"/>
        <v>0</v>
      </c>
      <c r="F46" s="2">
        <v>882</v>
      </c>
      <c r="G46" s="25"/>
      <c r="H46" t="s">
        <v>2938</v>
      </c>
      <c r="I46" s="1" t="str">
        <f t="shared" si="2"/>
        <v xml:space="preserve"> </v>
      </c>
      <c r="J46" s="1">
        <f t="shared" si="3"/>
        <v>0</v>
      </c>
      <c r="K46" s="2">
        <v>976</v>
      </c>
      <c r="L46" s="25"/>
      <c r="M46" t="s">
        <v>3032</v>
      </c>
      <c r="N46" s="1" t="str">
        <f t="shared" si="4"/>
        <v xml:space="preserve"> </v>
      </c>
      <c r="O46" s="1">
        <f t="shared" si="5"/>
        <v>0</v>
      </c>
    </row>
    <row r="47" spans="1:15" ht="14.25" customHeight="1">
      <c r="A47" s="2">
        <v>789</v>
      </c>
      <c r="B47" s="25"/>
      <c r="C47" t="s">
        <v>2846</v>
      </c>
      <c r="D47" s="1" t="str">
        <f t="shared" si="0"/>
        <v xml:space="preserve"> </v>
      </c>
      <c r="E47" s="1">
        <f t="shared" si="1"/>
        <v>0</v>
      </c>
      <c r="F47" s="2">
        <v>883</v>
      </c>
      <c r="G47" s="25"/>
      <c r="H47" t="s">
        <v>2939</v>
      </c>
      <c r="I47" s="1" t="str">
        <f t="shared" si="2"/>
        <v xml:space="preserve"> </v>
      </c>
      <c r="J47" s="1">
        <f t="shared" si="3"/>
        <v>0</v>
      </c>
      <c r="K47" s="2">
        <v>977</v>
      </c>
      <c r="L47" s="25"/>
      <c r="M47" t="s">
        <v>3033</v>
      </c>
      <c r="N47" s="1" t="str">
        <f t="shared" si="4"/>
        <v xml:space="preserve"> </v>
      </c>
      <c r="O47" s="1">
        <f t="shared" si="5"/>
        <v>0</v>
      </c>
    </row>
    <row r="48" spans="1:15" ht="14.25" customHeight="1">
      <c r="A48" s="2">
        <v>790</v>
      </c>
      <c r="B48" s="25"/>
      <c r="C48" t="s">
        <v>2847</v>
      </c>
      <c r="D48" s="1" t="str">
        <f t="shared" si="0"/>
        <v xml:space="preserve"> </v>
      </c>
      <c r="E48" s="1">
        <f t="shared" si="1"/>
        <v>0</v>
      </c>
      <c r="F48" s="2">
        <v>884</v>
      </c>
      <c r="G48" s="25"/>
      <c r="H48" t="s">
        <v>2940</v>
      </c>
      <c r="I48" s="1" t="str">
        <f t="shared" si="2"/>
        <v xml:space="preserve"> </v>
      </c>
      <c r="J48" s="1">
        <f t="shared" si="3"/>
        <v>0</v>
      </c>
      <c r="K48" s="2">
        <v>978</v>
      </c>
      <c r="L48" s="25"/>
      <c r="M48" t="s">
        <v>3034</v>
      </c>
      <c r="N48" s="1" t="str">
        <f t="shared" si="4"/>
        <v xml:space="preserve"> </v>
      </c>
      <c r="O48" s="1">
        <f t="shared" si="5"/>
        <v>0</v>
      </c>
    </row>
    <row r="49" spans="1:15" ht="14.25" customHeight="1">
      <c r="A49" s="2">
        <v>791</v>
      </c>
      <c r="B49" s="25"/>
      <c r="C49" t="s">
        <v>2848</v>
      </c>
      <c r="D49" s="1" t="str">
        <f t="shared" si="0"/>
        <v xml:space="preserve"> </v>
      </c>
      <c r="E49" s="1">
        <f t="shared" si="1"/>
        <v>0</v>
      </c>
      <c r="F49" s="2">
        <v>885</v>
      </c>
      <c r="G49" s="25"/>
      <c r="H49" t="s">
        <v>2941</v>
      </c>
      <c r="I49" s="1" t="str">
        <f t="shared" si="2"/>
        <v xml:space="preserve"> </v>
      </c>
      <c r="J49" s="1">
        <f t="shared" si="3"/>
        <v>0</v>
      </c>
      <c r="K49" s="2">
        <v>979</v>
      </c>
      <c r="L49" s="25"/>
      <c r="M49" t="s">
        <v>3035</v>
      </c>
      <c r="N49" s="1" t="str">
        <f t="shared" si="4"/>
        <v xml:space="preserve"> </v>
      </c>
      <c r="O49" s="1">
        <f t="shared" si="5"/>
        <v>0</v>
      </c>
    </row>
    <row r="50" spans="1:15" ht="14.25" customHeight="1">
      <c r="A50" s="2">
        <v>792</v>
      </c>
      <c r="B50" s="25"/>
      <c r="C50" t="s">
        <v>2849</v>
      </c>
      <c r="D50" s="1" t="str">
        <f t="shared" si="0"/>
        <v xml:space="preserve"> </v>
      </c>
      <c r="E50" s="1">
        <f t="shared" si="1"/>
        <v>0</v>
      </c>
      <c r="F50" s="2">
        <v>886</v>
      </c>
      <c r="G50" s="25"/>
      <c r="H50" t="s">
        <v>2942</v>
      </c>
      <c r="I50" s="1" t="str">
        <f t="shared" si="2"/>
        <v xml:space="preserve"> </v>
      </c>
      <c r="J50" s="1">
        <f t="shared" si="3"/>
        <v>0</v>
      </c>
      <c r="K50" s="2">
        <v>980</v>
      </c>
      <c r="L50" s="25"/>
      <c r="M50" t="s">
        <v>3036</v>
      </c>
      <c r="N50" s="1" t="str">
        <f t="shared" si="4"/>
        <v xml:space="preserve"> </v>
      </c>
      <c r="O50" s="1">
        <f t="shared" si="5"/>
        <v>0</v>
      </c>
    </row>
    <row r="51" spans="1:15" ht="14.25" customHeight="1">
      <c r="A51" s="2">
        <v>793</v>
      </c>
      <c r="B51" s="25"/>
      <c r="C51" t="s">
        <v>3081</v>
      </c>
      <c r="D51" s="1" t="str">
        <f t="shared" si="0"/>
        <v xml:space="preserve"> </v>
      </c>
      <c r="E51" s="1">
        <f t="shared" si="1"/>
        <v>0</v>
      </c>
      <c r="F51" s="2">
        <v>887</v>
      </c>
      <c r="G51" s="25"/>
      <c r="H51" t="s">
        <v>2943</v>
      </c>
      <c r="I51" s="1" t="str">
        <f t="shared" si="2"/>
        <v xml:space="preserve"> </v>
      </c>
      <c r="J51" s="1">
        <f t="shared" si="3"/>
        <v>0</v>
      </c>
      <c r="K51" s="2">
        <v>981</v>
      </c>
      <c r="L51" s="25"/>
      <c r="M51" t="s">
        <v>3037</v>
      </c>
      <c r="N51" s="1" t="str">
        <f t="shared" si="4"/>
        <v xml:space="preserve"> </v>
      </c>
      <c r="O51" s="1">
        <f t="shared" si="5"/>
        <v>0</v>
      </c>
    </row>
    <row r="52" spans="1:15" ht="14.25" customHeight="1">
      <c r="A52" s="2">
        <v>794</v>
      </c>
      <c r="B52" s="25"/>
      <c r="C52" t="s">
        <v>2850</v>
      </c>
      <c r="D52" s="1" t="str">
        <f t="shared" si="0"/>
        <v xml:space="preserve"> </v>
      </c>
      <c r="E52" s="1">
        <f t="shared" si="1"/>
        <v>0</v>
      </c>
      <c r="F52" s="2">
        <v>888</v>
      </c>
      <c r="G52" s="26"/>
      <c r="H52" t="s">
        <v>2944</v>
      </c>
      <c r="I52" s="1" t="str">
        <f>IF(G52=""," ",IF(OR(G52="television programme",G52="television program"),"√","×"))</f>
        <v xml:space="preserve"> </v>
      </c>
      <c r="J52" s="1">
        <f t="shared" si="3"/>
        <v>0</v>
      </c>
      <c r="K52" s="2">
        <v>982</v>
      </c>
      <c r="L52" s="25"/>
      <c r="M52" t="s">
        <v>3038</v>
      </c>
      <c r="N52" s="1" t="str">
        <f t="shared" si="4"/>
        <v xml:space="preserve"> </v>
      </c>
      <c r="O52" s="1">
        <f t="shared" si="5"/>
        <v>0</v>
      </c>
    </row>
    <row r="53" spans="1:15" ht="14.25" customHeight="1">
      <c r="A53" s="2">
        <v>795</v>
      </c>
      <c r="B53" s="25"/>
      <c r="C53" t="s">
        <v>2851</v>
      </c>
      <c r="D53" s="1" t="str">
        <f t="shared" si="0"/>
        <v xml:space="preserve"> </v>
      </c>
      <c r="E53" s="1">
        <f t="shared" si="1"/>
        <v>0</v>
      </c>
      <c r="F53" s="2">
        <v>889</v>
      </c>
      <c r="G53" s="25"/>
      <c r="H53" t="s">
        <v>2945</v>
      </c>
      <c r="I53" s="1" t="str">
        <f t="shared" si="2"/>
        <v xml:space="preserve"> </v>
      </c>
      <c r="J53" s="1">
        <f t="shared" si="3"/>
        <v>0</v>
      </c>
      <c r="K53" s="2">
        <v>983</v>
      </c>
      <c r="L53" s="25"/>
      <c r="M53" t="s">
        <v>3039</v>
      </c>
      <c r="N53" s="1" t="str">
        <f t="shared" si="4"/>
        <v xml:space="preserve"> </v>
      </c>
      <c r="O53" s="1">
        <f t="shared" si="5"/>
        <v>0</v>
      </c>
    </row>
    <row r="54" spans="1:15" ht="14.25" customHeight="1">
      <c r="A54" s="2">
        <v>796</v>
      </c>
      <c r="B54" s="25"/>
      <c r="C54" t="s">
        <v>2852</v>
      </c>
      <c r="D54" s="1" t="str">
        <f t="shared" si="0"/>
        <v xml:space="preserve"> </v>
      </c>
      <c r="E54" s="1">
        <f t="shared" si="1"/>
        <v>0</v>
      </c>
      <c r="F54" s="2">
        <v>890</v>
      </c>
      <c r="G54" s="25"/>
      <c r="H54" t="s">
        <v>2946</v>
      </c>
      <c r="I54" s="1" t="str">
        <f t="shared" si="2"/>
        <v xml:space="preserve"> </v>
      </c>
      <c r="J54" s="1">
        <f t="shared" si="3"/>
        <v>0</v>
      </c>
      <c r="K54" s="2">
        <v>984</v>
      </c>
      <c r="L54" s="25"/>
      <c r="M54" t="s">
        <v>3040</v>
      </c>
      <c r="N54" s="1" t="str">
        <f t="shared" si="4"/>
        <v xml:space="preserve"> </v>
      </c>
      <c r="O54" s="1">
        <f t="shared" si="5"/>
        <v>0</v>
      </c>
    </row>
    <row r="55" spans="1:15" ht="14.25" customHeight="1">
      <c r="A55" s="2">
        <v>797</v>
      </c>
      <c r="B55" s="25"/>
      <c r="C55" t="s">
        <v>2853</v>
      </c>
      <c r="D55" s="1" t="str">
        <f t="shared" si="0"/>
        <v xml:space="preserve"> </v>
      </c>
      <c r="E55" s="1">
        <f t="shared" si="1"/>
        <v>0</v>
      </c>
      <c r="F55" s="2">
        <v>891</v>
      </c>
      <c r="G55" s="25"/>
      <c r="H55" t="s">
        <v>2947</v>
      </c>
      <c r="I55" s="1" t="str">
        <f t="shared" si="2"/>
        <v xml:space="preserve"> </v>
      </c>
      <c r="J55" s="1">
        <f t="shared" si="3"/>
        <v>0</v>
      </c>
      <c r="K55" s="2">
        <v>985</v>
      </c>
      <c r="L55" s="25"/>
      <c r="M55" t="s">
        <v>3041</v>
      </c>
      <c r="N55" s="1" t="str">
        <f t="shared" si="4"/>
        <v xml:space="preserve"> </v>
      </c>
      <c r="O55" s="1">
        <f t="shared" si="5"/>
        <v>0</v>
      </c>
    </row>
    <row r="56" spans="1:15" ht="14.25" customHeight="1">
      <c r="A56" s="2">
        <v>798</v>
      </c>
      <c r="B56" s="25"/>
      <c r="C56" t="s">
        <v>2854</v>
      </c>
      <c r="D56" s="1" t="str">
        <f t="shared" si="0"/>
        <v xml:space="preserve"> </v>
      </c>
      <c r="E56" s="1">
        <f t="shared" si="1"/>
        <v>0</v>
      </c>
      <c r="F56" s="2">
        <v>892</v>
      </c>
      <c r="G56" s="25"/>
      <c r="H56" t="s">
        <v>2948</v>
      </c>
      <c r="I56" s="1" t="str">
        <f t="shared" si="2"/>
        <v xml:space="preserve"> </v>
      </c>
      <c r="J56" s="1">
        <f t="shared" si="3"/>
        <v>0</v>
      </c>
      <c r="K56" s="2">
        <v>986</v>
      </c>
      <c r="L56" s="25"/>
      <c r="M56" t="s">
        <v>3042</v>
      </c>
      <c r="N56" s="1" t="str">
        <f t="shared" si="4"/>
        <v xml:space="preserve"> </v>
      </c>
      <c r="O56" s="1">
        <f t="shared" si="5"/>
        <v>0</v>
      </c>
    </row>
    <row r="57" spans="1:15" ht="14.25" customHeight="1">
      <c r="A57" s="2">
        <v>799</v>
      </c>
      <c r="B57" s="25"/>
      <c r="C57" t="s">
        <v>2855</v>
      </c>
      <c r="D57" s="1" t="str">
        <f t="shared" si="0"/>
        <v xml:space="preserve"> </v>
      </c>
      <c r="E57" s="1">
        <f t="shared" si="1"/>
        <v>0</v>
      </c>
      <c r="F57" s="2">
        <v>893</v>
      </c>
      <c r="G57" s="25"/>
      <c r="H57" t="s">
        <v>2949</v>
      </c>
      <c r="I57" s="1" t="str">
        <f t="shared" si="2"/>
        <v xml:space="preserve"> </v>
      </c>
      <c r="J57" s="1">
        <f t="shared" si="3"/>
        <v>0</v>
      </c>
      <c r="K57" s="2">
        <v>987</v>
      </c>
      <c r="L57" s="25"/>
      <c r="M57" t="s">
        <v>3043</v>
      </c>
      <c r="N57" s="1" t="str">
        <f t="shared" si="4"/>
        <v xml:space="preserve"> </v>
      </c>
      <c r="O57" s="1">
        <f t="shared" si="5"/>
        <v>0</v>
      </c>
    </row>
    <row r="58" spans="1:15" ht="14.25" customHeight="1">
      <c r="A58" s="2">
        <v>800</v>
      </c>
      <c r="B58" s="25"/>
      <c r="C58" t="s">
        <v>2856</v>
      </c>
      <c r="D58" s="1" t="str">
        <f t="shared" si="0"/>
        <v xml:space="preserve"> </v>
      </c>
      <c r="E58" s="1">
        <f t="shared" si="1"/>
        <v>0</v>
      </c>
      <c r="F58" s="2">
        <v>894</v>
      </c>
      <c r="G58" s="25"/>
      <c r="H58" t="s">
        <v>2950</v>
      </c>
      <c r="I58" s="1" t="str">
        <f t="shared" si="2"/>
        <v xml:space="preserve"> </v>
      </c>
      <c r="J58" s="1">
        <f t="shared" si="3"/>
        <v>0</v>
      </c>
      <c r="K58" s="2">
        <v>988</v>
      </c>
      <c r="L58" s="25"/>
      <c r="M58" t="s">
        <v>3044</v>
      </c>
      <c r="N58" s="1" t="str">
        <f t="shared" si="4"/>
        <v xml:space="preserve"> </v>
      </c>
      <c r="O58" s="1">
        <f t="shared" si="5"/>
        <v>0</v>
      </c>
    </row>
    <row r="59" spans="1:15" ht="14.25" customHeight="1">
      <c r="A59" s="2">
        <v>801</v>
      </c>
      <c r="B59" s="25"/>
      <c r="C59" t="s">
        <v>2857</v>
      </c>
      <c r="D59" s="1" t="str">
        <f t="shared" si="0"/>
        <v xml:space="preserve"> </v>
      </c>
      <c r="E59" s="1">
        <f t="shared" si="1"/>
        <v>0</v>
      </c>
      <c r="F59" s="2">
        <v>895</v>
      </c>
      <c r="G59" s="25"/>
      <c r="H59" t="s">
        <v>2951</v>
      </c>
      <c r="I59" s="1" t="str">
        <f t="shared" si="2"/>
        <v xml:space="preserve"> </v>
      </c>
      <c r="J59" s="1">
        <f t="shared" si="3"/>
        <v>0</v>
      </c>
      <c r="K59" s="2">
        <v>989</v>
      </c>
      <c r="L59" s="25"/>
      <c r="M59" t="s">
        <v>3045</v>
      </c>
      <c r="N59" s="1" t="str">
        <f t="shared" si="4"/>
        <v xml:space="preserve"> </v>
      </c>
      <c r="O59" s="1">
        <f t="shared" si="5"/>
        <v>0</v>
      </c>
    </row>
    <row r="60" spans="1:15" ht="14.25" customHeight="1">
      <c r="A60" s="2">
        <v>802</v>
      </c>
      <c r="B60" s="25"/>
      <c r="C60" t="s">
        <v>2858</v>
      </c>
      <c r="D60" s="1" t="str">
        <f t="shared" si="0"/>
        <v xml:space="preserve"> </v>
      </c>
      <c r="E60" s="1">
        <f t="shared" si="1"/>
        <v>0</v>
      </c>
      <c r="F60" s="2">
        <v>896</v>
      </c>
      <c r="G60" s="25"/>
      <c r="H60" t="s">
        <v>2952</v>
      </c>
      <c r="I60" s="1" t="str">
        <f t="shared" si="2"/>
        <v xml:space="preserve"> </v>
      </c>
      <c r="J60" s="1">
        <f t="shared" si="3"/>
        <v>0</v>
      </c>
      <c r="K60" s="2">
        <v>990</v>
      </c>
      <c r="L60" s="25"/>
      <c r="M60" t="s">
        <v>3046</v>
      </c>
      <c r="N60" s="1" t="str">
        <f t="shared" si="4"/>
        <v xml:space="preserve"> </v>
      </c>
      <c r="O60" s="1">
        <f t="shared" si="5"/>
        <v>0</v>
      </c>
    </row>
    <row r="61" spans="1:15" ht="14.25" customHeight="1">
      <c r="A61" s="2">
        <v>803</v>
      </c>
      <c r="B61" s="25"/>
      <c r="C61" t="s">
        <v>2859</v>
      </c>
      <c r="D61" s="1" t="str">
        <f t="shared" si="0"/>
        <v xml:space="preserve"> </v>
      </c>
      <c r="E61" s="1">
        <f t="shared" si="1"/>
        <v>0</v>
      </c>
      <c r="F61" s="2">
        <v>897</v>
      </c>
      <c r="G61" s="25"/>
      <c r="H61" t="s">
        <v>2953</v>
      </c>
      <c r="I61" s="1" t="str">
        <f t="shared" si="2"/>
        <v xml:space="preserve"> </v>
      </c>
      <c r="J61" s="1">
        <f t="shared" si="3"/>
        <v>0</v>
      </c>
      <c r="K61" s="2">
        <v>991</v>
      </c>
      <c r="L61" s="25"/>
      <c r="M61" t="s">
        <v>3047</v>
      </c>
      <c r="N61" s="1" t="str">
        <f t="shared" si="4"/>
        <v xml:space="preserve"> </v>
      </c>
      <c r="O61" s="1">
        <f t="shared" si="5"/>
        <v>0</v>
      </c>
    </row>
    <row r="62" spans="1:15" ht="14.25" customHeight="1">
      <c r="A62" s="2">
        <v>804</v>
      </c>
      <c r="B62" s="25"/>
      <c r="C62" t="s">
        <v>2860</v>
      </c>
      <c r="D62" s="1" t="str">
        <f t="shared" si="0"/>
        <v xml:space="preserve"> </v>
      </c>
      <c r="E62" s="1">
        <f t="shared" si="1"/>
        <v>0</v>
      </c>
      <c r="F62" s="2">
        <v>898</v>
      </c>
      <c r="G62" s="25"/>
      <c r="H62" t="s">
        <v>2954</v>
      </c>
      <c r="I62" s="1" t="str">
        <f t="shared" si="2"/>
        <v xml:space="preserve"> </v>
      </c>
      <c r="J62" s="1">
        <f t="shared" si="3"/>
        <v>0</v>
      </c>
      <c r="K62" s="2">
        <v>992</v>
      </c>
      <c r="L62" s="25"/>
      <c r="M62" t="s">
        <v>3048</v>
      </c>
      <c r="N62" s="1" t="str">
        <f t="shared" si="4"/>
        <v xml:space="preserve"> </v>
      </c>
      <c r="O62" s="1">
        <f t="shared" si="5"/>
        <v>0</v>
      </c>
    </row>
    <row r="63" spans="1:15" ht="14.25" customHeight="1">
      <c r="A63" s="2">
        <v>805</v>
      </c>
      <c r="B63" s="25"/>
      <c r="C63" t="s">
        <v>2861</v>
      </c>
      <c r="D63" s="1" t="str">
        <f t="shared" si="0"/>
        <v xml:space="preserve"> </v>
      </c>
      <c r="E63" s="1">
        <f t="shared" si="1"/>
        <v>0</v>
      </c>
      <c r="F63" s="2">
        <v>899</v>
      </c>
      <c r="G63" s="25"/>
      <c r="H63" t="s">
        <v>2955</v>
      </c>
      <c r="I63" s="1" t="str">
        <f t="shared" si="2"/>
        <v xml:space="preserve"> </v>
      </c>
      <c r="J63" s="1">
        <f t="shared" si="3"/>
        <v>0</v>
      </c>
      <c r="K63" s="2">
        <v>993</v>
      </c>
      <c r="L63" s="25"/>
      <c r="M63" t="s">
        <v>3049</v>
      </c>
      <c r="N63" s="1" t="str">
        <f t="shared" si="4"/>
        <v xml:space="preserve"> </v>
      </c>
      <c r="O63" s="1">
        <f t="shared" si="5"/>
        <v>0</v>
      </c>
    </row>
    <row r="64" spans="1:15" ht="14.25" customHeight="1">
      <c r="A64" s="2">
        <v>806</v>
      </c>
      <c r="B64" s="25"/>
      <c r="C64" t="s">
        <v>2862</v>
      </c>
      <c r="D64" s="1" t="str">
        <f t="shared" si="0"/>
        <v xml:space="preserve"> </v>
      </c>
      <c r="E64" s="1">
        <f t="shared" si="1"/>
        <v>0</v>
      </c>
      <c r="F64" s="2">
        <v>900</v>
      </c>
      <c r="G64" s="25"/>
      <c r="H64" t="s">
        <v>2956</v>
      </c>
      <c r="I64" s="1" t="str">
        <f t="shared" si="2"/>
        <v xml:space="preserve"> </v>
      </c>
      <c r="J64" s="1">
        <f t="shared" si="3"/>
        <v>0</v>
      </c>
      <c r="K64" s="2">
        <v>994</v>
      </c>
      <c r="L64" s="25"/>
      <c r="M64" t="s">
        <v>3050</v>
      </c>
      <c r="N64" s="1" t="str">
        <f t="shared" si="4"/>
        <v xml:space="preserve"> </v>
      </c>
      <c r="O64" s="1">
        <f t="shared" si="5"/>
        <v>0</v>
      </c>
    </row>
    <row r="65" spans="1:15" ht="14.25" customHeight="1">
      <c r="A65" s="2">
        <v>807</v>
      </c>
      <c r="B65" s="25"/>
      <c r="C65" t="s">
        <v>2863</v>
      </c>
      <c r="D65" s="1" t="str">
        <f t="shared" si="0"/>
        <v xml:space="preserve"> </v>
      </c>
      <c r="E65" s="1">
        <f t="shared" si="1"/>
        <v>0</v>
      </c>
      <c r="F65" s="2">
        <v>901</v>
      </c>
      <c r="G65" s="25"/>
      <c r="H65" t="s">
        <v>2957</v>
      </c>
      <c r="I65" s="1" t="str">
        <f t="shared" si="2"/>
        <v xml:space="preserve"> </v>
      </c>
      <c r="J65" s="1">
        <f t="shared" si="3"/>
        <v>0</v>
      </c>
      <c r="K65" s="2">
        <v>995</v>
      </c>
      <c r="L65" s="25"/>
      <c r="M65" t="s">
        <v>3051</v>
      </c>
      <c r="N65" s="1" t="str">
        <f t="shared" si="4"/>
        <v xml:space="preserve"> </v>
      </c>
      <c r="O65" s="1">
        <f t="shared" si="5"/>
        <v>0</v>
      </c>
    </row>
    <row r="66" spans="1:15" ht="14.25" customHeight="1">
      <c r="A66" s="2">
        <v>808</v>
      </c>
      <c r="B66" s="25"/>
      <c r="C66" t="s">
        <v>2864</v>
      </c>
      <c r="D66" s="1" t="str">
        <f t="shared" si="0"/>
        <v xml:space="preserve"> </v>
      </c>
      <c r="E66" s="1">
        <f t="shared" si="1"/>
        <v>0</v>
      </c>
      <c r="F66" s="2">
        <v>902</v>
      </c>
      <c r="G66" s="25"/>
      <c r="H66" t="s">
        <v>2958</v>
      </c>
      <c r="I66" s="1" t="str">
        <f t="shared" si="2"/>
        <v xml:space="preserve"> </v>
      </c>
      <c r="J66" s="1">
        <f t="shared" si="3"/>
        <v>0</v>
      </c>
      <c r="K66" s="2">
        <v>996</v>
      </c>
      <c r="L66" s="25"/>
      <c r="M66" t="s">
        <v>3052</v>
      </c>
      <c r="N66" s="1" t="str">
        <f t="shared" si="4"/>
        <v xml:space="preserve"> </v>
      </c>
      <c r="O66" s="1">
        <f t="shared" si="5"/>
        <v>0</v>
      </c>
    </row>
    <row r="67" spans="1:15" ht="14.25" customHeight="1">
      <c r="A67" s="2">
        <v>809</v>
      </c>
      <c r="B67" s="25"/>
      <c r="C67" t="s">
        <v>2865</v>
      </c>
      <c r="D67" s="1" t="str">
        <f t="shared" si="0"/>
        <v xml:space="preserve"> </v>
      </c>
      <c r="E67" s="1">
        <f t="shared" si="1"/>
        <v>0</v>
      </c>
      <c r="F67" s="2">
        <v>903</v>
      </c>
      <c r="G67" s="25"/>
      <c r="H67" t="s">
        <v>2959</v>
      </c>
      <c r="I67" s="1" t="str">
        <f t="shared" si="2"/>
        <v xml:space="preserve"> </v>
      </c>
      <c r="J67" s="1">
        <f t="shared" si="3"/>
        <v>0</v>
      </c>
      <c r="K67" s="2">
        <v>997</v>
      </c>
      <c r="L67" s="25"/>
      <c r="M67" t="s">
        <v>3053</v>
      </c>
      <c r="N67" s="1" t="str">
        <f t="shared" si="4"/>
        <v xml:space="preserve"> </v>
      </c>
      <c r="O67" s="1">
        <f t="shared" si="5"/>
        <v>0</v>
      </c>
    </row>
    <row r="68" spans="1:15" ht="14.25" customHeight="1">
      <c r="A68" s="2">
        <v>810</v>
      </c>
      <c r="B68" s="25"/>
      <c r="C68" t="s">
        <v>2866</v>
      </c>
      <c r="D68" s="1" t="str">
        <f t="shared" si="0"/>
        <v xml:space="preserve"> </v>
      </c>
      <c r="E68" s="1">
        <f t="shared" si="1"/>
        <v>0</v>
      </c>
      <c r="F68" s="2">
        <v>904</v>
      </c>
      <c r="G68" s="25"/>
      <c r="H68" t="s">
        <v>2960</v>
      </c>
      <c r="I68" s="1" t="str">
        <f t="shared" si="2"/>
        <v xml:space="preserve"> </v>
      </c>
      <c r="J68" s="1">
        <f t="shared" si="3"/>
        <v>0</v>
      </c>
      <c r="K68" s="2">
        <v>998</v>
      </c>
      <c r="L68" s="25"/>
      <c r="M68" t="s">
        <v>3054</v>
      </c>
      <c r="N68" s="1" t="str">
        <f t="shared" si="4"/>
        <v xml:space="preserve"> </v>
      </c>
      <c r="O68" s="1">
        <f t="shared" si="5"/>
        <v>0</v>
      </c>
    </row>
    <row r="69" spans="1:15" ht="14.25" customHeight="1">
      <c r="A69" s="2">
        <v>811</v>
      </c>
      <c r="B69" s="26"/>
      <c r="C69" t="s">
        <v>2867</v>
      </c>
      <c r="D69" s="1" t="str">
        <f>IF(B69=""," ",IF(OR(B69="silver-coloured cloth",B69="silver-colored cloth"),"√","×"))</f>
        <v xml:space="preserve"> </v>
      </c>
      <c r="E69" s="1">
        <f t="shared" ref="E69:E97" si="6">IF(D69="√",1,0)</f>
        <v>0</v>
      </c>
      <c r="F69" s="2">
        <v>905</v>
      </c>
      <c r="G69" s="25"/>
      <c r="H69" t="s">
        <v>2961</v>
      </c>
      <c r="I69" s="1" t="str">
        <f t="shared" ref="I69:I96" si="7">IF(G69=""," ",IF(G69=H69,"√","×"))</f>
        <v xml:space="preserve"> </v>
      </c>
      <c r="J69" s="1">
        <f t="shared" ref="J69:J97" si="8">IF(I69="√",1,0)</f>
        <v>0</v>
      </c>
      <c r="K69" s="2">
        <v>999</v>
      </c>
      <c r="L69" s="25"/>
      <c r="M69" t="s">
        <v>3055</v>
      </c>
      <c r="N69" s="1" t="str">
        <f t="shared" ref="N69:N83" si="9">IF(L69=""," ",IF(L69=M69,"√","×"))</f>
        <v xml:space="preserve"> </v>
      </c>
      <c r="O69" s="1">
        <f t="shared" ref="O69:O83" si="10">IF(N69="√",1,0)</f>
        <v>0</v>
      </c>
    </row>
    <row r="70" spans="1:15" ht="14.25" customHeight="1">
      <c r="A70" s="2">
        <v>812</v>
      </c>
      <c r="B70" s="25"/>
      <c r="C70" t="s">
        <v>2868</v>
      </c>
      <c r="D70" s="1" t="str">
        <f t="shared" ref="D70:D96" si="11">IF(B70=""," ",IF(B70=C70,"√","×"))</f>
        <v xml:space="preserve"> </v>
      </c>
      <c r="E70" s="1">
        <f t="shared" si="6"/>
        <v>0</v>
      </c>
      <c r="F70" s="2">
        <v>906</v>
      </c>
      <c r="G70" s="25"/>
      <c r="H70" t="s">
        <v>2962</v>
      </c>
      <c r="I70" s="1" t="str">
        <f t="shared" si="7"/>
        <v xml:space="preserve"> </v>
      </c>
      <c r="J70" s="1">
        <f t="shared" si="8"/>
        <v>0</v>
      </c>
      <c r="K70" s="2">
        <v>1000</v>
      </c>
      <c r="L70" s="25"/>
      <c r="M70" t="s">
        <v>3056</v>
      </c>
      <c r="N70" s="1" t="str">
        <f t="shared" si="9"/>
        <v xml:space="preserve"> </v>
      </c>
      <c r="O70" s="1">
        <f t="shared" si="10"/>
        <v>0</v>
      </c>
    </row>
    <row r="71" spans="1:15" ht="14.25" customHeight="1">
      <c r="A71" s="2">
        <v>813</v>
      </c>
      <c r="B71" s="25"/>
      <c r="C71" t="s">
        <v>2869</v>
      </c>
      <c r="D71" s="1" t="str">
        <f t="shared" si="11"/>
        <v xml:space="preserve"> </v>
      </c>
      <c r="E71" s="1">
        <f t="shared" si="6"/>
        <v>0</v>
      </c>
      <c r="F71" s="2">
        <v>907</v>
      </c>
      <c r="G71" s="25"/>
      <c r="H71" t="s">
        <v>2963</v>
      </c>
      <c r="I71" s="1" t="str">
        <f t="shared" si="7"/>
        <v xml:space="preserve"> </v>
      </c>
      <c r="J71" s="1">
        <f t="shared" si="8"/>
        <v>0</v>
      </c>
      <c r="K71" s="2">
        <v>1001</v>
      </c>
      <c r="L71" s="25"/>
      <c r="M71" t="s">
        <v>3057</v>
      </c>
      <c r="N71" s="1" t="str">
        <f t="shared" si="9"/>
        <v xml:space="preserve"> </v>
      </c>
      <c r="O71" s="1">
        <f t="shared" si="10"/>
        <v>0</v>
      </c>
    </row>
    <row r="72" spans="1:15" ht="14.25" customHeight="1">
      <c r="A72" s="2">
        <v>814</v>
      </c>
      <c r="B72" s="25"/>
      <c r="C72" t="s">
        <v>2870</v>
      </c>
      <c r="D72" s="1" t="str">
        <f t="shared" si="11"/>
        <v xml:space="preserve"> </v>
      </c>
      <c r="E72" s="1">
        <f t="shared" si="6"/>
        <v>0</v>
      </c>
      <c r="F72" s="2">
        <v>908</v>
      </c>
      <c r="G72" s="25"/>
      <c r="H72" t="s">
        <v>2964</v>
      </c>
      <c r="I72" s="1" t="str">
        <f t="shared" si="7"/>
        <v xml:space="preserve"> </v>
      </c>
      <c r="J72" s="1">
        <f t="shared" si="8"/>
        <v>0</v>
      </c>
      <c r="K72" s="2">
        <v>1002</v>
      </c>
      <c r="L72" s="25"/>
      <c r="M72" t="s">
        <v>3058</v>
      </c>
      <c r="N72" s="1" t="str">
        <f t="shared" si="9"/>
        <v xml:space="preserve"> </v>
      </c>
      <c r="O72" s="1">
        <f t="shared" si="10"/>
        <v>0</v>
      </c>
    </row>
    <row r="73" spans="1:15" ht="14.25" customHeight="1">
      <c r="A73" s="2">
        <v>815</v>
      </c>
      <c r="B73" s="25"/>
      <c r="C73" t="s">
        <v>2871</v>
      </c>
      <c r="D73" s="1" t="str">
        <f t="shared" si="11"/>
        <v xml:space="preserve"> </v>
      </c>
      <c r="E73" s="1">
        <f t="shared" si="6"/>
        <v>0</v>
      </c>
      <c r="F73" s="2">
        <v>909</v>
      </c>
      <c r="G73" s="25"/>
      <c r="H73" t="s">
        <v>2965</v>
      </c>
      <c r="I73" s="1" t="str">
        <f t="shared" si="7"/>
        <v xml:space="preserve"> </v>
      </c>
      <c r="J73" s="1">
        <f t="shared" si="8"/>
        <v>0</v>
      </c>
      <c r="K73" s="2">
        <v>1003</v>
      </c>
      <c r="L73" s="25"/>
      <c r="M73" t="s">
        <v>3059</v>
      </c>
      <c r="N73" s="1" t="str">
        <f t="shared" si="9"/>
        <v xml:space="preserve"> </v>
      </c>
      <c r="O73" s="1">
        <f t="shared" si="10"/>
        <v>0</v>
      </c>
    </row>
    <row r="74" spans="1:15" ht="14.25" customHeight="1">
      <c r="A74" s="2">
        <v>816</v>
      </c>
      <c r="B74" s="25"/>
      <c r="C74" t="s">
        <v>2872</v>
      </c>
      <c r="D74" s="1" t="str">
        <f t="shared" si="11"/>
        <v xml:space="preserve"> </v>
      </c>
      <c r="E74" s="1">
        <f t="shared" si="6"/>
        <v>0</v>
      </c>
      <c r="F74" s="2">
        <v>910</v>
      </c>
      <c r="G74" s="25"/>
      <c r="H74" t="s">
        <v>2966</v>
      </c>
      <c r="I74" s="1" t="str">
        <f t="shared" si="7"/>
        <v xml:space="preserve"> </v>
      </c>
      <c r="J74" s="1">
        <f t="shared" si="8"/>
        <v>0</v>
      </c>
      <c r="K74" s="2">
        <v>1004</v>
      </c>
      <c r="L74" s="25"/>
      <c r="M74" t="s">
        <v>3060</v>
      </c>
      <c r="N74" s="1" t="str">
        <f t="shared" si="9"/>
        <v xml:space="preserve"> </v>
      </c>
      <c r="O74" s="1">
        <f t="shared" si="10"/>
        <v>0</v>
      </c>
    </row>
    <row r="75" spans="1:15" ht="14.25" customHeight="1">
      <c r="A75" s="2">
        <v>817</v>
      </c>
      <c r="B75" s="25"/>
      <c r="C75" t="s">
        <v>2873</v>
      </c>
      <c r="D75" s="1" t="str">
        <f t="shared" si="11"/>
        <v xml:space="preserve"> </v>
      </c>
      <c r="E75" s="1">
        <f t="shared" si="6"/>
        <v>0</v>
      </c>
      <c r="F75" s="2">
        <v>911</v>
      </c>
      <c r="G75" s="25"/>
      <c r="H75" t="s">
        <v>2967</v>
      </c>
      <c r="I75" s="1" t="str">
        <f t="shared" si="7"/>
        <v xml:space="preserve"> </v>
      </c>
      <c r="J75" s="1">
        <f t="shared" si="8"/>
        <v>0</v>
      </c>
      <c r="K75" s="2">
        <v>1005</v>
      </c>
      <c r="L75" s="25"/>
      <c r="M75" t="s">
        <v>3061</v>
      </c>
      <c r="N75" s="1" t="str">
        <f t="shared" si="9"/>
        <v xml:space="preserve"> </v>
      </c>
      <c r="O75" s="1">
        <f t="shared" si="10"/>
        <v>0</v>
      </c>
    </row>
    <row r="76" spans="1:15" ht="14.25" customHeight="1">
      <c r="A76" s="2">
        <v>818</v>
      </c>
      <c r="B76" s="25"/>
      <c r="C76" t="s">
        <v>2874</v>
      </c>
      <c r="D76" s="1" t="str">
        <f t="shared" si="11"/>
        <v xml:space="preserve"> </v>
      </c>
      <c r="E76" s="1">
        <f t="shared" si="6"/>
        <v>0</v>
      </c>
      <c r="F76" s="2">
        <v>912</v>
      </c>
      <c r="G76" s="25"/>
      <c r="H76" t="s">
        <v>2968</v>
      </c>
      <c r="I76" s="1" t="str">
        <f t="shared" si="7"/>
        <v xml:space="preserve"> </v>
      </c>
      <c r="J76" s="1">
        <f t="shared" si="8"/>
        <v>0</v>
      </c>
      <c r="K76" s="2">
        <v>1006</v>
      </c>
      <c r="L76" s="25"/>
      <c r="M76" t="s">
        <v>3062</v>
      </c>
      <c r="N76" s="1" t="str">
        <f t="shared" si="9"/>
        <v xml:space="preserve"> </v>
      </c>
      <c r="O76" s="1">
        <f t="shared" si="10"/>
        <v>0</v>
      </c>
    </row>
    <row r="77" spans="1:15" ht="14.25" customHeight="1">
      <c r="A77" s="2">
        <v>819</v>
      </c>
      <c r="B77" s="25"/>
      <c r="C77" t="s">
        <v>2875</v>
      </c>
      <c r="D77" s="1" t="str">
        <f t="shared" si="11"/>
        <v xml:space="preserve"> </v>
      </c>
      <c r="E77" s="1">
        <f t="shared" si="6"/>
        <v>0</v>
      </c>
      <c r="F77" s="2">
        <v>913</v>
      </c>
      <c r="G77" s="25"/>
      <c r="H77" t="s">
        <v>2969</v>
      </c>
      <c r="I77" s="1" t="str">
        <f t="shared" si="7"/>
        <v xml:space="preserve"> </v>
      </c>
      <c r="J77" s="1">
        <f t="shared" si="8"/>
        <v>0</v>
      </c>
      <c r="K77" s="2">
        <v>1007</v>
      </c>
      <c r="L77" s="25"/>
      <c r="M77" t="s">
        <v>3063</v>
      </c>
      <c r="N77" s="1" t="str">
        <f t="shared" si="9"/>
        <v xml:space="preserve"> </v>
      </c>
      <c r="O77" s="1">
        <f t="shared" si="10"/>
        <v>0</v>
      </c>
    </row>
    <row r="78" spans="1:15" ht="14.25" customHeight="1">
      <c r="A78" s="2">
        <v>820</v>
      </c>
      <c r="B78" s="25"/>
      <c r="C78" t="s">
        <v>2876</v>
      </c>
      <c r="D78" s="1" t="str">
        <f t="shared" si="11"/>
        <v xml:space="preserve"> </v>
      </c>
      <c r="E78" s="1">
        <f t="shared" si="6"/>
        <v>0</v>
      </c>
      <c r="F78" s="2">
        <v>914</v>
      </c>
      <c r="G78" s="25"/>
      <c r="H78" t="s">
        <v>2970</v>
      </c>
      <c r="I78" s="1" t="str">
        <f t="shared" si="7"/>
        <v xml:space="preserve"> </v>
      </c>
      <c r="J78" s="1">
        <f t="shared" si="8"/>
        <v>0</v>
      </c>
      <c r="K78" s="2">
        <v>1008</v>
      </c>
      <c r="L78" s="25"/>
      <c r="M78" t="s">
        <v>3064</v>
      </c>
      <c r="N78" s="1" t="str">
        <f t="shared" si="9"/>
        <v xml:space="preserve"> </v>
      </c>
      <c r="O78" s="1">
        <f t="shared" si="10"/>
        <v>0</v>
      </c>
    </row>
    <row r="79" spans="1:15" ht="14.25" customHeight="1">
      <c r="A79" s="2">
        <v>821</v>
      </c>
      <c r="B79" s="25"/>
      <c r="C79" t="s">
        <v>2877</v>
      </c>
      <c r="D79" s="1" t="str">
        <f t="shared" si="11"/>
        <v xml:space="preserve"> </v>
      </c>
      <c r="E79" s="1">
        <f t="shared" si="6"/>
        <v>0</v>
      </c>
      <c r="F79" s="2">
        <v>915</v>
      </c>
      <c r="G79" s="25"/>
      <c r="H79" t="s">
        <v>2971</v>
      </c>
      <c r="I79" s="1" t="str">
        <f t="shared" si="7"/>
        <v xml:space="preserve"> </v>
      </c>
      <c r="J79" s="1">
        <f t="shared" si="8"/>
        <v>0</v>
      </c>
      <c r="K79" s="2">
        <v>1009</v>
      </c>
      <c r="L79" s="25"/>
      <c r="M79" t="s">
        <v>3065</v>
      </c>
      <c r="N79" s="1" t="str">
        <f t="shared" si="9"/>
        <v xml:space="preserve"> </v>
      </c>
      <c r="O79" s="1">
        <f t="shared" si="10"/>
        <v>0</v>
      </c>
    </row>
    <row r="80" spans="1:15" ht="14.25" customHeight="1">
      <c r="A80" s="2">
        <v>822</v>
      </c>
      <c r="B80" s="25"/>
      <c r="C80" t="s">
        <v>2878</v>
      </c>
      <c r="D80" s="1" t="str">
        <f t="shared" si="11"/>
        <v xml:space="preserve"> </v>
      </c>
      <c r="E80" s="1">
        <f t="shared" si="6"/>
        <v>0</v>
      </c>
      <c r="F80" s="2">
        <v>916</v>
      </c>
      <c r="G80" s="25"/>
      <c r="H80" t="s">
        <v>2972</v>
      </c>
      <c r="I80" s="1" t="str">
        <f t="shared" si="7"/>
        <v xml:space="preserve"> </v>
      </c>
      <c r="J80" s="1">
        <f t="shared" si="8"/>
        <v>0</v>
      </c>
      <c r="K80" s="2">
        <v>1010</v>
      </c>
      <c r="L80" s="25"/>
      <c r="M80" t="s">
        <v>3066</v>
      </c>
      <c r="N80" s="1" t="str">
        <f t="shared" si="9"/>
        <v xml:space="preserve"> </v>
      </c>
      <c r="O80" s="1">
        <f t="shared" si="10"/>
        <v>0</v>
      </c>
    </row>
    <row r="81" spans="1:15" ht="14.25" customHeight="1">
      <c r="A81" s="2">
        <v>823</v>
      </c>
      <c r="B81" s="25"/>
      <c r="C81" t="s">
        <v>2879</v>
      </c>
      <c r="D81" s="1" t="str">
        <f t="shared" si="11"/>
        <v xml:space="preserve"> </v>
      </c>
      <c r="E81" s="1">
        <f t="shared" si="6"/>
        <v>0</v>
      </c>
      <c r="F81" s="2">
        <v>917</v>
      </c>
      <c r="G81" s="25"/>
      <c r="H81" t="s">
        <v>2973</v>
      </c>
      <c r="I81" s="1" t="str">
        <f t="shared" si="7"/>
        <v xml:space="preserve"> </v>
      </c>
      <c r="J81" s="1">
        <f t="shared" si="8"/>
        <v>0</v>
      </c>
      <c r="K81" s="2">
        <v>1011</v>
      </c>
      <c r="L81" s="25"/>
      <c r="M81" t="s">
        <v>3067</v>
      </c>
      <c r="N81" s="1" t="str">
        <f t="shared" si="9"/>
        <v xml:space="preserve"> </v>
      </c>
      <c r="O81" s="1">
        <f t="shared" si="10"/>
        <v>0</v>
      </c>
    </row>
    <row r="82" spans="1:15" ht="14.25" customHeight="1">
      <c r="A82" s="2">
        <v>824</v>
      </c>
      <c r="B82" s="25"/>
      <c r="C82" t="s">
        <v>2880</v>
      </c>
      <c r="D82" s="1" t="str">
        <f t="shared" si="11"/>
        <v xml:space="preserve"> </v>
      </c>
      <c r="E82" s="1">
        <f t="shared" si="6"/>
        <v>0</v>
      </c>
      <c r="F82" s="2">
        <v>918</v>
      </c>
      <c r="G82" s="25"/>
      <c r="H82" t="s">
        <v>2974</v>
      </c>
      <c r="I82" s="1" t="str">
        <f t="shared" si="7"/>
        <v xml:space="preserve"> </v>
      </c>
      <c r="J82" s="1">
        <f t="shared" si="8"/>
        <v>0</v>
      </c>
      <c r="K82" s="2">
        <v>1012</v>
      </c>
      <c r="L82" s="25"/>
      <c r="M82" t="s">
        <v>3068</v>
      </c>
      <c r="N82" s="1" t="str">
        <f t="shared" si="9"/>
        <v xml:space="preserve"> </v>
      </c>
      <c r="O82" s="1">
        <f t="shared" si="10"/>
        <v>0</v>
      </c>
    </row>
    <row r="83" spans="1:15" ht="14.25" customHeight="1">
      <c r="A83" s="2">
        <v>825</v>
      </c>
      <c r="B83" s="25"/>
      <c r="C83" t="s">
        <v>2881</v>
      </c>
      <c r="D83" s="1" t="str">
        <f t="shared" si="11"/>
        <v xml:space="preserve"> </v>
      </c>
      <c r="E83" s="1">
        <f t="shared" si="6"/>
        <v>0</v>
      </c>
      <c r="F83" s="2">
        <v>919</v>
      </c>
      <c r="G83" s="25"/>
      <c r="H83" t="s">
        <v>2975</v>
      </c>
      <c r="I83" s="1" t="str">
        <f t="shared" si="7"/>
        <v xml:space="preserve"> </v>
      </c>
      <c r="J83" s="1">
        <f t="shared" si="8"/>
        <v>0</v>
      </c>
      <c r="K83" s="2">
        <v>1013</v>
      </c>
      <c r="L83" s="25"/>
      <c r="M83" t="s">
        <v>3069</v>
      </c>
      <c r="N83" s="1" t="str">
        <f t="shared" si="9"/>
        <v xml:space="preserve"> </v>
      </c>
      <c r="O83" s="1">
        <f t="shared" si="10"/>
        <v>0</v>
      </c>
    </row>
    <row r="84" spans="1:15" ht="14.25" customHeight="1">
      <c r="A84" s="2">
        <v>826</v>
      </c>
      <c r="B84" s="25"/>
      <c r="C84" t="s">
        <v>2882</v>
      </c>
      <c r="D84" s="1" t="str">
        <f t="shared" si="11"/>
        <v xml:space="preserve"> </v>
      </c>
      <c r="E84" s="1">
        <f t="shared" si="6"/>
        <v>0</v>
      </c>
      <c r="F84" s="2">
        <v>920</v>
      </c>
      <c r="G84" s="25"/>
      <c r="H84" t="s">
        <v>2976</v>
      </c>
      <c r="I84" s="1" t="str">
        <f t="shared" si="7"/>
        <v xml:space="preserve"> </v>
      </c>
      <c r="J84" s="1">
        <f t="shared" si="8"/>
        <v>0</v>
      </c>
      <c r="K84" s="2"/>
      <c r="L84" s="25"/>
      <c r="M84" s="1"/>
      <c r="N84" s="1"/>
      <c r="O84" s="1">
        <f>SUM(O4:O83)</f>
        <v>0</v>
      </c>
    </row>
    <row r="85" spans="1:15" ht="14.25" customHeight="1">
      <c r="A85" s="2">
        <v>827</v>
      </c>
      <c r="B85" s="25"/>
      <c r="C85" t="s">
        <v>2883</v>
      </c>
      <c r="D85" s="1" t="str">
        <f t="shared" si="11"/>
        <v xml:space="preserve"> </v>
      </c>
      <c r="E85" s="1">
        <f t="shared" si="6"/>
        <v>0</v>
      </c>
      <c r="F85" s="2">
        <v>921</v>
      </c>
      <c r="G85" s="25"/>
      <c r="H85" t="s">
        <v>2977</v>
      </c>
      <c r="I85" s="1" t="str">
        <f t="shared" si="7"/>
        <v xml:space="preserve"> </v>
      </c>
      <c r="J85" s="1">
        <f t="shared" si="8"/>
        <v>0</v>
      </c>
    </row>
    <row r="86" spans="1:15" ht="14.25" customHeight="1">
      <c r="A86" s="2">
        <v>828</v>
      </c>
      <c r="B86" s="25"/>
      <c r="C86" t="s">
        <v>2884</v>
      </c>
      <c r="D86" s="1" t="str">
        <f t="shared" si="11"/>
        <v xml:space="preserve"> </v>
      </c>
      <c r="E86" s="1">
        <f t="shared" si="6"/>
        <v>0</v>
      </c>
      <c r="F86" s="2">
        <v>922</v>
      </c>
      <c r="G86" s="25"/>
      <c r="H86" t="s">
        <v>2978</v>
      </c>
      <c r="I86" s="1" t="str">
        <f t="shared" si="7"/>
        <v xml:space="preserve"> </v>
      </c>
      <c r="J86" s="1">
        <f t="shared" si="8"/>
        <v>0</v>
      </c>
    </row>
    <row r="87" spans="1:15" ht="14.25" customHeight="1">
      <c r="A87" s="2">
        <v>829</v>
      </c>
      <c r="B87" s="25"/>
      <c r="C87" t="s">
        <v>2885</v>
      </c>
      <c r="D87" s="1" t="str">
        <f t="shared" si="11"/>
        <v xml:space="preserve"> </v>
      </c>
      <c r="E87" s="1">
        <f t="shared" si="6"/>
        <v>0</v>
      </c>
      <c r="F87" s="2">
        <v>923</v>
      </c>
      <c r="G87" s="25"/>
      <c r="H87" t="s">
        <v>2979</v>
      </c>
      <c r="I87" s="1" t="str">
        <f t="shared" si="7"/>
        <v xml:space="preserve"> </v>
      </c>
      <c r="J87" s="1">
        <f t="shared" si="8"/>
        <v>0</v>
      </c>
    </row>
    <row r="88" spans="1:15" ht="14.25" customHeight="1">
      <c r="A88" s="2">
        <v>830</v>
      </c>
      <c r="C88" t="s">
        <v>2886</v>
      </c>
      <c r="D88" s="1" t="str">
        <f t="shared" si="11"/>
        <v xml:space="preserve"> </v>
      </c>
      <c r="E88" s="1">
        <f t="shared" si="6"/>
        <v>0</v>
      </c>
      <c r="F88" s="2">
        <v>924</v>
      </c>
      <c r="H88" t="s">
        <v>2980</v>
      </c>
      <c r="I88" s="1" t="str">
        <f t="shared" si="7"/>
        <v xml:space="preserve"> </v>
      </c>
      <c r="J88" s="1">
        <f t="shared" si="8"/>
        <v>0</v>
      </c>
      <c r="O88" s="1"/>
    </row>
    <row r="89" spans="1:15" ht="14.25" customHeight="1">
      <c r="A89" s="2">
        <v>831</v>
      </c>
      <c r="C89" t="s">
        <v>2887</v>
      </c>
      <c r="D89" s="1" t="str">
        <f t="shared" si="11"/>
        <v xml:space="preserve"> </v>
      </c>
      <c r="E89" s="1">
        <f t="shared" si="6"/>
        <v>0</v>
      </c>
      <c r="F89" s="2">
        <v>925</v>
      </c>
      <c r="H89" t="s">
        <v>2981</v>
      </c>
      <c r="I89" s="1" t="str">
        <f t="shared" si="7"/>
        <v xml:space="preserve"> </v>
      </c>
      <c r="J89" s="1">
        <f t="shared" si="8"/>
        <v>0</v>
      </c>
    </row>
    <row r="90" spans="1:15" ht="14.25" customHeight="1">
      <c r="A90" s="2">
        <v>832</v>
      </c>
      <c r="C90" t="s">
        <v>2888</v>
      </c>
      <c r="D90" s="1" t="str">
        <f t="shared" si="11"/>
        <v xml:space="preserve"> </v>
      </c>
      <c r="E90" s="1">
        <f t="shared" si="6"/>
        <v>0</v>
      </c>
      <c r="F90" s="2">
        <v>926</v>
      </c>
      <c r="H90" t="s">
        <v>2982</v>
      </c>
      <c r="I90" s="1" t="str">
        <f t="shared" si="7"/>
        <v xml:space="preserve"> </v>
      </c>
      <c r="J90" s="1">
        <f t="shared" si="8"/>
        <v>0</v>
      </c>
    </row>
    <row r="91" spans="1:15" ht="14.25" customHeight="1">
      <c r="A91" s="2">
        <v>833</v>
      </c>
      <c r="C91" t="s">
        <v>2889</v>
      </c>
      <c r="D91" s="1" t="str">
        <f t="shared" si="11"/>
        <v xml:space="preserve"> </v>
      </c>
      <c r="E91" s="1">
        <f t="shared" si="6"/>
        <v>0</v>
      </c>
      <c r="F91" s="2">
        <v>927</v>
      </c>
      <c r="H91" t="s">
        <v>2983</v>
      </c>
      <c r="I91" s="1" t="str">
        <f t="shared" si="7"/>
        <v xml:space="preserve"> </v>
      </c>
      <c r="J91" s="1">
        <f t="shared" si="8"/>
        <v>0</v>
      </c>
    </row>
    <row r="92" spans="1:15" ht="14.25" customHeight="1">
      <c r="A92" s="2">
        <v>834</v>
      </c>
      <c r="C92" t="s">
        <v>2890</v>
      </c>
      <c r="D92" s="1" t="str">
        <f t="shared" si="11"/>
        <v xml:space="preserve"> </v>
      </c>
      <c r="E92" s="1">
        <f t="shared" si="6"/>
        <v>0</v>
      </c>
      <c r="F92" s="2">
        <v>928</v>
      </c>
      <c r="H92" t="s">
        <v>2984</v>
      </c>
      <c r="I92" s="1" t="str">
        <f t="shared" si="7"/>
        <v xml:space="preserve"> </v>
      </c>
      <c r="J92" s="1">
        <f t="shared" si="8"/>
        <v>0</v>
      </c>
    </row>
    <row r="93" spans="1:15" ht="14.25" customHeight="1">
      <c r="A93" s="2">
        <v>835</v>
      </c>
      <c r="C93" t="s">
        <v>2891</v>
      </c>
      <c r="D93" s="1" t="str">
        <f t="shared" si="11"/>
        <v xml:space="preserve"> </v>
      </c>
      <c r="E93" s="1">
        <f t="shared" si="6"/>
        <v>0</v>
      </c>
      <c r="F93" s="2">
        <v>929</v>
      </c>
      <c r="H93" t="s">
        <v>2985</v>
      </c>
      <c r="I93" s="1" t="str">
        <f t="shared" si="7"/>
        <v xml:space="preserve"> </v>
      </c>
      <c r="J93" s="1">
        <f t="shared" si="8"/>
        <v>0</v>
      </c>
    </row>
    <row r="94" spans="1:15" ht="14.25" customHeight="1">
      <c r="A94" s="2">
        <v>836</v>
      </c>
      <c r="C94" t="s">
        <v>2892</v>
      </c>
      <c r="D94" s="1" t="str">
        <f t="shared" si="11"/>
        <v xml:space="preserve"> </v>
      </c>
      <c r="E94" s="1">
        <f t="shared" si="6"/>
        <v>0</v>
      </c>
      <c r="F94" s="2">
        <v>930</v>
      </c>
      <c r="H94" t="s">
        <v>2986</v>
      </c>
      <c r="I94" s="1" t="str">
        <f t="shared" si="7"/>
        <v xml:space="preserve"> </v>
      </c>
      <c r="J94" s="1">
        <f t="shared" si="8"/>
        <v>0</v>
      </c>
    </row>
    <row r="95" spans="1:15" ht="14.25" customHeight="1">
      <c r="A95" s="2">
        <v>837</v>
      </c>
      <c r="C95" t="s">
        <v>2893</v>
      </c>
      <c r="D95" s="1" t="str">
        <f t="shared" si="11"/>
        <v xml:space="preserve"> </v>
      </c>
      <c r="E95" s="1">
        <f t="shared" si="6"/>
        <v>0</v>
      </c>
      <c r="F95" s="2">
        <v>931</v>
      </c>
      <c r="H95" t="s">
        <v>2987</v>
      </c>
      <c r="I95" s="1" t="str">
        <f t="shared" si="7"/>
        <v xml:space="preserve"> </v>
      </c>
      <c r="J95" s="1">
        <f t="shared" si="8"/>
        <v>0</v>
      </c>
    </row>
    <row r="96" spans="1:15" ht="14.25" customHeight="1">
      <c r="A96" s="2">
        <v>838</v>
      </c>
      <c r="C96" t="s">
        <v>2894</v>
      </c>
      <c r="D96" s="1" t="str">
        <f t="shared" si="11"/>
        <v xml:space="preserve"> </v>
      </c>
      <c r="E96" s="1">
        <f t="shared" si="6"/>
        <v>0</v>
      </c>
      <c r="F96" s="2">
        <v>932</v>
      </c>
      <c r="H96" t="s">
        <v>2988</v>
      </c>
      <c r="I96" s="1" t="str">
        <f t="shared" si="7"/>
        <v xml:space="preserve"> </v>
      </c>
      <c r="J96" s="1">
        <f t="shared" si="8"/>
        <v>0</v>
      </c>
    </row>
    <row r="97" spans="1:10" ht="14.25" customHeight="1">
      <c r="A97" s="2">
        <v>839</v>
      </c>
      <c r="C97" t="s">
        <v>2895</v>
      </c>
      <c r="D97" s="1" t="str">
        <f>IF(B97=""," ",IF(B97=C97,"√","×"))</f>
        <v xml:space="preserve"> </v>
      </c>
      <c r="E97" s="1">
        <f t="shared" si="6"/>
        <v>0</v>
      </c>
      <c r="F97" s="2">
        <v>933</v>
      </c>
      <c r="H97" t="s">
        <v>2989</v>
      </c>
      <c r="I97" s="1" t="str">
        <f>IF(G97=""," ",IF(G97=H97,"√","×"))</f>
        <v xml:space="preserve"> </v>
      </c>
      <c r="J97" s="1">
        <f t="shared" si="8"/>
        <v>0</v>
      </c>
    </row>
    <row r="98" spans="1:10" ht="14.25" customHeight="1">
      <c r="E98" s="1">
        <f>SUM(E4:E97)</f>
        <v>0</v>
      </c>
      <c r="J98" s="1">
        <f>SUM(J4:J97)</f>
        <v>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77F3-4CA5-0748-B77C-B2E09A0B4CCF}">
  <dimension ref="A1:R91"/>
  <sheetViews>
    <sheetView workbookViewId="0"/>
  </sheetViews>
  <sheetFormatPr baseColWidth="10" defaultRowHeight="16"/>
  <cols>
    <col min="3" max="3" width="10.83203125" hidden="1" customWidth="1"/>
    <col min="5" max="5" width="10.83203125" hidden="1" customWidth="1"/>
    <col min="8" max="8" width="0" hidden="1" customWidth="1"/>
    <col min="10" max="10" width="10.83203125" hidden="1" customWidth="1"/>
    <col min="13" max="13" width="0" hidden="1" customWidth="1"/>
    <col min="15" max="15" width="10.83203125" hidden="1" customWidth="1"/>
    <col min="16" max="16" width="30.33203125" customWidth="1"/>
    <col min="17" max="17" width="16.83203125" customWidth="1"/>
  </cols>
  <sheetData>
    <row r="1" spans="1:18" ht="17" thickBot="1">
      <c r="A1" s="15" t="s">
        <v>3209</v>
      </c>
      <c r="B1" s="16"/>
      <c r="C1" s="16"/>
      <c r="D1" s="16"/>
      <c r="E1" s="16"/>
      <c r="F1" s="18"/>
      <c r="G1" s="18"/>
      <c r="H1" s="16"/>
      <c r="I1" s="16"/>
      <c r="J1" s="16"/>
      <c r="K1" s="16"/>
      <c r="L1" s="16"/>
      <c r="M1" s="16"/>
      <c r="N1" s="18"/>
    </row>
    <row r="2" spans="1:18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18" ht="17" thickBot="1">
      <c r="A3" s="2">
        <v>1935</v>
      </c>
      <c r="B3" s="25"/>
      <c r="C3" t="s">
        <v>3082</v>
      </c>
      <c r="D3" s="1" t="str">
        <f>IF(B3=""," ",IF(B3=C3,"√","×"))</f>
        <v xml:space="preserve"> </v>
      </c>
      <c r="E3" s="1">
        <f>IF(D3="√",1,0)</f>
        <v>0</v>
      </c>
      <c r="F3" s="2">
        <v>1978</v>
      </c>
      <c r="G3" s="25"/>
      <c r="H3" t="s">
        <v>3125</v>
      </c>
      <c r="I3" s="1" t="str">
        <f>IF(G3=""," ",IF(G3=H3,"√","×"))</f>
        <v xml:space="preserve"> </v>
      </c>
      <c r="J3" s="1">
        <f>IF(I3="√",1,0)</f>
        <v>0</v>
      </c>
      <c r="K3" s="2">
        <v>2021</v>
      </c>
      <c r="L3" s="25"/>
      <c r="M3" t="s">
        <v>3168</v>
      </c>
      <c r="N3" s="1" t="str">
        <f>IF(L3=""," ",IF(L3=M3,"√","×"))</f>
        <v xml:space="preserve"> </v>
      </c>
      <c r="O3" s="1">
        <f>IF(N3="√",1,0)</f>
        <v>0</v>
      </c>
      <c r="P3" s="19" t="s">
        <v>2703</v>
      </c>
      <c r="Q3" s="20"/>
      <c r="R3" s="20"/>
    </row>
    <row r="4" spans="1:18" ht="18">
      <c r="A4" s="2">
        <v>1936</v>
      </c>
      <c r="B4" s="25"/>
      <c r="C4" t="s">
        <v>3083</v>
      </c>
      <c r="D4" s="1" t="str">
        <f t="shared" ref="D4:D45" si="0">IF(B4=""," ",IF(B4=C4,"√","×"))</f>
        <v xml:space="preserve"> </v>
      </c>
      <c r="E4" s="1">
        <f t="shared" ref="E4:E45" si="1">IF(D4="√",1,0)</f>
        <v>0</v>
      </c>
      <c r="F4" s="2">
        <v>1979</v>
      </c>
      <c r="G4" s="26"/>
      <c r="H4" t="s">
        <v>3126</v>
      </c>
      <c r="I4" s="1" t="str">
        <f>IF(G4=""," ",IF(G4=H4,"√","×"))</f>
        <v xml:space="preserve"> </v>
      </c>
      <c r="J4" s="1">
        <f t="shared" ref="J4:J45" si="2">IF(I4="√",1,0)</f>
        <v>0</v>
      </c>
      <c r="K4" s="2">
        <v>2022</v>
      </c>
      <c r="L4" s="25"/>
      <c r="M4" t="s">
        <v>3169</v>
      </c>
      <c r="N4" s="1" t="str">
        <f t="shared" ref="N4:N43" si="3">IF(L4=""," ",IF(L4=M4,"√","×"))</f>
        <v xml:space="preserve"> </v>
      </c>
      <c r="O4" s="1">
        <f t="shared" ref="O4:O43" si="4">IF(N4="√",1,0)</f>
        <v>0</v>
      </c>
      <c r="P4" s="6" t="s">
        <v>2699</v>
      </c>
      <c r="Q4" s="7">
        <v>257</v>
      </c>
    </row>
    <row r="5" spans="1:18" ht="18">
      <c r="A5" s="2">
        <v>1937</v>
      </c>
      <c r="B5" s="25"/>
      <c r="C5" t="s">
        <v>3084</v>
      </c>
      <c r="D5" s="1" t="str">
        <f t="shared" si="0"/>
        <v xml:space="preserve"> </v>
      </c>
      <c r="E5" s="1">
        <f t="shared" si="1"/>
        <v>0</v>
      </c>
      <c r="F5" s="2">
        <v>1980</v>
      </c>
      <c r="G5" s="25"/>
      <c r="H5" t="s">
        <v>3127</v>
      </c>
      <c r="I5" s="1" t="str">
        <f t="shared" ref="I5:I45" si="5">IF(G5=""," ",IF(G5=H5,"√","×"))</f>
        <v xml:space="preserve"> </v>
      </c>
      <c r="J5" s="1">
        <f t="shared" si="2"/>
        <v>0</v>
      </c>
      <c r="K5" s="2">
        <v>2023</v>
      </c>
      <c r="L5" s="25"/>
      <c r="M5" t="s">
        <v>3170</v>
      </c>
      <c r="N5" s="1" t="str">
        <f t="shared" si="3"/>
        <v xml:space="preserve"> </v>
      </c>
      <c r="O5" s="1">
        <f t="shared" si="4"/>
        <v>0</v>
      </c>
      <c r="P5" s="8" t="s">
        <v>2700</v>
      </c>
      <c r="Q5" s="9">
        <f>$E$46+$J$46+$O$44</f>
        <v>0</v>
      </c>
    </row>
    <row r="6" spans="1:18" ht="19" thickBot="1">
      <c r="A6" s="2">
        <v>1938</v>
      </c>
      <c r="B6" s="25"/>
      <c r="C6" t="s">
        <v>3085</v>
      </c>
      <c r="D6" s="1" t="str">
        <f t="shared" si="0"/>
        <v xml:space="preserve"> </v>
      </c>
      <c r="E6" s="1">
        <f t="shared" si="1"/>
        <v>0</v>
      </c>
      <c r="F6" s="2">
        <v>1981</v>
      </c>
      <c r="G6" s="25"/>
      <c r="H6" t="s">
        <v>3128</v>
      </c>
      <c r="I6" s="1" t="str">
        <f t="shared" si="5"/>
        <v xml:space="preserve"> </v>
      </c>
      <c r="J6" s="1">
        <f t="shared" si="2"/>
        <v>0</v>
      </c>
      <c r="K6" s="2">
        <v>2024</v>
      </c>
      <c r="L6" s="25"/>
      <c r="M6" t="s">
        <v>3171</v>
      </c>
      <c r="N6" s="1" t="str">
        <f t="shared" si="3"/>
        <v xml:space="preserve"> </v>
      </c>
      <c r="O6" s="1">
        <f t="shared" si="4"/>
        <v>0</v>
      </c>
      <c r="P6" s="10" t="s">
        <v>2701</v>
      </c>
      <c r="Q6" s="11">
        <f>Q5/Q4</f>
        <v>0</v>
      </c>
    </row>
    <row r="7" spans="1:18">
      <c r="A7" s="2">
        <v>1939</v>
      </c>
      <c r="B7" s="25"/>
      <c r="C7" t="s">
        <v>3086</v>
      </c>
      <c r="D7" s="1" t="str">
        <f t="shared" si="0"/>
        <v xml:space="preserve"> </v>
      </c>
      <c r="E7" s="1">
        <f t="shared" si="1"/>
        <v>0</v>
      </c>
      <c r="F7" s="2">
        <v>1982</v>
      </c>
      <c r="G7" s="25"/>
      <c r="H7" t="s">
        <v>3129</v>
      </c>
      <c r="I7" s="1" t="str">
        <f t="shared" si="5"/>
        <v xml:space="preserve"> </v>
      </c>
      <c r="J7" s="1">
        <f t="shared" si="2"/>
        <v>0</v>
      </c>
      <c r="K7" s="2">
        <v>2025</v>
      </c>
      <c r="L7" s="25"/>
      <c r="M7" t="s">
        <v>3172</v>
      </c>
      <c r="N7" s="1" t="str">
        <f t="shared" si="3"/>
        <v xml:space="preserve"> </v>
      </c>
      <c r="O7" s="1">
        <f t="shared" si="4"/>
        <v>0</v>
      </c>
    </row>
    <row r="8" spans="1:18">
      <c r="A8" s="2">
        <v>1940</v>
      </c>
      <c r="B8" s="25"/>
      <c r="C8" t="s">
        <v>3087</v>
      </c>
      <c r="D8" s="1" t="str">
        <f t="shared" si="0"/>
        <v xml:space="preserve"> </v>
      </c>
      <c r="E8" s="1">
        <f t="shared" si="1"/>
        <v>0</v>
      </c>
      <c r="F8" s="2">
        <v>1983</v>
      </c>
      <c r="G8" s="25"/>
      <c r="H8" t="s">
        <v>3130</v>
      </c>
      <c r="I8" s="1" t="str">
        <f t="shared" si="5"/>
        <v xml:space="preserve"> </v>
      </c>
      <c r="J8" s="1">
        <f t="shared" si="2"/>
        <v>0</v>
      </c>
      <c r="K8" s="2">
        <v>2026</v>
      </c>
      <c r="L8" s="25"/>
      <c r="M8" t="s">
        <v>3173</v>
      </c>
      <c r="N8" s="1" t="str">
        <f t="shared" si="3"/>
        <v xml:space="preserve"> </v>
      </c>
      <c r="O8" s="1">
        <f t="shared" si="4"/>
        <v>0</v>
      </c>
    </row>
    <row r="9" spans="1:18">
      <c r="A9" s="2">
        <v>1941</v>
      </c>
      <c r="B9" s="25"/>
      <c r="C9" t="s">
        <v>3088</v>
      </c>
      <c r="D9" s="1" t="str">
        <f t="shared" si="0"/>
        <v xml:space="preserve"> </v>
      </c>
      <c r="E9" s="1">
        <f t="shared" si="1"/>
        <v>0</v>
      </c>
      <c r="F9" s="2">
        <v>1984</v>
      </c>
      <c r="G9" s="25"/>
      <c r="H9" t="s">
        <v>3131</v>
      </c>
      <c r="I9" s="1" t="str">
        <f t="shared" si="5"/>
        <v xml:space="preserve"> </v>
      </c>
      <c r="J9" s="1">
        <f t="shared" si="2"/>
        <v>0</v>
      </c>
      <c r="K9" s="2">
        <v>2027</v>
      </c>
      <c r="L9" s="25"/>
      <c r="M9" t="s">
        <v>3174</v>
      </c>
      <c r="N9" s="1" t="str">
        <f t="shared" si="3"/>
        <v xml:space="preserve"> </v>
      </c>
      <c r="O9" s="1">
        <f t="shared" si="4"/>
        <v>0</v>
      </c>
    </row>
    <row r="10" spans="1:18">
      <c r="A10" s="2">
        <v>1942</v>
      </c>
      <c r="B10" s="25"/>
      <c r="C10" t="s">
        <v>3089</v>
      </c>
      <c r="D10" s="1" t="str">
        <f t="shared" si="0"/>
        <v xml:space="preserve"> </v>
      </c>
      <c r="E10" s="1">
        <f t="shared" si="1"/>
        <v>0</v>
      </c>
      <c r="F10" s="2">
        <v>1985</v>
      </c>
      <c r="G10" s="25"/>
      <c r="H10" t="s">
        <v>3132</v>
      </c>
      <c r="I10" s="1" t="str">
        <f t="shared" si="5"/>
        <v xml:space="preserve"> </v>
      </c>
      <c r="J10" s="1">
        <f t="shared" si="2"/>
        <v>0</v>
      </c>
      <c r="K10" s="2">
        <v>2028</v>
      </c>
      <c r="L10" s="25"/>
      <c r="M10" t="s">
        <v>3175</v>
      </c>
      <c r="N10" s="1" t="str">
        <f t="shared" si="3"/>
        <v xml:space="preserve"> </v>
      </c>
      <c r="O10" s="1">
        <f t="shared" si="4"/>
        <v>0</v>
      </c>
    </row>
    <row r="11" spans="1:18">
      <c r="A11" s="2">
        <v>1943</v>
      </c>
      <c r="B11" s="25"/>
      <c r="C11" t="s">
        <v>3090</v>
      </c>
      <c r="D11" s="1" t="str">
        <f t="shared" si="0"/>
        <v xml:space="preserve"> </v>
      </c>
      <c r="E11" s="1">
        <f t="shared" si="1"/>
        <v>0</v>
      </c>
      <c r="F11" s="2">
        <v>1986</v>
      </c>
      <c r="G11" s="25"/>
      <c r="H11" t="s">
        <v>3133</v>
      </c>
      <c r="I11" s="1" t="str">
        <f t="shared" si="5"/>
        <v xml:space="preserve"> </v>
      </c>
      <c r="J11" s="1">
        <f t="shared" si="2"/>
        <v>0</v>
      </c>
      <c r="K11" s="2">
        <v>2029</v>
      </c>
      <c r="L11" s="25"/>
      <c r="M11" t="s">
        <v>3176</v>
      </c>
      <c r="N11" s="1" t="str">
        <f t="shared" si="3"/>
        <v xml:space="preserve"> </v>
      </c>
      <c r="O11" s="1">
        <f t="shared" si="4"/>
        <v>0</v>
      </c>
    </row>
    <row r="12" spans="1:18">
      <c r="A12" s="2">
        <v>1944</v>
      </c>
      <c r="B12" s="25"/>
      <c r="C12" t="s">
        <v>3091</v>
      </c>
      <c r="D12" s="1" t="str">
        <f t="shared" si="0"/>
        <v xml:space="preserve"> </v>
      </c>
      <c r="E12" s="1">
        <f t="shared" si="1"/>
        <v>0</v>
      </c>
      <c r="F12" s="2">
        <v>1987</v>
      </c>
      <c r="G12" s="25"/>
      <c r="H12" t="s">
        <v>3134</v>
      </c>
      <c r="I12" s="1" t="str">
        <f t="shared" si="5"/>
        <v xml:space="preserve"> </v>
      </c>
      <c r="J12" s="1">
        <f t="shared" si="2"/>
        <v>0</v>
      </c>
      <c r="K12" s="2">
        <v>2030</v>
      </c>
      <c r="L12" s="25"/>
      <c r="M12" t="s">
        <v>3177</v>
      </c>
      <c r="N12" s="1" t="str">
        <f t="shared" si="3"/>
        <v xml:space="preserve"> </v>
      </c>
      <c r="O12" s="1">
        <f t="shared" si="4"/>
        <v>0</v>
      </c>
    </row>
    <row r="13" spans="1:18">
      <c r="A13" s="2">
        <v>1945</v>
      </c>
      <c r="B13" s="25"/>
      <c r="C13" t="s">
        <v>3092</v>
      </c>
      <c r="D13" s="1" t="str">
        <f t="shared" si="0"/>
        <v xml:space="preserve"> </v>
      </c>
      <c r="E13" s="1">
        <f t="shared" si="1"/>
        <v>0</v>
      </c>
      <c r="F13" s="2">
        <v>1988</v>
      </c>
      <c r="G13" s="25"/>
      <c r="H13" t="s">
        <v>3135</v>
      </c>
      <c r="I13" s="1" t="str">
        <f t="shared" si="5"/>
        <v xml:space="preserve"> </v>
      </c>
      <c r="J13" s="1">
        <f t="shared" si="2"/>
        <v>0</v>
      </c>
      <c r="K13" s="2">
        <v>2031</v>
      </c>
      <c r="L13" s="25"/>
      <c r="M13" t="s">
        <v>3178</v>
      </c>
      <c r="N13" s="1" t="str">
        <f t="shared" si="3"/>
        <v xml:space="preserve"> </v>
      </c>
      <c r="O13" s="1">
        <f t="shared" si="4"/>
        <v>0</v>
      </c>
    </row>
    <row r="14" spans="1:18">
      <c r="A14" s="2">
        <v>1946</v>
      </c>
      <c r="B14" s="25"/>
      <c r="C14" t="s">
        <v>3093</v>
      </c>
      <c r="D14" s="1" t="str">
        <f t="shared" si="0"/>
        <v xml:space="preserve"> </v>
      </c>
      <c r="E14" s="1">
        <f t="shared" si="1"/>
        <v>0</v>
      </c>
      <c r="F14" s="2">
        <v>1989</v>
      </c>
      <c r="G14" s="25"/>
      <c r="H14" t="s">
        <v>3136</v>
      </c>
      <c r="I14" s="1" t="str">
        <f t="shared" si="5"/>
        <v xml:space="preserve"> </v>
      </c>
      <c r="J14" s="1">
        <f t="shared" si="2"/>
        <v>0</v>
      </c>
      <c r="K14" s="2">
        <v>2032</v>
      </c>
      <c r="L14" s="25"/>
      <c r="M14" t="s">
        <v>3179</v>
      </c>
      <c r="N14" s="1" t="str">
        <f t="shared" si="3"/>
        <v xml:space="preserve"> </v>
      </c>
      <c r="O14" s="1">
        <f t="shared" si="4"/>
        <v>0</v>
      </c>
    </row>
    <row r="15" spans="1:18">
      <c r="A15" s="2">
        <v>1947</v>
      </c>
      <c r="B15" s="25"/>
      <c r="C15" t="s">
        <v>3094</v>
      </c>
      <c r="D15" s="1" t="str">
        <f t="shared" si="0"/>
        <v xml:space="preserve"> </v>
      </c>
      <c r="E15" s="1">
        <f t="shared" si="1"/>
        <v>0</v>
      </c>
      <c r="F15" s="2">
        <v>1990</v>
      </c>
      <c r="G15" s="25"/>
      <c r="H15" t="s">
        <v>3137</v>
      </c>
      <c r="I15" s="1" t="str">
        <f t="shared" si="5"/>
        <v xml:space="preserve"> </v>
      </c>
      <c r="J15" s="1">
        <f t="shared" si="2"/>
        <v>0</v>
      </c>
      <c r="K15" s="2">
        <v>2033</v>
      </c>
      <c r="L15" s="25"/>
      <c r="M15" t="s">
        <v>3180</v>
      </c>
      <c r="N15" s="1" t="str">
        <f t="shared" si="3"/>
        <v xml:space="preserve"> </v>
      </c>
      <c r="O15" s="1">
        <f t="shared" si="4"/>
        <v>0</v>
      </c>
    </row>
    <row r="16" spans="1:18">
      <c r="A16" s="2">
        <v>1948</v>
      </c>
      <c r="B16" s="25"/>
      <c r="C16" t="s">
        <v>3095</v>
      </c>
      <c r="D16" s="1" t="str">
        <f t="shared" si="0"/>
        <v xml:space="preserve"> </v>
      </c>
      <c r="E16" s="1">
        <f t="shared" si="1"/>
        <v>0</v>
      </c>
      <c r="F16" s="2">
        <v>1991</v>
      </c>
      <c r="G16" s="25"/>
      <c r="H16" t="s">
        <v>3138</v>
      </c>
      <c r="I16" s="1" t="str">
        <f t="shared" si="5"/>
        <v xml:space="preserve"> </v>
      </c>
      <c r="J16" s="1">
        <f t="shared" si="2"/>
        <v>0</v>
      </c>
      <c r="K16" s="2">
        <v>2034</v>
      </c>
      <c r="L16" s="25"/>
      <c r="M16" t="s">
        <v>3181</v>
      </c>
      <c r="N16" s="1" t="str">
        <f t="shared" si="3"/>
        <v xml:space="preserve"> </v>
      </c>
      <c r="O16" s="1">
        <f t="shared" si="4"/>
        <v>0</v>
      </c>
    </row>
    <row r="17" spans="1:15">
      <c r="A17" s="2">
        <v>1949</v>
      </c>
      <c r="B17" s="25"/>
      <c r="C17" t="s">
        <v>3096</v>
      </c>
      <c r="D17" s="1" t="str">
        <f t="shared" si="0"/>
        <v xml:space="preserve"> </v>
      </c>
      <c r="E17" s="1">
        <f t="shared" si="1"/>
        <v>0</v>
      </c>
      <c r="F17" s="2">
        <v>1992</v>
      </c>
      <c r="G17" s="25"/>
      <c r="H17" t="s">
        <v>3139</v>
      </c>
      <c r="I17" s="1" t="str">
        <f t="shared" si="5"/>
        <v xml:space="preserve"> </v>
      </c>
      <c r="J17" s="1">
        <f t="shared" si="2"/>
        <v>0</v>
      </c>
      <c r="K17" s="2">
        <v>2035</v>
      </c>
      <c r="L17" s="25"/>
      <c r="M17" t="s">
        <v>3182</v>
      </c>
      <c r="N17" s="1" t="str">
        <f t="shared" si="3"/>
        <v xml:space="preserve"> </v>
      </c>
      <c r="O17" s="1">
        <f t="shared" si="4"/>
        <v>0</v>
      </c>
    </row>
    <row r="18" spans="1:15">
      <c r="A18" s="2">
        <v>1950</v>
      </c>
      <c r="B18" s="25"/>
      <c r="C18" t="s">
        <v>3097</v>
      </c>
      <c r="D18" s="1" t="str">
        <f t="shared" si="0"/>
        <v xml:space="preserve"> </v>
      </c>
      <c r="E18" s="1">
        <f t="shared" si="1"/>
        <v>0</v>
      </c>
      <c r="F18" s="2">
        <v>1993</v>
      </c>
      <c r="G18" s="25"/>
      <c r="H18" t="s">
        <v>3140</v>
      </c>
      <c r="I18" s="1" t="str">
        <f t="shared" si="5"/>
        <v xml:space="preserve"> </v>
      </c>
      <c r="J18" s="1">
        <f t="shared" si="2"/>
        <v>0</v>
      </c>
      <c r="K18" s="2">
        <v>2036</v>
      </c>
      <c r="L18" s="25"/>
      <c r="M18" t="s">
        <v>3183</v>
      </c>
      <c r="N18" s="1" t="str">
        <f t="shared" si="3"/>
        <v xml:space="preserve"> </v>
      </c>
      <c r="O18" s="1">
        <f t="shared" si="4"/>
        <v>0</v>
      </c>
    </row>
    <row r="19" spans="1:15">
      <c r="A19" s="2">
        <v>1951</v>
      </c>
      <c r="B19" s="25"/>
      <c r="C19" t="s">
        <v>3098</v>
      </c>
      <c r="D19" s="1" t="str">
        <f t="shared" si="0"/>
        <v xml:space="preserve"> </v>
      </c>
      <c r="E19" s="1">
        <f t="shared" si="1"/>
        <v>0</v>
      </c>
      <c r="F19" s="2">
        <v>1994</v>
      </c>
      <c r="G19" s="25"/>
      <c r="H19" t="s">
        <v>3141</v>
      </c>
      <c r="I19" s="1" t="str">
        <f t="shared" si="5"/>
        <v xml:space="preserve"> </v>
      </c>
      <c r="J19" s="1">
        <f t="shared" si="2"/>
        <v>0</v>
      </c>
      <c r="K19" s="2">
        <v>2037</v>
      </c>
      <c r="L19" s="25"/>
      <c r="M19" t="s">
        <v>3184</v>
      </c>
      <c r="N19" s="1" t="str">
        <f t="shared" si="3"/>
        <v xml:space="preserve"> </v>
      </c>
      <c r="O19" s="1">
        <f t="shared" si="4"/>
        <v>0</v>
      </c>
    </row>
    <row r="20" spans="1:15">
      <c r="A20" s="2">
        <v>1952</v>
      </c>
      <c r="B20" s="25"/>
      <c r="C20" t="s">
        <v>3099</v>
      </c>
      <c r="D20" s="1" t="str">
        <f t="shared" si="0"/>
        <v xml:space="preserve"> </v>
      </c>
      <c r="E20" s="1">
        <f t="shared" si="1"/>
        <v>0</v>
      </c>
      <c r="F20" s="2">
        <v>1995</v>
      </c>
      <c r="G20" s="25"/>
      <c r="H20" t="s">
        <v>3142</v>
      </c>
      <c r="I20" s="1" t="str">
        <f t="shared" si="5"/>
        <v xml:space="preserve"> </v>
      </c>
      <c r="J20" s="1">
        <f t="shared" si="2"/>
        <v>0</v>
      </c>
      <c r="K20" s="2">
        <v>2038</v>
      </c>
      <c r="L20" s="25"/>
      <c r="M20" t="s">
        <v>3185</v>
      </c>
      <c r="N20" s="1" t="str">
        <f t="shared" si="3"/>
        <v xml:space="preserve"> </v>
      </c>
      <c r="O20" s="1">
        <f t="shared" si="4"/>
        <v>0</v>
      </c>
    </row>
    <row r="21" spans="1:15">
      <c r="A21" s="2">
        <v>1953</v>
      </c>
      <c r="B21" s="25"/>
      <c r="C21" t="s">
        <v>3100</v>
      </c>
      <c r="D21" s="1" t="str">
        <f t="shared" si="0"/>
        <v xml:space="preserve"> </v>
      </c>
      <c r="E21" s="1">
        <f t="shared" si="1"/>
        <v>0</v>
      </c>
      <c r="F21" s="2">
        <v>1996</v>
      </c>
      <c r="G21" s="25"/>
      <c r="H21" t="s">
        <v>3143</v>
      </c>
      <c r="I21" s="1" t="str">
        <f t="shared" si="5"/>
        <v xml:space="preserve"> </v>
      </c>
      <c r="J21" s="1">
        <f t="shared" si="2"/>
        <v>0</v>
      </c>
      <c r="K21" s="2">
        <v>2039</v>
      </c>
      <c r="L21" s="25"/>
      <c r="M21" t="s">
        <v>3186</v>
      </c>
      <c r="N21" s="1" t="str">
        <f t="shared" si="3"/>
        <v xml:space="preserve"> </v>
      </c>
      <c r="O21" s="1">
        <f t="shared" si="4"/>
        <v>0</v>
      </c>
    </row>
    <row r="22" spans="1:15">
      <c r="A22" s="2">
        <v>1954</v>
      </c>
      <c r="B22" s="25"/>
      <c r="C22" t="s">
        <v>3101</v>
      </c>
      <c r="D22" s="1" t="str">
        <f>IF(B22=""," ",IF(B22=C22,"√","×"))</f>
        <v xml:space="preserve"> </v>
      </c>
      <c r="E22" s="1">
        <f t="shared" si="1"/>
        <v>0</v>
      </c>
      <c r="F22" s="2">
        <v>1997</v>
      </c>
      <c r="G22" s="25"/>
      <c r="H22" t="s">
        <v>3144</v>
      </c>
      <c r="I22" s="1" t="str">
        <f t="shared" si="5"/>
        <v xml:space="preserve"> </v>
      </c>
      <c r="J22" s="1">
        <f t="shared" si="2"/>
        <v>0</v>
      </c>
      <c r="K22" s="2">
        <v>2040</v>
      </c>
      <c r="L22" s="25"/>
      <c r="M22" t="s">
        <v>3187</v>
      </c>
      <c r="N22" s="1" t="str">
        <f t="shared" si="3"/>
        <v xml:space="preserve"> </v>
      </c>
      <c r="O22" s="1">
        <f t="shared" si="4"/>
        <v>0</v>
      </c>
    </row>
    <row r="23" spans="1:15">
      <c r="A23" s="2">
        <v>1955</v>
      </c>
      <c r="B23" s="25"/>
      <c r="C23" t="s">
        <v>3102</v>
      </c>
      <c r="D23" s="1" t="str">
        <f t="shared" si="0"/>
        <v xml:space="preserve"> </v>
      </c>
      <c r="E23" s="1">
        <f t="shared" si="1"/>
        <v>0</v>
      </c>
      <c r="F23" s="2">
        <v>1998</v>
      </c>
      <c r="G23" s="25"/>
      <c r="H23" t="s">
        <v>3145</v>
      </c>
      <c r="I23" s="1" t="str">
        <f t="shared" si="5"/>
        <v xml:space="preserve"> </v>
      </c>
      <c r="J23" s="1">
        <f t="shared" si="2"/>
        <v>0</v>
      </c>
      <c r="K23" s="2">
        <v>2041</v>
      </c>
      <c r="L23" s="25"/>
      <c r="M23" t="s">
        <v>3188</v>
      </c>
      <c r="N23" s="1" t="str">
        <f t="shared" si="3"/>
        <v xml:space="preserve"> </v>
      </c>
      <c r="O23" s="1">
        <f t="shared" si="4"/>
        <v>0</v>
      </c>
    </row>
    <row r="24" spans="1:15">
      <c r="A24" s="2">
        <v>1956</v>
      </c>
      <c r="B24" s="25"/>
      <c r="C24" t="s">
        <v>3103</v>
      </c>
      <c r="D24" s="1" t="str">
        <f t="shared" si="0"/>
        <v xml:space="preserve"> </v>
      </c>
      <c r="E24" s="1">
        <f t="shared" si="1"/>
        <v>0</v>
      </c>
      <c r="F24" s="2">
        <v>1999</v>
      </c>
      <c r="G24" s="25"/>
      <c r="H24" t="s">
        <v>3146</v>
      </c>
      <c r="I24" s="1" t="str">
        <f t="shared" si="5"/>
        <v xml:space="preserve"> </v>
      </c>
      <c r="J24" s="1">
        <f t="shared" si="2"/>
        <v>0</v>
      </c>
      <c r="K24" s="2">
        <v>2042</v>
      </c>
      <c r="L24" s="25"/>
      <c r="M24" t="s">
        <v>3189</v>
      </c>
      <c r="N24" s="1" t="str">
        <f t="shared" si="3"/>
        <v xml:space="preserve"> </v>
      </c>
      <c r="O24" s="1">
        <f t="shared" si="4"/>
        <v>0</v>
      </c>
    </row>
    <row r="25" spans="1:15">
      <c r="A25" s="2">
        <v>1957</v>
      </c>
      <c r="B25" s="25"/>
      <c r="C25" t="s">
        <v>3104</v>
      </c>
      <c r="D25" s="1" t="str">
        <f t="shared" si="0"/>
        <v xml:space="preserve"> </v>
      </c>
      <c r="E25" s="1">
        <f t="shared" si="1"/>
        <v>0</v>
      </c>
      <c r="F25" s="2">
        <v>2000</v>
      </c>
      <c r="G25" s="25"/>
      <c r="H25" t="s">
        <v>3147</v>
      </c>
      <c r="I25" s="1" t="str">
        <f t="shared" si="5"/>
        <v xml:space="preserve"> </v>
      </c>
      <c r="J25" s="1">
        <f t="shared" si="2"/>
        <v>0</v>
      </c>
      <c r="K25" s="2">
        <v>2043</v>
      </c>
      <c r="L25" s="25"/>
      <c r="M25" t="s">
        <v>3190</v>
      </c>
      <c r="N25" s="1" t="str">
        <f t="shared" si="3"/>
        <v xml:space="preserve"> </v>
      </c>
      <c r="O25" s="1">
        <f t="shared" si="4"/>
        <v>0</v>
      </c>
    </row>
    <row r="26" spans="1:15">
      <c r="A26" s="2">
        <v>1958</v>
      </c>
      <c r="B26" s="25"/>
      <c r="C26" t="s">
        <v>3105</v>
      </c>
      <c r="D26" s="1" t="str">
        <f t="shared" si="0"/>
        <v xml:space="preserve"> </v>
      </c>
      <c r="E26" s="1">
        <f t="shared" si="1"/>
        <v>0</v>
      </c>
      <c r="F26" s="2">
        <v>2001</v>
      </c>
      <c r="G26" s="25"/>
      <c r="H26" t="s">
        <v>3148</v>
      </c>
      <c r="I26" s="1" t="str">
        <f t="shared" si="5"/>
        <v xml:space="preserve"> </v>
      </c>
      <c r="J26" s="1">
        <f t="shared" si="2"/>
        <v>0</v>
      </c>
      <c r="K26" s="2">
        <v>2044</v>
      </c>
      <c r="L26" s="25"/>
      <c r="M26" t="s">
        <v>3191</v>
      </c>
      <c r="N26" s="1" t="str">
        <f t="shared" si="3"/>
        <v xml:space="preserve"> </v>
      </c>
      <c r="O26" s="1">
        <f t="shared" si="4"/>
        <v>0</v>
      </c>
    </row>
    <row r="27" spans="1:15">
      <c r="A27" s="2">
        <v>1959</v>
      </c>
      <c r="B27" s="25"/>
      <c r="C27" t="s">
        <v>3106</v>
      </c>
      <c r="D27" s="1" t="str">
        <f t="shared" si="0"/>
        <v xml:space="preserve"> </v>
      </c>
      <c r="E27" s="1">
        <f t="shared" si="1"/>
        <v>0</v>
      </c>
      <c r="F27" s="2">
        <v>2002</v>
      </c>
      <c r="G27" s="25"/>
      <c r="H27" t="s">
        <v>3149</v>
      </c>
      <c r="I27" s="1" t="str">
        <f t="shared" si="5"/>
        <v xml:space="preserve"> </v>
      </c>
      <c r="J27" s="1">
        <f t="shared" si="2"/>
        <v>0</v>
      </c>
      <c r="K27" s="2">
        <v>2045</v>
      </c>
      <c r="L27" s="25"/>
      <c r="M27" t="s">
        <v>3192</v>
      </c>
      <c r="N27" s="1" t="str">
        <f t="shared" si="3"/>
        <v xml:space="preserve"> </v>
      </c>
      <c r="O27" s="1">
        <f t="shared" si="4"/>
        <v>0</v>
      </c>
    </row>
    <row r="28" spans="1:15">
      <c r="A28" s="2">
        <v>1960</v>
      </c>
      <c r="B28" s="25"/>
      <c r="C28" t="s">
        <v>3107</v>
      </c>
      <c r="D28" s="1" t="str">
        <f t="shared" si="0"/>
        <v xml:space="preserve"> </v>
      </c>
      <c r="E28" s="1">
        <f t="shared" si="1"/>
        <v>0</v>
      </c>
      <c r="F28" s="2">
        <v>2003</v>
      </c>
      <c r="G28" s="25"/>
      <c r="H28" t="s">
        <v>3150</v>
      </c>
      <c r="I28" s="1" t="str">
        <f t="shared" si="5"/>
        <v xml:space="preserve"> </v>
      </c>
      <c r="J28" s="1">
        <f t="shared" si="2"/>
        <v>0</v>
      </c>
      <c r="K28" s="2">
        <v>2046</v>
      </c>
      <c r="L28" s="25"/>
      <c r="M28" t="s">
        <v>3193</v>
      </c>
      <c r="N28" s="1" t="str">
        <f t="shared" si="3"/>
        <v xml:space="preserve"> </v>
      </c>
      <c r="O28" s="1">
        <f t="shared" si="4"/>
        <v>0</v>
      </c>
    </row>
    <row r="29" spans="1:15">
      <c r="A29" s="2">
        <v>1961</v>
      </c>
      <c r="B29" s="25"/>
      <c r="C29" t="s">
        <v>3108</v>
      </c>
      <c r="D29" s="1" t="str">
        <f t="shared" si="0"/>
        <v xml:space="preserve"> </v>
      </c>
      <c r="E29" s="1">
        <f t="shared" si="1"/>
        <v>0</v>
      </c>
      <c r="F29" s="2">
        <v>2004</v>
      </c>
      <c r="G29" s="25"/>
      <c r="H29" t="s">
        <v>3151</v>
      </c>
      <c r="I29" s="1" t="str">
        <f t="shared" si="5"/>
        <v xml:space="preserve"> </v>
      </c>
      <c r="J29" s="1">
        <f t="shared" si="2"/>
        <v>0</v>
      </c>
      <c r="K29" s="2">
        <v>2047</v>
      </c>
      <c r="L29" s="25"/>
      <c r="M29" t="s">
        <v>3194</v>
      </c>
      <c r="N29" s="1" t="str">
        <f t="shared" si="3"/>
        <v xml:space="preserve"> </v>
      </c>
      <c r="O29" s="1">
        <f t="shared" si="4"/>
        <v>0</v>
      </c>
    </row>
    <row r="30" spans="1:15">
      <c r="A30" s="2">
        <v>1962</v>
      </c>
      <c r="B30" s="25"/>
      <c r="C30" t="s">
        <v>3109</v>
      </c>
      <c r="D30" s="1" t="str">
        <f t="shared" si="0"/>
        <v xml:space="preserve"> </v>
      </c>
      <c r="E30" s="1">
        <f t="shared" si="1"/>
        <v>0</v>
      </c>
      <c r="F30" s="2">
        <v>2005</v>
      </c>
      <c r="G30" s="25"/>
      <c r="H30" t="s">
        <v>3152</v>
      </c>
      <c r="I30" s="1" t="str">
        <f t="shared" si="5"/>
        <v xml:space="preserve"> </v>
      </c>
      <c r="J30" s="1">
        <f t="shared" si="2"/>
        <v>0</v>
      </c>
      <c r="K30" s="2">
        <v>2048</v>
      </c>
      <c r="L30" s="25"/>
      <c r="M30" t="s">
        <v>3195</v>
      </c>
      <c r="N30" s="1" t="str">
        <f t="shared" si="3"/>
        <v xml:space="preserve"> </v>
      </c>
      <c r="O30" s="1">
        <f t="shared" si="4"/>
        <v>0</v>
      </c>
    </row>
    <row r="31" spans="1:15">
      <c r="A31" s="2">
        <v>1963</v>
      </c>
      <c r="B31" s="25"/>
      <c r="C31" t="s">
        <v>3110</v>
      </c>
      <c r="D31" s="1" t="str">
        <f t="shared" si="0"/>
        <v xml:space="preserve"> </v>
      </c>
      <c r="E31" s="1">
        <f t="shared" si="1"/>
        <v>0</v>
      </c>
      <c r="F31" s="2">
        <v>2006</v>
      </c>
      <c r="G31" s="25"/>
      <c r="H31" t="s">
        <v>3153</v>
      </c>
      <c r="I31" s="1" t="str">
        <f t="shared" si="5"/>
        <v xml:space="preserve"> </v>
      </c>
      <c r="J31" s="1">
        <f t="shared" si="2"/>
        <v>0</v>
      </c>
      <c r="K31" s="2">
        <v>2049</v>
      </c>
      <c r="L31" s="25"/>
      <c r="M31" t="s">
        <v>3196</v>
      </c>
      <c r="N31" s="1" t="str">
        <f t="shared" si="3"/>
        <v xml:space="preserve"> </v>
      </c>
      <c r="O31" s="1">
        <f t="shared" si="4"/>
        <v>0</v>
      </c>
    </row>
    <row r="32" spans="1:15">
      <c r="A32" s="2">
        <v>1964</v>
      </c>
      <c r="B32" s="25"/>
      <c r="C32" t="s">
        <v>3111</v>
      </c>
      <c r="D32" s="1" t="str">
        <f t="shared" si="0"/>
        <v xml:space="preserve"> </v>
      </c>
      <c r="E32" s="1">
        <f t="shared" si="1"/>
        <v>0</v>
      </c>
      <c r="F32" s="2">
        <v>2007</v>
      </c>
      <c r="G32" s="25"/>
      <c r="H32" t="s">
        <v>3154</v>
      </c>
      <c r="I32" s="1" t="str">
        <f t="shared" si="5"/>
        <v xml:space="preserve"> </v>
      </c>
      <c r="J32" s="1">
        <f t="shared" si="2"/>
        <v>0</v>
      </c>
      <c r="K32" s="2">
        <v>2050</v>
      </c>
      <c r="L32" s="25"/>
      <c r="M32" t="s">
        <v>3197</v>
      </c>
      <c r="N32" s="1" t="str">
        <f t="shared" si="3"/>
        <v xml:space="preserve"> </v>
      </c>
      <c r="O32" s="1">
        <f t="shared" si="4"/>
        <v>0</v>
      </c>
    </row>
    <row r="33" spans="1:15">
      <c r="A33" s="2">
        <v>1965</v>
      </c>
      <c r="B33" s="25"/>
      <c r="C33" t="s">
        <v>3112</v>
      </c>
      <c r="D33" s="1" t="str">
        <f t="shared" si="0"/>
        <v xml:space="preserve"> </v>
      </c>
      <c r="E33" s="1">
        <f t="shared" si="1"/>
        <v>0</v>
      </c>
      <c r="F33" s="2">
        <v>2008</v>
      </c>
      <c r="G33" s="25"/>
      <c r="H33" t="s">
        <v>3155</v>
      </c>
      <c r="I33" s="1" t="str">
        <f t="shared" si="5"/>
        <v xml:space="preserve"> </v>
      </c>
      <c r="J33" s="1">
        <f t="shared" si="2"/>
        <v>0</v>
      </c>
      <c r="K33" s="2">
        <v>2051</v>
      </c>
      <c r="L33" s="25"/>
      <c r="M33" t="s">
        <v>3198</v>
      </c>
      <c r="N33" s="1" t="str">
        <f t="shared" si="3"/>
        <v xml:space="preserve"> </v>
      </c>
      <c r="O33" s="1">
        <f t="shared" si="4"/>
        <v>0</v>
      </c>
    </row>
    <row r="34" spans="1:15">
      <c r="A34" s="2">
        <v>1966</v>
      </c>
      <c r="B34" s="25"/>
      <c r="C34" t="s">
        <v>3113</v>
      </c>
      <c r="D34" s="1" t="str">
        <f t="shared" si="0"/>
        <v xml:space="preserve"> </v>
      </c>
      <c r="E34" s="1">
        <f t="shared" si="1"/>
        <v>0</v>
      </c>
      <c r="F34" s="2">
        <v>2009</v>
      </c>
      <c r="G34" s="25"/>
      <c r="H34" t="s">
        <v>3156</v>
      </c>
      <c r="I34" s="1" t="str">
        <f t="shared" si="5"/>
        <v xml:space="preserve"> </v>
      </c>
      <c r="J34" s="1">
        <f t="shared" si="2"/>
        <v>0</v>
      </c>
      <c r="K34" s="2">
        <v>2052</v>
      </c>
      <c r="L34" s="25"/>
      <c r="M34" t="s">
        <v>3199</v>
      </c>
      <c r="N34" s="1" t="str">
        <f t="shared" si="3"/>
        <v xml:space="preserve"> </v>
      </c>
      <c r="O34" s="1">
        <f t="shared" si="4"/>
        <v>0</v>
      </c>
    </row>
    <row r="35" spans="1:15">
      <c r="A35" s="2">
        <v>1967</v>
      </c>
      <c r="B35" s="25"/>
      <c r="C35" t="s">
        <v>3114</v>
      </c>
      <c r="D35" s="1" t="str">
        <f t="shared" si="0"/>
        <v xml:space="preserve"> </v>
      </c>
      <c r="E35" s="1">
        <f t="shared" si="1"/>
        <v>0</v>
      </c>
      <c r="F35" s="2">
        <v>2010</v>
      </c>
      <c r="G35" s="25"/>
      <c r="H35" t="s">
        <v>3157</v>
      </c>
      <c r="I35" s="1" t="str">
        <f t="shared" si="5"/>
        <v xml:space="preserve"> </v>
      </c>
      <c r="J35" s="1">
        <f t="shared" si="2"/>
        <v>0</v>
      </c>
      <c r="K35" s="2">
        <v>2053</v>
      </c>
      <c r="L35" s="25"/>
      <c r="M35" t="s">
        <v>3200</v>
      </c>
      <c r="N35" s="1" t="str">
        <f t="shared" si="3"/>
        <v xml:space="preserve"> </v>
      </c>
      <c r="O35" s="1">
        <f t="shared" si="4"/>
        <v>0</v>
      </c>
    </row>
    <row r="36" spans="1:15">
      <c r="A36" s="2">
        <v>1968</v>
      </c>
      <c r="B36" s="25"/>
      <c r="C36" t="s">
        <v>3115</v>
      </c>
      <c r="D36" s="1" t="str">
        <f t="shared" si="0"/>
        <v xml:space="preserve"> </v>
      </c>
      <c r="E36" s="1">
        <f t="shared" si="1"/>
        <v>0</v>
      </c>
      <c r="F36" s="2">
        <v>2011</v>
      </c>
      <c r="G36" s="25"/>
      <c r="H36" t="s">
        <v>3158</v>
      </c>
      <c r="I36" s="1" t="str">
        <f t="shared" si="5"/>
        <v xml:space="preserve"> </v>
      </c>
      <c r="J36" s="1">
        <f t="shared" si="2"/>
        <v>0</v>
      </c>
      <c r="K36" s="2">
        <v>2054</v>
      </c>
      <c r="L36" s="25"/>
      <c r="M36" t="s">
        <v>3201</v>
      </c>
      <c r="N36" s="1" t="str">
        <f t="shared" si="3"/>
        <v xml:space="preserve"> </v>
      </c>
      <c r="O36" s="1">
        <f t="shared" si="4"/>
        <v>0</v>
      </c>
    </row>
    <row r="37" spans="1:15">
      <c r="A37" s="2">
        <v>1969</v>
      </c>
      <c r="B37" s="25"/>
      <c r="C37" t="s">
        <v>3116</v>
      </c>
      <c r="D37" s="1" t="str">
        <f t="shared" si="0"/>
        <v xml:space="preserve"> </v>
      </c>
      <c r="E37" s="1">
        <f t="shared" si="1"/>
        <v>0</v>
      </c>
      <c r="F37" s="2">
        <v>2012</v>
      </c>
      <c r="G37" s="25"/>
      <c r="H37" t="s">
        <v>3159</v>
      </c>
      <c r="I37" s="1" t="str">
        <f t="shared" si="5"/>
        <v xml:space="preserve"> </v>
      </c>
      <c r="J37" s="1">
        <f t="shared" si="2"/>
        <v>0</v>
      </c>
      <c r="K37" s="2">
        <v>2055</v>
      </c>
      <c r="L37" s="25"/>
      <c r="M37" t="s">
        <v>3202</v>
      </c>
      <c r="N37" s="1" t="str">
        <f t="shared" si="3"/>
        <v xml:space="preserve"> </v>
      </c>
      <c r="O37" s="1">
        <f t="shared" si="4"/>
        <v>0</v>
      </c>
    </row>
    <row r="38" spans="1:15">
      <c r="A38" s="2">
        <v>1970</v>
      </c>
      <c r="B38" s="25"/>
      <c r="C38" t="s">
        <v>3117</v>
      </c>
      <c r="D38" s="1" t="str">
        <f t="shared" si="0"/>
        <v xml:space="preserve"> </v>
      </c>
      <c r="E38" s="1">
        <f t="shared" si="1"/>
        <v>0</v>
      </c>
      <c r="F38" s="2">
        <v>2013</v>
      </c>
      <c r="G38" s="25"/>
      <c r="H38" t="s">
        <v>3160</v>
      </c>
      <c r="I38" s="1" t="str">
        <f t="shared" si="5"/>
        <v xml:space="preserve"> </v>
      </c>
      <c r="J38" s="1">
        <f t="shared" si="2"/>
        <v>0</v>
      </c>
      <c r="K38" s="2">
        <v>2056</v>
      </c>
      <c r="L38" s="25"/>
      <c r="M38" t="s">
        <v>3203</v>
      </c>
      <c r="N38" s="1" t="str">
        <f t="shared" si="3"/>
        <v xml:space="preserve"> </v>
      </c>
      <c r="O38" s="1">
        <f t="shared" si="4"/>
        <v>0</v>
      </c>
    </row>
    <row r="39" spans="1:15">
      <c r="A39" s="2">
        <v>1971</v>
      </c>
      <c r="B39" s="25"/>
      <c r="C39" t="s">
        <v>3118</v>
      </c>
      <c r="D39" s="1" t="str">
        <f t="shared" si="0"/>
        <v xml:space="preserve"> </v>
      </c>
      <c r="E39" s="1">
        <f t="shared" si="1"/>
        <v>0</v>
      </c>
      <c r="F39" s="2">
        <v>2014</v>
      </c>
      <c r="G39" s="25"/>
      <c r="H39" t="s">
        <v>3161</v>
      </c>
      <c r="I39" s="1" t="str">
        <f t="shared" si="5"/>
        <v xml:space="preserve"> </v>
      </c>
      <c r="J39" s="1">
        <f t="shared" si="2"/>
        <v>0</v>
      </c>
      <c r="K39" s="2">
        <v>2057</v>
      </c>
      <c r="L39" s="25"/>
      <c r="M39" t="s">
        <v>3204</v>
      </c>
      <c r="N39" s="1" t="str">
        <f t="shared" si="3"/>
        <v xml:space="preserve"> </v>
      </c>
      <c r="O39" s="1">
        <f t="shared" si="4"/>
        <v>0</v>
      </c>
    </row>
    <row r="40" spans="1:15">
      <c r="A40" s="2">
        <v>1972</v>
      </c>
      <c r="B40" s="25"/>
      <c r="C40" t="s">
        <v>3119</v>
      </c>
      <c r="D40" s="1" t="str">
        <f t="shared" si="0"/>
        <v xml:space="preserve"> </v>
      </c>
      <c r="E40" s="1">
        <f t="shared" si="1"/>
        <v>0</v>
      </c>
      <c r="F40" s="2">
        <v>2015</v>
      </c>
      <c r="G40" s="25"/>
      <c r="H40" t="s">
        <v>3162</v>
      </c>
      <c r="I40" s="1" t="str">
        <f t="shared" si="5"/>
        <v xml:space="preserve"> </v>
      </c>
      <c r="J40" s="1">
        <f t="shared" si="2"/>
        <v>0</v>
      </c>
      <c r="K40" s="2">
        <v>2058</v>
      </c>
      <c r="L40" s="25"/>
      <c r="M40" t="s">
        <v>3205</v>
      </c>
      <c r="N40" s="1" t="str">
        <f t="shared" si="3"/>
        <v xml:space="preserve"> </v>
      </c>
      <c r="O40" s="1">
        <f t="shared" si="4"/>
        <v>0</v>
      </c>
    </row>
    <row r="41" spans="1:15">
      <c r="A41" s="2">
        <v>1973</v>
      </c>
      <c r="B41" s="25"/>
      <c r="C41" t="s">
        <v>3120</v>
      </c>
      <c r="D41" s="1" t="str">
        <f t="shared" si="0"/>
        <v xml:space="preserve"> </v>
      </c>
      <c r="E41" s="1">
        <f t="shared" si="1"/>
        <v>0</v>
      </c>
      <c r="F41" s="2">
        <v>2016</v>
      </c>
      <c r="G41" s="25"/>
      <c r="H41" t="s">
        <v>3163</v>
      </c>
      <c r="I41" s="1" t="str">
        <f t="shared" si="5"/>
        <v xml:space="preserve"> </v>
      </c>
      <c r="J41" s="1">
        <f t="shared" si="2"/>
        <v>0</v>
      </c>
      <c r="K41" s="2">
        <v>2059</v>
      </c>
      <c r="L41" s="25"/>
      <c r="M41" t="s">
        <v>3206</v>
      </c>
      <c r="N41" s="1" t="str">
        <f t="shared" si="3"/>
        <v xml:space="preserve"> </v>
      </c>
      <c r="O41" s="1">
        <f t="shared" si="4"/>
        <v>0</v>
      </c>
    </row>
    <row r="42" spans="1:15">
      <c r="A42" s="2">
        <v>1974</v>
      </c>
      <c r="B42" s="25"/>
      <c r="C42" t="s">
        <v>3121</v>
      </c>
      <c r="D42" s="1" t="str">
        <f t="shared" si="0"/>
        <v xml:space="preserve"> </v>
      </c>
      <c r="E42" s="1">
        <f t="shared" si="1"/>
        <v>0</v>
      </c>
      <c r="F42" s="2">
        <v>2017</v>
      </c>
      <c r="G42" s="25"/>
      <c r="H42" t="s">
        <v>3164</v>
      </c>
      <c r="I42" s="1" t="str">
        <f t="shared" si="5"/>
        <v xml:space="preserve"> </v>
      </c>
      <c r="J42" s="1">
        <f t="shared" si="2"/>
        <v>0</v>
      </c>
      <c r="K42" s="2">
        <v>2060</v>
      </c>
      <c r="L42" s="25"/>
      <c r="M42" t="s">
        <v>3207</v>
      </c>
      <c r="N42" s="1" t="str">
        <f t="shared" si="3"/>
        <v xml:space="preserve"> </v>
      </c>
      <c r="O42" s="1">
        <f t="shared" si="4"/>
        <v>0</v>
      </c>
    </row>
    <row r="43" spans="1:15">
      <c r="A43" s="2">
        <v>1975</v>
      </c>
      <c r="B43" s="25"/>
      <c r="C43" t="s">
        <v>3122</v>
      </c>
      <c r="D43" s="1" t="str">
        <f t="shared" si="0"/>
        <v xml:space="preserve"> </v>
      </c>
      <c r="E43" s="1">
        <f t="shared" si="1"/>
        <v>0</v>
      </c>
      <c r="F43" s="2">
        <v>2018</v>
      </c>
      <c r="G43" s="25"/>
      <c r="H43" t="s">
        <v>3165</v>
      </c>
      <c r="I43" s="1" t="str">
        <f t="shared" si="5"/>
        <v xml:space="preserve"> </v>
      </c>
      <c r="J43" s="1">
        <f t="shared" si="2"/>
        <v>0</v>
      </c>
      <c r="K43" s="2">
        <v>2061</v>
      </c>
      <c r="L43" s="25"/>
      <c r="M43" t="s">
        <v>3208</v>
      </c>
      <c r="N43" s="1" t="str">
        <f t="shared" si="3"/>
        <v xml:space="preserve"> </v>
      </c>
      <c r="O43" s="1">
        <f t="shared" si="4"/>
        <v>0</v>
      </c>
    </row>
    <row r="44" spans="1:15">
      <c r="A44" s="2">
        <v>1976</v>
      </c>
      <c r="B44" s="25"/>
      <c r="C44" t="s">
        <v>3123</v>
      </c>
      <c r="D44" s="1" t="str">
        <f t="shared" si="0"/>
        <v xml:space="preserve"> </v>
      </c>
      <c r="E44" s="1">
        <f t="shared" si="1"/>
        <v>0</v>
      </c>
      <c r="F44" s="2">
        <v>2019</v>
      </c>
      <c r="G44" s="25"/>
      <c r="H44" t="s">
        <v>3166</v>
      </c>
      <c r="I44" s="1" t="str">
        <f t="shared" si="5"/>
        <v xml:space="preserve"> </v>
      </c>
      <c r="J44" s="1">
        <f t="shared" si="2"/>
        <v>0</v>
      </c>
      <c r="K44" s="2"/>
      <c r="L44" s="25"/>
      <c r="M44" s="1"/>
      <c r="N44" s="1"/>
      <c r="O44" s="1">
        <f>SUM(O3:O43)</f>
        <v>0</v>
      </c>
    </row>
    <row r="45" spans="1:15">
      <c r="A45" s="2">
        <v>1977</v>
      </c>
      <c r="B45" s="25"/>
      <c r="C45" t="s">
        <v>3124</v>
      </c>
      <c r="D45" s="1" t="str">
        <f t="shared" si="0"/>
        <v xml:space="preserve"> </v>
      </c>
      <c r="E45" s="1">
        <f t="shared" si="1"/>
        <v>0</v>
      </c>
      <c r="F45" s="2">
        <v>2020</v>
      </c>
      <c r="G45" s="25"/>
      <c r="H45" t="s">
        <v>3167</v>
      </c>
      <c r="I45" s="1" t="str">
        <f t="shared" si="5"/>
        <v xml:space="preserve"> </v>
      </c>
      <c r="J45" s="1">
        <f t="shared" si="2"/>
        <v>0</v>
      </c>
      <c r="K45" s="2"/>
      <c r="L45" s="25"/>
      <c r="M45" s="1"/>
      <c r="N45" s="1"/>
      <c r="O45" s="1"/>
    </row>
    <row r="46" spans="1:15">
      <c r="A46" s="2"/>
      <c r="B46" s="25"/>
      <c r="C46" s="1"/>
      <c r="D46" s="1"/>
      <c r="E46" s="1">
        <f>SUM(E3:E45)</f>
        <v>0</v>
      </c>
      <c r="F46" s="2"/>
      <c r="G46" s="25"/>
      <c r="H46" s="1"/>
      <c r="I46" s="1"/>
      <c r="J46" s="1">
        <f>SUM(J3:J45)</f>
        <v>0</v>
      </c>
      <c r="K46" s="2"/>
      <c r="L46" s="25"/>
      <c r="M46" s="1"/>
      <c r="N46" s="1"/>
      <c r="O46" s="1"/>
    </row>
    <row r="47" spans="1:15">
      <c r="A47" s="2"/>
      <c r="B47" s="25"/>
      <c r="C47" s="1"/>
      <c r="D47" s="1"/>
      <c r="E47" s="1"/>
      <c r="F47" s="2"/>
      <c r="G47" s="25"/>
      <c r="H47" s="1"/>
      <c r="I47" s="1"/>
      <c r="J47" s="1"/>
      <c r="K47" s="2"/>
      <c r="L47" s="25"/>
      <c r="M47" s="1"/>
      <c r="N47" s="1"/>
      <c r="O47" s="1"/>
    </row>
    <row r="48" spans="1:15">
      <c r="A48" s="2"/>
      <c r="B48" s="25"/>
      <c r="C48" s="1"/>
      <c r="D48" s="1"/>
      <c r="E48" s="1"/>
      <c r="F48" s="2"/>
      <c r="G48" s="25"/>
      <c r="H48" s="1"/>
      <c r="I48" s="1"/>
      <c r="J48" s="1"/>
      <c r="K48" s="2"/>
      <c r="L48" s="25"/>
      <c r="M48" s="1"/>
      <c r="N48" s="1"/>
      <c r="O48" s="1"/>
    </row>
    <row r="49" spans="1:15">
      <c r="A49" s="2"/>
      <c r="B49" s="25"/>
      <c r="C49" s="1"/>
      <c r="D49" s="1"/>
      <c r="E49" s="1"/>
      <c r="F49" s="2"/>
      <c r="G49" s="26"/>
      <c r="H49" s="1"/>
      <c r="I49" s="1"/>
      <c r="J49" s="1"/>
      <c r="K49" s="2"/>
      <c r="L49" s="25"/>
      <c r="M49" s="1"/>
      <c r="N49" s="1"/>
      <c r="O49" s="1"/>
    </row>
    <row r="50" spans="1:15">
      <c r="A50" s="2"/>
      <c r="B50" s="25"/>
      <c r="C50" s="1"/>
      <c r="D50" s="1"/>
      <c r="E50" s="1"/>
      <c r="F50" s="2"/>
      <c r="G50" s="25"/>
      <c r="H50" s="1"/>
      <c r="I50" s="1"/>
      <c r="J50" s="1"/>
      <c r="K50" s="2"/>
      <c r="L50" s="25"/>
      <c r="M50" s="1"/>
      <c r="N50" s="1"/>
      <c r="O50" s="1"/>
    </row>
    <row r="51" spans="1:15">
      <c r="A51" s="2"/>
      <c r="B51" s="25"/>
      <c r="C51" s="1"/>
      <c r="D51" s="1"/>
      <c r="E51" s="1"/>
      <c r="F51" s="2"/>
      <c r="G51" s="25"/>
      <c r="H51" s="1"/>
      <c r="I51" s="1"/>
      <c r="J51" s="1"/>
      <c r="K51" s="2"/>
      <c r="L51" s="25"/>
      <c r="M51" s="1"/>
      <c r="N51" s="1"/>
      <c r="O51" s="1"/>
    </row>
    <row r="52" spans="1:15">
      <c r="A52" s="2"/>
      <c r="B52" s="25"/>
      <c r="C52" s="1"/>
      <c r="D52" s="1"/>
      <c r="E52" s="1"/>
      <c r="F52" s="2"/>
      <c r="G52" s="25"/>
      <c r="H52" s="1"/>
      <c r="I52" s="1"/>
      <c r="J52" s="1"/>
      <c r="K52" s="2"/>
      <c r="L52" s="25"/>
      <c r="M52" s="1"/>
      <c r="N52" s="1"/>
      <c r="O52" s="1"/>
    </row>
    <row r="53" spans="1:15">
      <c r="A53" s="2"/>
      <c r="B53" s="25"/>
      <c r="C53" s="1"/>
      <c r="D53" s="1"/>
      <c r="E53" s="1"/>
      <c r="F53" s="2"/>
      <c r="G53" s="25"/>
      <c r="H53" s="1"/>
      <c r="I53" s="1"/>
      <c r="J53" s="1"/>
      <c r="K53" s="2"/>
      <c r="L53" s="25"/>
      <c r="M53" s="1"/>
      <c r="N53" s="1"/>
      <c r="O53" s="1"/>
    </row>
    <row r="54" spans="1:15">
      <c r="A54" s="2"/>
      <c r="B54" s="25"/>
      <c r="C54" s="1"/>
      <c r="D54" s="1"/>
      <c r="E54" s="1"/>
      <c r="F54" s="2"/>
      <c r="G54" s="25"/>
      <c r="H54" s="1"/>
      <c r="I54" s="1"/>
      <c r="J54" s="1"/>
      <c r="K54" s="2"/>
      <c r="L54" s="25"/>
      <c r="M54" s="1"/>
      <c r="N54" s="1"/>
      <c r="O54" s="1"/>
    </row>
    <row r="55" spans="1:15">
      <c r="A55" s="2"/>
      <c r="B55" s="26"/>
      <c r="C55" s="1"/>
      <c r="D55" s="1"/>
      <c r="E55" s="1"/>
      <c r="F55" s="2"/>
      <c r="G55" s="25"/>
      <c r="H55" s="1"/>
      <c r="I55" s="1"/>
      <c r="J55" s="1"/>
      <c r="K55" s="2"/>
      <c r="L55" s="25"/>
      <c r="M55" s="1"/>
      <c r="N55" s="1"/>
      <c r="O55" s="1"/>
    </row>
    <row r="56" spans="1:15">
      <c r="A56" s="2"/>
      <c r="B56" s="26"/>
      <c r="C56" s="1"/>
      <c r="D56" s="1"/>
      <c r="E56" s="1"/>
      <c r="F56" s="2"/>
      <c r="G56" s="25"/>
      <c r="H56" s="1"/>
      <c r="I56" s="1"/>
      <c r="J56" s="1"/>
      <c r="K56" s="2"/>
      <c r="L56" s="25"/>
      <c r="M56" s="1"/>
      <c r="N56" s="1"/>
      <c r="O56" s="1"/>
    </row>
    <row r="57" spans="1:15">
      <c r="A57" s="2"/>
      <c r="B57" s="25"/>
      <c r="C57" s="1"/>
      <c r="D57" s="1"/>
      <c r="E57" s="1"/>
      <c r="F57" s="2"/>
      <c r="G57" s="25"/>
      <c r="H57" s="1"/>
      <c r="I57" s="1"/>
      <c r="J57" s="1"/>
      <c r="K57" s="2"/>
      <c r="L57" s="25"/>
      <c r="M57" s="1"/>
      <c r="N57" s="1"/>
      <c r="O57" s="1"/>
    </row>
    <row r="58" spans="1:15">
      <c r="A58" s="2"/>
      <c r="B58" s="25"/>
      <c r="C58" s="1"/>
      <c r="D58" s="1"/>
      <c r="E58" s="1"/>
      <c r="F58" s="2"/>
      <c r="G58" s="25"/>
      <c r="H58" s="1"/>
      <c r="I58" s="1"/>
      <c r="J58" s="1"/>
      <c r="K58" s="2"/>
      <c r="L58" s="25"/>
      <c r="M58" s="1"/>
      <c r="N58" s="1"/>
      <c r="O58" s="1"/>
    </row>
    <row r="59" spans="1:15">
      <c r="A59" s="2"/>
      <c r="B59" s="25"/>
      <c r="C59" s="1"/>
      <c r="D59" s="1"/>
      <c r="E59" s="1"/>
      <c r="F59" s="2"/>
      <c r="G59" s="25"/>
      <c r="H59" s="1"/>
      <c r="I59" s="1"/>
      <c r="J59" s="1"/>
      <c r="K59" s="2"/>
      <c r="L59" s="25"/>
      <c r="M59" s="1"/>
      <c r="N59" s="1"/>
      <c r="O59" s="1"/>
    </row>
    <row r="60" spans="1:15">
      <c r="A60" s="2"/>
      <c r="B60" s="25"/>
      <c r="C60" s="1"/>
      <c r="D60" s="1"/>
      <c r="E60" s="1"/>
      <c r="F60" s="2"/>
      <c r="G60" s="25"/>
      <c r="H60" s="1"/>
      <c r="I60" s="1"/>
      <c r="J60" s="1"/>
      <c r="K60" s="2"/>
      <c r="L60" s="25"/>
      <c r="M60" s="1"/>
      <c r="N60" s="1"/>
      <c r="O60" s="1"/>
    </row>
    <row r="61" spans="1:15">
      <c r="A61" s="2"/>
      <c r="B61" s="25"/>
      <c r="C61" s="1"/>
      <c r="D61" s="1"/>
      <c r="E61" s="1"/>
      <c r="F61" s="2"/>
      <c r="G61" s="25"/>
      <c r="H61" s="1"/>
      <c r="I61" s="1"/>
      <c r="J61" s="1"/>
      <c r="K61" s="2"/>
      <c r="L61" s="25"/>
      <c r="M61" s="1"/>
      <c r="N61" s="1"/>
      <c r="O61" s="1"/>
    </row>
    <row r="62" spans="1:15">
      <c r="A62" s="2"/>
      <c r="B62" s="25"/>
      <c r="C62" s="1"/>
      <c r="D62" s="1"/>
      <c r="E62" s="1"/>
      <c r="F62" s="2"/>
      <c r="G62" s="25"/>
      <c r="H62" s="1"/>
      <c r="I62" s="1"/>
      <c r="J62" s="1"/>
      <c r="K62" s="2"/>
      <c r="L62" s="25"/>
      <c r="M62" s="1"/>
      <c r="N62" s="1"/>
      <c r="O62" s="1"/>
    </row>
    <row r="63" spans="1:15">
      <c r="A63" s="2"/>
      <c r="B63" s="25"/>
      <c r="C63" s="1"/>
      <c r="D63" s="1"/>
      <c r="E63" s="1"/>
      <c r="F63" s="2"/>
      <c r="G63" s="25"/>
      <c r="H63" s="1"/>
      <c r="I63" s="1"/>
      <c r="J63" s="1"/>
      <c r="K63" s="2"/>
      <c r="L63" s="25"/>
      <c r="M63" s="1"/>
      <c r="N63" s="1"/>
      <c r="O63" s="1"/>
    </row>
    <row r="64" spans="1:15">
      <c r="A64" s="2"/>
      <c r="B64" s="25"/>
      <c r="C64" s="1"/>
      <c r="D64" s="1"/>
      <c r="E64" s="1"/>
      <c r="F64" s="2"/>
      <c r="G64" s="25"/>
      <c r="H64" s="1"/>
      <c r="I64" s="1"/>
      <c r="J64" s="1"/>
      <c r="K64" s="2"/>
      <c r="L64" s="25"/>
      <c r="M64" s="1"/>
      <c r="N64" s="1"/>
      <c r="O64" s="1"/>
    </row>
    <row r="65" spans="1:15">
      <c r="A65" s="2"/>
      <c r="B65" s="25"/>
      <c r="C65" s="1"/>
      <c r="D65" s="1"/>
      <c r="E65" s="1"/>
      <c r="F65" s="2"/>
      <c r="G65" s="25"/>
      <c r="H65" s="1"/>
      <c r="I65" s="1"/>
      <c r="J65" s="1"/>
      <c r="K65" s="2"/>
      <c r="L65" s="25"/>
      <c r="M65" s="1"/>
      <c r="N65" s="1"/>
      <c r="O65" s="1"/>
    </row>
    <row r="66" spans="1:15">
      <c r="A66" s="2"/>
      <c r="B66" s="25"/>
      <c r="C66" s="1"/>
      <c r="D66" s="1"/>
      <c r="E66" s="1"/>
      <c r="F66" s="2"/>
      <c r="G66" s="25"/>
      <c r="H66" s="1"/>
      <c r="I66" s="1"/>
      <c r="J66" s="1"/>
      <c r="K66" s="2"/>
      <c r="L66" s="25"/>
      <c r="M66" s="1"/>
      <c r="N66" s="1"/>
      <c r="O66" s="1"/>
    </row>
    <row r="67" spans="1:15">
      <c r="A67" s="2"/>
      <c r="B67" s="25"/>
      <c r="C67" s="1"/>
      <c r="D67" s="1"/>
      <c r="E67" s="1"/>
      <c r="F67" s="2"/>
      <c r="G67" s="25"/>
      <c r="H67" s="1"/>
      <c r="I67" s="1"/>
      <c r="J67" s="1"/>
      <c r="K67" s="2"/>
      <c r="L67" s="26"/>
      <c r="M67" s="1"/>
      <c r="N67" s="1"/>
      <c r="O67" s="1"/>
    </row>
    <row r="68" spans="1:15">
      <c r="A68" s="2"/>
      <c r="B68" s="25"/>
      <c r="C68" s="1"/>
      <c r="D68" s="1"/>
      <c r="E68" s="1"/>
      <c r="F68" s="2"/>
      <c r="G68" s="25"/>
      <c r="H68" s="1"/>
      <c r="I68" s="1"/>
      <c r="J68" s="1"/>
      <c r="K68" s="2"/>
      <c r="L68" s="25"/>
      <c r="M68" s="1"/>
      <c r="N68" s="1"/>
      <c r="O68" s="1"/>
    </row>
    <row r="69" spans="1:15">
      <c r="A69" s="2"/>
      <c r="B69" s="25"/>
      <c r="C69" s="1"/>
      <c r="D69" s="1"/>
      <c r="E69" s="1"/>
      <c r="F69" s="2"/>
      <c r="G69" s="25"/>
      <c r="H69" s="1"/>
      <c r="I69" s="1"/>
      <c r="J69" s="1"/>
      <c r="K69" s="2"/>
      <c r="L69" s="25"/>
      <c r="M69" s="1"/>
      <c r="N69" s="1"/>
      <c r="O69" s="1"/>
    </row>
    <row r="70" spans="1:15">
      <c r="A70" s="2"/>
      <c r="B70" s="25"/>
      <c r="C70" s="1"/>
      <c r="D70" s="1"/>
      <c r="E70" s="1"/>
      <c r="F70" s="2"/>
      <c r="G70" s="25"/>
      <c r="H70" s="1"/>
      <c r="I70" s="1"/>
      <c r="J70" s="1"/>
      <c r="K70" s="2"/>
      <c r="L70" s="25"/>
      <c r="M70" s="1"/>
      <c r="N70" s="1"/>
      <c r="O70" s="1"/>
    </row>
    <row r="71" spans="1:15">
      <c r="A71" s="2"/>
      <c r="B71" s="25"/>
      <c r="C71" s="1"/>
      <c r="D71" s="1"/>
      <c r="E71" s="1"/>
      <c r="F71" s="2"/>
      <c r="G71" s="25"/>
      <c r="H71" s="1"/>
      <c r="I71" s="1"/>
      <c r="J71" s="1"/>
      <c r="K71" s="2"/>
      <c r="L71" s="25"/>
      <c r="M71" s="1"/>
      <c r="N71" s="1"/>
      <c r="O71" s="1"/>
    </row>
    <row r="72" spans="1:15">
      <c r="A72" s="2"/>
      <c r="B72" s="25"/>
      <c r="C72" s="1"/>
      <c r="D72" s="1"/>
      <c r="E72" s="1"/>
      <c r="F72" s="2"/>
      <c r="G72" s="25"/>
      <c r="H72" s="1"/>
      <c r="I72" s="1"/>
      <c r="J72" s="1"/>
      <c r="K72" s="2"/>
      <c r="L72" s="25"/>
      <c r="M72" s="1"/>
      <c r="N72" s="1"/>
      <c r="O72" s="1"/>
    </row>
    <row r="73" spans="1:15">
      <c r="A73" s="2"/>
      <c r="B73" s="25"/>
      <c r="C73" s="1"/>
      <c r="D73" s="1"/>
      <c r="E73" s="1"/>
      <c r="F73" s="2"/>
      <c r="G73" s="25"/>
      <c r="H73" s="1"/>
      <c r="I73" s="1"/>
      <c r="J73" s="1"/>
      <c r="K73" s="2"/>
      <c r="L73" s="25"/>
      <c r="M73" s="1"/>
      <c r="N73" s="1"/>
      <c r="O73" s="1"/>
    </row>
    <row r="74" spans="1:15">
      <c r="A74" s="2"/>
      <c r="B74" s="25"/>
      <c r="C74" s="1"/>
      <c r="D74" s="1"/>
      <c r="E74" s="1"/>
      <c r="F74" s="2"/>
      <c r="G74" s="25"/>
      <c r="H74" s="1"/>
      <c r="I74" s="1"/>
      <c r="J74" s="1"/>
      <c r="K74" s="2"/>
      <c r="L74" s="25"/>
      <c r="M74" s="1"/>
      <c r="N74" s="1"/>
      <c r="O74" s="1"/>
    </row>
    <row r="75" spans="1:15">
      <c r="A75" s="2"/>
      <c r="B75" s="25"/>
      <c r="C75" s="1"/>
      <c r="D75" s="1"/>
      <c r="E75" s="1"/>
      <c r="F75" s="2"/>
      <c r="G75" s="25"/>
      <c r="H75" s="1"/>
      <c r="I75" s="1"/>
      <c r="J75" s="1"/>
      <c r="K75" s="2"/>
      <c r="L75" s="25"/>
      <c r="M75" s="1"/>
      <c r="N75" s="1"/>
      <c r="O75" s="1"/>
    </row>
    <row r="76" spans="1:15">
      <c r="A76" s="2"/>
      <c r="B76" s="25"/>
      <c r="C76" s="1"/>
      <c r="D76" s="1"/>
      <c r="E76" s="1"/>
      <c r="F76" s="2"/>
      <c r="G76" s="25"/>
      <c r="H76" s="1"/>
      <c r="I76" s="1"/>
      <c r="J76" s="1"/>
      <c r="K76" s="2"/>
      <c r="L76" s="25"/>
      <c r="M76" s="1"/>
      <c r="N76" s="1"/>
      <c r="O76" s="1"/>
    </row>
    <row r="77" spans="1:15">
      <c r="A77" s="2"/>
      <c r="B77" s="25"/>
      <c r="C77" s="1"/>
      <c r="D77" s="1"/>
      <c r="E77" s="1"/>
      <c r="F77" s="2"/>
      <c r="G77" s="25"/>
      <c r="H77" s="1"/>
      <c r="I77" s="1"/>
      <c r="J77" s="1"/>
      <c r="K77" s="2"/>
      <c r="L77" s="25"/>
      <c r="M77" s="1"/>
      <c r="N77" s="1"/>
      <c r="O77" s="1"/>
    </row>
    <row r="78" spans="1:15">
      <c r="A78" s="2"/>
      <c r="B78" s="25"/>
      <c r="C78" s="1"/>
      <c r="D78" s="1"/>
      <c r="E78" s="1"/>
      <c r="F78" s="2"/>
      <c r="G78" s="25"/>
      <c r="H78" s="1"/>
      <c r="I78" s="1"/>
      <c r="J78" s="1"/>
      <c r="K78" s="2"/>
      <c r="L78" s="25"/>
      <c r="M78" s="1"/>
      <c r="N78" s="1"/>
      <c r="O78" s="1"/>
    </row>
    <row r="79" spans="1:15">
      <c r="A79" s="2"/>
      <c r="B79" s="25"/>
      <c r="C79" s="1"/>
      <c r="D79" s="1"/>
      <c r="E79" s="1"/>
      <c r="F79" s="2"/>
      <c r="G79" s="25"/>
      <c r="H79" s="1"/>
      <c r="I79" s="1"/>
      <c r="J79" s="1"/>
      <c r="K79" s="2"/>
      <c r="L79" s="25"/>
      <c r="M79" s="1"/>
      <c r="N79" s="1"/>
      <c r="O79" s="1"/>
    </row>
    <row r="80" spans="1:15">
      <c r="A80" s="2"/>
      <c r="B80" s="25"/>
      <c r="C80" s="1"/>
      <c r="D80" s="1"/>
      <c r="E80" s="1"/>
      <c r="F80" s="2"/>
      <c r="G80" s="25"/>
      <c r="H80" s="1"/>
      <c r="I80" s="1"/>
      <c r="J80" s="1"/>
      <c r="K80" s="2"/>
      <c r="L80" s="25"/>
      <c r="M80" s="1"/>
      <c r="N80" s="1"/>
      <c r="O80" s="1"/>
    </row>
    <row r="81" spans="1:15">
      <c r="A81" s="2"/>
      <c r="B81" s="25"/>
      <c r="C81" s="1"/>
      <c r="D81" s="1"/>
      <c r="E81" s="1"/>
      <c r="F81" s="2"/>
      <c r="G81" s="25"/>
      <c r="H81" s="1"/>
      <c r="I81" s="1"/>
      <c r="J81" s="1"/>
      <c r="K81" s="2"/>
      <c r="L81" s="25"/>
      <c r="M81" s="1"/>
      <c r="N81" s="1"/>
      <c r="O81" s="1"/>
    </row>
    <row r="82" spans="1:15">
      <c r="A82" s="2"/>
      <c r="B82" s="25"/>
      <c r="C82" s="1"/>
      <c r="D82" s="1"/>
      <c r="E82" s="1"/>
      <c r="F82" s="2"/>
      <c r="G82" s="25"/>
      <c r="H82" s="1"/>
      <c r="I82" s="1"/>
      <c r="J82" s="1"/>
      <c r="K82" s="2"/>
      <c r="L82" s="25"/>
    </row>
    <row r="83" spans="1:15">
      <c r="A83" s="2"/>
      <c r="B83" s="25"/>
      <c r="C83" s="1"/>
      <c r="D83" s="1"/>
      <c r="E83" s="1"/>
      <c r="F83" s="2"/>
      <c r="G83" s="25"/>
      <c r="H83" s="1"/>
      <c r="I83" s="1"/>
      <c r="J83" s="1"/>
      <c r="K83" s="2"/>
      <c r="L83" s="25"/>
    </row>
    <row r="84" spans="1:15">
      <c r="A84" s="2"/>
      <c r="B84" s="25"/>
      <c r="C84" s="1"/>
      <c r="D84" s="1"/>
      <c r="E84" s="1"/>
      <c r="F84" s="2"/>
      <c r="G84" s="25"/>
      <c r="H84" s="1"/>
      <c r="I84" s="1"/>
      <c r="J84" s="1"/>
      <c r="K84" s="2"/>
      <c r="L84" s="25"/>
    </row>
    <row r="85" spans="1:15">
      <c r="A85" s="2"/>
      <c r="B85" s="25"/>
      <c r="C85" s="1"/>
      <c r="D85" s="1"/>
      <c r="E85" s="1"/>
      <c r="F85" s="2"/>
      <c r="G85" s="25"/>
      <c r="H85" s="1"/>
      <c r="I85" s="1"/>
      <c r="J85" s="1"/>
      <c r="K85" s="2"/>
      <c r="L85" s="25"/>
    </row>
    <row r="86" spans="1:15">
      <c r="A86" s="2"/>
      <c r="B86" s="25"/>
      <c r="C86" s="1"/>
      <c r="D86" s="1"/>
      <c r="E86" s="1"/>
      <c r="F86" s="2"/>
      <c r="G86" s="25"/>
      <c r="H86" s="1"/>
      <c r="I86" s="1"/>
      <c r="J86" s="1"/>
      <c r="K86" s="2"/>
      <c r="L86" s="25"/>
    </row>
    <row r="87" spans="1:15">
      <c r="A87" s="2"/>
      <c r="B87" s="25"/>
      <c r="C87" s="1"/>
      <c r="D87" s="1"/>
      <c r="E87" s="1"/>
      <c r="F87" s="2"/>
      <c r="G87" s="25"/>
      <c r="H87" s="1"/>
      <c r="I87" s="1"/>
      <c r="J87" s="1"/>
      <c r="K87" s="2"/>
      <c r="L87" s="25"/>
    </row>
    <row r="88" spans="1:15">
      <c r="A88" s="2"/>
      <c r="B88" s="25"/>
      <c r="C88" s="1"/>
      <c r="D88" s="1"/>
      <c r="E88" s="1"/>
      <c r="F88" s="2"/>
      <c r="G88" s="25"/>
      <c r="H88" s="1"/>
      <c r="I88" s="1"/>
      <c r="J88" s="1"/>
      <c r="K88" s="2"/>
      <c r="L88" s="25"/>
    </row>
    <row r="89" spans="1:15">
      <c r="A89" s="2"/>
      <c r="B89" s="25"/>
      <c r="C89" s="1"/>
      <c r="D89" s="1"/>
      <c r="E89" s="1"/>
      <c r="F89" s="2"/>
      <c r="G89" s="25"/>
      <c r="H89" s="1"/>
      <c r="I89" s="1"/>
      <c r="J89" s="1"/>
      <c r="K89" s="2"/>
      <c r="L89" s="25"/>
    </row>
    <row r="90" spans="1:15">
      <c r="A90" s="2"/>
      <c r="B90" s="25"/>
      <c r="C90" s="1"/>
      <c r="D90" s="1"/>
      <c r="E90" s="1"/>
      <c r="F90" s="2"/>
      <c r="G90" s="25"/>
      <c r="H90" s="1"/>
      <c r="I90" s="1"/>
      <c r="J90" s="1"/>
      <c r="K90" s="2"/>
      <c r="L90" s="25"/>
    </row>
    <row r="91" spans="1:15">
      <c r="A91" s="2"/>
      <c r="B91" s="25"/>
      <c r="C91" s="1"/>
      <c r="D91" s="1"/>
      <c r="E91" s="1"/>
      <c r="F91" s="2"/>
      <c r="G91" s="25"/>
      <c r="H91" s="1"/>
      <c r="I91" s="1"/>
      <c r="J91" s="1"/>
      <c r="K91" s="2"/>
      <c r="L91" s="25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F6D5-F34F-E645-B24C-AB2437D4F6DD}">
  <dimension ref="A1:Q87"/>
  <sheetViews>
    <sheetView workbookViewId="0"/>
  </sheetViews>
  <sheetFormatPr baseColWidth="10" defaultRowHeight="16"/>
  <cols>
    <col min="3" max="3" width="0" hidden="1" customWidth="1"/>
    <col min="5" max="5" width="0" hidden="1" customWidth="1"/>
    <col min="8" max="8" width="0" hidden="1" customWidth="1"/>
    <col min="10" max="10" width="0" hidden="1" customWidth="1"/>
    <col min="13" max="13" width="0" hidden="1" customWidth="1"/>
    <col min="15" max="15" width="0" hidden="1" customWidth="1"/>
    <col min="16" max="16" width="29.33203125" customWidth="1"/>
    <col min="17" max="17" width="29" customWidth="1"/>
  </cols>
  <sheetData>
    <row r="1" spans="1:17">
      <c r="A1" s="21" t="s">
        <v>3210</v>
      </c>
      <c r="B1" s="2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17" ht="17" thickBot="1">
      <c r="A2" s="22" t="s">
        <v>2690</v>
      </c>
      <c r="B2" s="2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17" ht="17" thickBot="1">
      <c r="A3" s="12" t="s">
        <v>2674</v>
      </c>
      <c r="B3" s="13" t="s">
        <v>2697</v>
      </c>
      <c r="C3" s="13" t="s">
        <v>2698</v>
      </c>
      <c r="D3" s="14" t="s">
        <v>2702</v>
      </c>
      <c r="E3" s="31"/>
      <c r="F3" s="12" t="s">
        <v>2674</v>
      </c>
      <c r="G3" s="13" t="s">
        <v>2697</v>
      </c>
      <c r="H3" s="13" t="s">
        <v>2672</v>
      </c>
      <c r="I3" s="14" t="s">
        <v>2702</v>
      </c>
      <c r="J3" s="31"/>
      <c r="K3" s="12" t="s">
        <v>2674</v>
      </c>
      <c r="L3" s="13" t="s">
        <v>2697</v>
      </c>
      <c r="M3" s="13" t="s">
        <v>2672</v>
      </c>
      <c r="N3" s="14" t="s">
        <v>2702</v>
      </c>
      <c r="P3" s="19" t="s">
        <v>2703</v>
      </c>
      <c r="Q3" s="20"/>
    </row>
    <row r="4" spans="1:17" ht="18">
      <c r="A4" s="2">
        <v>1014</v>
      </c>
      <c r="B4" s="25"/>
      <c r="C4" t="s">
        <v>3211</v>
      </c>
      <c r="D4" s="1" t="str">
        <f>IF(B4=""," ",IF(B4=C4,"√","×"))</f>
        <v xml:space="preserve"> </v>
      </c>
      <c r="E4" s="1">
        <f>IF(D4="√",1,0)</f>
        <v>0</v>
      </c>
      <c r="F4" s="2">
        <v>1049</v>
      </c>
      <c r="G4" s="25"/>
      <c r="H4" t="s">
        <v>3246</v>
      </c>
      <c r="I4" s="1" t="str">
        <f>IF(G4=""," ",IF(G4=H4,"√","×"))</f>
        <v xml:space="preserve"> </v>
      </c>
      <c r="J4" s="1">
        <f>IF(I4="√",1,0)</f>
        <v>0</v>
      </c>
      <c r="K4" s="2">
        <v>1084</v>
      </c>
      <c r="L4" s="25"/>
      <c r="M4" t="s">
        <v>3281</v>
      </c>
      <c r="N4" s="1" t="str">
        <f>IF(L4=""," ",IF(L4=M4,"√","×"))</f>
        <v xml:space="preserve"> </v>
      </c>
      <c r="O4" s="1">
        <f>IF(N4="√",1,0)</f>
        <v>0</v>
      </c>
      <c r="P4" s="6" t="s">
        <v>2699</v>
      </c>
      <c r="Q4" s="7">
        <v>249</v>
      </c>
    </row>
    <row r="5" spans="1:17" ht="18">
      <c r="A5" s="2">
        <v>1015</v>
      </c>
      <c r="B5" s="25"/>
      <c r="C5" t="s">
        <v>3212</v>
      </c>
      <c r="D5" s="1" t="str">
        <f t="shared" ref="D5:D38" si="0">IF(B5=""," ",IF(B5=C5,"√","×"))</f>
        <v xml:space="preserve"> </v>
      </c>
      <c r="E5" s="1">
        <f t="shared" ref="E5:E38" si="1">IF(D5="√",1,0)</f>
        <v>0</v>
      </c>
      <c r="F5" s="2">
        <v>1050</v>
      </c>
      <c r="G5" s="25"/>
      <c r="H5" t="s">
        <v>3247</v>
      </c>
      <c r="I5" s="1" t="str">
        <f t="shared" ref="I5:I38" si="2">IF(G5=""," ",IF(G5=H5,"√","×"))</f>
        <v xml:space="preserve"> </v>
      </c>
      <c r="J5" s="1">
        <f t="shared" ref="J5:J38" si="3">IF(I5="√",1,0)</f>
        <v>0</v>
      </c>
      <c r="K5" s="2">
        <v>1085</v>
      </c>
      <c r="L5" s="25"/>
      <c r="M5" t="s">
        <v>3282</v>
      </c>
      <c r="N5" s="1" t="str">
        <f t="shared" ref="N5:N32" si="4">IF(L5=""," ",IF(L5=M5,"√","×"))</f>
        <v xml:space="preserve"> </v>
      </c>
      <c r="O5" s="1">
        <f t="shared" ref="O5:O33" si="5">IF(N5="√",1,0)</f>
        <v>0</v>
      </c>
      <c r="P5" s="8" t="s">
        <v>2700</v>
      </c>
      <c r="Q5" s="9">
        <f>$E$39+$J$39+$O$34</f>
        <v>0</v>
      </c>
    </row>
    <row r="6" spans="1:17" ht="19" thickBot="1">
      <c r="A6" s="2">
        <v>1016</v>
      </c>
      <c r="B6" s="25"/>
      <c r="C6" t="s">
        <v>3213</v>
      </c>
      <c r="D6" s="1" t="str">
        <f>IF(B6=""," ",IF(OR(B6=C6,B6="driving license"),"√","×"))</f>
        <v xml:space="preserve"> </v>
      </c>
      <c r="E6" s="1">
        <f t="shared" si="1"/>
        <v>0</v>
      </c>
      <c r="F6" s="2">
        <v>1051</v>
      </c>
      <c r="G6" s="25"/>
      <c r="H6" t="s">
        <v>3248</v>
      </c>
      <c r="I6" s="1" t="str">
        <f t="shared" si="2"/>
        <v xml:space="preserve"> </v>
      </c>
      <c r="J6" s="1">
        <f t="shared" si="3"/>
        <v>0</v>
      </c>
      <c r="K6" s="2">
        <v>1086</v>
      </c>
      <c r="L6" s="25"/>
      <c r="M6" t="s">
        <v>3283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17">
      <c r="A7" s="2">
        <v>1017</v>
      </c>
      <c r="B7" s="25"/>
      <c r="C7" t="s">
        <v>3214</v>
      </c>
      <c r="D7" s="1" t="str">
        <f t="shared" si="0"/>
        <v xml:space="preserve"> </v>
      </c>
      <c r="E7" s="1">
        <f t="shared" si="1"/>
        <v>0</v>
      </c>
      <c r="F7" s="2">
        <v>1052</v>
      </c>
      <c r="G7" s="25"/>
      <c r="H7" t="s">
        <v>3249</v>
      </c>
      <c r="I7" s="1" t="str">
        <f t="shared" si="2"/>
        <v xml:space="preserve"> </v>
      </c>
      <c r="J7" s="1">
        <f t="shared" si="3"/>
        <v>0</v>
      </c>
      <c r="K7" s="2">
        <v>1087</v>
      </c>
      <c r="L7" s="25"/>
      <c r="M7" t="s">
        <v>3284</v>
      </c>
      <c r="N7" s="1" t="str">
        <f t="shared" si="4"/>
        <v xml:space="preserve"> </v>
      </c>
      <c r="O7" s="1">
        <f t="shared" si="5"/>
        <v>0</v>
      </c>
    </row>
    <row r="8" spans="1:17">
      <c r="A8" s="2">
        <v>1018</v>
      </c>
      <c r="B8" s="25"/>
      <c r="C8" t="s">
        <v>3215</v>
      </c>
      <c r="D8" s="1" t="str">
        <f t="shared" si="0"/>
        <v xml:space="preserve"> </v>
      </c>
      <c r="E8" s="1">
        <f t="shared" si="1"/>
        <v>0</v>
      </c>
      <c r="F8" s="2">
        <v>1053</v>
      </c>
      <c r="G8" s="25"/>
      <c r="H8" t="s">
        <v>3250</v>
      </c>
      <c r="I8" s="1" t="str">
        <f t="shared" si="2"/>
        <v xml:space="preserve"> </v>
      </c>
      <c r="J8" s="1">
        <f t="shared" si="3"/>
        <v>0</v>
      </c>
      <c r="K8" s="2">
        <v>1088</v>
      </c>
      <c r="L8" s="25"/>
      <c r="M8" t="s">
        <v>3285</v>
      </c>
      <c r="N8" s="1" t="str">
        <f t="shared" si="4"/>
        <v xml:space="preserve"> </v>
      </c>
      <c r="O8" s="1">
        <f t="shared" si="5"/>
        <v>0</v>
      </c>
    </row>
    <row r="9" spans="1:17">
      <c r="A9" s="2">
        <v>1019</v>
      </c>
      <c r="B9" s="25"/>
      <c r="C9" t="s">
        <v>3216</v>
      </c>
      <c r="D9" s="1" t="str">
        <f t="shared" si="0"/>
        <v xml:space="preserve"> </v>
      </c>
      <c r="E9" s="1">
        <f t="shared" si="1"/>
        <v>0</v>
      </c>
      <c r="F9" s="2">
        <v>1054</v>
      </c>
      <c r="G9" s="25"/>
      <c r="H9" t="s">
        <v>3251</v>
      </c>
      <c r="I9" s="1" t="str">
        <f t="shared" si="2"/>
        <v xml:space="preserve"> </v>
      </c>
      <c r="J9" s="1">
        <f t="shared" si="3"/>
        <v>0</v>
      </c>
      <c r="K9" s="2">
        <v>1089</v>
      </c>
      <c r="L9" s="25"/>
      <c r="M9" t="s">
        <v>3286</v>
      </c>
      <c r="N9" s="1" t="str">
        <f t="shared" si="4"/>
        <v xml:space="preserve"> </v>
      </c>
      <c r="O9" s="1">
        <f t="shared" si="5"/>
        <v>0</v>
      </c>
    </row>
    <row r="10" spans="1:17">
      <c r="A10" s="2">
        <v>1020</v>
      </c>
      <c r="B10" s="25"/>
      <c r="C10" t="s">
        <v>3217</v>
      </c>
      <c r="D10" s="1" t="str">
        <f t="shared" si="0"/>
        <v xml:space="preserve"> </v>
      </c>
      <c r="E10" s="1">
        <f t="shared" si="1"/>
        <v>0</v>
      </c>
      <c r="F10" s="2">
        <v>1055</v>
      </c>
      <c r="G10" s="25"/>
      <c r="H10" t="s">
        <v>3252</v>
      </c>
      <c r="I10" s="1" t="str">
        <f t="shared" si="2"/>
        <v xml:space="preserve"> </v>
      </c>
      <c r="J10" s="1">
        <f t="shared" si="3"/>
        <v>0</v>
      </c>
      <c r="K10" s="2">
        <v>1090</v>
      </c>
      <c r="L10" s="25"/>
      <c r="M10" t="s">
        <v>3287</v>
      </c>
      <c r="N10" s="1" t="str">
        <f t="shared" si="4"/>
        <v xml:space="preserve"> </v>
      </c>
      <c r="O10" s="1">
        <f t="shared" si="5"/>
        <v>0</v>
      </c>
    </row>
    <row r="11" spans="1:17">
      <c r="A11" s="2">
        <v>1021</v>
      </c>
      <c r="B11" s="25"/>
      <c r="C11" t="s">
        <v>3218</v>
      </c>
      <c r="D11" s="1" t="str">
        <f t="shared" si="0"/>
        <v xml:space="preserve"> </v>
      </c>
      <c r="E11" s="1">
        <f t="shared" si="1"/>
        <v>0</v>
      </c>
      <c r="F11" s="2">
        <v>1056</v>
      </c>
      <c r="G11" s="25"/>
      <c r="H11" t="s">
        <v>3253</v>
      </c>
      <c r="I11" s="1" t="str">
        <f t="shared" si="2"/>
        <v xml:space="preserve"> </v>
      </c>
      <c r="J11" s="1">
        <f t="shared" si="3"/>
        <v>0</v>
      </c>
      <c r="K11" s="2">
        <v>1091</v>
      </c>
      <c r="L11" s="25"/>
      <c r="M11" t="s">
        <v>3288</v>
      </c>
      <c r="N11" s="1" t="str">
        <f t="shared" si="4"/>
        <v xml:space="preserve"> </v>
      </c>
      <c r="O11" s="1">
        <f t="shared" si="5"/>
        <v>0</v>
      </c>
    </row>
    <row r="12" spans="1:17">
      <c r="A12" s="2">
        <v>1022</v>
      </c>
      <c r="B12" s="25"/>
      <c r="C12" t="s">
        <v>3219</v>
      </c>
      <c r="D12" s="1" t="str">
        <f t="shared" si="0"/>
        <v xml:space="preserve"> </v>
      </c>
      <c r="E12" s="1">
        <f t="shared" si="1"/>
        <v>0</v>
      </c>
      <c r="F12" s="2">
        <v>1057</v>
      </c>
      <c r="G12" s="25"/>
      <c r="H12" t="s">
        <v>3254</v>
      </c>
      <c r="I12" s="1" t="str">
        <f t="shared" si="2"/>
        <v xml:space="preserve"> </v>
      </c>
      <c r="J12" s="1">
        <f t="shared" si="3"/>
        <v>0</v>
      </c>
      <c r="K12" s="2">
        <v>1092</v>
      </c>
      <c r="L12" s="25"/>
      <c r="M12" t="s">
        <v>3289</v>
      </c>
      <c r="N12" s="1" t="str">
        <f t="shared" si="4"/>
        <v xml:space="preserve"> </v>
      </c>
      <c r="O12" s="1">
        <f t="shared" si="5"/>
        <v>0</v>
      </c>
    </row>
    <row r="13" spans="1:17">
      <c r="A13" s="2">
        <v>1023</v>
      </c>
      <c r="B13" s="25"/>
      <c r="C13" t="s">
        <v>3220</v>
      </c>
      <c r="D13" s="1" t="str">
        <f t="shared" si="0"/>
        <v xml:space="preserve"> </v>
      </c>
      <c r="E13" s="1">
        <f t="shared" si="1"/>
        <v>0</v>
      </c>
      <c r="F13" s="2">
        <v>1058</v>
      </c>
      <c r="G13" s="25"/>
      <c r="H13" t="s">
        <v>3255</v>
      </c>
      <c r="I13" s="1" t="str">
        <f t="shared" si="2"/>
        <v xml:space="preserve"> </v>
      </c>
      <c r="J13" s="1">
        <f t="shared" si="3"/>
        <v>0</v>
      </c>
      <c r="K13" s="2">
        <v>1093</v>
      </c>
      <c r="L13" s="25"/>
      <c r="M13" t="s">
        <v>3290</v>
      </c>
      <c r="N13" s="1" t="str">
        <f t="shared" si="4"/>
        <v xml:space="preserve"> </v>
      </c>
      <c r="O13" s="1">
        <f t="shared" si="5"/>
        <v>0</v>
      </c>
    </row>
    <row r="14" spans="1:17">
      <c r="A14" s="2">
        <v>1024</v>
      </c>
      <c r="B14" s="25"/>
      <c r="C14" t="s">
        <v>3221</v>
      </c>
      <c r="D14" s="1" t="str">
        <f t="shared" si="0"/>
        <v xml:space="preserve"> </v>
      </c>
      <c r="E14" s="1">
        <f t="shared" si="1"/>
        <v>0</v>
      </c>
      <c r="F14" s="2">
        <v>1059</v>
      </c>
      <c r="G14" s="25"/>
      <c r="H14" t="s">
        <v>3256</v>
      </c>
      <c r="I14" s="1" t="str">
        <f t="shared" si="2"/>
        <v xml:space="preserve"> </v>
      </c>
      <c r="J14" s="1">
        <f t="shared" si="3"/>
        <v>0</v>
      </c>
      <c r="K14" s="2">
        <v>1094</v>
      </c>
      <c r="L14" s="25"/>
      <c r="M14" t="s">
        <v>3291</v>
      </c>
      <c r="N14" s="1" t="str">
        <f t="shared" si="4"/>
        <v xml:space="preserve"> </v>
      </c>
      <c r="O14" s="1">
        <f t="shared" si="5"/>
        <v>0</v>
      </c>
    </row>
    <row r="15" spans="1:17">
      <c r="A15" s="2">
        <v>1025</v>
      </c>
      <c r="B15" s="25"/>
      <c r="C15" t="s">
        <v>3222</v>
      </c>
      <c r="D15" s="1" t="str">
        <f t="shared" si="0"/>
        <v xml:space="preserve"> </v>
      </c>
      <c r="E15" s="1">
        <f t="shared" si="1"/>
        <v>0</v>
      </c>
      <c r="F15" s="2">
        <v>1060</v>
      </c>
      <c r="G15" s="25"/>
      <c r="H15" t="s">
        <v>3257</v>
      </c>
      <c r="I15" s="1" t="str">
        <f t="shared" si="2"/>
        <v xml:space="preserve"> </v>
      </c>
      <c r="J15" s="1">
        <f t="shared" si="3"/>
        <v>0</v>
      </c>
      <c r="K15" s="2">
        <v>1095</v>
      </c>
      <c r="L15" s="25"/>
      <c r="M15" t="s">
        <v>3292</v>
      </c>
      <c r="N15" s="1" t="str">
        <f t="shared" si="4"/>
        <v xml:space="preserve"> </v>
      </c>
      <c r="O15" s="1">
        <f t="shared" si="5"/>
        <v>0</v>
      </c>
    </row>
    <row r="16" spans="1:17">
      <c r="A16" s="2">
        <v>1026</v>
      </c>
      <c r="B16" s="25"/>
      <c r="C16" t="s">
        <v>3223</v>
      </c>
      <c r="D16" s="1" t="str">
        <f t="shared" si="0"/>
        <v xml:space="preserve"> </v>
      </c>
      <c r="E16" s="1">
        <f t="shared" si="1"/>
        <v>0</v>
      </c>
      <c r="F16" s="2">
        <v>1061</v>
      </c>
      <c r="G16" s="25"/>
      <c r="H16" t="s">
        <v>3258</v>
      </c>
      <c r="I16" s="1" t="str">
        <f t="shared" si="2"/>
        <v xml:space="preserve"> </v>
      </c>
      <c r="J16" s="1">
        <f t="shared" si="3"/>
        <v>0</v>
      </c>
      <c r="K16" s="2">
        <v>1096</v>
      </c>
      <c r="L16" s="25"/>
      <c r="M16" t="s">
        <v>3293</v>
      </c>
      <c r="N16" s="1" t="str">
        <f t="shared" si="4"/>
        <v xml:space="preserve"> </v>
      </c>
      <c r="O16" s="1">
        <f t="shared" si="5"/>
        <v>0</v>
      </c>
    </row>
    <row r="17" spans="1:15">
      <c r="A17" s="2">
        <v>1027</v>
      </c>
      <c r="B17" s="25"/>
      <c r="C17" t="s">
        <v>3224</v>
      </c>
      <c r="D17" s="1" t="str">
        <f t="shared" si="0"/>
        <v xml:space="preserve"> </v>
      </c>
      <c r="E17" s="1">
        <f t="shared" si="1"/>
        <v>0</v>
      </c>
      <c r="F17" s="2">
        <v>1062</v>
      </c>
      <c r="G17" s="25"/>
      <c r="H17" t="s">
        <v>3259</v>
      </c>
      <c r="I17" s="1" t="str">
        <f t="shared" si="2"/>
        <v xml:space="preserve"> </v>
      </c>
      <c r="J17" s="1">
        <f t="shared" si="3"/>
        <v>0</v>
      </c>
      <c r="K17" s="2">
        <v>1097</v>
      </c>
      <c r="L17" s="25"/>
      <c r="M17" t="s">
        <v>3294</v>
      </c>
      <c r="N17" s="1" t="str">
        <f t="shared" si="4"/>
        <v xml:space="preserve"> </v>
      </c>
      <c r="O17" s="1">
        <f t="shared" si="5"/>
        <v>0</v>
      </c>
    </row>
    <row r="18" spans="1:15">
      <c r="A18" s="2">
        <v>1028</v>
      </c>
      <c r="B18" s="25"/>
      <c r="C18" t="s">
        <v>3225</v>
      </c>
      <c r="D18" s="1" t="str">
        <f t="shared" si="0"/>
        <v xml:space="preserve"> </v>
      </c>
      <c r="E18" s="1">
        <f t="shared" si="1"/>
        <v>0</v>
      </c>
      <c r="F18" s="2">
        <v>1063</v>
      </c>
      <c r="G18" s="25"/>
      <c r="H18" t="s">
        <v>3260</v>
      </c>
      <c r="I18" s="1" t="str">
        <f t="shared" si="2"/>
        <v xml:space="preserve"> </v>
      </c>
      <c r="J18" s="1">
        <f t="shared" si="3"/>
        <v>0</v>
      </c>
      <c r="K18" s="2">
        <v>1098</v>
      </c>
      <c r="L18" s="25"/>
      <c r="M18" t="s">
        <v>3295</v>
      </c>
      <c r="N18" s="1" t="str">
        <f t="shared" si="4"/>
        <v xml:space="preserve"> </v>
      </c>
      <c r="O18" s="1">
        <f t="shared" si="5"/>
        <v>0</v>
      </c>
    </row>
    <row r="19" spans="1:15">
      <c r="A19" s="2">
        <v>1029</v>
      </c>
      <c r="B19" s="25"/>
      <c r="C19" t="s">
        <v>3226</v>
      </c>
      <c r="D19" s="1" t="str">
        <f>IF(B19=""," ",IF(OR(B19=C19,B19="computer program"),"√","×"))</f>
        <v xml:space="preserve"> </v>
      </c>
      <c r="E19" s="1">
        <f t="shared" si="1"/>
        <v>0</v>
      </c>
      <c r="F19" s="2">
        <v>1064</v>
      </c>
      <c r="G19" s="25"/>
      <c r="H19" t="s">
        <v>3261</v>
      </c>
      <c r="I19" s="1" t="str">
        <f t="shared" si="2"/>
        <v xml:space="preserve"> </v>
      </c>
      <c r="J19" s="1">
        <f t="shared" si="3"/>
        <v>0</v>
      </c>
      <c r="K19" s="2">
        <v>1099</v>
      </c>
      <c r="L19" s="25"/>
      <c r="M19" t="s">
        <v>3296</v>
      </c>
      <c r="N19" s="1" t="str">
        <f t="shared" si="4"/>
        <v xml:space="preserve"> </v>
      </c>
      <c r="O19" s="1">
        <f t="shared" si="5"/>
        <v>0</v>
      </c>
    </row>
    <row r="20" spans="1:15">
      <c r="A20" s="2">
        <v>1030</v>
      </c>
      <c r="B20" s="25"/>
      <c r="C20" t="s">
        <v>3227</v>
      </c>
      <c r="D20" s="1" t="str">
        <f t="shared" si="0"/>
        <v xml:space="preserve"> </v>
      </c>
      <c r="E20" s="1">
        <f t="shared" si="1"/>
        <v>0</v>
      </c>
      <c r="F20" s="2">
        <v>1065</v>
      </c>
      <c r="G20" s="25"/>
      <c r="H20" t="s">
        <v>3262</v>
      </c>
      <c r="I20" s="1" t="str">
        <f t="shared" si="2"/>
        <v xml:space="preserve"> </v>
      </c>
      <c r="J20" s="1">
        <f t="shared" si="3"/>
        <v>0</v>
      </c>
      <c r="K20" s="2">
        <v>1100</v>
      </c>
      <c r="L20" s="25"/>
      <c r="M20" t="s">
        <v>3297</v>
      </c>
      <c r="N20" s="1" t="str">
        <f t="shared" si="4"/>
        <v xml:space="preserve"> </v>
      </c>
      <c r="O20" s="1">
        <f t="shared" si="5"/>
        <v>0</v>
      </c>
    </row>
    <row r="21" spans="1:15">
      <c r="A21" s="2">
        <v>1031</v>
      </c>
      <c r="B21" s="25"/>
      <c r="C21" t="s">
        <v>3228</v>
      </c>
      <c r="D21" s="1" t="str">
        <f t="shared" si="0"/>
        <v xml:space="preserve"> </v>
      </c>
      <c r="E21" s="1">
        <f t="shared" si="1"/>
        <v>0</v>
      </c>
      <c r="F21" s="2">
        <v>1066</v>
      </c>
      <c r="G21" s="25"/>
      <c r="H21" t="s">
        <v>3263</v>
      </c>
      <c r="I21" s="1" t="str">
        <f t="shared" si="2"/>
        <v xml:space="preserve"> </v>
      </c>
      <c r="J21" s="1">
        <f t="shared" si="3"/>
        <v>0</v>
      </c>
      <c r="K21" s="2">
        <v>1101</v>
      </c>
      <c r="L21" s="25"/>
      <c r="M21" t="s">
        <v>3298</v>
      </c>
      <c r="N21" s="1" t="str">
        <f t="shared" si="4"/>
        <v xml:space="preserve"> </v>
      </c>
      <c r="O21" s="1">
        <f t="shared" si="5"/>
        <v>0</v>
      </c>
    </row>
    <row r="22" spans="1:15">
      <c r="A22" s="2">
        <v>1032</v>
      </c>
      <c r="B22" s="25"/>
      <c r="C22" t="s">
        <v>3229</v>
      </c>
      <c r="D22" s="1" t="str">
        <f t="shared" si="0"/>
        <v xml:space="preserve"> </v>
      </c>
      <c r="E22" s="1">
        <f t="shared" si="1"/>
        <v>0</v>
      </c>
      <c r="F22" s="2">
        <v>1067</v>
      </c>
      <c r="G22" s="25"/>
      <c r="H22" t="s">
        <v>3264</v>
      </c>
      <c r="I22" s="1" t="str">
        <f t="shared" si="2"/>
        <v xml:space="preserve"> </v>
      </c>
      <c r="J22" s="1">
        <f t="shared" si="3"/>
        <v>0</v>
      </c>
      <c r="K22" s="2">
        <v>1102</v>
      </c>
      <c r="L22" s="26"/>
      <c r="M22" t="s">
        <v>3299</v>
      </c>
      <c r="N22" s="1" t="str">
        <f t="shared" si="4"/>
        <v xml:space="preserve"> </v>
      </c>
      <c r="O22" s="1">
        <f t="shared" si="5"/>
        <v>0</v>
      </c>
    </row>
    <row r="23" spans="1:15">
      <c r="A23" s="2">
        <v>1033</v>
      </c>
      <c r="B23" s="25"/>
      <c r="C23" t="s">
        <v>3230</v>
      </c>
      <c r="D23" s="1" t="str">
        <f t="shared" si="0"/>
        <v xml:space="preserve"> </v>
      </c>
      <c r="E23" s="1">
        <f t="shared" si="1"/>
        <v>0</v>
      </c>
      <c r="F23" s="2">
        <v>1068</v>
      </c>
      <c r="G23" s="25"/>
      <c r="H23" t="s">
        <v>3265</v>
      </c>
      <c r="I23" s="1" t="str">
        <f t="shared" si="2"/>
        <v xml:space="preserve"> </v>
      </c>
      <c r="J23" s="1">
        <f t="shared" si="3"/>
        <v>0</v>
      </c>
      <c r="K23" s="2">
        <v>1103</v>
      </c>
      <c r="L23" s="25"/>
      <c r="M23" t="s">
        <v>3300</v>
      </c>
      <c r="N23" s="1" t="str">
        <f t="shared" si="4"/>
        <v xml:space="preserve"> </v>
      </c>
      <c r="O23" s="1">
        <f t="shared" si="5"/>
        <v>0</v>
      </c>
    </row>
    <row r="24" spans="1:15">
      <c r="A24" s="2">
        <v>1034</v>
      </c>
      <c r="B24" s="25"/>
      <c r="C24" t="s">
        <v>3231</v>
      </c>
      <c r="D24" s="1" t="str">
        <f t="shared" si="0"/>
        <v xml:space="preserve"> </v>
      </c>
      <c r="E24" s="1">
        <f t="shared" si="1"/>
        <v>0</v>
      </c>
      <c r="F24" s="2">
        <v>1069</v>
      </c>
      <c r="G24" s="25"/>
      <c r="H24" t="s">
        <v>3266</v>
      </c>
      <c r="I24" s="1" t="str">
        <f t="shared" si="2"/>
        <v xml:space="preserve"> </v>
      </c>
      <c r="J24" s="1">
        <f t="shared" si="3"/>
        <v>0</v>
      </c>
      <c r="K24" s="2">
        <v>1104</v>
      </c>
      <c r="L24" s="25"/>
      <c r="M24" t="s">
        <v>3301</v>
      </c>
      <c r="N24" s="1" t="str">
        <f t="shared" si="4"/>
        <v xml:space="preserve"> </v>
      </c>
      <c r="O24" s="1">
        <f t="shared" si="5"/>
        <v>0</v>
      </c>
    </row>
    <row r="25" spans="1:15">
      <c r="A25" s="2">
        <v>1035</v>
      </c>
      <c r="B25" s="25"/>
      <c r="C25" t="s">
        <v>3232</v>
      </c>
      <c r="D25" s="1" t="str">
        <f t="shared" si="0"/>
        <v xml:space="preserve"> </v>
      </c>
      <c r="E25" s="1">
        <f t="shared" si="1"/>
        <v>0</v>
      </c>
      <c r="F25" s="2">
        <v>1070</v>
      </c>
      <c r="G25" s="25"/>
      <c r="H25" t="s">
        <v>3267</v>
      </c>
      <c r="I25" s="1" t="str">
        <f t="shared" si="2"/>
        <v xml:space="preserve"> </v>
      </c>
      <c r="J25" s="1">
        <f t="shared" si="3"/>
        <v>0</v>
      </c>
      <c r="K25" s="2">
        <v>1105</v>
      </c>
      <c r="L25" s="25"/>
      <c r="M25" t="s">
        <v>3302</v>
      </c>
      <c r="N25" s="1" t="str">
        <f t="shared" si="4"/>
        <v xml:space="preserve"> </v>
      </c>
      <c r="O25" s="1">
        <f t="shared" si="5"/>
        <v>0</v>
      </c>
    </row>
    <row r="26" spans="1:15">
      <c r="A26" s="2">
        <v>1036</v>
      </c>
      <c r="B26" s="25"/>
      <c r="C26" t="s">
        <v>3233</v>
      </c>
      <c r="D26" s="1" t="str">
        <f t="shared" si="0"/>
        <v xml:space="preserve"> </v>
      </c>
      <c r="E26" s="1">
        <f t="shared" si="1"/>
        <v>0</v>
      </c>
      <c r="F26" s="2">
        <v>1071</v>
      </c>
      <c r="G26" s="25"/>
      <c r="H26" t="s">
        <v>3268</v>
      </c>
      <c r="I26" s="1" t="str">
        <f t="shared" si="2"/>
        <v xml:space="preserve"> </v>
      </c>
      <c r="J26" s="1">
        <f t="shared" si="3"/>
        <v>0</v>
      </c>
      <c r="K26" s="2">
        <v>1106</v>
      </c>
      <c r="L26" s="25"/>
      <c r="M26" t="s">
        <v>3303</v>
      </c>
      <c r="N26" s="1" t="str">
        <f t="shared" si="4"/>
        <v xml:space="preserve"> </v>
      </c>
      <c r="O26" s="1">
        <f t="shared" si="5"/>
        <v>0</v>
      </c>
    </row>
    <row r="27" spans="1:15">
      <c r="A27" s="2">
        <v>1037</v>
      </c>
      <c r="B27" s="25"/>
      <c r="C27" t="s">
        <v>3234</v>
      </c>
      <c r="D27" s="1" t="str">
        <f t="shared" si="0"/>
        <v xml:space="preserve"> </v>
      </c>
      <c r="E27" s="1">
        <f t="shared" si="1"/>
        <v>0</v>
      </c>
      <c r="F27" s="2">
        <v>1072</v>
      </c>
      <c r="G27" s="25"/>
      <c r="H27" t="s">
        <v>3269</v>
      </c>
      <c r="I27" s="1" t="str">
        <f t="shared" si="2"/>
        <v xml:space="preserve"> </v>
      </c>
      <c r="J27" s="1">
        <f t="shared" si="3"/>
        <v>0</v>
      </c>
      <c r="K27" s="2">
        <v>1107</v>
      </c>
      <c r="L27" s="25"/>
      <c r="M27" t="s">
        <v>3304</v>
      </c>
      <c r="N27" s="1" t="str">
        <f t="shared" si="4"/>
        <v xml:space="preserve"> </v>
      </c>
      <c r="O27" s="1">
        <f t="shared" si="5"/>
        <v>0</v>
      </c>
    </row>
    <row r="28" spans="1:15">
      <c r="A28" s="2">
        <v>1038</v>
      </c>
      <c r="B28" s="25"/>
      <c r="C28" t="s">
        <v>3235</v>
      </c>
      <c r="D28" s="1" t="str">
        <f t="shared" si="0"/>
        <v xml:space="preserve"> </v>
      </c>
      <c r="E28" s="1">
        <f t="shared" si="1"/>
        <v>0</v>
      </c>
      <c r="F28" s="2">
        <v>1073</v>
      </c>
      <c r="G28" s="25"/>
      <c r="H28" t="s">
        <v>3270</v>
      </c>
      <c r="I28" s="1" t="str">
        <f t="shared" si="2"/>
        <v xml:space="preserve"> </v>
      </c>
      <c r="J28" s="1">
        <f t="shared" si="3"/>
        <v>0</v>
      </c>
      <c r="K28" s="2">
        <v>1108</v>
      </c>
      <c r="L28" s="25"/>
      <c r="M28" t="s">
        <v>3305</v>
      </c>
      <c r="N28" s="1" t="str">
        <f t="shared" si="4"/>
        <v xml:space="preserve"> </v>
      </c>
      <c r="O28" s="1">
        <f t="shared" si="5"/>
        <v>0</v>
      </c>
    </row>
    <row r="29" spans="1:15">
      <c r="A29" s="2">
        <v>1039</v>
      </c>
      <c r="B29" s="25"/>
      <c r="C29" t="s">
        <v>3236</v>
      </c>
      <c r="D29" s="1" t="str">
        <f t="shared" si="0"/>
        <v xml:space="preserve"> </v>
      </c>
      <c r="E29" s="1">
        <f t="shared" si="1"/>
        <v>0</v>
      </c>
      <c r="F29" s="2">
        <v>1074</v>
      </c>
      <c r="G29" s="25"/>
      <c r="H29" t="s">
        <v>3271</v>
      </c>
      <c r="I29" s="1" t="str">
        <f t="shared" si="2"/>
        <v xml:space="preserve"> </v>
      </c>
      <c r="J29" s="1">
        <f t="shared" si="3"/>
        <v>0</v>
      </c>
      <c r="K29" s="2">
        <v>1109</v>
      </c>
      <c r="L29" s="25"/>
      <c r="M29" t="s">
        <v>3306</v>
      </c>
      <c r="N29" s="1" t="str">
        <f t="shared" si="4"/>
        <v xml:space="preserve"> </v>
      </c>
      <c r="O29" s="1">
        <f t="shared" si="5"/>
        <v>0</v>
      </c>
    </row>
    <row r="30" spans="1:15">
      <c r="A30" s="2">
        <v>1040</v>
      </c>
      <c r="B30" s="25"/>
      <c r="C30" t="s">
        <v>3237</v>
      </c>
      <c r="D30" s="1" t="str">
        <f t="shared" si="0"/>
        <v xml:space="preserve"> </v>
      </c>
      <c r="E30" s="1">
        <f t="shared" si="1"/>
        <v>0</v>
      </c>
      <c r="F30" s="2">
        <v>1075</v>
      </c>
      <c r="G30" s="25"/>
      <c r="H30" t="s">
        <v>3272</v>
      </c>
      <c r="I30" s="1" t="str">
        <f t="shared" si="2"/>
        <v xml:space="preserve"> </v>
      </c>
      <c r="J30" s="1">
        <f t="shared" si="3"/>
        <v>0</v>
      </c>
      <c r="K30" s="2">
        <v>1110</v>
      </c>
      <c r="L30" s="25"/>
      <c r="M30" t="s">
        <v>3307</v>
      </c>
      <c r="N30" s="1" t="str">
        <f t="shared" si="4"/>
        <v xml:space="preserve"> </v>
      </c>
      <c r="O30" s="1">
        <f t="shared" si="5"/>
        <v>0</v>
      </c>
    </row>
    <row r="31" spans="1:15">
      <c r="A31" s="2">
        <v>1041</v>
      </c>
      <c r="B31" s="25"/>
      <c r="C31" t="s">
        <v>3238</v>
      </c>
      <c r="D31" s="1" t="str">
        <f t="shared" si="0"/>
        <v xml:space="preserve"> </v>
      </c>
      <c r="E31" s="1">
        <f t="shared" si="1"/>
        <v>0</v>
      </c>
      <c r="F31" s="2">
        <v>1076</v>
      </c>
      <c r="G31" s="25"/>
      <c r="H31" t="s">
        <v>3273</v>
      </c>
      <c r="I31" s="1" t="str">
        <f t="shared" si="2"/>
        <v xml:space="preserve"> </v>
      </c>
      <c r="J31" s="1">
        <f t="shared" si="3"/>
        <v>0</v>
      </c>
      <c r="K31" s="2">
        <v>1111</v>
      </c>
      <c r="L31" s="25"/>
      <c r="M31" t="s">
        <v>3308</v>
      </c>
      <c r="N31" s="1" t="str">
        <f t="shared" si="4"/>
        <v xml:space="preserve"> </v>
      </c>
      <c r="O31" s="1">
        <f t="shared" si="5"/>
        <v>0</v>
      </c>
    </row>
    <row r="32" spans="1:15">
      <c r="A32" s="2">
        <v>1042</v>
      </c>
      <c r="B32" s="25"/>
      <c r="C32" t="s">
        <v>3239</v>
      </c>
      <c r="D32" s="1" t="str">
        <f t="shared" si="0"/>
        <v xml:space="preserve"> </v>
      </c>
      <c r="E32" s="1">
        <f t="shared" si="1"/>
        <v>0</v>
      </c>
      <c r="F32" s="2">
        <v>1077</v>
      </c>
      <c r="G32" s="25"/>
      <c r="H32" t="s">
        <v>3274</v>
      </c>
      <c r="I32" s="1" t="str">
        <f t="shared" si="2"/>
        <v xml:space="preserve"> </v>
      </c>
      <c r="J32" s="1">
        <f t="shared" si="3"/>
        <v>0</v>
      </c>
      <c r="K32" s="2">
        <v>1112</v>
      </c>
      <c r="L32" s="25"/>
      <c r="M32" t="s">
        <v>3309</v>
      </c>
      <c r="N32" s="1" t="str">
        <f t="shared" si="4"/>
        <v xml:space="preserve"> </v>
      </c>
      <c r="O32" s="1">
        <f t="shared" si="5"/>
        <v>0</v>
      </c>
    </row>
    <row r="33" spans="1:15">
      <c r="A33" s="2">
        <v>1043</v>
      </c>
      <c r="B33" s="25"/>
      <c r="C33" t="s">
        <v>3240</v>
      </c>
      <c r="D33" s="1" t="str">
        <f t="shared" si="0"/>
        <v xml:space="preserve"> </v>
      </c>
      <c r="E33" s="1">
        <f t="shared" si="1"/>
        <v>0</v>
      </c>
      <c r="F33" s="2">
        <v>1078</v>
      </c>
      <c r="G33" s="25"/>
      <c r="H33" t="s">
        <v>3275</v>
      </c>
      <c r="I33" s="1" t="str">
        <f t="shared" si="2"/>
        <v xml:space="preserve"> </v>
      </c>
      <c r="J33" s="1">
        <f t="shared" si="3"/>
        <v>0</v>
      </c>
      <c r="K33" s="2">
        <v>1113</v>
      </c>
      <c r="L33" s="25"/>
      <c r="M33" t="s">
        <v>3310</v>
      </c>
      <c r="N33" s="1" t="str">
        <f>IF(L33=""," ",IF(OR(L33=M33,L33="why study media?"),"√","×"))</f>
        <v xml:space="preserve"> </v>
      </c>
      <c r="O33" s="1">
        <f t="shared" si="5"/>
        <v>0</v>
      </c>
    </row>
    <row r="34" spans="1:15">
      <c r="A34" s="2">
        <v>1044</v>
      </c>
      <c r="B34" s="25"/>
      <c r="C34" t="s">
        <v>3241</v>
      </c>
      <c r="D34" s="1" t="str">
        <f t="shared" si="0"/>
        <v xml:space="preserve"> </v>
      </c>
      <c r="E34" s="1">
        <f t="shared" si="1"/>
        <v>0</v>
      </c>
      <c r="F34" s="2">
        <v>1079</v>
      </c>
      <c r="G34" s="25"/>
      <c r="H34" t="s">
        <v>3276</v>
      </c>
      <c r="I34" s="1" t="str">
        <f t="shared" si="2"/>
        <v xml:space="preserve"> </v>
      </c>
      <c r="J34" s="1">
        <f t="shared" si="3"/>
        <v>0</v>
      </c>
      <c r="K34" s="2"/>
      <c r="L34" s="25"/>
      <c r="M34" s="1"/>
      <c r="N34" s="1"/>
      <c r="O34" s="1">
        <f>SUM(O4:O33)</f>
        <v>0</v>
      </c>
    </row>
    <row r="35" spans="1:15">
      <c r="A35" s="2">
        <v>1045</v>
      </c>
      <c r="B35" s="25"/>
      <c r="C35" t="s">
        <v>3242</v>
      </c>
      <c r="D35" s="1" t="str">
        <f t="shared" si="0"/>
        <v xml:space="preserve"> </v>
      </c>
      <c r="E35" s="1">
        <f t="shared" si="1"/>
        <v>0</v>
      </c>
      <c r="F35" s="2">
        <v>1080</v>
      </c>
      <c r="G35" s="25"/>
      <c r="H35" t="s">
        <v>3277</v>
      </c>
      <c r="I35" s="1" t="str">
        <f t="shared" si="2"/>
        <v xml:space="preserve"> </v>
      </c>
      <c r="J35" s="1">
        <f t="shared" si="3"/>
        <v>0</v>
      </c>
      <c r="K35" s="2"/>
      <c r="L35" s="25"/>
      <c r="M35" s="1"/>
      <c r="N35" s="1"/>
      <c r="O35" s="1"/>
    </row>
    <row r="36" spans="1:15">
      <c r="A36" s="2">
        <v>1046</v>
      </c>
      <c r="B36" s="25"/>
      <c r="C36" t="s">
        <v>3243</v>
      </c>
      <c r="D36" s="1" t="str">
        <f t="shared" si="0"/>
        <v xml:space="preserve"> </v>
      </c>
      <c r="E36" s="1">
        <f t="shared" si="1"/>
        <v>0</v>
      </c>
      <c r="F36" s="2">
        <v>1081</v>
      </c>
      <c r="G36" s="25"/>
      <c r="H36" t="s">
        <v>3278</v>
      </c>
      <c r="I36" s="1" t="str">
        <f t="shared" si="2"/>
        <v xml:space="preserve"> </v>
      </c>
      <c r="J36" s="1">
        <f t="shared" si="3"/>
        <v>0</v>
      </c>
      <c r="K36" s="2"/>
      <c r="L36" s="25"/>
      <c r="M36" s="1"/>
      <c r="N36" s="1"/>
      <c r="O36" s="1"/>
    </row>
    <row r="37" spans="1:15">
      <c r="A37" s="2">
        <v>1047</v>
      </c>
      <c r="B37" s="25"/>
      <c r="C37" t="s">
        <v>3244</v>
      </c>
      <c r="D37" s="1" t="str">
        <f t="shared" si="0"/>
        <v xml:space="preserve"> </v>
      </c>
      <c r="E37" s="1">
        <f t="shared" si="1"/>
        <v>0</v>
      </c>
      <c r="F37" s="2">
        <v>1082</v>
      </c>
      <c r="G37" s="25"/>
      <c r="H37" t="s">
        <v>3279</v>
      </c>
      <c r="I37" s="1" t="str">
        <f t="shared" si="2"/>
        <v xml:space="preserve"> </v>
      </c>
      <c r="J37" s="1">
        <f t="shared" si="3"/>
        <v>0</v>
      </c>
      <c r="K37" s="2"/>
      <c r="L37" s="25"/>
      <c r="M37" s="1"/>
      <c r="N37" s="1"/>
      <c r="O37" s="1"/>
    </row>
    <row r="38" spans="1:15">
      <c r="A38" s="2">
        <v>1048</v>
      </c>
      <c r="B38" s="25"/>
      <c r="C38" t="s">
        <v>3245</v>
      </c>
      <c r="D38" s="1" t="str">
        <f t="shared" si="0"/>
        <v xml:space="preserve"> </v>
      </c>
      <c r="E38" s="1">
        <f t="shared" si="1"/>
        <v>0</v>
      </c>
      <c r="F38" s="2">
        <v>1083</v>
      </c>
      <c r="G38" s="25"/>
      <c r="H38" t="s">
        <v>3280</v>
      </c>
      <c r="I38" s="1" t="str">
        <f t="shared" si="2"/>
        <v xml:space="preserve"> </v>
      </c>
      <c r="J38" s="1">
        <f t="shared" si="3"/>
        <v>0</v>
      </c>
      <c r="K38" s="2"/>
      <c r="L38" s="25"/>
      <c r="M38" s="1"/>
      <c r="N38" s="1"/>
      <c r="O38" s="1"/>
    </row>
    <row r="39" spans="1:15">
      <c r="A39" s="2"/>
      <c r="B39" s="25"/>
      <c r="C39" s="1"/>
      <c r="D39" s="1"/>
      <c r="E39" s="1">
        <f>SUM(E4:E38)</f>
        <v>0</v>
      </c>
      <c r="F39" s="2"/>
      <c r="G39" s="25"/>
      <c r="H39" s="1"/>
      <c r="I39" s="1"/>
      <c r="J39" s="1">
        <f>SUM(J4:J38)</f>
        <v>0</v>
      </c>
      <c r="K39" s="2"/>
      <c r="L39" s="25"/>
      <c r="M39" s="1"/>
      <c r="N39" s="1"/>
      <c r="O39" s="1"/>
    </row>
    <row r="40" spans="1:15">
      <c r="A40" s="2"/>
      <c r="B40" s="25"/>
      <c r="C40" s="1"/>
      <c r="D40" s="1"/>
      <c r="E40" s="1"/>
      <c r="F40" s="2"/>
      <c r="G40" s="25"/>
      <c r="H40" s="1"/>
      <c r="I40" s="1"/>
      <c r="J40" s="1"/>
      <c r="K40" s="2"/>
      <c r="L40" s="25"/>
      <c r="M40" s="1"/>
      <c r="N40" s="1"/>
      <c r="O40" s="1"/>
    </row>
    <row r="41" spans="1:15">
      <c r="A41" s="2"/>
      <c r="B41" s="25"/>
      <c r="C41" s="1"/>
      <c r="D41" s="1"/>
      <c r="E41" s="1"/>
      <c r="F41" s="2"/>
      <c r="G41" s="25"/>
      <c r="H41" s="1"/>
      <c r="I41" s="1"/>
      <c r="J41" s="1"/>
      <c r="K41" s="2"/>
      <c r="L41" s="25"/>
      <c r="M41" s="1"/>
      <c r="N41" s="1"/>
      <c r="O41" s="1"/>
    </row>
    <row r="42" spans="1:15">
      <c r="A42" s="2"/>
      <c r="B42" s="25"/>
      <c r="C42" s="1"/>
      <c r="D42" s="1"/>
      <c r="E42" s="1"/>
      <c r="F42" s="2"/>
      <c r="G42" s="25"/>
      <c r="H42" s="1"/>
      <c r="I42" s="1"/>
      <c r="J42" s="1"/>
      <c r="K42" s="2"/>
      <c r="L42" s="25"/>
      <c r="M42" s="1"/>
      <c r="N42" s="1"/>
      <c r="O42" s="1"/>
    </row>
    <row r="43" spans="1:15">
      <c r="A43" s="2"/>
      <c r="B43" s="25"/>
      <c r="C43" s="1"/>
      <c r="D43" s="1"/>
      <c r="E43" s="1"/>
      <c r="F43" s="2"/>
      <c r="G43" s="25"/>
      <c r="H43" s="1"/>
      <c r="I43" s="1"/>
      <c r="J43" s="1"/>
      <c r="K43" s="2"/>
      <c r="L43" s="25"/>
      <c r="M43" s="1"/>
      <c r="N43" s="1"/>
      <c r="O43" s="1"/>
    </row>
    <row r="44" spans="1:15">
      <c r="A44" s="2"/>
      <c r="B44" s="25"/>
      <c r="C44" s="1"/>
      <c r="D44" s="1"/>
      <c r="E44" s="1"/>
      <c r="F44" s="2"/>
      <c r="G44" s="25"/>
      <c r="H44" s="1"/>
      <c r="I44" s="1"/>
      <c r="J44" s="1"/>
      <c r="K44" s="2"/>
      <c r="L44" s="25"/>
      <c r="M44" s="1"/>
      <c r="N44" s="1"/>
      <c r="O44" s="1"/>
    </row>
    <row r="45" spans="1:15">
      <c r="A45" s="2"/>
      <c r="B45" s="25"/>
      <c r="C45" s="1"/>
      <c r="D45" s="1"/>
      <c r="E45" s="1"/>
      <c r="F45" s="2"/>
      <c r="G45" s="25"/>
      <c r="H45" s="1"/>
      <c r="I45" s="1"/>
      <c r="J45" s="1"/>
      <c r="K45" s="2"/>
      <c r="L45" s="25"/>
      <c r="M45" s="1"/>
      <c r="N45" s="1"/>
      <c r="O45" s="1"/>
    </row>
    <row r="46" spans="1:15">
      <c r="A46" s="2"/>
      <c r="B46" s="25"/>
      <c r="C46" s="1"/>
      <c r="D46" s="1"/>
      <c r="E46" s="1"/>
      <c r="F46" s="2"/>
      <c r="G46" s="25"/>
      <c r="H46" s="1"/>
      <c r="I46" s="1"/>
      <c r="J46" s="1"/>
      <c r="K46" s="2"/>
      <c r="L46" s="25"/>
      <c r="M46" s="1"/>
      <c r="N46" s="1"/>
      <c r="O46" s="1"/>
    </row>
    <row r="47" spans="1:15">
      <c r="A47" s="2"/>
      <c r="B47" s="25"/>
      <c r="C47" s="1"/>
      <c r="D47" s="1"/>
      <c r="E47" s="1"/>
      <c r="F47" s="2"/>
      <c r="G47" s="25"/>
      <c r="H47" s="1"/>
      <c r="I47" s="1"/>
      <c r="J47" s="1"/>
      <c r="K47" s="2"/>
      <c r="L47" s="25"/>
      <c r="M47" s="1"/>
      <c r="N47" s="1"/>
      <c r="O47" s="1"/>
    </row>
    <row r="48" spans="1:15">
      <c r="A48" s="2"/>
      <c r="B48" s="25"/>
      <c r="C48" s="1"/>
      <c r="D48" s="1"/>
      <c r="E48" s="1"/>
      <c r="F48" s="2"/>
      <c r="G48" s="25"/>
      <c r="H48" s="1"/>
      <c r="I48" s="1"/>
      <c r="J48" s="1"/>
      <c r="K48" s="2"/>
      <c r="L48" s="25"/>
      <c r="M48" s="1"/>
      <c r="N48" s="1"/>
      <c r="O48" s="1"/>
    </row>
    <row r="49" spans="1:15">
      <c r="A49" s="2"/>
      <c r="B49" s="25"/>
      <c r="C49" s="1"/>
      <c r="D49" s="1"/>
      <c r="E49" s="1"/>
      <c r="F49" s="2"/>
      <c r="G49" s="25"/>
      <c r="H49" s="1"/>
      <c r="I49" s="1"/>
      <c r="J49" s="1"/>
      <c r="K49" s="2"/>
      <c r="L49" s="25"/>
      <c r="M49" s="1"/>
      <c r="N49" s="1"/>
      <c r="O49" s="1"/>
    </row>
    <row r="50" spans="1:15">
      <c r="A50" s="2"/>
      <c r="B50" s="26"/>
      <c r="C50" s="1"/>
      <c r="D50" s="1"/>
      <c r="E50" s="1"/>
      <c r="F50" s="2"/>
      <c r="G50" s="25"/>
      <c r="H50" s="1"/>
      <c r="I50" s="1"/>
      <c r="J50" s="1"/>
      <c r="K50" s="2"/>
      <c r="L50" s="25"/>
      <c r="M50" s="1"/>
      <c r="N50" s="1"/>
      <c r="O50" s="1"/>
    </row>
    <row r="51" spans="1:15">
      <c r="A51" s="2"/>
      <c r="B51" s="25"/>
      <c r="C51" s="1"/>
      <c r="D51" s="1"/>
      <c r="E51" s="1"/>
      <c r="F51" s="2"/>
      <c r="G51" s="25"/>
      <c r="H51" s="1"/>
      <c r="I51" s="1"/>
      <c r="J51" s="1"/>
      <c r="K51" s="2"/>
      <c r="L51" s="25"/>
      <c r="M51" s="1"/>
      <c r="N51" s="1"/>
      <c r="O51" s="1"/>
    </row>
    <row r="52" spans="1:15">
      <c r="A52" s="2"/>
      <c r="B52" s="25"/>
      <c r="C52" s="1"/>
      <c r="D52" s="1"/>
      <c r="E52" s="1"/>
      <c r="F52" s="2"/>
      <c r="G52" s="25"/>
      <c r="H52" s="1"/>
      <c r="I52" s="1"/>
      <c r="J52" s="1"/>
      <c r="K52" s="2"/>
      <c r="L52" s="25"/>
      <c r="M52" s="1"/>
      <c r="N52" s="1"/>
      <c r="O52" s="1"/>
    </row>
    <row r="53" spans="1:15">
      <c r="A53" s="2"/>
      <c r="B53" s="25"/>
      <c r="C53" s="1"/>
      <c r="D53" s="1"/>
      <c r="E53" s="1"/>
      <c r="F53" s="2"/>
      <c r="G53" s="25"/>
      <c r="H53" s="1"/>
      <c r="I53" s="1"/>
      <c r="J53" s="1"/>
      <c r="K53" s="2"/>
      <c r="L53" s="25"/>
      <c r="M53" s="1"/>
      <c r="N53" s="1"/>
      <c r="O53" s="1"/>
    </row>
    <row r="54" spans="1:15">
      <c r="A54" s="2"/>
      <c r="B54" s="25"/>
      <c r="C54" s="1"/>
      <c r="D54" s="1"/>
      <c r="E54" s="1"/>
      <c r="F54" s="2"/>
      <c r="G54" s="25"/>
      <c r="H54" s="1"/>
      <c r="I54" s="1"/>
      <c r="J54" s="1"/>
      <c r="K54" s="2"/>
      <c r="L54" s="25"/>
      <c r="M54" s="1"/>
      <c r="N54" s="1"/>
      <c r="O54" s="1"/>
    </row>
    <row r="55" spans="1:15">
      <c r="A55" s="2"/>
      <c r="B55" s="25"/>
      <c r="C55" s="1"/>
      <c r="D55" s="1"/>
      <c r="E55" s="1"/>
      <c r="F55" s="2"/>
      <c r="G55" s="25"/>
      <c r="H55" s="1"/>
      <c r="I55" s="1"/>
      <c r="J55" s="1"/>
      <c r="K55" s="2"/>
      <c r="L55" s="25"/>
      <c r="M55" s="1"/>
      <c r="N55" s="1"/>
      <c r="O55" s="1"/>
    </row>
    <row r="56" spans="1:15">
      <c r="A56" s="2"/>
      <c r="B56" s="25"/>
      <c r="C56" s="1"/>
      <c r="D56" s="1"/>
      <c r="E56" s="1"/>
      <c r="F56" s="2"/>
      <c r="G56" s="25"/>
      <c r="H56" s="1"/>
      <c r="I56" s="1"/>
      <c r="J56" s="1"/>
      <c r="K56" s="2"/>
      <c r="L56" s="25"/>
      <c r="M56" s="1"/>
      <c r="N56" s="1"/>
      <c r="O56" s="1"/>
    </row>
    <row r="57" spans="1:15">
      <c r="A57" s="2"/>
      <c r="B57" s="25"/>
      <c r="C57" s="1"/>
      <c r="D57" s="1"/>
      <c r="E57" s="1"/>
      <c r="F57" s="2"/>
      <c r="G57" s="25"/>
      <c r="H57" s="1"/>
      <c r="I57" s="1"/>
      <c r="J57" s="1"/>
      <c r="K57" s="2"/>
      <c r="L57" s="25"/>
      <c r="M57" s="1"/>
      <c r="N57" s="1"/>
      <c r="O57" s="1"/>
    </row>
    <row r="58" spans="1:15">
      <c r="A58" s="2"/>
      <c r="B58" s="25"/>
      <c r="C58" s="1"/>
      <c r="D58" s="1"/>
      <c r="E58" s="1"/>
      <c r="F58" s="2"/>
      <c r="G58" s="25"/>
      <c r="H58" s="1"/>
      <c r="I58" s="1"/>
      <c r="J58" s="1"/>
      <c r="K58" s="2"/>
      <c r="L58" s="25"/>
      <c r="M58" s="1"/>
      <c r="N58" s="1"/>
      <c r="O58" s="1"/>
    </row>
    <row r="59" spans="1:15">
      <c r="A59" s="2"/>
      <c r="B59" s="25"/>
      <c r="C59" s="1"/>
      <c r="D59" s="1"/>
      <c r="E59" s="1"/>
      <c r="F59" s="2"/>
      <c r="G59" s="25"/>
      <c r="H59" s="1"/>
      <c r="I59" s="1"/>
      <c r="J59" s="1"/>
      <c r="K59" s="2"/>
      <c r="L59" s="25"/>
      <c r="M59" s="1"/>
      <c r="N59" s="1"/>
      <c r="O59" s="1"/>
    </row>
    <row r="60" spans="1:15">
      <c r="A60" s="2"/>
      <c r="B60" s="25"/>
      <c r="C60" s="1"/>
      <c r="D60" s="1"/>
      <c r="E60" s="1"/>
      <c r="F60" s="2"/>
      <c r="G60" s="25"/>
      <c r="H60" s="1"/>
      <c r="I60" s="1"/>
      <c r="J60" s="1"/>
      <c r="K60" s="2"/>
      <c r="L60" s="25"/>
      <c r="M60" s="1"/>
      <c r="N60" s="1"/>
      <c r="O60" s="1"/>
    </row>
    <row r="61" spans="1:15">
      <c r="A61" s="2"/>
      <c r="B61" s="25"/>
      <c r="C61" s="1"/>
      <c r="D61" s="1"/>
      <c r="E61" s="1"/>
      <c r="F61" s="2"/>
      <c r="G61" s="25"/>
      <c r="H61" s="1"/>
      <c r="I61" s="1"/>
      <c r="J61" s="1"/>
      <c r="K61" s="2"/>
      <c r="L61" s="25"/>
      <c r="M61" s="1"/>
      <c r="N61" s="1"/>
      <c r="O61" s="1"/>
    </row>
    <row r="62" spans="1:15">
      <c r="A62" s="2"/>
      <c r="B62" s="25"/>
      <c r="C62" s="1"/>
      <c r="D62" s="1"/>
      <c r="E62" s="1"/>
      <c r="F62" s="2"/>
      <c r="G62" s="25"/>
      <c r="H62" s="1"/>
      <c r="I62" s="1"/>
      <c r="J62" s="1"/>
      <c r="K62" s="2"/>
      <c r="L62" s="25"/>
      <c r="M62" s="1"/>
      <c r="N62" s="1"/>
      <c r="O62" s="1"/>
    </row>
    <row r="63" spans="1:15">
      <c r="A63" s="2"/>
      <c r="B63" s="25"/>
      <c r="C63" s="1"/>
      <c r="D63" s="1"/>
      <c r="E63" s="1"/>
      <c r="F63" s="2"/>
      <c r="G63" s="25"/>
      <c r="H63" s="1"/>
      <c r="I63" s="1"/>
      <c r="J63" s="1"/>
      <c r="K63" s="2"/>
      <c r="L63" s="25"/>
      <c r="M63" s="1"/>
      <c r="N63" s="1"/>
      <c r="O63" s="1"/>
    </row>
    <row r="64" spans="1:15">
      <c r="A64" s="2"/>
      <c r="B64" s="25"/>
      <c r="C64" s="1"/>
      <c r="D64" s="1"/>
      <c r="E64" s="1"/>
      <c r="F64" s="2"/>
      <c r="G64" s="25"/>
      <c r="H64" s="1"/>
      <c r="I64" s="1"/>
      <c r="J64" s="1"/>
      <c r="K64" s="2"/>
      <c r="L64" s="25"/>
      <c r="M64" s="1"/>
      <c r="N64" s="1"/>
      <c r="O64" s="1"/>
    </row>
    <row r="65" spans="1:15">
      <c r="A65" s="2"/>
      <c r="B65" s="25"/>
      <c r="C65" s="1"/>
      <c r="D65" s="1"/>
      <c r="E65" s="1"/>
      <c r="F65" s="2"/>
      <c r="G65" s="25"/>
      <c r="H65" s="1"/>
      <c r="I65" s="1"/>
      <c r="J65" s="1"/>
      <c r="K65" s="2"/>
      <c r="L65" s="25"/>
      <c r="M65" s="1"/>
      <c r="N65" s="1"/>
      <c r="O65" s="1"/>
    </row>
    <row r="66" spans="1:15">
      <c r="A66" s="2"/>
      <c r="B66" s="25"/>
      <c r="C66" s="1"/>
      <c r="D66" s="1"/>
      <c r="E66" s="1"/>
      <c r="F66" s="2"/>
      <c r="G66" s="25"/>
      <c r="H66" s="1"/>
      <c r="I66" s="1"/>
      <c r="J66" s="1"/>
      <c r="K66" s="2"/>
      <c r="L66" s="25"/>
      <c r="M66" s="1"/>
      <c r="N66" s="1"/>
      <c r="O66" s="1"/>
    </row>
    <row r="67" spans="1:15">
      <c r="A67" s="2"/>
      <c r="B67" s="25"/>
      <c r="C67" s="1"/>
      <c r="D67" s="1"/>
      <c r="E67" s="1"/>
      <c r="F67" s="2"/>
      <c r="G67" s="25"/>
      <c r="H67" s="1"/>
      <c r="I67" s="1"/>
      <c r="J67" s="1"/>
      <c r="K67" s="2"/>
      <c r="L67" s="25"/>
      <c r="M67" s="1"/>
      <c r="N67" s="1"/>
      <c r="O67" s="1"/>
    </row>
    <row r="68" spans="1:15">
      <c r="A68" s="2"/>
      <c r="B68" s="25"/>
      <c r="C68" s="1"/>
      <c r="D68" s="1"/>
      <c r="E68" s="1"/>
      <c r="F68" s="2"/>
      <c r="G68" s="25"/>
      <c r="H68" s="1"/>
      <c r="I68" s="1"/>
      <c r="J68" s="1"/>
      <c r="K68" s="2"/>
      <c r="L68" s="25"/>
      <c r="M68" s="1"/>
      <c r="N68" s="1"/>
      <c r="O68" s="1"/>
    </row>
    <row r="69" spans="1:15">
      <c r="A69" s="2"/>
      <c r="B69" s="25"/>
      <c r="C69" s="1"/>
      <c r="D69" s="1"/>
      <c r="E69" s="1"/>
      <c r="F69" s="2"/>
      <c r="G69" s="25"/>
      <c r="H69" s="1"/>
      <c r="I69" s="1"/>
      <c r="J69" s="1"/>
      <c r="K69" s="2"/>
      <c r="L69" s="25"/>
      <c r="M69" s="1"/>
      <c r="N69" s="1"/>
      <c r="O69" s="1"/>
    </row>
    <row r="70" spans="1:15">
      <c r="A70" s="2"/>
      <c r="B70" s="25"/>
      <c r="C70" s="1"/>
      <c r="D70" s="1"/>
      <c r="E70" s="1"/>
      <c r="F70" s="2"/>
      <c r="G70" s="25"/>
      <c r="H70" s="1"/>
      <c r="I70" s="1"/>
      <c r="J70" s="1"/>
      <c r="K70" s="2"/>
      <c r="L70" s="25"/>
      <c r="M70" s="1"/>
      <c r="N70" s="1"/>
      <c r="O70" s="1"/>
    </row>
    <row r="71" spans="1:15">
      <c r="A71" s="2"/>
      <c r="B71" s="25"/>
      <c r="C71" s="1"/>
      <c r="D71" s="1"/>
      <c r="E71" s="1"/>
      <c r="F71" s="2"/>
      <c r="G71" s="25"/>
      <c r="H71" s="1"/>
      <c r="I71" s="1"/>
      <c r="J71" s="1"/>
      <c r="K71" s="2"/>
      <c r="L71" s="25"/>
      <c r="M71" s="1"/>
      <c r="N71" s="1"/>
      <c r="O71" s="1"/>
    </row>
    <row r="72" spans="1:15">
      <c r="A72" s="2"/>
      <c r="B72" s="25"/>
      <c r="C72" s="1"/>
      <c r="D72" s="1"/>
      <c r="E72" s="1"/>
      <c r="F72" s="2"/>
      <c r="G72" s="25"/>
      <c r="H72" s="1"/>
      <c r="I72" s="1"/>
      <c r="J72" s="1"/>
      <c r="K72" s="2"/>
      <c r="L72" s="25"/>
      <c r="M72" s="1"/>
      <c r="N72" s="1"/>
      <c r="O72" s="1"/>
    </row>
    <row r="73" spans="1:15">
      <c r="A73" s="2"/>
      <c r="B73" s="25"/>
      <c r="C73" s="1"/>
      <c r="D73" s="1"/>
      <c r="E73" s="1"/>
      <c r="F73" s="2"/>
      <c r="G73" s="25"/>
      <c r="H73" s="1"/>
      <c r="I73" s="1"/>
      <c r="J73" s="1"/>
      <c r="K73" s="2"/>
      <c r="L73" s="25"/>
      <c r="M73" s="1"/>
      <c r="N73" s="1"/>
      <c r="O73" s="1"/>
    </row>
    <row r="74" spans="1:15">
      <c r="A74" s="2"/>
      <c r="B74" s="25"/>
      <c r="C74" s="1"/>
      <c r="D74" s="1"/>
      <c r="E74" s="1"/>
      <c r="F74" s="2"/>
      <c r="G74" s="25"/>
      <c r="H74" s="1"/>
      <c r="I74" s="1"/>
      <c r="J74" s="1"/>
      <c r="K74" s="2"/>
      <c r="L74" s="25"/>
      <c r="M74" s="1"/>
      <c r="N74" s="1"/>
      <c r="O74" s="1"/>
    </row>
    <row r="75" spans="1:15">
      <c r="A75" s="2"/>
      <c r="B75" s="25"/>
      <c r="C75" s="1"/>
      <c r="D75" s="1"/>
      <c r="E75" s="1"/>
      <c r="F75" s="2"/>
      <c r="G75" s="25"/>
      <c r="H75" s="1"/>
      <c r="I75" s="1"/>
      <c r="J75" s="1"/>
      <c r="K75" s="2"/>
      <c r="L75" s="25"/>
      <c r="M75" s="1"/>
      <c r="N75" s="1"/>
      <c r="O75" s="1"/>
    </row>
    <row r="76" spans="1:15">
      <c r="A76" s="2"/>
      <c r="B76" s="25"/>
      <c r="C76" s="1"/>
      <c r="D76" s="1"/>
      <c r="E76" s="1"/>
      <c r="F76" s="2"/>
      <c r="G76" s="25"/>
      <c r="H76" s="1"/>
      <c r="I76" s="1"/>
      <c r="J76" s="1"/>
      <c r="K76" s="2"/>
      <c r="L76" s="25"/>
      <c r="M76" s="1"/>
      <c r="N76" s="1"/>
      <c r="O76" s="1"/>
    </row>
    <row r="77" spans="1:15">
      <c r="A77" s="2"/>
      <c r="B77" s="25"/>
      <c r="C77" s="1"/>
      <c r="D77" s="1"/>
      <c r="E77" s="1"/>
      <c r="F77" s="2"/>
      <c r="G77" s="25"/>
      <c r="H77" s="1"/>
      <c r="I77" s="1"/>
      <c r="J77" s="1"/>
      <c r="K77" s="2"/>
      <c r="L77" s="25"/>
      <c r="M77" s="1"/>
      <c r="N77" s="1"/>
      <c r="O77" s="1"/>
    </row>
    <row r="78" spans="1:15">
      <c r="A78" s="2"/>
      <c r="B78" s="25"/>
      <c r="C78" s="1"/>
      <c r="D78" s="1"/>
      <c r="E78" s="1"/>
      <c r="F78" s="2"/>
      <c r="G78" s="25"/>
      <c r="H78" s="1"/>
      <c r="I78" s="1"/>
      <c r="J78" s="1"/>
      <c r="K78" s="2"/>
      <c r="L78" s="25"/>
      <c r="M78" s="1"/>
      <c r="N78" s="1"/>
      <c r="O78" s="1"/>
    </row>
    <row r="79" spans="1:15">
      <c r="A79" s="2"/>
      <c r="B79" s="25"/>
      <c r="C79" s="1"/>
      <c r="D79" s="1"/>
      <c r="E79" s="1"/>
      <c r="F79" s="2"/>
      <c r="G79" s="25"/>
      <c r="H79" s="1"/>
      <c r="I79" s="1"/>
      <c r="J79" s="1"/>
      <c r="K79" s="2"/>
      <c r="L79" s="25"/>
      <c r="M79" s="1"/>
      <c r="N79" s="1"/>
      <c r="O79" s="1"/>
    </row>
    <row r="80" spans="1:15">
      <c r="A80" s="2"/>
      <c r="B80" s="25"/>
      <c r="C80" s="1"/>
      <c r="D80" s="1"/>
      <c r="E80" s="1"/>
      <c r="F80" s="2"/>
      <c r="G80" s="25"/>
      <c r="H80" s="1"/>
      <c r="I80" s="1"/>
      <c r="J80" s="1"/>
      <c r="K80" s="2"/>
      <c r="L80" s="25"/>
      <c r="M80" s="1"/>
      <c r="N80" s="1"/>
      <c r="O80" s="1"/>
    </row>
    <row r="81" spans="1:15">
      <c r="A81" s="2"/>
      <c r="B81" s="25"/>
      <c r="C81" s="1"/>
      <c r="D81" s="1"/>
      <c r="E81" s="1"/>
      <c r="F81" s="2"/>
      <c r="G81" s="25"/>
      <c r="H81" s="1"/>
      <c r="I81" s="1"/>
      <c r="J81" s="1"/>
      <c r="K81" s="2"/>
      <c r="L81" s="25"/>
      <c r="M81" s="1"/>
      <c r="N81" s="1"/>
      <c r="O81" s="1"/>
    </row>
    <row r="82" spans="1:15">
      <c r="A82" s="2"/>
      <c r="B82" s="25"/>
      <c r="C82" s="1"/>
      <c r="D82" s="1"/>
      <c r="E82" s="1"/>
      <c r="F82" s="2"/>
      <c r="G82" s="25"/>
      <c r="H82" s="1"/>
      <c r="I82" s="1"/>
      <c r="J82" s="1"/>
      <c r="K82" s="2"/>
      <c r="L82" s="25"/>
      <c r="M82" s="1"/>
      <c r="N82" s="1"/>
      <c r="O82" s="1"/>
    </row>
    <row r="83" spans="1:15">
      <c r="A83" s="2"/>
      <c r="B83" s="25"/>
      <c r="C83" s="1"/>
      <c r="D83" s="1"/>
      <c r="E83" s="1"/>
      <c r="F83" s="2"/>
      <c r="G83" s="25"/>
      <c r="H83" s="1"/>
      <c r="I83" s="1"/>
      <c r="J83" s="1"/>
      <c r="K83" s="2"/>
      <c r="L83" s="25"/>
      <c r="M83" s="1"/>
      <c r="N83" s="1"/>
      <c r="O83" s="1"/>
    </row>
    <row r="84" spans="1:15">
      <c r="A84" s="2"/>
      <c r="B84" s="25"/>
      <c r="C84" s="1"/>
      <c r="D84" s="1"/>
      <c r="E84" s="1"/>
      <c r="F84" s="2"/>
      <c r="G84" s="25"/>
      <c r="H84" s="1"/>
      <c r="I84" s="1"/>
      <c r="J84" s="1"/>
      <c r="K84" s="2"/>
      <c r="L84" s="25"/>
      <c r="M84" s="1"/>
      <c r="N84" s="1"/>
      <c r="O84" s="1"/>
    </row>
    <row r="85" spans="1:15">
      <c r="A85" s="2"/>
      <c r="B85" s="25"/>
      <c r="C85" s="1"/>
      <c r="D85" s="1"/>
      <c r="E85" s="1"/>
      <c r="F85" s="2"/>
      <c r="G85" s="25"/>
      <c r="H85" s="1"/>
      <c r="I85" s="1"/>
      <c r="J85" s="1"/>
    </row>
    <row r="86" spans="1:15">
      <c r="A86" s="2"/>
      <c r="B86" s="25"/>
      <c r="C86" s="1"/>
      <c r="D86" s="1"/>
      <c r="E86" s="1"/>
      <c r="F86" s="2"/>
      <c r="G86" s="25"/>
      <c r="H86" s="1"/>
      <c r="I86" s="1"/>
      <c r="J86" s="1"/>
    </row>
    <row r="87" spans="1:15">
      <c r="A87" s="2"/>
      <c r="B87" s="25"/>
      <c r="C87" s="1"/>
      <c r="D87" s="1"/>
      <c r="E87" s="1"/>
      <c r="F87" s="2"/>
      <c r="G87" s="25"/>
      <c r="H87" s="1"/>
      <c r="I87" s="1"/>
      <c r="J87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0B8A-D800-2349-AF85-EF202DA8BD3A}">
  <dimension ref="A1:T92"/>
  <sheetViews>
    <sheetView workbookViewId="0"/>
  </sheetViews>
  <sheetFormatPr baseColWidth="10" defaultRowHeight="14.25" customHeight="1"/>
  <cols>
    <col min="1" max="1" width="6.1640625" style="2" customWidth="1"/>
    <col min="2" max="2" width="12.5" style="25" customWidth="1"/>
    <col min="3" max="3" width="11.83203125" hidden="1" customWidth="1"/>
    <col min="4" max="4" width="10.83203125" customWidth="1"/>
    <col min="5" max="5" width="0" hidden="1" customWidth="1"/>
    <col min="6" max="6" width="5.5" style="2" bestFit="1" customWidth="1"/>
    <col min="7" max="7" width="10.83203125" style="25" customWidth="1"/>
    <col min="8" max="8" width="10.83203125" hidden="1" customWidth="1"/>
    <col min="10" max="10" width="0" hidden="1" customWidth="1"/>
    <col min="11" max="11" width="5.5" style="2" bestFit="1" customWidth="1"/>
    <col min="12" max="12" width="12" style="25" customWidth="1"/>
    <col min="13" max="13" width="0" hidden="1" customWidth="1"/>
    <col min="15" max="15" width="0" hidden="1" customWidth="1"/>
    <col min="16" max="16" width="17.6640625" customWidth="1"/>
    <col min="17" max="17" width="21.33203125" customWidth="1"/>
  </cols>
  <sheetData>
    <row r="1" spans="1:20" ht="14.25" customHeight="1" thickBot="1">
      <c r="A1" s="15" t="s">
        <v>2675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8"/>
    </row>
    <row r="2" spans="1:20" ht="14.25" customHeight="1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20" ht="14.25" customHeight="1" thickBot="1">
      <c r="A3" s="2">
        <v>266</v>
      </c>
      <c r="C3" s="1" t="s">
        <v>220</v>
      </c>
      <c r="D3" s="1" t="str">
        <f>IF(B3=""," ",IF(B3=C3,"√","×"))</f>
        <v xml:space="preserve"> </v>
      </c>
      <c r="E3" s="1">
        <f>IF(D3="√",1,0)</f>
        <v>0</v>
      </c>
      <c r="F3" s="2">
        <v>355</v>
      </c>
      <c r="H3" s="1" t="s">
        <v>739</v>
      </c>
      <c r="I3" s="1" t="str">
        <f>IF(G3=""," ",IF(G3=H3,"√","×"))</f>
        <v xml:space="preserve"> </v>
      </c>
      <c r="J3" s="1">
        <f>IF(I3="√",1,0)</f>
        <v>0</v>
      </c>
      <c r="K3" s="2">
        <v>444</v>
      </c>
      <c r="M3" s="1" t="s">
        <v>645</v>
      </c>
      <c r="N3" s="1" t="str">
        <f>IF(L3=""," ",IF(L3=M3,"√","×"))</f>
        <v xml:space="preserve"> </v>
      </c>
      <c r="O3" s="1">
        <f>IF(N3="√",1,0)</f>
        <v>0</v>
      </c>
      <c r="P3" s="19" t="s">
        <v>2703</v>
      </c>
      <c r="Q3" s="20"/>
      <c r="R3" s="20"/>
      <c r="S3" s="20"/>
      <c r="T3" s="20"/>
    </row>
    <row r="4" spans="1:20" ht="14.25" customHeight="1">
      <c r="A4" s="2">
        <v>267</v>
      </c>
      <c r="C4" s="1" t="s">
        <v>1811</v>
      </c>
      <c r="D4" s="1" t="str">
        <f t="shared" ref="D4:D67" si="0">IF(B4=""," ",IF(B4=C4,"√","×"))</f>
        <v xml:space="preserve"> </v>
      </c>
      <c r="E4" s="1">
        <f>IF(D4="√",1,0)</f>
        <v>0</v>
      </c>
      <c r="F4" s="2">
        <v>356</v>
      </c>
      <c r="H4" s="1" t="s">
        <v>51</v>
      </c>
      <c r="I4" s="1" t="str">
        <f t="shared" ref="I4:I67" si="1">IF(G4=""," ",IF(G4=H4,"√","×"))</f>
        <v xml:space="preserve"> </v>
      </c>
      <c r="J4" s="1">
        <f t="shared" ref="J4:J67" si="2">IF(I4="√",1,0)</f>
        <v>0</v>
      </c>
      <c r="K4" s="2">
        <v>445</v>
      </c>
      <c r="M4" s="1" t="s">
        <v>228</v>
      </c>
      <c r="N4" s="1" t="str">
        <f t="shared" ref="N4:N67" si="3">IF(L4=""," ",IF(L4=M4,"√","×"))</f>
        <v xml:space="preserve"> </v>
      </c>
      <c r="O4" s="1">
        <f t="shared" ref="O4:O67" si="4">IF(N4="√",1,0)</f>
        <v>0</v>
      </c>
      <c r="P4" s="6" t="s">
        <v>2699</v>
      </c>
      <c r="Q4" s="7">
        <v>265</v>
      </c>
    </row>
    <row r="5" spans="1:20" ht="14.25" customHeight="1">
      <c r="A5" s="2">
        <v>268</v>
      </c>
      <c r="C5" s="1" t="s">
        <v>199</v>
      </c>
      <c r="D5" s="1" t="str">
        <f t="shared" si="0"/>
        <v xml:space="preserve"> </v>
      </c>
      <c r="E5" s="1">
        <f t="shared" ref="E5:E67" si="5">IF(D5="√",1,0)</f>
        <v>0</v>
      </c>
      <c r="F5" s="2">
        <v>357</v>
      </c>
      <c r="H5" s="1" t="s">
        <v>1166</v>
      </c>
      <c r="I5" s="1" t="str">
        <f t="shared" si="1"/>
        <v xml:space="preserve"> </v>
      </c>
      <c r="J5" s="1">
        <f t="shared" si="2"/>
        <v>0</v>
      </c>
      <c r="K5" s="2">
        <v>446</v>
      </c>
      <c r="M5" s="1" t="s">
        <v>742</v>
      </c>
      <c r="N5" s="1" t="str">
        <f t="shared" si="3"/>
        <v xml:space="preserve"> </v>
      </c>
      <c r="O5" s="1">
        <f t="shared" si="4"/>
        <v>0</v>
      </c>
      <c r="P5" s="8" t="s">
        <v>2700</v>
      </c>
      <c r="Q5" s="9">
        <f>$E$92+$J$92+$O$92</f>
        <v>0</v>
      </c>
    </row>
    <row r="6" spans="1:20" ht="14.25" customHeight="1" thickBot="1">
      <c r="A6" s="2">
        <v>269</v>
      </c>
      <c r="C6" s="1" t="s">
        <v>224</v>
      </c>
      <c r="D6" s="1" t="str">
        <f t="shared" si="0"/>
        <v xml:space="preserve"> </v>
      </c>
      <c r="E6" s="1">
        <f t="shared" si="5"/>
        <v>0</v>
      </c>
      <c r="F6" s="2">
        <v>358</v>
      </c>
      <c r="H6" s="1" t="s">
        <v>1283</v>
      </c>
      <c r="I6" s="1" t="str">
        <f t="shared" si="1"/>
        <v xml:space="preserve"> </v>
      </c>
      <c r="J6" s="1">
        <f t="shared" si="2"/>
        <v>0</v>
      </c>
      <c r="K6" s="2">
        <v>447</v>
      </c>
      <c r="M6" s="1" t="s">
        <v>418</v>
      </c>
      <c r="N6" s="1" t="str">
        <f t="shared" si="3"/>
        <v xml:space="preserve"> </v>
      </c>
      <c r="O6" s="1">
        <f t="shared" si="4"/>
        <v>0</v>
      </c>
      <c r="P6" s="10" t="s">
        <v>2701</v>
      </c>
      <c r="Q6" s="11">
        <f>Q5/Q4</f>
        <v>0</v>
      </c>
    </row>
    <row r="7" spans="1:20" ht="14.25" customHeight="1">
      <c r="A7" s="2">
        <v>270</v>
      </c>
      <c r="C7" s="1" t="s">
        <v>84</v>
      </c>
      <c r="D7" s="1" t="str">
        <f t="shared" si="0"/>
        <v xml:space="preserve"> </v>
      </c>
      <c r="E7" s="1">
        <f t="shared" si="5"/>
        <v>0</v>
      </c>
      <c r="F7" s="2">
        <v>359</v>
      </c>
      <c r="H7" s="1" t="s">
        <v>984</v>
      </c>
      <c r="I7" s="1" t="str">
        <f t="shared" si="1"/>
        <v xml:space="preserve"> </v>
      </c>
      <c r="J7" s="1">
        <f t="shared" si="2"/>
        <v>0</v>
      </c>
      <c r="K7" s="2">
        <v>448</v>
      </c>
      <c r="M7" s="1" t="s">
        <v>1323</v>
      </c>
      <c r="N7" s="1" t="str">
        <f t="shared" si="3"/>
        <v xml:space="preserve"> </v>
      </c>
      <c r="O7" s="1">
        <f>IF(N7="√",1,0)</f>
        <v>0</v>
      </c>
    </row>
    <row r="8" spans="1:20" ht="14.25" customHeight="1">
      <c r="A8" s="2">
        <v>271</v>
      </c>
      <c r="C8" s="1" t="s">
        <v>847</v>
      </c>
      <c r="D8" s="1" t="str">
        <f t="shared" si="0"/>
        <v xml:space="preserve"> </v>
      </c>
      <c r="E8" s="1">
        <f t="shared" si="5"/>
        <v>0</v>
      </c>
      <c r="F8" s="2">
        <v>360</v>
      </c>
      <c r="H8" s="1" t="s">
        <v>1475</v>
      </c>
      <c r="I8" s="1" t="str">
        <f t="shared" si="1"/>
        <v xml:space="preserve"> </v>
      </c>
      <c r="J8" s="1">
        <f t="shared" si="2"/>
        <v>0</v>
      </c>
      <c r="K8" s="2">
        <v>449</v>
      </c>
      <c r="M8" s="1" t="s">
        <v>555</v>
      </c>
      <c r="N8" s="1" t="str">
        <f t="shared" si="3"/>
        <v xml:space="preserve"> </v>
      </c>
      <c r="O8" s="1">
        <f t="shared" si="4"/>
        <v>0</v>
      </c>
    </row>
    <row r="9" spans="1:20" ht="14.25" customHeight="1">
      <c r="A9" s="2">
        <v>272</v>
      </c>
      <c r="C9" s="1" t="s">
        <v>226</v>
      </c>
      <c r="D9" s="1" t="str">
        <f t="shared" si="0"/>
        <v xml:space="preserve"> </v>
      </c>
      <c r="E9" s="1">
        <f t="shared" si="5"/>
        <v>0</v>
      </c>
      <c r="F9" s="2">
        <v>361</v>
      </c>
      <c r="H9" s="1" t="s">
        <v>826</v>
      </c>
      <c r="I9" s="1" t="str">
        <f t="shared" si="1"/>
        <v xml:space="preserve"> </v>
      </c>
      <c r="J9" s="1">
        <f t="shared" si="2"/>
        <v>0</v>
      </c>
      <c r="K9" s="2">
        <v>450</v>
      </c>
      <c r="M9" s="1" t="s">
        <v>626</v>
      </c>
      <c r="N9" s="1" t="str">
        <f t="shared" si="3"/>
        <v xml:space="preserve"> </v>
      </c>
      <c r="O9" s="1">
        <f t="shared" si="4"/>
        <v>0</v>
      </c>
    </row>
    <row r="10" spans="1:20" ht="14.25" customHeight="1">
      <c r="A10" s="2">
        <v>273</v>
      </c>
      <c r="C10" s="1" t="s">
        <v>77</v>
      </c>
      <c r="D10" s="1" t="str">
        <f t="shared" si="0"/>
        <v xml:space="preserve"> </v>
      </c>
      <c r="E10" s="1">
        <f t="shared" si="5"/>
        <v>0</v>
      </c>
      <c r="F10" s="2">
        <v>362</v>
      </c>
      <c r="H10" s="1" t="s">
        <v>858</v>
      </c>
      <c r="I10" s="1" t="str">
        <f t="shared" si="1"/>
        <v xml:space="preserve"> </v>
      </c>
      <c r="J10" s="1">
        <f t="shared" si="2"/>
        <v>0</v>
      </c>
      <c r="K10" s="2">
        <v>451</v>
      </c>
      <c r="M10" s="1" t="s">
        <v>1294</v>
      </c>
      <c r="N10" s="1" t="str">
        <f t="shared" si="3"/>
        <v xml:space="preserve"> </v>
      </c>
      <c r="O10" s="1">
        <f t="shared" si="4"/>
        <v>0</v>
      </c>
    </row>
    <row r="11" spans="1:20" ht="14.25" customHeight="1">
      <c r="A11" s="2">
        <v>274</v>
      </c>
      <c r="C11" s="1" t="s">
        <v>301</v>
      </c>
      <c r="D11" s="1" t="str">
        <f t="shared" si="0"/>
        <v xml:space="preserve"> </v>
      </c>
      <c r="E11" s="1">
        <f t="shared" si="5"/>
        <v>0</v>
      </c>
      <c r="F11" s="2">
        <v>363</v>
      </c>
      <c r="H11" s="1" t="s">
        <v>602</v>
      </c>
      <c r="I11" s="1" t="str">
        <f t="shared" si="1"/>
        <v xml:space="preserve"> </v>
      </c>
      <c r="J11" s="1">
        <f t="shared" si="2"/>
        <v>0</v>
      </c>
      <c r="K11" s="2">
        <v>452</v>
      </c>
      <c r="M11" s="1" t="s">
        <v>646</v>
      </c>
      <c r="N11" s="1" t="str">
        <f t="shared" si="3"/>
        <v xml:space="preserve"> </v>
      </c>
      <c r="O11" s="1">
        <f t="shared" si="4"/>
        <v>0</v>
      </c>
    </row>
    <row r="12" spans="1:20" ht="14.25" customHeight="1">
      <c r="A12" s="2">
        <v>275</v>
      </c>
      <c r="C12" s="1" t="s">
        <v>732</v>
      </c>
      <c r="D12" s="1" t="str">
        <f t="shared" si="0"/>
        <v xml:space="preserve"> </v>
      </c>
      <c r="E12" s="1">
        <f t="shared" si="5"/>
        <v>0</v>
      </c>
      <c r="F12" s="2">
        <v>364</v>
      </c>
      <c r="H12" s="1" t="s">
        <v>131</v>
      </c>
      <c r="I12" s="1" t="str">
        <f t="shared" si="1"/>
        <v xml:space="preserve"> </v>
      </c>
      <c r="J12" s="1">
        <f t="shared" si="2"/>
        <v>0</v>
      </c>
      <c r="K12" s="2">
        <v>453</v>
      </c>
      <c r="M12" s="1" t="s">
        <v>1425</v>
      </c>
      <c r="N12" s="1" t="str">
        <f t="shared" si="3"/>
        <v xml:space="preserve"> </v>
      </c>
      <c r="O12" s="1">
        <f t="shared" si="4"/>
        <v>0</v>
      </c>
    </row>
    <row r="13" spans="1:20" ht="14.25" customHeight="1">
      <c r="A13" s="2">
        <v>276</v>
      </c>
      <c r="C13" s="1" t="s">
        <v>272</v>
      </c>
      <c r="D13" s="1" t="str">
        <f t="shared" si="0"/>
        <v xml:space="preserve"> </v>
      </c>
      <c r="E13" s="1">
        <f t="shared" si="5"/>
        <v>0</v>
      </c>
      <c r="F13" s="2">
        <v>365</v>
      </c>
      <c r="H13" s="1" t="s">
        <v>1801</v>
      </c>
      <c r="I13" s="1" t="str">
        <f t="shared" si="1"/>
        <v xml:space="preserve"> </v>
      </c>
      <c r="J13" s="1">
        <f t="shared" si="2"/>
        <v>0</v>
      </c>
      <c r="K13" s="2">
        <v>454</v>
      </c>
      <c r="M13" s="1" t="s">
        <v>1100</v>
      </c>
      <c r="N13" s="1" t="str">
        <f t="shared" si="3"/>
        <v xml:space="preserve"> </v>
      </c>
      <c r="O13" s="1">
        <f t="shared" si="4"/>
        <v>0</v>
      </c>
    </row>
    <row r="14" spans="1:20" ht="14.25" customHeight="1">
      <c r="A14" s="2">
        <v>277</v>
      </c>
      <c r="C14" s="1" t="s">
        <v>733</v>
      </c>
      <c r="D14" s="1" t="str">
        <f t="shared" si="0"/>
        <v xml:space="preserve"> </v>
      </c>
      <c r="E14" s="1">
        <f t="shared" si="5"/>
        <v>0</v>
      </c>
      <c r="F14" s="2">
        <v>366</v>
      </c>
      <c r="H14" s="1" t="s">
        <v>307</v>
      </c>
      <c r="I14" s="1" t="str">
        <f>IF(G14=""," ",IF(OR(G14=H14,G14="ageing"),"√","×"))</f>
        <v xml:space="preserve"> </v>
      </c>
      <c r="J14" s="1">
        <f t="shared" si="2"/>
        <v>0</v>
      </c>
      <c r="K14" s="2">
        <v>455</v>
      </c>
      <c r="M14" s="1" t="s">
        <v>2031</v>
      </c>
      <c r="N14" s="1" t="str">
        <f t="shared" si="3"/>
        <v xml:space="preserve"> </v>
      </c>
      <c r="O14" s="1">
        <f t="shared" si="4"/>
        <v>0</v>
      </c>
    </row>
    <row r="15" spans="1:20" ht="14.25" customHeight="1">
      <c r="A15" s="2">
        <v>278</v>
      </c>
      <c r="C15" s="1" t="s">
        <v>338</v>
      </c>
      <c r="D15" s="1" t="str">
        <f t="shared" si="0"/>
        <v xml:space="preserve"> </v>
      </c>
      <c r="E15" s="1">
        <f t="shared" si="5"/>
        <v>0</v>
      </c>
      <c r="F15" s="2">
        <v>367</v>
      </c>
      <c r="H15" s="1" t="s">
        <v>1276</v>
      </c>
      <c r="I15" s="1" t="str">
        <f t="shared" si="1"/>
        <v xml:space="preserve"> </v>
      </c>
      <c r="J15" s="1">
        <f t="shared" si="2"/>
        <v>0</v>
      </c>
      <c r="K15" s="2">
        <v>456</v>
      </c>
      <c r="M15" s="1" t="s">
        <v>71</v>
      </c>
      <c r="N15" s="1" t="str">
        <f t="shared" si="3"/>
        <v xml:space="preserve"> </v>
      </c>
      <c r="O15" s="1">
        <f t="shared" si="4"/>
        <v>0</v>
      </c>
    </row>
    <row r="16" spans="1:20" ht="14.25" customHeight="1">
      <c r="A16" s="2">
        <v>279</v>
      </c>
      <c r="C16" s="1" t="s">
        <v>43</v>
      </c>
      <c r="D16" s="1" t="str">
        <f t="shared" si="0"/>
        <v xml:space="preserve"> </v>
      </c>
      <c r="E16" s="1">
        <f t="shared" si="5"/>
        <v>0</v>
      </c>
      <c r="F16" s="2">
        <v>368</v>
      </c>
      <c r="H16" s="1" t="s">
        <v>522</v>
      </c>
      <c r="I16" s="1" t="str">
        <f t="shared" si="1"/>
        <v xml:space="preserve"> </v>
      </c>
      <c r="J16" s="1">
        <f t="shared" si="2"/>
        <v>0</v>
      </c>
      <c r="K16" s="2">
        <v>457</v>
      </c>
      <c r="M16" s="1" t="s">
        <v>1102</v>
      </c>
      <c r="N16" s="1" t="str">
        <f t="shared" si="3"/>
        <v xml:space="preserve"> </v>
      </c>
      <c r="O16" s="1">
        <f t="shared" si="4"/>
        <v>0</v>
      </c>
    </row>
    <row r="17" spans="1:15" ht="14.25" customHeight="1">
      <c r="A17" s="2">
        <v>280</v>
      </c>
      <c r="C17" s="1" t="s">
        <v>1345</v>
      </c>
      <c r="D17" s="1" t="str">
        <f t="shared" si="0"/>
        <v xml:space="preserve"> </v>
      </c>
      <c r="E17" s="1">
        <f t="shared" si="5"/>
        <v>0</v>
      </c>
      <c r="F17" s="2">
        <v>369</v>
      </c>
      <c r="H17" s="1" t="s">
        <v>427</v>
      </c>
      <c r="I17" s="1" t="str">
        <f t="shared" si="1"/>
        <v xml:space="preserve"> </v>
      </c>
      <c r="J17" s="1">
        <f t="shared" si="2"/>
        <v>0</v>
      </c>
      <c r="K17" s="2">
        <v>458</v>
      </c>
      <c r="M17" s="1" t="s">
        <v>1610</v>
      </c>
      <c r="N17" s="1" t="str">
        <f t="shared" si="3"/>
        <v xml:space="preserve"> </v>
      </c>
      <c r="O17" s="1">
        <f t="shared" si="4"/>
        <v>0</v>
      </c>
    </row>
    <row r="18" spans="1:15" ht="14.25" customHeight="1">
      <c r="A18" s="2">
        <v>281</v>
      </c>
      <c r="C18" s="1" t="s">
        <v>265</v>
      </c>
      <c r="D18" s="1" t="str">
        <f t="shared" si="0"/>
        <v xml:space="preserve"> </v>
      </c>
      <c r="E18" s="1">
        <f t="shared" si="5"/>
        <v>0</v>
      </c>
      <c r="F18" s="2">
        <v>370</v>
      </c>
      <c r="H18" s="1" t="s">
        <v>1899</v>
      </c>
      <c r="I18" s="1" t="str">
        <f t="shared" si="1"/>
        <v xml:space="preserve"> </v>
      </c>
      <c r="J18" s="1">
        <f t="shared" si="2"/>
        <v>0</v>
      </c>
      <c r="K18" s="2">
        <v>459</v>
      </c>
      <c r="L18" s="26"/>
      <c r="M18" s="1" t="s">
        <v>177</v>
      </c>
      <c r="N18" s="1" t="str">
        <f>IF(L18=""," ",IF(OR(L18="neighbour",L18="neighbor"),"√","×"))</f>
        <v xml:space="preserve"> </v>
      </c>
      <c r="O18" s="1">
        <f t="shared" si="4"/>
        <v>0</v>
      </c>
    </row>
    <row r="19" spans="1:15" ht="14.25" customHeight="1">
      <c r="A19" s="2">
        <v>282</v>
      </c>
      <c r="C19" s="1" t="s">
        <v>814</v>
      </c>
      <c r="D19" s="1" t="str">
        <f t="shared" si="0"/>
        <v xml:space="preserve"> </v>
      </c>
      <c r="E19" s="1">
        <f t="shared" si="5"/>
        <v>0</v>
      </c>
      <c r="F19" s="2">
        <v>371</v>
      </c>
      <c r="H19" s="1" t="s">
        <v>589</v>
      </c>
      <c r="I19" s="1" t="str">
        <f t="shared" si="1"/>
        <v xml:space="preserve"> </v>
      </c>
      <c r="J19" s="1">
        <f t="shared" si="2"/>
        <v>0</v>
      </c>
      <c r="K19" s="2">
        <v>460</v>
      </c>
      <c r="M19" s="1" t="s">
        <v>171</v>
      </c>
      <c r="N19" s="1" t="str">
        <f t="shared" si="3"/>
        <v xml:space="preserve"> </v>
      </c>
      <c r="O19" s="1">
        <f t="shared" si="4"/>
        <v>0</v>
      </c>
    </row>
    <row r="20" spans="1:15" ht="14.25" customHeight="1">
      <c r="A20" s="2">
        <v>283</v>
      </c>
      <c r="C20" s="1" t="s">
        <v>437</v>
      </c>
      <c r="D20" s="1" t="str">
        <f t="shared" si="0"/>
        <v xml:space="preserve"> </v>
      </c>
      <c r="E20" s="1">
        <f t="shared" si="5"/>
        <v>0</v>
      </c>
      <c r="F20" s="2">
        <v>372</v>
      </c>
      <c r="H20" s="1" t="s">
        <v>1112</v>
      </c>
      <c r="I20" s="1" t="str">
        <f t="shared" si="1"/>
        <v xml:space="preserve"> </v>
      </c>
      <c r="J20" s="1">
        <f t="shared" si="2"/>
        <v>0</v>
      </c>
      <c r="K20" s="2">
        <v>461</v>
      </c>
      <c r="M20" s="1" t="s">
        <v>1517</v>
      </c>
      <c r="N20" s="1" t="str">
        <f t="shared" si="3"/>
        <v xml:space="preserve"> </v>
      </c>
      <c r="O20" s="1">
        <f t="shared" si="4"/>
        <v>0</v>
      </c>
    </row>
    <row r="21" spans="1:15" ht="14.25" customHeight="1">
      <c r="A21" s="2">
        <v>284</v>
      </c>
      <c r="C21" s="1" t="s">
        <v>483</v>
      </c>
      <c r="D21" s="1" t="str">
        <f t="shared" si="0"/>
        <v xml:space="preserve"> </v>
      </c>
      <c r="E21" s="1">
        <f t="shared" si="5"/>
        <v>0</v>
      </c>
      <c r="F21" s="2">
        <v>373</v>
      </c>
      <c r="H21" s="1" t="s">
        <v>170</v>
      </c>
      <c r="I21" s="1" t="str">
        <f t="shared" si="1"/>
        <v xml:space="preserve"> </v>
      </c>
      <c r="J21" s="1">
        <f t="shared" si="2"/>
        <v>0</v>
      </c>
      <c r="K21" s="2">
        <v>462</v>
      </c>
      <c r="M21" s="1" t="s">
        <v>1193</v>
      </c>
      <c r="N21" s="1" t="str">
        <f t="shared" si="3"/>
        <v xml:space="preserve"> </v>
      </c>
      <c r="O21" s="1">
        <f t="shared" si="4"/>
        <v>0</v>
      </c>
    </row>
    <row r="22" spans="1:15" ht="14.25" customHeight="1">
      <c r="A22" s="2">
        <v>285</v>
      </c>
      <c r="C22" s="1" t="s">
        <v>390</v>
      </c>
      <c r="D22" s="1" t="str">
        <f t="shared" si="0"/>
        <v xml:space="preserve"> </v>
      </c>
      <c r="E22" s="1">
        <f t="shared" si="5"/>
        <v>0</v>
      </c>
      <c r="F22" s="2">
        <v>374</v>
      </c>
      <c r="H22" s="1" t="s">
        <v>653</v>
      </c>
      <c r="I22" s="1" t="str">
        <f t="shared" si="1"/>
        <v xml:space="preserve"> </v>
      </c>
      <c r="J22" s="1">
        <f t="shared" si="2"/>
        <v>0</v>
      </c>
      <c r="K22" s="2">
        <v>463</v>
      </c>
      <c r="M22" s="1" t="s">
        <v>1002</v>
      </c>
      <c r="N22" s="1" t="str">
        <f t="shared" si="3"/>
        <v xml:space="preserve"> </v>
      </c>
      <c r="O22" s="1">
        <f t="shared" si="4"/>
        <v>0</v>
      </c>
    </row>
    <row r="23" spans="1:15" ht="14.25" customHeight="1">
      <c r="A23" s="2">
        <v>286</v>
      </c>
      <c r="C23" s="1" t="s">
        <v>474</v>
      </c>
      <c r="D23" s="1" t="str">
        <f t="shared" si="0"/>
        <v xml:space="preserve"> </v>
      </c>
      <c r="E23" s="1">
        <f t="shared" si="5"/>
        <v>0</v>
      </c>
      <c r="F23" s="2">
        <v>375</v>
      </c>
      <c r="H23" s="1" t="s">
        <v>1080</v>
      </c>
      <c r="I23" s="1" t="str">
        <f t="shared" si="1"/>
        <v xml:space="preserve"> </v>
      </c>
      <c r="J23" s="1">
        <f t="shared" si="2"/>
        <v>0</v>
      </c>
      <c r="K23" s="2">
        <v>464</v>
      </c>
      <c r="M23" s="1" t="s">
        <v>730</v>
      </c>
      <c r="N23" s="1" t="str">
        <f t="shared" si="3"/>
        <v xml:space="preserve"> </v>
      </c>
      <c r="O23" s="1">
        <f t="shared" si="4"/>
        <v>0</v>
      </c>
    </row>
    <row r="24" spans="1:15" ht="14.25" customHeight="1">
      <c r="A24" s="2">
        <v>287</v>
      </c>
      <c r="C24" s="1" t="s">
        <v>821</v>
      </c>
      <c r="D24" s="1" t="str">
        <f t="shared" si="0"/>
        <v xml:space="preserve"> </v>
      </c>
      <c r="E24" s="1">
        <f t="shared" si="5"/>
        <v>0</v>
      </c>
      <c r="F24" s="2">
        <v>376</v>
      </c>
      <c r="H24" s="1" t="s">
        <v>401</v>
      </c>
      <c r="I24" s="1" t="str">
        <f t="shared" si="1"/>
        <v xml:space="preserve"> </v>
      </c>
      <c r="J24" s="1">
        <f t="shared" si="2"/>
        <v>0</v>
      </c>
      <c r="K24" s="2">
        <v>465</v>
      </c>
      <c r="M24" s="1" t="s">
        <v>353</v>
      </c>
      <c r="N24" s="1" t="str">
        <f t="shared" si="3"/>
        <v xml:space="preserve"> </v>
      </c>
      <c r="O24" s="1">
        <f t="shared" si="4"/>
        <v>0</v>
      </c>
    </row>
    <row r="25" spans="1:15" ht="14.25" customHeight="1">
      <c r="A25" s="2">
        <v>288</v>
      </c>
      <c r="C25" s="1" t="s">
        <v>25</v>
      </c>
      <c r="D25" s="1" t="str">
        <f t="shared" si="0"/>
        <v xml:space="preserve"> </v>
      </c>
      <c r="E25" s="1">
        <f t="shared" si="5"/>
        <v>0</v>
      </c>
      <c r="F25" s="2">
        <v>377</v>
      </c>
      <c r="H25" s="1" t="s">
        <v>2153</v>
      </c>
      <c r="I25" s="1" t="str">
        <f t="shared" si="1"/>
        <v xml:space="preserve"> </v>
      </c>
      <c r="J25" s="1">
        <f t="shared" si="2"/>
        <v>0</v>
      </c>
      <c r="K25" s="2">
        <v>466</v>
      </c>
      <c r="M25" s="1" t="s">
        <v>693</v>
      </c>
      <c r="N25" s="1" t="str">
        <f t="shared" si="3"/>
        <v xml:space="preserve"> </v>
      </c>
      <c r="O25" s="1">
        <f t="shared" si="4"/>
        <v>0</v>
      </c>
    </row>
    <row r="26" spans="1:15" ht="14.25" customHeight="1">
      <c r="A26" s="2">
        <v>289</v>
      </c>
      <c r="C26" s="1" t="s">
        <v>361</v>
      </c>
      <c r="D26" s="1" t="str">
        <f t="shared" si="0"/>
        <v xml:space="preserve"> </v>
      </c>
      <c r="E26" s="1">
        <f t="shared" si="5"/>
        <v>0</v>
      </c>
      <c r="F26" s="2">
        <v>378</v>
      </c>
      <c r="H26" s="1" t="s">
        <v>1251</v>
      </c>
      <c r="I26" s="1" t="str">
        <f t="shared" si="1"/>
        <v xml:space="preserve"> </v>
      </c>
      <c r="J26" s="1">
        <f t="shared" si="2"/>
        <v>0</v>
      </c>
      <c r="K26" s="2">
        <v>467</v>
      </c>
      <c r="M26" s="1" t="s">
        <v>155</v>
      </c>
      <c r="N26" s="1" t="str">
        <f t="shared" si="3"/>
        <v xml:space="preserve"> </v>
      </c>
      <c r="O26" s="1">
        <f t="shared" si="4"/>
        <v>0</v>
      </c>
    </row>
    <row r="27" spans="1:15" ht="14.25" customHeight="1">
      <c r="A27" s="2">
        <v>290</v>
      </c>
      <c r="C27" s="1" t="s">
        <v>105</v>
      </c>
      <c r="D27" s="1" t="str">
        <f t="shared" si="0"/>
        <v xml:space="preserve"> </v>
      </c>
      <c r="E27" s="1">
        <f t="shared" si="5"/>
        <v>0</v>
      </c>
      <c r="F27" s="2">
        <v>379</v>
      </c>
      <c r="H27" s="1" t="s">
        <v>261</v>
      </c>
      <c r="I27" s="1" t="str">
        <f t="shared" si="1"/>
        <v xml:space="preserve"> </v>
      </c>
      <c r="J27" s="1">
        <f t="shared" si="2"/>
        <v>0</v>
      </c>
      <c r="K27" s="2">
        <v>468</v>
      </c>
      <c r="M27" s="1" t="s">
        <v>1971</v>
      </c>
      <c r="N27" s="1" t="str">
        <f t="shared" si="3"/>
        <v xml:space="preserve"> </v>
      </c>
      <c r="O27" s="1">
        <f t="shared" si="4"/>
        <v>0</v>
      </c>
    </row>
    <row r="28" spans="1:15" ht="14.25" customHeight="1">
      <c r="A28" s="2">
        <v>291</v>
      </c>
      <c r="C28" s="1" t="s">
        <v>1163</v>
      </c>
      <c r="D28" s="1" t="str">
        <f t="shared" si="0"/>
        <v xml:space="preserve"> </v>
      </c>
      <c r="E28" s="1">
        <f t="shared" si="5"/>
        <v>0</v>
      </c>
      <c r="F28" s="2">
        <v>380</v>
      </c>
      <c r="H28" s="1" t="s">
        <v>998</v>
      </c>
      <c r="I28" s="1" t="str">
        <f t="shared" si="1"/>
        <v xml:space="preserve"> </v>
      </c>
      <c r="J28" s="1">
        <f t="shared" si="2"/>
        <v>0</v>
      </c>
      <c r="K28" s="2">
        <v>469</v>
      </c>
      <c r="M28" s="1" t="s">
        <v>816</v>
      </c>
      <c r="N28" s="1" t="str">
        <f t="shared" si="3"/>
        <v xml:space="preserve"> </v>
      </c>
      <c r="O28" s="1">
        <f t="shared" si="4"/>
        <v>0</v>
      </c>
    </row>
    <row r="29" spans="1:15" ht="14.25" customHeight="1">
      <c r="A29" s="2">
        <v>292</v>
      </c>
      <c r="C29" s="1" t="s">
        <v>614</v>
      </c>
      <c r="D29" s="1" t="str">
        <f t="shared" si="0"/>
        <v xml:space="preserve"> </v>
      </c>
      <c r="E29" s="1">
        <f t="shared" si="5"/>
        <v>0</v>
      </c>
      <c r="F29" s="2">
        <v>381</v>
      </c>
      <c r="H29" s="1" t="s">
        <v>1717</v>
      </c>
      <c r="I29" s="1" t="str">
        <f t="shared" si="1"/>
        <v xml:space="preserve"> </v>
      </c>
      <c r="J29" s="1">
        <f t="shared" si="2"/>
        <v>0</v>
      </c>
      <c r="K29" s="2">
        <v>470</v>
      </c>
      <c r="M29" s="1" t="s">
        <v>1362</v>
      </c>
      <c r="N29" s="1" t="str">
        <f t="shared" si="3"/>
        <v xml:space="preserve"> </v>
      </c>
      <c r="O29" s="1">
        <f t="shared" si="4"/>
        <v>0</v>
      </c>
    </row>
    <row r="30" spans="1:15" ht="14.25" customHeight="1">
      <c r="A30" s="2">
        <v>293</v>
      </c>
      <c r="C30" s="1" t="s">
        <v>482</v>
      </c>
      <c r="D30" s="1" t="str">
        <f t="shared" si="0"/>
        <v xml:space="preserve"> </v>
      </c>
      <c r="E30" s="1">
        <f t="shared" si="5"/>
        <v>0</v>
      </c>
      <c r="F30" s="2">
        <v>382</v>
      </c>
      <c r="H30" s="1" t="s">
        <v>402</v>
      </c>
      <c r="I30" s="1" t="str">
        <f t="shared" si="1"/>
        <v xml:space="preserve"> </v>
      </c>
      <c r="J30" s="1">
        <f t="shared" si="2"/>
        <v>0</v>
      </c>
      <c r="K30" s="2">
        <v>471</v>
      </c>
      <c r="M30" s="1" t="s">
        <v>1305</v>
      </c>
      <c r="N30" s="1" t="str">
        <f t="shared" si="3"/>
        <v xml:space="preserve"> </v>
      </c>
      <c r="O30" s="1">
        <f t="shared" si="4"/>
        <v>0</v>
      </c>
    </row>
    <row r="31" spans="1:15" ht="14.25" customHeight="1">
      <c r="A31" s="2">
        <v>294</v>
      </c>
      <c r="C31" s="1" t="s">
        <v>790</v>
      </c>
      <c r="D31" s="1" t="str">
        <f t="shared" si="0"/>
        <v xml:space="preserve"> </v>
      </c>
      <c r="E31" s="1">
        <f t="shared" si="5"/>
        <v>0</v>
      </c>
      <c r="F31" s="2">
        <v>383</v>
      </c>
      <c r="H31" s="1" t="s">
        <v>79</v>
      </c>
      <c r="I31" s="1" t="str">
        <f t="shared" si="1"/>
        <v xml:space="preserve"> </v>
      </c>
      <c r="J31" s="1">
        <f t="shared" si="2"/>
        <v>0</v>
      </c>
      <c r="K31" s="2">
        <v>472</v>
      </c>
      <c r="M31" s="1" t="s">
        <v>422</v>
      </c>
      <c r="N31" s="1" t="str">
        <f t="shared" si="3"/>
        <v xml:space="preserve"> </v>
      </c>
      <c r="O31" s="1">
        <f t="shared" si="4"/>
        <v>0</v>
      </c>
    </row>
    <row r="32" spans="1:15" ht="14.25" customHeight="1">
      <c r="A32" s="2">
        <v>295</v>
      </c>
      <c r="C32" s="1" t="s">
        <v>940</v>
      </c>
      <c r="D32" s="1" t="str">
        <f t="shared" si="0"/>
        <v xml:space="preserve"> </v>
      </c>
      <c r="E32" s="1">
        <f t="shared" si="5"/>
        <v>0</v>
      </c>
      <c r="F32" s="2">
        <v>384</v>
      </c>
      <c r="H32" s="1" t="s">
        <v>1890</v>
      </c>
      <c r="I32" s="1" t="str">
        <f t="shared" si="1"/>
        <v xml:space="preserve"> </v>
      </c>
      <c r="J32" s="1">
        <f t="shared" si="2"/>
        <v>0</v>
      </c>
      <c r="K32" s="2">
        <v>473</v>
      </c>
      <c r="M32" s="1" t="s">
        <v>885</v>
      </c>
      <c r="N32" s="1" t="str">
        <f t="shared" si="3"/>
        <v xml:space="preserve"> </v>
      </c>
      <c r="O32" s="1">
        <f t="shared" si="4"/>
        <v>0</v>
      </c>
    </row>
    <row r="33" spans="1:15" ht="14.25" customHeight="1">
      <c r="A33" s="2">
        <v>296</v>
      </c>
      <c r="C33" s="1" t="s">
        <v>1348</v>
      </c>
      <c r="D33" s="1" t="str">
        <f t="shared" si="0"/>
        <v xml:space="preserve"> </v>
      </c>
      <c r="E33" s="1">
        <f t="shared" si="5"/>
        <v>0</v>
      </c>
      <c r="F33" s="2">
        <v>385</v>
      </c>
      <c r="H33" s="1" t="s">
        <v>1177</v>
      </c>
      <c r="I33" s="1" t="str">
        <f t="shared" si="1"/>
        <v xml:space="preserve"> </v>
      </c>
      <c r="J33" s="1">
        <f t="shared" si="2"/>
        <v>0</v>
      </c>
      <c r="K33" s="2">
        <v>474</v>
      </c>
      <c r="M33" s="1" t="s">
        <v>929</v>
      </c>
      <c r="N33" s="1" t="str">
        <f t="shared" si="3"/>
        <v xml:space="preserve"> </v>
      </c>
      <c r="O33" s="1">
        <f t="shared" si="4"/>
        <v>0</v>
      </c>
    </row>
    <row r="34" spans="1:15" ht="14.25" customHeight="1">
      <c r="A34" s="2">
        <v>297</v>
      </c>
      <c r="C34" s="1" t="s">
        <v>321</v>
      </c>
      <c r="D34" s="1" t="str">
        <f t="shared" si="0"/>
        <v xml:space="preserve"> </v>
      </c>
      <c r="E34" s="1">
        <f t="shared" si="5"/>
        <v>0</v>
      </c>
      <c r="F34" s="2">
        <v>386</v>
      </c>
      <c r="H34" s="1" t="s">
        <v>1245</v>
      </c>
      <c r="I34" s="1" t="str">
        <f t="shared" si="1"/>
        <v xml:space="preserve"> </v>
      </c>
      <c r="J34" s="1">
        <f t="shared" si="2"/>
        <v>0</v>
      </c>
      <c r="K34" s="2">
        <v>475</v>
      </c>
      <c r="M34" s="1" t="s">
        <v>722</v>
      </c>
      <c r="N34" s="1" t="str">
        <f t="shared" si="3"/>
        <v xml:space="preserve"> </v>
      </c>
      <c r="O34" s="1">
        <f t="shared" si="4"/>
        <v>0</v>
      </c>
    </row>
    <row r="35" spans="1:15" ht="14.25" customHeight="1">
      <c r="A35" s="2">
        <v>298</v>
      </c>
      <c r="C35" s="1" t="s">
        <v>367</v>
      </c>
      <c r="D35" s="1" t="str">
        <f t="shared" si="0"/>
        <v xml:space="preserve"> </v>
      </c>
      <c r="E35" s="1">
        <f t="shared" si="5"/>
        <v>0</v>
      </c>
      <c r="F35" s="2">
        <v>387</v>
      </c>
      <c r="H35" s="1" t="s">
        <v>728</v>
      </c>
      <c r="I35" s="1" t="str">
        <f t="shared" si="1"/>
        <v xml:space="preserve"> </v>
      </c>
      <c r="J35" s="1">
        <f t="shared" si="2"/>
        <v>0</v>
      </c>
      <c r="K35" s="2">
        <v>476</v>
      </c>
      <c r="M35" s="1" t="s">
        <v>221</v>
      </c>
      <c r="N35" s="1" t="str">
        <f t="shared" si="3"/>
        <v xml:space="preserve"> </v>
      </c>
      <c r="O35" s="1">
        <f t="shared" si="4"/>
        <v>0</v>
      </c>
    </row>
    <row r="36" spans="1:15" ht="14.25" customHeight="1">
      <c r="A36" s="2">
        <v>299</v>
      </c>
      <c r="C36" s="1" t="s">
        <v>115</v>
      </c>
      <c r="D36" s="1" t="str">
        <f t="shared" si="0"/>
        <v xml:space="preserve"> </v>
      </c>
      <c r="E36" s="1">
        <f t="shared" si="5"/>
        <v>0</v>
      </c>
      <c r="F36" s="2">
        <v>388</v>
      </c>
      <c r="H36" s="1" t="s">
        <v>1594</v>
      </c>
      <c r="I36" s="1" t="str">
        <f t="shared" si="1"/>
        <v xml:space="preserve"> </v>
      </c>
      <c r="J36" s="1">
        <f t="shared" si="2"/>
        <v>0</v>
      </c>
      <c r="K36" s="2">
        <v>477</v>
      </c>
      <c r="M36" s="1" t="s">
        <v>1303</v>
      </c>
      <c r="N36" s="1" t="str">
        <f t="shared" si="3"/>
        <v xml:space="preserve"> </v>
      </c>
      <c r="O36" s="1">
        <f t="shared" si="4"/>
        <v>0</v>
      </c>
    </row>
    <row r="37" spans="1:15" ht="14.25" customHeight="1">
      <c r="A37" s="2">
        <v>300</v>
      </c>
      <c r="C37" s="1" t="s">
        <v>1242</v>
      </c>
      <c r="D37" s="1" t="str">
        <f t="shared" si="0"/>
        <v xml:space="preserve"> </v>
      </c>
      <c r="E37" s="1">
        <f t="shared" si="5"/>
        <v>0</v>
      </c>
      <c r="F37" s="2">
        <v>389</v>
      </c>
      <c r="H37" s="1" t="s">
        <v>920</v>
      </c>
      <c r="I37" s="1" t="str">
        <f t="shared" si="1"/>
        <v xml:space="preserve"> </v>
      </c>
      <c r="J37" s="1">
        <f t="shared" si="2"/>
        <v>0</v>
      </c>
      <c r="K37" s="2">
        <v>478</v>
      </c>
      <c r="M37" s="1" t="s">
        <v>635</v>
      </c>
      <c r="N37" s="1" t="str">
        <f t="shared" si="3"/>
        <v xml:space="preserve"> </v>
      </c>
      <c r="O37" s="1">
        <f t="shared" si="4"/>
        <v>0</v>
      </c>
    </row>
    <row r="38" spans="1:15" ht="14.25" customHeight="1">
      <c r="A38" s="2">
        <v>301</v>
      </c>
      <c r="C38" s="1" t="s">
        <v>327</v>
      </c>
      <c r="D38" s="1" t="str">
        <f>IF(B38=""," ",IF(OR(B38="labour",B38="labor"),"√","×"))</f>
        <v xml:space="preserve"> </v>
      </c>
      <c r="E38" s="1">
        <f t="shared" si="5"/>
        <v>0</v>
      </c>
      <c r="F38" s="2">
        <v>390</v>
      </c>
      <c r="H38" s="1" t="s">
        <v>539</v>
      </c>
      <c r="I38" s="1" t="str">
        <f t="shared" si="1"/>
        <v xml:space="preserve"> </v>
      </c>
      <c r="J38" s="1">
        <f t="shared" si="2"/>
        <v>0</v>
      </c>
      <c r="K38" s="2">
        <v>479</v>
      </c>
      <c r="M38" s="1" t="s">
        <v>238</v>
      </c>
      <c r="N38" s="1" t="str">
        <f t="shared" si="3"/>
        <v xml:space="preserve"> </v>
      </c>
      <c r="O38" s="1">
        <f t="shared" si="4"/>
        <v>0</v>
      </c>
    </row>
    <row r="39" spans="1:15" ht="14.25" customHeight="1">
      <c r="A39" s="2">
        <v>302</v>
      </c>
      <c r="C39" s="1" t="s">
        <v>978</v>
      </c>
      <c r="D39" s="1" t="str">
        <f t="shared" si="0"/>
        <v xml:space="preserve"> </v>
      </c>
      <c r="E39" s="1">
        <f t="shared" si="5"/>
        <v>0</v>
      </c>
      <c r="F39" s="2">
        <v>391</v>
      </c>
      <c r="H39" s="1" t="s">
        <v>1116</v>
      </c>
      <c r="I39" s="1" t="str">
        <f t="shared" si="1"/>
        <v xml:space="preserve"> </v>
      </c>
      <c r="J39" s="1">
        <f t="shared" si="2"/>
        <v>0</v>
      </c>
      <c r="K39" s="2">
        <v>480</v>
      </c>
      <c r="M39" s="1" t="s">
        <v>1982</v>
      </c>
      <c r="N39" s="1" t="str">
        <f t="shared" si="3"/>
        <v xml:space="preserve"> </v>
      </c>
      <c r="O39" s="1">
        <f t="shared" si="4"/>
        <v>0</v>
      </c>
    </row>
    <row r="40" spans="1:15" ht="14.25" customHeight="1">
      <c r="A40" s="2">
        <v>303</v>
      </c>
      <c r="C40" s="1" t="s">
        <v>506</v>
      </c>
      <c r="D40" s="1" t="str">
        <f t="shared" si="0"/>
        <v xml:space="preserve"> </v>
      </c>
      <c r="E40" s="1">
        <f t="shared" si="5"/>
        <v>0</v>
      </c>
      <c r="F40" s="2">
        <v>392</v>
      </c>
      <c r="H40" s="1" t="s">
        <v>1215</v>
      </c>
      <c r="I40" s="1" t="str">
        <f t="shared" si="1"/>
        <v xml:space="preserve"> </v>
      </c>
      <c r="J40" s="1">
        <f t="shared" si="2"/>
        <v>0</v>
      </c>
      <c r="K40" s="2">
        <v>481</v>
      </c>
      <c r="M40" s="1" t="s">
        <v>1186</v>
      </c>
      <c r="N40" s="1" t="str">
        <f t="shared" si="3"/>
        <v xml:space="preserve"> </v>
      </c>
      <c r="O40" s="1">
        <f t="shared" si="4"/>
        <v>0</v>
      </c>
    </row>
    <row r="41" spans="1:15" ht="14.25" customHeight="1">
      <c r="A41" s="2">
        <v>304</v>
      </c>
      <c r="C41" s="1" t="s">
        <v>746</v>
      </c>
      <c r="D41" s="1" t="str">
        <f t="shared" si="0"/>
        <v xml:space="preserve"> </v>
      </c>
      <c r="E41" s="1">
        <f t="shared" si="5"/>
        <v>0</v>
      </c>
      <c r="F41" s="2">
        <v>393</v>
      </c>
      <c r="H41" s="1" t="s">
        <v>644</v>
      </c>
      <c r="I41" s="1" t="str">
        <f t="shared" si="1"/>
        <v xml:space="preserve"> </v>
      </c>
      <c r="J41" s="1">
        <f t="shared" si="2"/>
        <v>0</v>
      </c>
      <c r="K41" s="2">
        <v>482</v>
      </c>
      <c r="M41" s="1" t="s">
        <v>237</v>
      </c>
      <c r="N41" s="1" t="str">
        <f t="shared" si="3"/>
        <v xml:space="preserve"> </v>
      </c>
      <c r="O41" s="1">
        <f t="shared" si="4"/>
        <v>0</v>
      </c>
    </row>
    <row r="42" spans="1:15" ht="14.25" customHeight="1">
      <c r="A42" s="2">
        <v>305</v>
      </c>
      <c r="C42" s="1" t="s">
        <v>694</v>
      </c>
      <c r="D42" s="1" t="str">
        <f t="shared" si="0"/>
        <v xml:space="preserve"> </v>
      </c>
      <c r="E42" s="1">
        <f t="shared" si="5"/>
        <v>0</v>
      </c>
      <c r="F42" s="2">
        <v>394</v>
      </c>
      <c r="H42" s="1" t="s">
        <v>392</v>
      </c>
      <c r="I42" s="1" t="str">
        <f t="shared" si="1"/>
        <v xml:space="preserve"> </v>
      </c>
      <c r="J42" s="1">
        <f t="shared" si="2"/>
        <v>0</v>
      </c>
      <c r="K42" s="2">
        <v>483</v>
      </c>
      <c r="M42" s="1" t="s">
        <v>532</v>
      </c>
      <c r="N42" s="1" t="str">
        <f t="shared" si="3"/>
        <v xml:space="preserve"> </v>
      </c>
      <c r="O42" s="1">
        <f t="shared" si="4"/>
        <v>0</v>
      </c>
    </row>
    <row r="43" spans="1:15" ht="14.25" customHeight="1">
      <c r="A43" s="2">
        <v>306</v>
      </c>
      <c r="C43" s="1" t="s">
        <v>1333</v>
      </c>
      <c r="D43" s="1" t="str">
        <f t="shared" si="0"/>
        <v xml:space="preserve"> </v>
      </c>
      <c r="E43" s="1">
        <f t="shared" si="5"/>
        <v>0</v>
      </c>
      <c r="F43" s="2">
        <v>395</v>
      </c>
      <c r="H43" s="1" t="s">
        <v>752</v>
      </c>
      <c r="I43" s="1" t="str">
        <f t="shared" si="1"/>
        <v xml:space="preserve"> </v>
      </c>
      <c r="J43" s="1">
        <f t="shared" si="2"/>
        <v>0</v>
      </c>
      <c r="K43" s="2">
        <v>484</v>
      </c>
      <c r="M43" s="1" t="s">
        <v>1710</v>
      </c>
      <c r="N43" s="1" t="str">
        <f t="shared" si="3"/>
        <v xml:space="preserve"> </v>
      </c>
      <c r="O43" s="1">
        <f t="shared" si="4"/>
        <v>0</v>
      </c>
    </row>
    <row r="44" spans="1:15" ht="14.25" customHeight="1">
      <c r="A44" s="2">
        <v>307</v>
      </c>
      <c r="C44" s="1" t="s">
        <v>671</v>
      </c>
      <c r="D44" s="1" t="str">
        <f t="shared" si="0"/>
        <v xml:space="preserve"> </v>
      </c>
      <c r="E44" s="1">
        <f t="shared" si="5"/>
        <v>0</v>
      </c>
      <c r="F44" s="2">
        <v>396</v>
      </c>
      <c r="H44" s="1" t="s">
        <v>1173</v>
      </c>
      <c r="I44" s="1" t="str">
        <f t="shared" si="1"/>
        <v xml:space="preserve"> </v>
      </c>
      <c r="J44" s="1">
        <f t="shared" si="2"/>
        <v>0</v>
      </c>
      <c r="K44" s="2">
        <v>485</v>
      </c>
      <c r="M44" s="1" t="s">
        <v>1341</v>
      </c>
      <c r="N44" s="1" t="str">
        <f t="shared" si="3"/>
        <v xml:space="preserve"> </v>
      </c>
      <c r="O44" s="1">
        <f t="shared" si="4"/>
        <v>0</v>
      </c>
    </row>
    <row r="45" spans="1:15" ht="14.25" customHeight="1">
      <c r="A45" s="2">
        <v>308</v>
      </c>
      <c r="C45" s="1" t="s">
        <v>380</v>
      </c>
      <c r="D45" s="1" t="str">
        <f t="shared" si="0"/>
        <v xml:space="preserve"> </v>
      </c>
      <c r="E45" s="1">
        <f t="shared" si="5"/>
        <v>0</v>
      </c>
      <c r="F45" s="2">
        <v>397</v>
      </c>
      <c r="H45" s="1" t="s">
        <v>1167</v>
      </c>
      <c r="I45" s="1" t="str">
        <f t="shared" si="1"/>
        <v xml:space="preserve"> </v>
      </c>
      <c r="J45" s="1">
        <f t="shared" si="2"/>
        <v>0</v>
      </c>
      <c r="K45" s="2">
        <v>486</v>
      </c>
      <c r="M45" s="1" t="s">
        <v>1486</v>
      </c>
      <c r="N45" s="1" t="str">
        <f t="shared" si="3"/>
        <v xml:space="preserve"> </v>
      </c>
      <c r="O45" s="1">
        <f t="shared" si="4"/>
        <v>0</v>
      </c>
    </row>
    <row r="46" spans="1:15" ht="14.25" customHeight="1">
      <c r="A46" s="2">
        <v>309</v>
      </c>
      <c r="C46" s="1" t="s">
        <v>299</v>
      </c>
      <c r="D46" s="1" t="str">
        <f t="shared" si="0"/>
        <v xml:space="preserve"> </v>
      </c>
      <c r="E46" s="1">
        <f t="shared" si="5"/>
        <v>0</v>
      </c>
      <c r="F46" s="2">
        <v>398</v>
      </c>
      <c r="H46" s="1" t="s">
        <v>174</v>
      </c>
      <c r="I46" s="1" t="str">
        <f t="shared" si="1"/>
        <v xml:space="preserve"> </v>
      </c>
      <c r="J46" s="1">
        <f t="shared" si="2"/>
        <v>0</v>
      </c>
      <c r="K46" s="2">
        <v>487</v>
      </c>
      <c r="M46" s="1" t="s">
        <v>1807</v>
      </c>
      <c r="N46" s="1" t="str">
        <f t="shared" si="3"/>
        <v xml:space="preserve"> </v>
      </c>
      <c r="O46" s="1">
        <f t="shared" si="4"/>
        <v>0</v>
      </c>
    </row>
    <row r="47" spans="1:15" ht="14.25" customHeight="1">
      <c r="A47" s="2">
        <v>310</v>
      </c>
      <c r="C47" s="1" t="s">
        <v>1154</v>
      </c>
      <c r="D47" s="1" t="str">
        <f t="shared" si="0"/>
        <v xml:space="preserve"> </v>
      </c>
      <c r="E47" s="1">
        <f t="shared" si="5"/>
        <v>0</v>
      </c>
      <c r="F47" s="2">
        <v>399</v>
      </c>
      <c r="H47" s="1" t="s">
        <v>701</v>
      </c>
      <c r="I47" s="1" t="str">
        <f t="shared" si="1"/>
        <v xml:space="preserve"> </v>
      </c>
      <c r="J47" s="1">
        <f t="shared" si="2"/>
        <v>0</v>
      </c>
      <c r="K47" s="2">
        <v>488</v>
      </c>
      <c r="M47" s="1" t="s">
        <v>347</v>
      </c>
      <c r="N47" s="1" t="str">
        <f t="shared" si="3"/>
        <v xml:space="preserve"> </v>
      </c>
      <c r="O47" s="1">
        <f t="shared" si="4"/>
        <v>0</v>
      </c>
    </row>
    <row r="48" spans="1:15" ht="14.25" customHeight="1">
      <c r="A48" s="2">
        <v>311</v>
      </c>
      <c r="C48" s="1" t="s">
        <v>54</v>
      </c>
      <c r="D48" s="1" t="str">
        <f t="shared" si="0"/>
        <v xml:space="preserve"> </v>
      </c>
      <c r="E48" s="1">
        <f t="shared" si="5"/>
        <v>0</v>
      </c>
      <c r="F48" s="2">
        <v>400</v>
      </c>
      <c r="H48" s="1" t="s">
        <v>1805</v>
      </c>
      <c r="I48" s="1" t="str">
        <f t="shared" si="1"/>
        <v xml:space="preserve"> </v>
      </c>
      <c r="J48" s="1">
        <f t="shared" si="2"/>
        <v>0</v>
      </c>
      <c r="K48" s="2">
        <v>489</v>
      </c>
      <c r="M48" s="1" t="s">
        <v>331</v>
      </c>
      <c r="N48" s="1" t="str">
        <f t="shared" si="3"/>
        <v xml:space="preserve"> </v>
      </c>
      <c r="O48" s="1">
        <f t="shared" si="4"/>
        <v>0</v>
      </c>
    </row>
    <row r="49" spans="1:15" ht="14.25" customHeight="1">
      <c r="A49" s="2">
        <v>312</v>
      </c>
      <c r="C49" s="1" t="s">
        <v>12</v>
      </c>
      <c r="D49" s="1" t="str">
        <f t="shared" si="0"/>
        <v xml:space="preserve"> </v>
      </c>
      <c r="E49" s="1">
        <f t="shared" si="5"/>
        <v>0</v>
      </c>
      <c r="F49" s="2">
        <v>401</v>
      </c>
      <c r="H49" s="1" t="s">
        <v>1772</v>
      </c>
      <c r="I49" s="1" t="str">
        <f t="shared" si="1"/>
        <v xml:space="preserve"> </v>
      </c>
      <c r="J49" s="1">
        <f t="shared" si="2"/>
        <v>0</v>
      </c>
      <c r="K49" s="2">
        <v>490</v>
      </c>
      <c r="M49" s="1" t="s">
        <v>1969</v>
      </c>
      <c r="N49" s="1" t="str">
        <f t="shared" si="3"/>
        <v xml:space="preserve"> </v>
      </c>
      <c r="O49" s="1">
        <f t="shared" si="4"/>
        <v>0</v>
      </c>
    </row>
    <row r="50" spans="1:15" ht="14.25" customHeight="1">
      <c r="A50" s="2">
        <v>313</v>
      </c>
      <c r="C50" s="1" t="s">
        <v>1523</v>
      </c>
      <c r="D50" s="1" t="str">
        <f t="shared" si="0"/>
        <v xml:space="preserve"> </v>
      </c>
      <c r="E50" s="1">
        <f t="shared" si="5"/>
        <v>0</v>
      </c>
      <c r="F50" s="2">
        <v>402</v>
      </c>
      <c r="H50" s="1" t="s">
        <v>1509</v>
      </c>
      <c r="I50" s="1" t="str">
        <f t="shared" si="1"/>
        <v xml:space="preserve"> </v>
      </c>
      <c r="J50" s="1">
        <f t="shared" si="2"/>
        <v>0</v>
      </c>
      <c r="K50" s="2">
        <v>491</v>
      </c>
      <c r="M50" s="1" t="s">
        <v>360</v>
      </c>
      <c r="N50" s="1" t="str">
        <f t="shared" si="3"/>
        <v xml:space="preserve"> </v>
      </c>
      <c r="O50" s="1">
        <f t="shared" si="4"/>
        <v>0</v>
      </c>
    </row>
    <row r="51" spans="1:15" ht="14.25" customHeight="1">
      <c r="A51" s="2">
        <v>314</v>
      </c>
      <c r="C51" s="1" t="s">
        <v>2253</v>
      </c>
      <c r="D51" s="1" t="str">
        <f t="shared" si="0"/>
        <v xml:space="preserve"> </v>
      </c>
      <c r="E51" s="1">
        <f t="shared" si="5"/>
        <v>0</v>
      </c>
      <c r="F51" s="2">
        <v>403</v>
      </c>
      <c r="H51" s="1" t="s">
        <v>583</v>
      </c>
      <c r="I51" s="1" t="str">
        <f t="shared" si="1"/>
        <v xml:space="preserve"> </v>
      </c>
      <c r="J51" s="1">
        <f t="shared" si="2"/>
        <v>0</v>
      </c>
      <c r="K51" s="2">
        <v>492</v>
      </c>
      <c r="M51" s="1" t="s">
        <v>529</v>
      </c>
      <c r="N51" s="1" t="str">
        <f t="shared" si="3"/>
        <v xml:space="preserve"> </v>
      </c>
      <c r="O51" s="1">
        <f t="shared" si="4"/>
        <v>0</v>
      </c>
    </row>
    <row r="52" spans="1:15" ht="14.25" customHeight="1">
      <c r="A52" s="2">
        <v>315</v>
      </c>
      <c r="C52" s="1" t="s">
        <v>672</v>
      </c>
      <c r="D52" s="1" t="str">
        <f t="shared" si="0"/>
        <v xml:space="preserve"> </v>
      </c>
      <c r="E52" s="1">
        <f t="shared" si="5"/>
        <v>0</v>
      </c>
      <c r="F52" s="2">
        <v>404</v>
      </c>
      <c r="H52" s="1" t="s">
        <v>1220</v>
      </c>
      <c r="I52" s="1" t="str">
        <f t="shared" si="1"/>
        <v xml:space="preserve"> </v>
      </c>
      <c r="J52" s="1">
        <f t="shared" si="2"/>
        <v>0</v>
      </c>
      <c r="K52" s="2">
        <v>493</v>
      </c>
      <c r="M52" s="1" t="s">
        <v>194</v>
      </c>
      <c r="N52" s="1" t="str">
        <f t="shared" si="3"/>
        <v xml:space="preserve"> </v>
      </c>
      <c r="O52" s="1">
        <f t="shared" si="4"/>
        <v>0</v>
      </c>
    </row>
    <row r="53" spans="1:15" ht="14.25" customHeight="1">
      <c r="A53" s="2">
        <v>316</v>
      </c>
      <c r="C53" s="1" t="s">
        <v>463</v>
      </c>
      <c r="D53" s="1" t="str">
        <f t="shared" si="0"/>
        <v xml:space="preserve"> </v>
      </c>
      <c r="E53" s="1">
        <f t="shared" si="5"/>
        <v>0</v>
      </c>
      <c r="F53" s="2">
        <v>405</v>
      </c>
      <c r="H53" s="1" t="s">
        <v>1497</v>
      </c>
      <c r="I53" s="1" t="str">
        <f t="shared" si="1"/>
        <v xml:space="preserve"> </v>
      </c>
      <c r="J53" s="1">
        <f t="shared" si="2"/>
        <v>0</v>
      </c>
      <c r="K53" s="2">
        <v>494</v>
      </c>
      <c r="M53" s="1" t="s">
        <v>1206</v>
      </c>
      <c r="N53" s="1" t="str">
        <f t="shared" si="3"/>
        <v xml:space="preserve"> </v>
      </c>
      <c r="O53" s="1">
        <f t="shared" si="4"/>
        <v>0</v>
      </c>
    </row>
    <row r="54" spans="1:15" ht="14.25" customHeight="1">
      <c r="A54" s="2">
        <v>317</v>
      </c>
      <c r="C54" s="1" t="s">
        <v>687</v>
      </c>
      <c r="D54" s="1" t="str">
        <f t="shared" si="0"/>
        <v xml:space="preserve"> </v>
      </c>
      <c r="E54" s="1">
        <f t="shared" si="5"/>
        <v>0</v>
      </c>
      <c r="F54" s="2">
        <v>406</v>
      </c>
      <c r="H54" s="1" t="s">
        <v>304</v>
      </c>
      <c r="I54" s="1" t="str">
        <f t="shared" si="1"/>
        <v xml:space="preserve"> </v>
      </c>
      <c r="J54" s="1">
        <f t="shared" si="2"/>
        <v>0</v>
      </c>
      <c r="K54" s="2">
        <v>495</v>
      </c>
      <c r="M54" s="1" t="s">
        <v>1748</v>
      </c>
      <c r="N54" s="1" t="str">
        <f t="shared" si="3"/>
        <v xml:space="preserve"> </v>
      </c>
      <c r="O54" s="1">
        <f t="shared" si="4"/>
        <v>0</v>
      </c>
    </row>
    <row r="55" spans="1:15" ht="14.25" customHeight="1">
      <c r="A55" s="2">
        <v>318</v>
      </c>
      <c r="C55" s="1" t="s">
        <v>1143</v>
      </c>
      <c r="D55" s="1" t="str">
        <f t="shared" si="0"/>
        <v xml:space="preserve"> </v>
      </c>
      <c r="E55" s="1">
        <f t="shared" si="5"/>
        <v>0</v>
      </c>
      <c r="F55" s="2">
        <v>407</v>
      </c>
      <c r="H55" s="1" t="s">
        <v>996</v>
      </c>
      <c r="I55" s="1" t="str">
        <f t="shared" si="1"/>
        <v xml:space="preserve"> </v>
      </c>
      <c r="J55" s="1">
        <f t="shared" si="2"/>
        <v>0</v>
      </c>
      <c r="K55" s="2">
        <v>496</v>
      </c>
      <c r="M55" s="1" t="s">
        <v>126</v>
      </c>
      <c r="N55" s="1" t="str">
        <f t="shared" si="3"/>
        <v xml:space="preserve"> </v>
      </c>
      <c r="O55" s="1">
        <f t="shared" si="4"/>
        <v>0</v>
      </c>
    </row>
    <row r="56" spans="1:15" ht="14.25" customHeight="1">
      <c r="A56" s="2">
        <v>319</v>
      </c>
      <c r="C56" s="1" t="s">
        <v>1207</v>
      </c>
      <c r="D56" s="1" t="str">
        <f t="shared" si="0"/>
        <v xml:space="preserve"> </v>
      </c>
      <c r="E56" s="1">
        <f t="shared" si="5"/>
        <v>0</v>
      </c>
      <c r="F56" s="2">
        <v>408</v>
      </c>
      <c r="H56" s="1" t="s">
        <v>41</v>
      </c>
      <c r="I56" s="1" t="str">
        <f t="shared" si="1"/>
        <v xml:space="preserve"> </v>
      </c>
      <c r="J56" s="1">
        <f t="shared" si="2"/>
        <v>0</v>
      </c>
      <c r="K56" s="2">
        <v>497</v>
      </c>
      <c r="M56" s="1" t="s">
        <v>551</v>
      </c>
      <c r="N56" s="1" t="str">
        <f t="shared" si="3"/>
        <v xml:space="preserve"> </v>
      </c>
      <c r="O56" s="1">
        <f t="shared" si="4"/>
        <v>0</v>
      </c>
    </row>
    <row r="57" spans="1:15" ht="14.25" customHeight="1">
      <c r="A57" s="2">
        <v>320</v>
      </c>
      <c r="C57" s="1" t="s">
        <v>1089</v>
      </c>
      <c r="D57" s="1" t="str">
        <f t="shared" si="0"/>
        <v xml:space="preserve"> </v>
      </c>
      <c r="E57" s="1">
        <f t="shared" si="5"/>
        <v>0</v>
      </c>
      <c r="F57" s="2">
        <v>409</v>
      </c>
      <c r="H57" s="1" t="s">
        <v>468</v>
      </c>
      <c r="I57" s="1" t="str">
        <f t="shared" si="1"/>
        <v xml:space="preserve"> </v>
      </c>
      <c r="J57" s="1">
        <f t="shared" si="2"/>
        <v>0</v>
      </c>
      <c r="K57" s="2">
        <v>498</v>
      </c>
      <c r="M57" s="1" t="s">
        <v>681</v>
      </c>
      <c r="N57" s="1" t="str">
        <f t="shared" si="3"/>
        <v xml:space="preserve"> </v>
      </c>
      <c r="O57" s="1">
        <f t="shared" si="4"/>
        <v>0</v>
      </c>
    </row>
    <row r="58" spans="1:15" ht="14.25" customHeight="1">
      <c r="A58" s="2">
        <v>321</v>
      </c>
      <c r="C58" s="1" t="s">
        <v>642</v>
      </c>
      <c r="D58" s="1" t="str">
        <f t="shared" si="0"/>
        <v xml:space="preserve"> </v>
      </c>
      <c r="E58" s="1">
        <f t="shared" si="5"/>
        <v>0</v>
      </c>
      <c r="F58" s="2">
        <v>410</v>
      </c>
      <c r="H58" s="1" t="s">
        <v>980</v>
      </c>
      <c r="I58" s="1" t="str">
        <f t="shared" si="1"/>
        <v xml:space="preserve"> </v>
      </c>
      <c r="J58" s="1">
        <f t="shared" si="2"/>
        <v>0</v>
      </c>
      <c r="K58" s="2">
        <v>499</v>
      </c>
      <c r="M58" s="1" t="s">
        <v>987</v>
      </c>
      <c r="N58" s="1" t="str">
        <f t="shared" si="3"/>
        <v xml:space="preserve"> </v>
      </c>
      <c r="O58" s="1">
        <f t="shared" si="4"/>
        <v>0</v>
      </c>
    </row>
    <row r="59" spans="1:15" ht="14.25" customHeight="1">
      <c r="A59" s="2">
        <v>322</v>
      </c>
      <c r="C59" s="1" t="s">
        <v>833</v>
      </c>
      <c r="D59" s="1" t="str">
        <f t="shared" si="0"/>
        <v xml:space="preserve"> </v>
      </c>
      <c r="E59" s="1">
        <f t="shared" si="5"/>
        <v>0</v>
      </c>
      <c r="F59" s="2">
        <v>411</v>
      </c>
      <c r="H59" s="1" t="s">
        <v>818</v>
      </c>
      <c r="I59" s="1" t="str">
        <f t="shared" si="1"/>
        <v xml:space="preserve"> </v>
      </c>
      <c r="J59" s="1">
        <f t="shared" si="2"/>
        <v>0</v>
      </c>
      <c r="K59" s="2">
        <v>500</v>
      </c>
      <c r="M59" s="1" t="s">
        <v>1297</v>
      </c>
      <c r="N59" s="1" t="str">
        <f t="shared" si="3"/>
        <v xml:space="preserve"> </v>
      </c>
      <c r="O59" s="1">
        <f t="shared" si="4"/>
        <v>0</v>
      </c>
    </row>
    <row r="60" spans="1:15" ht="14.25" customHeight="1">
      <c r="A60" s="2">
        <v>323</v>
      </c>
      <c r="C60" s="1" t="s">
        <v>676</v>
      </c>
      <c r="D60" s="1" t="str">
        <f t="shared" si="0"/>
        <v xml:space="preserve"> </v>
      </c>
      <c r="E60" s="1">
        <f t="shared" si="5"/>
        <v>0</v>
      </c>
      <c r="F60" s="2">
        <v>412</v>
      </c>
      <c r="H60" s="1" t="s">
        <v>939</v>
      </c>
      <c r="I60" s="1" t="str">
        <f t="shared" si="1"/>
        <v xml:space="preserve"> </v>
      </c>
      <c r="J60" s="1">
        <f t="shared" si="2"/>
        <v>0</v>
      </c>
      <c r="K60" s="2">
        <v>501</v>
      </c>
      <c r="M60" s="1" t="s">
        <v>26</v>
      </c>
      <c r="N60" s="1" t="str">
        <f t="shared" si="3"/>
        <v xml:space="preserve"> </v>
      </c>
      <c r="O60" s="1">
        <f t="shared" si="4"/>
        <v>0</v>
      </c>
    </row>
    <row r="61" spans="1:15" ht="14.25" customHeight="1">
      <c r="A61" s="2">
        <v>324</v>
      </c>
      <c r="C61" s="1" t="s">
        <v>1823</v>
      </c>
      <c r="D61" s="1" t="str">
        <f t="shared" si="0"/>
        <v xml:space="preserve"> </v>
      </c>
      <c r="E61" s="1">
        <f t="shared" si="5"/>
        <v>0</v>
      </c>
      <c r="F61" s="2">
        <v>413</v>
      </c>
      <c r="H61" s="1" t="s">
        <v>889</v>
      </c>
      <c r="I61" s="1" t="str">
        <f t="shared" si="1"/>
        <v xml:space="preserve"> </v>
      </c>
      <c r="J61" s="1">
        <f t="shared" si="2"/>
        <v>0</v>
      </c>
      <c r="K61" s="2">
        <v>502</v>
      </c>
      <c r="M61" s="1" t="s">
        <v>1302</v>
      </c>
      <c r="N61" s="1" t="str">
        <f t="shared" si="3"/>
        <v xml:space="preserve"> </v>
      </c>
      <c r="O61" s="1">
        <f t="shared" si="4"/>
        <v>0</v>
      </c>
    </row>
    <row r="62" spans="1:15" ht="14.25" customHeight="1">
      <c r="A62" s="2">
        <v>325</v>
      </c>
      <c r="C62" s="1" t="s">
        <v>1564</v>
      </c>
      <c r="D62" s="1" t="str">
        <f t="shared" si="0"/>
        <v xml:space="preserve"> </v>
      </c>
      <c r="E62" s="1">
        <f t="shared" si="5"/>
        <v>0</v>
      </c>
      <c r="F62" s="2">
        <v>414</v>
      </c>
      <c r="H62" s="1" t="s">
        <v>751</v>
      </c>
      <c r="I62" s="1" t="str">
        <f t="shared" si="1"/>
        <v xml:space="preserve"> </v>
      </c>
      <c r="J62" s="1">
        <f t="shared" si="2"/>
        <v>0</v>
      </c>
      <c r="K62" s="2">
        <v>503</v>
      </c>
      <c r="M62" s="1" t="s">
        <v>1417</v>
      </c>
      <c r="N62" s="1" t="str">
        <f t="shared" si="3"/>
        <v xml:space="preserve"> </v>
      </c>
      <c r="O62" s="1">
        <f t="shared" si="4"/>
        <v>0</v>
      </c>
    </row>
    <row r="63" spans="1:15" ht="14.25" customHeight="1">
      <c r="A63" s="2">
        <v>326</v>
      </c>
      <c r="C63" s="1" t="s">
        <v>683</v>
      </c>
      <c r="D63" s="1" t="str">
        <f t="shared" si="0"/>
        <v xml:space="preserve"> </v>
      </c>
      <c r="E63" s="1">
        <f t="shared" si="5"/>
        <v>0</v>
      </c>
      <c r="F63" s="2">
        <v>415</v>
      </c>
      <c r="H63" s="1" t="s">
        <v>479</v>
      </c>
      <c r="I63" s="1" t="str">
        <f>IF(G63=""," ",IF(OR(G63="fertiliser",G63="fertilizer"),"√","×"))</f>
        <v xml:space="preserve"> </v>
      </c>
      <c r="J63" s="1">
        <f t="shared" si="2"/>
        <v>0</v>
      </c>
      <c r="K63" s="2">
        <v>504</v>
      </c>
      <c r="M63" s="1" t="s">
        <v>384</v>
      </c>
      <c r="N63" s="1" t="str">
        <f t="shared" si="3"/>
        <v xml:space="preserve"> </v>
      </c>
      <c r="O63" s="1">
        <f t="shared" si="4"/>
        <v>0</v>
      </c>
    </row>
    <row r="64" spans="1:15" ht="14.25" customHeight="1">
      <c r="A64" s="2">
        <v>327</v>
      </c>
      <c r="C64" s="1" t="s">
        <v>453</v>
      </c>
      <c r="D64" s="1" t="str">
        <f t="shared" si="0"/>
        <v xml:space="preserve"> </v>
      </c>
      <c r="E64" s="1">
        <f t="shared" si="5"/>
        <v>0</v>
      </c>
      <c r="F64" s="2">
        <v>416</v>
      </c>
      <c r="H64" s="1" t="s">
        <v>396</v>
      </c>
      <c r="I64" s="1" t="str">
        <f t="shared" si="1"/>
        <v xml:space="preserve"> </v>
      </c>
      <c r="J64" s="1">
        <f t="shared" si="2"/>
        <v>0</v>
      </c>
      <c r="K64" s="2">
        <v>505</v>
      </c>
      <c r="M64" s="1" t="s">
        <v>1201</v>
      </c>
      <c r="N64" s="1" t="str">
        <f t="shared" si="3"/>
        <v xml:space="preserve"> </v>
      </c>
      <c r="O64" s="1">
        <f t="shared" si="4"/>
        <v>0</v>
      </c>
    </row>
    <row r="65" spans="1:15" ht="14.25" customHeight="1">
      <c r="A65" s="2">
        <v>328</v>
      </c>
      <c r="C65" s="1" t="s">
        <v>112</v>
      </c>
      <c r="D65" s="1" t="str">
        <f t="shared" si="0"/>
        <v xml:space="preserve"> </v>
      </c>
      <c r="E65" s="1">
        <f t="shared" si="5"/>
        <v>0</v>
      </c>
      <c r="F65" s="2">
        <v>417</v>
      </c>
      <c r="H65" s="1" t="s">
        <v>302</v>
      </c>
      <c r="I65" s="1" t="str">
        <f>IF(G65=""," ",IF(OR(G65="flavour",G65="flavor"),"√","×"))</f>
        <v xml:space="preserve"> </v>
      </c>
      <c r="J65" s="1">
        <f t="shared" si="2"/>
        <v>0</v>
      </c>
      <c r="K65" s="2">
        <v>506</v>
      </c>
      <c r="M65" s="1" t="s">
        <v>217</v>
      </c>
      <c r="N65" s="1" t="str">
        <f t="shared" si="3"/>
        <v xml:space="preserve"> </v>
      </c>
      <c r="O65" s="1">
        <f t="shared" si="4"/>
        <v>0</v>
      </c>
    </row>
    <row r="66" spans="1:15" ht="14.25" customHeight="1">
      <c r="A66" s="2">
        <v>329</v>
      </c>
      <c r="C66" s="1" t="s">
        <v>429</v>
      </c>
      <c r="D66" s="1" t="str">
        <f t="shared" si="0"/>
        <v xml:space="preserve"> </v>
      </c>
      <c r="E66" s="1">
        <f t="shared" si="5"/>
        <v>0</v>
      </c>
      <c r="F66" s="2">
        <v>418</v>
      </c>
      <c r="H66" s="1" t="s">
        <v>1204</v>
      </c>
      <c r="I66" s="1" t="str">
        <f t="shared" si="1"/>
        <v xml:space="preserve"> </v>
      </c>
      <c r="J66" s="1">
        <f t="shared" si="2"/>
        <v>0</v>
      </c>
      <c r="K66" s="2">
        <v>507</v>
      </c>
      <c r="M66" s="1" t="s">
        <v>1087</v>
      </c>
      <c r="N66" s="1" t="str">
        <f t="shared" si="3"/>
        <v xml:space="preserve"> </v>
      </c>
      <c r="O66" s="1">
        <f t="shared" si="4"/>
        <v>0</v>
      </c>
    </row>
    <row r="67" spans="1:15" ht="14.25" customHeight="1">
      <c r="A67" s="2">
        <v>330</v>
      </c>
      <c r="C67" s="1" t="s">
        <v>849</v>
      </c>
      <c r="D67" s="1" t="str">
        <f t="shared" si="0"/>
        <v xml:space="preserve"> </v>
      </c>
      <c r="E67" s="1">
        <f t="shared" si="5"/>
        <v>0</v>
      </c>
      <c r="F67" s="2">
        <v>419</v>
      </c>
      <c r="H67" s="1" t="s">
        <v>120</v>
      </c>
      <c r="I67" s="1" t="str">
        <f t="shared" si="1"/>
        <v xml:space="preserve"> </v>
      </c>
      <c r="J67" s="1">
        <f t="shared" si="2"/>
        <v>0</v>
      </c>
      <c r="K67" s="2">
        <v>508</v>
      </c>
      <c r="M67" s="1" t="s">
        <v>1553</v>
      </c>
      <c r="N67" s="1" t="str">
        <f t="shared" si="3"/>
        <v xml:space="preserve"> </v>
      </c>
      <c r="O67" s="1">
        <f t="shared" si="4"/>
        <v>0</v>
      </c>
    </row>
    <row r="68" spans="1:15" ht="14.25" customHeight="1">
      <c r="A68" s="2">
        <v>331</v>
      </c>
      <c r="C68" s="1" t="s">
        <v>385</v>
      </c>
      <c r="D68" s="1" t="str">
        <f t="shared" ref="D68:D91" si="6">IF(B68=""," ",IF(B68=C68,"√","×"))</f>
        <v xml:space="preserve"> </v>
      </c>
      <c r="E68" s="1">
        <f t="shared" ref="E68:E91" si="7">IF(D68="√",1,0)</f>
        <v>0</v>
      </c>
      <c r="F68" s="2">
        <v>420</v>
      </c>
      <c r="H68" s="1" t="s">
        <v>1602</v>
      </c>
      <c r="I68" s="1" t="str">
        <f t="shared" ref="I68:I90" si="8">IF(G68=""," ",IF(G68=H68,"√","×"))</f>
        <v xml:space="preserve"> </v>
      </c>
      <c r="J68" s="1">
        <f t="shared" ref="J68:J90" si="9">IF(I68="√",1,0)</f>
        <v>0</v>
      </c>
      <c r="K68" s="2">
        <v>509</v>
      </c>
      <c r="M68" s="1" t="s">
        <v>206</v>
      </c>
      <c r="N68" s="1" t="str">
        <f t="shared" ref="N68:N88" si="10">IF(L68=""," ",IF(L68=M68,"√","×"))</f>
        <v xml:space="preserve"> </v>
      </c>
      <c r="O68" s="1">
        <f t="shared" ref="O68:O89" si="11">IF(N68="√",1,0)</f>
        <v>0</v>
      </c>
    </row>
    <row r="69" spans="1:15" ht="14.25" customHeight="1">
      <c r="A69" s="2">
        <v>332</v>
      </c>
      <c r="C69" s="1" t="s">
        <v>895</v>
      </c>
      <c r="D69" s="1" t="str">
        <f t="shared" si="6"/>
        <v xml:space="preserve"> </v>
      </c>
      <c r="E69" s="1">
        <f t="shared" si="7"/>
        <v>0</v>
      </c>
      <c r="F69" s="2">
        <v>421</v>
      </c>
      <c r="H69" s="1" t="s">
        <v>82</v>
      </c>
      <c r="I69" s="1" t="str">
        <f t="shared" si="8"/>
        <v xml:space="preserve"> </v>
      </c>
      <c r="J69" s="1">
        <f t="shared" si="9"/>
        <v>0</v>
      </c>
      <c r="K69" s="2">
        <v>510</v>
      </c>
      <c r="M69" s="1" t="s">
        <v>139</v>
      </c>
      <c r="N69" s="1" t="str">
        <f t="shared" si="10"/>
        <v xml:space="preserve"> </v>
      </c>
      <c r="O69" s="1">
        <f t="shared" si="11"/>
        <v>0</v>
      </c>
    </row>
    <row r="70" spans="1:15" ht="14.25" customHeight="1">
      <c r="A70" s="2">
        <v>333</v>
      </c>
      <c r="C70" s="1" t="s">
        <v>328</v>
      </c>
      <c r="D70" s="1" t="str">
        <f t="shared" si="6"/>
        <v xml:space="preserve"> </v>
      </c>
      <c r="E70" s="1">
        <f t="shared" si="7"/>
        <v>0</v>
      </c>
      <c r="F70" s="2">
        <v>422</v>
      </c>
      <c r="H70" s="1" t="s">
        <v>421</v>
      </c>
      <c r="I70" s="1" t="str">
        <f t="shared" si="8"/>
        <v xml:space="preserve"> </v>
      </c>
      <c r="J70" s="1">
        <f t="shared" si="9"/>
        <v>0</v>
      </c>
      <c r="K70" s="2">
        <v>511</v>
      </c>
      <c r="M70" s="1" t="s">
        <v>424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334</v>
      </c>
      <c r="C71" s="1" t="s">
        <v>677</v>
      </c>
      <c r="D71" s="1" t="str">
        <f t="shared" si="6"/>
        <v xml:space="preserve"> </v>
      </c>
      <c r="E71" s="1">
        <f t="shared" si="7"/>
        <v>0</v>
      </c>
      <c r="F71" s="2">
        <v>423</v>
      </c>
      <c r="H71" s="1" t="s">
        <v>292</v>
      </c>
      <c r="I71" s="1" t="str">
        <f t="shared" si="8"/>
        <v xml:space="preserve"> </v>
      </c>
      <c r="J71" s="1">
        <f t="shared" si="9"/>
        <v>0</v>
      </c>
      <c r="K71" s="2">
        <v>512</v>
      </c>
      <c r="M71" s="1" t="s">
        <v>407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335</v>
      </c>
      <c r="C72" s="1" t="s">
        <v>702</v>
      </c>
      <c r="D72" s="1" t="str">
        <f t="shared" si="6"/>
        <v xml:space="preserve"> </v>
      </c>
      <c r="E72" s="1">
        <f t="shared" si="7"/>
        <v>0</v>
      </c>
      <c r="F72" s="2">
        <v>424</v>
      </c>
      <c r="H72" s="1" t="s">
        <v>2391</v>
      </c>
      <c r="I72" s="1" t="str">
        <f t="shared" si="8"/>
        <v xml:space="preserve"> </v>
      </c>
      <c r="J72" s="1">
        <f t="shared" si="9"/>
        <v>0</v>
      </c>
      <c r="K72" s="2">
        <v>513</v>
      </c>
      <c r="M72" s="1" t="s">
        <v>473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336</v>
      </c>
      <c r="C73" s="1" t="s">
        <v>679</v>
      </c>
      <c r="D73" s="1" t="str">
        <f t="shared" si="6"/>
        <v xml:space="preserve"> </v>
      </c>
      <c r="E73" s="1">
        <f t="shared" si="7"/>
        <v>0</v>
      </c>
      <c r="F73" s="2">
        <v>425</v>
      </c>
      <c r="H73" s="1" t="s">
        <v>74</v>
      </c>
      <c r="I73" s="1" t="str">
        <f t="shared" si="8"/>
        <v xml:space="preserve"> </v>
      </c>
      <c r="J73" s="1">
        <f t="shared" si="9"/>
        <v>0</v>
      </c>
      <c r="K73" s="2">
        <v>514</v>
      </c>
      <c r="M73" s="1" t="s">
        <v>88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337</v>
      </c>
      <c r="C74" s="1" t="s">
        <v>610</v>
      </c>
      <c r="D74" s="1" t="str">
        <f t="shared" si="6"/>
        <v xml:space="preserve"> </v>
      </c>
      <c r="E74" s="1">
        <f t="shared" si="7"/>
        <v>0</v>
      </c>
      <c r="F74" s="2">
        <v>426</v>
      </c>
      <c r="H74" s="1" t="s">
        <v>381</v>
      </c>
      <c r="I74" s="1" t="str">
        <f t="shared" si="8"/>
        <v xml:space="preserve"> </v>
      </c>
      <c r="J74" s="1">
        <f t="shared" si="9"/>
        <v>0</v>
      </c>
      <c r="K74" s="2">
        <v>515</v>
      </c>
      <c r="M74" s="1" t="s">
        <v>1184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338</v>
      </c>
      <c r="C75" s="1" t="s">
        <v>1288</v>
      </c>
      <c r="D75" s="1" t="str">
        <f t="shared" si="6"/>
        <v xml:space="preserve"> </v>
      </c>
      <c r="E75" s="1">
        <f t="shared" si="7"/>
        <v>0</v>
      </c>
      <c r="F75" s="2">
        <v>427</v>
      </c>
      <c r="H75" s="1" t="s">
        <v>440</v>
      </c>
      <c r="I75" s="1" t="str">
        <f t="shared" si="8"/>
        <v xml:space="preserve"> </v>
      </c>
      <c r="J75" s="1">
        <f t="shared" si="9"/>
        <v>0</v>
      </c>
      <c r="K75" s="2">
        <v>516</v>
      </c>
      <c r="M75" s="1" t="s">
        <v>554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339</v>
      </c>
      <c r="C76" s="1" t="s">
        <v>125</v>
      </c>
      <c r="D76" s="1" t="str">
        <f t="shared" si="6"/>
        <v xml:space="preserve"> </v>
      </c>
      <c r="E76" s="1">
        <f t="shared" si="7"/>
        <v>0</v>
      </c>
      <c r="F76" s="2">
        <v>428</v>
      </c>
      <c r="H76" s="1" t="s">
        <v>1993</v>
      </c>
      <c r="I76" s="1" t="str">
        <f t="shared" si="8"/>
        <v xml:space="preserve"> </v>
      </c>
      <c r="J76" s="1">
        <f t="shared" si="9"/>
        <v>0</v>
      </c>
      <c r="K76" s="2">
        <v>517</v>
      </c>
      <c r="M76" s="1" t="s">
        <v>432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340</v>
      </c>
      <c r="C77" s="1" t="s">
        <v>504</v>
      </c>
      <c r="D77" s="1" t="str">
        <f t="shared" si="6"/>
        <v xml:space="preserve"> </v>
      </c>
      <c r="E77" s="1">
        <f t="shared" si="7"/>
        <v>0</v>
      </c>
      <c r="F77" s="2">
        <v>429</v>
      </c>
      <c r="H77" s="1" t="s">
        <v>205</v>
      </c>
      <c r="I77" s="1" t="str">
        <f t="shared" si="8"/>
        <v xml:space="preserve"> </v>
      </c>
      <c r="J77" s="1">
        <f t="shared" si="9"/>
        <v>0</v>
      </c>
      <c r="K77" s="2">
        <v>518</v>
      </c>
      <c r="M77" s="1" t="s">
        <v>10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341</v>
      </c>
      <c r="C78" s="1" t="s">
        <v>625</v>
      </c>
      <c r="D78" s="1" t="str">
        <f t="shared" si="6"/>
        <v xml:space="preserve"> </v>
      </c>
      <c r="E78" s="1">
        <f t="shared" si="7"/>
        <v>0</v>
      </c>
      <c r="F78" s="2">
        <v>430</v>
      </c>
      <c r="H78" s="1" t="s">
        <v>1285</v>
      </c>
      <c r="I78" s="1" t="str">
        <f t="shared" si="8"/>
        <v xml:space="preserve"> </v>
      </c>
      <c r="J78" s="1">
        <f t="shared" si="9"/>
        <v>0</v>
      </c>
      <c r="K78" s="2">
        <v>519</v>
      </c>
      <c r="M78" s="1" t="s">
        <v>893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342</v>
      </c>
      <c r="C79" s="1" t="s">
        <v>1336</v>
      </c>
      <c r="D79" s="1" t="str">
        <f t="shared" si="6"/>
        <v xml:space="preserve"> </v>
      </c>
      <c r="E79" s="1">
        <f t="shared" si="7"/>
        <v>0</v>
      </c>
      <c r="F79" s="2">
        <v>431</v>
      </c>
      <c r="H79" s="1" t="s">
        <v>660</v>
      </c>
      <c r="I79" s="1" t="str">
        <f t="shared" si="8"/>
        <v xml:space="preserve"> </v>
      </c>
      <c r="J79" s="1">
        <f t="shared" si="9"/>
        <v>0</v>
      </c>
      <c r="K79" s="2">
        <v>520</v>
      </c>
      <c r="M79" s="1" t="s">
        <v>1254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343</v>
      </c>
      <c r="C80" s="1" t="s">
        <v>147</v>
      </c>
      <c r="D80" s="1" t="str">
        <f t="shared" si="6"/>
        <v xml:space="preserve"> </v>
      </c>
      <c r="E80" s="1">
        <f t="shared" si="7"/>
        <v>0</v>
      </c>
      <c r="F80" s="2">
        <v>432</v>
      </c>
      <c r="H80" s="1" t="s">
        <v>1795</v>
      </c>
      <c r="I80" s="1" t="str">
        <f t="shared" si="8"/>
        <v xml:space="preserve"> </v>
      </c>
      <c r="J80" s="1">
        <f t="shared" si="9"/>
        <v>0</v>
      </c>
      <c r="K80" s="2">
        <v>521</v>
      </c>
      <c r="M80" s="1" t="s">
        <v>1141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344</v>
      </c>
      <c r="C81" s="1" t="s">
        <v>464</v>
      </c>
      <c r="D81" s="1" t="str">
        <f t="shared" si="6"/>
        <v xml:space="preserve"> </v>
      </c>
      <c r="E81" s="1">
        <f t="shared" si="7"/>
        <v>0</v>
      </c>
      <c r="F81" s="2">
        <v>433</v>
      </c>
      <c r="H81" s="1" t="s">
        <v>75</v>
      </c>
      <c r="I81" s="1" t="str">
        <f t="shared" si="8"/>
        <v xml:space="preserve"> </v>
      </c>
      <c r="J81" s="1">
        <f t="shared" si="9"/>
        <v>0</v>
      </c>
      <c r="K81" s="2">
        <v>522</v>
      </c>
      <c r="M81" s="1" t="s">
        <v>1889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345</v>
      </c>
      <c r="C82" s="1" t="s">
        <v>471</v>
      </c>
      <c r="D82" s="1" t="str">
        <f t="shared" si="6"/>
        <v xml:space="preserve"> </v>
      </c>
      <c r="E82" s="1">
        <f t="shared" si="7"/>
        <v>0</v>
      </c>
      <c r="F82" s="2">
        <v>434</v>
      </c>
      <c r="H82" s="1" t="s">
        <v>1552</v>
      </c>
      <c r="I82" s="1" t="str">
        <f t="shared" si="8"/>
        <v xml:space="preserve"> </v>
      </c>
      <c r="J82" s="1">
        <f t="shared" si="9"/>
        <v>0</v>
      </c>
      <c r="K82" s="2">
        <v>523</v>
      </c>
      <c r="M82" s="1" t="s">
        <v>2169</v>
      </c>
      <c r="N82" s="1" t="str">
        <f t="shared" si="10"/>
        <v xml:space="preserve"> </v>
      </c>
      <c r="O82" s="1">
        <f t="shared" si="11"/>
        <v>0</v>
      </c>
    </row>
    <row r="83" spans="1:15" ht="14.25" customHeight="1">
      <c r="A83" s="2">
        <v>346</v>
      </c>
      <c r="C83" s="1" t="s">
        <v>372</v>
      </c>
      <c r="D83" s="1" t="str">
        <f t="shared" si="6"/>
        <v xml:space="preserve"> </v>
      </c>
      <c r="E83" s="1">
        <f t="shared" si="7"/>
        <v>0</v>
      </c>
      <c r="F83" s="2">
        <v>435</v>
      </c>
      <c r="H83" s="1" t="s">
        <v>1941</v>
      </c>
      <c r="I83" s="1" t="str">
        <f t="shared" si="8"/>
        <v xml:space="preserve"> </v>
      </c>
      <c r="J83" s="1">
        <f t="shared" si="9"/>
        <v>0</v>
      </c>
      <c r="K83" s="2">
        <v>524</v>
      </c>
      <c r="M83" s="1" t="s">
        <v>163</v>
      </c>
      <c r="N83" s="1" t="str">
        <f t="shared" si="10"/>
        <v xml:space="preserve"> </v>
      </c>
      <c r="O83" s="1">
        <f t="shared" si="11"/>
        <v>0</v>
      </c>
    </row>
    <row r="84" spans="1:15" ht="14.25" customHeight="1">
      <c r="A84" s="2">
        <v>347</v>
      </c>
      <c r="C84" s="1" t="s">
        <v>491</v>
      </c>
      <c r="D84" s="1" t="str">
        <f t="shared" si="6"/>
        <v xml:space="preserve"> </v>
      </c>
      <c r="E84" s="1">
        <f t="shared" si="7"/>
        <v>0</v>
      </c>
      <c r="F84" s="2">
        <v>436</v>
      </c>
      <c r="H84" s="1" t="s">
        <v>686</v>
      </c>
      <c r="I84" s="1" t="str">
        <f t="shared" si="8"/>
        <v xml:space="preserve"> </v>
      </c>
      <c r="J84" s="1">
        <f t="shared" si="9"/>
        <v>0</v>
      </c>
      <c r="K84" s="2">
        <v>525</v>
      </c>
      <c r="M84" s="1" t="s">
        <v>976</v>
      </c>
      <c r="N84" s="1" t="str">
        <f t="shared" si="10"/>
        <v xml:space="preserve"> </v>
      </c>
      <c r="O84" s="1">
        <f t="shared" si="11"/>
        <v>0</v>
      </c>
    </row>
    <row r="85" spans="1:15" ht="14.25" customHeight="1">
      <c r="A85" s="2">
        <v>348</v>
      </c>
      <c r="C85" s="1" t="s">
        <v>233</v>
      </c>
      <c r="D85" s="1" t="str">
        <f t="shared" si="6"/>
        <v xml:space="preserve"> </v>
      </c>
      <c r="E85" s="1">
        <f t="shared" si="7"/>
        <v>0</v>
      </c>
      <c r="F85" s="2">
        <v>437</v>
      </c>
      <c r="H85" s="1" t="s">
        <v>1295</v>
      </c>
      <c r="I85" s="1" t="str">
        <f t="shared" si="8"/>
        <v xml:space="preserve"> </v>
      </c>
      <c r="J85" s="1">
        <f t="shared" si="9"/>
        <v>0</v>
      </c>
      <c r="K85" s="2">
        <v>526</v>
      </c>
      <c r="M85" s="1" t="s">
        <v>1331</v>
      </c>
      <c r="N85" s="1" t="str">
        <f t="shared" si="10"/>
        <v xml:space="preserve"> </v>
      </c>
      <c r="O85" s="1">
        <f t="shared" si="11"/>
        <v>0</v>
      </c>
    </row>
    <row r="86" spans="1:15" ht="14.25" customHeight="1">
      <c r="A86" s="2">
        <v>349</v>
      </c>
      <c r="C86" s="1" t="s">
        <v>1174</v>
      </c>
      <c r="D86" s="1" t="str">
        <f t="shared" si="6"/>
        <v xml:space="preserve"> </v>
      </c>
      <c r="E86" s="1">
        <f t="shared" si="7"/>
        <v>0</v>
      </c>
      <c r="F86" s="2">
        <v>438</v>
      </c>
      <c r="H86" s="1" t="s">
        <v>2178</v>
      </c>
      <c r="I86" s="1" t="str">
        <f>IF(G86=""," ",IF(OR(G86=H86, G86="licence"),"√","×"))</f>
        <v xml:space="preserve"> </v>
      </c>
      <c r="J86" s="1">
        <f t="shared" si="9"/>
        <v>0</v>
      </c>
      <c r="K86" s="2">
        <v>527</v>
      </c>
      <c r="M86" s="1" t="s">
        <v>619</v>
      </c>
      <c r="N86" s="1" t="str">
        <f t="shared" si="10"/>
        <v xml:space="preserve"> </v>
      </c>
      <c r="O86" s="1">
        <f t="shared" si="11"/>
        <v>0</v>
      </c>
    </row>
    <row r="87" spans="1:15" ht="14.25" customHeight="1">
      <c r="A87" s="2">
        <v>350</v>
      </c>
      <c r="C87" s="1" t="s">
        <v>179</v>
      </c>
      <c r="D87" s="1" t="str">
        <f t="shared" si="6"/>
        <v xml:space="preserve"> </v>
      </c>
      <c r="E87" s="1">
        <f t="shared" si="7"/>
        <v>0</v>
      </c>
      <c r="F87" s="2">
        <v>439</v>
      </c>
      <c r="H87" s="1" t="s">
        <v>1332</v>
      </c>
      <c r="I87" s="1" t="str">
        <f t="shared" si="8"/>
        <v xml:space="preserve"> </v>
      </c>
      <c r="J87" s="1">
        <f t="shared" si="9"/>
        <v>0</v>
      </c>
      <c r="K87" s="2">
        <v>528</v>
      </c>
      <c r="M87" s="1" t="s">
        <v>545</v>
      </c>
      <c r="N87" s="1" t="str">
        <f t="shared" si="10"/>
        <v xml:space="preserve"> </v>
      </c>
      <c r="O87" s="1">
        <f t="shared" si="11"/>
        <v>0</v>
      </c>
    </row>
    <row r="88" spans="1:15" ht="14.25" customHeight="1">
      <c r="A88" s="2">
        <v>351</v>
      </c>
      <c r="C88" s="1" t="s">
        <v>38</v>
      </c>
      <c r="D88" s="1" t="str">
        <f t="shared" si="6"/>
        <v xml:space="preserve"> </v>
      </c>
      <c r="E88" s="1">
        <f t="shared" si="7"/>
        <v>0</v>
      </c>
      <c r="F88" s="2">
        <v>440</v>
      </c>
      <c r="H88" s="1" t="s">
        <v>708</v>
      </c>
      <c r="I88" s="1" t="str">
        <f t="shared" si="8"/>
        <v xml:space="preserve"> </v>
      </c>
      <c r="J88" s="1">
        <f t="shared" si="9"/>
        <v>0</v>
      </c>
      <c r="K88" s="2">
        <v>529</v>
      </c>
      <c r="M88" s="1" t="s">
        <v>771</v>
      </c>
      <c r="N88" s="1" t="str">
        <f t="shared" si="10"/>
        <v xml:space="preserve"> </v>
      </c>
      <c r="O88" s="1">
        <f t="shared" si="11"/>
        <v>0</v>
      </c>
    </row>
    <row r="89" spans="1:15" ht="14.25" customHeight="1">
      <c r="A89" s="2">
        <v>352</v>
      </c>
      <c r="C89" s="1" t="s">
        <v>240</v>
      </c>
      <c r="D89" s="1" t="str">
        <f t="shared" si="6"/>
        <v xml:space="preserve"> </v>
      </c>
      <c r="E89" s="1">
        <f t="shared" si="7"/>
        <v>0</v>
      </c>
      <c r="F89" s="2">
        <v>441</v>
      </c>
      <c r="H89" s="1" t="s">
        <v>1144</v>
      </c>
      <c r="I89" s="1" t="str">
        <f t="shared" si="8"/>
        <v xml:space="preserve"> </v>
      </c>
      <c r="J89" s="1">
        <f t="shared" si="9"/>
        <v>0</v>
      </c>
      <c r="K89" s="2">
        <v>530</v>
      </c>
      <c r="M89" s="1" t="s">
        <v>1667</v>
      </c>
      <c r="N89" s="1" t="str">
        <f>IF(L89=""," ",IF(L89=M89,"√","×"))</f>
        <v xml:space="preserve"> </v>
      </c>
      <c r="O89" s="1">
        <f t="shared" si="11"/>
        <v>0</v>
      </c>
    </row>
    <row r="90" spans="1:15" ht="14.25" customHeight="1">
      <c r="A90" s="2">
        <v>353</v>
      </c>
      <c r="C90" s="1" t="s">
        <v>1176</v>
      </c>
      <c r="D90" s="1" t="str">
        <f t="shared" si="6"/>
        <v xml:space="preserve"> </v>
      </c>
      <c r="E90" s="1">
        <f t="shared" si="7"/>
        <v>0</v>
      </c>
      <c r="F90" s="2">
        <v>442</v>
      </c>
      <c r="H90" s="1" t="s">
        <v>130</v>
      </c>
      <c r="I90" s="1" t="str">
        <f t="shared" si="8"/>
        <v xml:space="preserve"> </v>
      </c>
      <c r="J90" s="1">
        <f t="shared" si="9"/>
        <v>0</v>
      </c>
    </row>
    <row r="91" spans="1:15" ht="14.25" customHeight="1">
      <c r="A91" s="2">
        <v>354</v>
      </c>
      <c r="C91" s="1" t="s">
        <v>410</v>
      </c>
      <c r="D91" s="1" t="str">
        <f t="shared" si="6"/>
        <v xml:space="preserve"> </v>
      </c>
      <c r="E91" s="1">
        <f t="shared" si="7"/>
        <v>0</v>
      </c>
      <c r="F91" s="2">
        <v>443</v>
      </c>
      <c r="H91" s="1" t="s">
        <v>792</v>
      </c>
      <c r="I91" s="1" t="str">
        <f>IF(G91=""," ",IF(G91=H91,"√","×"))</f>
        <v xml:space="preserve"> </v>
      </c>
      <c r="J91" s="1">
        <f>IF(I91="√",1,0)</f>
        <v>0</v>
      </c>
    </row>
    <row r="92" spans="1:15" ht="14.25" customHeight="1">
      <c r="E92">
        <f>SUM(E3:E91)</f>
        <v>0</v>
      </c>
      <c r="J92">
        <f>SUM(J3:J91)</f>
        <v>0</v>
      </c>
      <c r="O92">
        <f>SUM(O3:O91)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78D5-50CF-B349-8220-651A97490A99}">
  <dimension ref="A1:T92"/>
  <sheetViews>
    <sheetView workbookViewId="0"/>
  </sheetViews>
  <sheetFormatPr baseColWidth="10" defaultRowHeight="14.25" customHeight="1"/>
  <cols>
    <col min="1" max="1" width="6" style="2" customWidth="1"/>
    <col min="2" max="2" width="10.83203125" style="25"/>
    <col min="3" max="3" width="0" hidden="1" customWidth="1"/>
    <col min="5" max="5" width="0" hidden="1" customWidth="1"/>
    <col min="6" max="6" width="5.5" style="2" bestFit="1" customWidth="1"/>
    <col min="7" max="7" width="10.83203125" style="25"/>
    <col min="8" max="8" width="0" hidden="1" customWidth="1"/>
    <col min="10" max="10" width="0" hidden="1" customWidth="1"/>
    <col min="11" max="11" width="5.5" style="2" bestFit="1" customWidth="1"/>
    <col min="12" max="12" width="10.83203125" style="25"/>
    <col min="13" max="13" width="0" hidden="1" customWidth="1"/>
    <col min="15" max="15" width="0" hidden="1" customWidth="1"/>
    <col min="16" max="16" width="18.6640625" customWidth="1"/>
    <col min="17" max="17" width="21.5" customWidth="1"/>
  </cols>
  <sheetData>
    <row r="1" spans="1:20" ht="14.25" customHeight="1" thickBot="1">
      <c r="A1" s="15" t="s">
        <v>2676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8"/>
    </row>
    <row r="2" spans="1:20" ht="14.25" customHeight="1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20" ht="14.25" customHeight="1" thickBot="1">
      <c r="A3" s="2">
        <v>531</v>
      </c>
      <c r="C3" s="1" t="s">
        <v>1595</v>
      </c>
      <c r="D3" s="1" t="str">
        <f>IF(B3=""," ",IF(B3=C3,"√","×"))</f>
        <v xml:space="preserve"> </v>
      </c>
      <c r="E3" s="1">
        <f>IF(D3="√",1,0)</f>
        <v>0</v>
      </c>
      <c r="F3" s="2">
        <v>620</v>
      </c>
      <c r="H3" s="1" t="s">
        <v>769</v>
      </c>
      <c r="I3" s="1" t="str">
        <f>IF(G3=""," ",IF(G3=H3,"√","×"))</f>
        <v xml:space="preserve"> </v>
      </c>
      <c r="J3" s="1">
        <f>IF(I3="√",1,0)</f>
        <v>0</v>
      </c>
      <c r="K3" s="2">
        <v>709</v>
      </c>
      <c r="M3" s="1" t="s">
        <v>2306</v>
      </c>
      <c r="N3" s="1" t="str">
        <f>IF(L3=""," ",IF(L3=M3,"√","×"))</f>
        <v xml:space="preserve"> </v>
      </c>
      <c r="O3" s="1">
        <f>IF(N3="√",1,0)</f>
        <v>0</v>
      </c>
      <c r="P3" s="19" t="s">
        <v>2703</v>
      </c>
      <c r="Q3" s="20"/>
      <c r="R3" s="20"/>
      <c r="S3" s="20"/>
      <c r="T3" s="20"/>
    </row>
    <row r="4" spans="1:20" ht="14.25" customHeight="1">
      <c r="A4" s="2">
        <v>532</v>
      </c>
      <c r="C4" s="1" t="s">
        <v>1688</v>
      </c>
      <c r="D4" s="1" t="str">
        <f t="shared" ref="D4:D67" si="0">IF(B4=""," ",IF(B4=C4,"√","×"))</f>
        <v xml:space="preserve"> </v>
      </c>
      <c r="E4" s="1">
        <f t="shared" ref="E4:E67" si="1">IF(D4="√",1,0)</f>
        <v>0</v>
      </c>
      <c r="F4" s="2">
        <v>621</v>
      </c>
      <c r="H4" s="1" t="s">
        <v>458</v>
      </c>
      <c r="I4" s="1" t="str">
        <f t="shared" ref="I4:I67" si="2">IF(G4=""," ",IF(G4=H4,"√","×"))</f>
        <v xml:space="preserve"> </v>
      </c>
      <c r="J4" s="1">
        <f t="shared" ref="J4:J67" si="3">IF(I4="√",1,0)</f>
        <v>0</v>
      </c>
      <c r="K4" s="2">
        <v>710</v>
      </c>
      <c r="M4" s="1" t="s">
        <v>317</v>
      </c>
      <c r="N4" s="1" t="str">
        <f t="shared" ref="N4:N67" si="4">IF(L4=""," ",IF(L4=M4,"√","×"))</f>
        <v xml:space="preserve"> </v>
      </c>
      <c r="O4" s="1">
        <f t="shared" ref="O4:O67" si="5">IF(N4="√",1,0)</f>
        <v>0</v>
      </c>
      <c r="P4" s="6" t="s">
        <v>2699</v>
      </c>
      <c r="Q4" s="7">
        <v>262</v>
      </c>
    </row>
    <row r="5" spans="1:20" ht="14.25" customHeight="1">
      <c r="A5" s="2">
        <v>533</v>
      </c>
      <c r="C5" s="1" t="s">
        <v>943</v>
      </c>
      <c r="D5" s="1" t="str">
        <f t="shared" si="0"/>
        <v xml:space="preserve"> </v>
      </c>
      <c r="E5" s="1">
        <f t="shared" si="1"/>
        <v>0</v>
      </c>
      <c r="F5" s="2">
        <v>622</v>
      </c>
      <c r="H5" s="1" t="s">
        <v>1493</v>
      </c>
      <c r="I5" s="1" t="str">
        <f t="shared" si="2"/>
        <v xml:space="preserve"> </v>
      </c>
      <c r="J5" s="1">
        <f t="shared" si="3"/>
        <v>0</v>
      </c>
      <c r="K5" s="2">
        <v>711</v>
      </c>
      <c r="M5" s="1" t="s">
        <v>2453</v>
      </c>
      <c r="N5" s="1" t="str">
        <f t="shared" si="4"/>
        <v xml:space="preserve"> </v>
      </c>
      <c r="O5" s="1">
        <f t="shared" si="5"/>
        <v>0</v>
      </c>
      <c r="P5" s="8" t="s">
        <v>2700</v>
      </c>
      <c r="Q5" s="9">
        <f>$E$92+$J$92+$O$92</f>
        <v>0</v>
      </c>
    </row>
    <row r="6" spans="1:20" ht="14.25" customHeight="1" thickBot="1">
      <c r="A6" s="2">
        <v>534</v>
      </c>
      <c r="C6" s="1" t="s">
        <v>165</v>
      </c>
      <c r="D6" s="1" t="str">
        <f>IF(B6=""," ",IF(OR(B6="tyre",B6="tire"),"√","×"))</f>
        <v xml:space="preserve"> </v>
      </c>
      <c r="E6" s="1">
        <f t="shared" si="1"/>
        <v>0</v>
      </c>
      <c r="F6" s="2">
        <v>623</v>
      </c>
      <c r="H6" s="1" t="s">
        <v>2420</v>
      </c>
      <c r="I6" s="1" t="str">
        <f t="shared" si="2"/>
        <v xml:space="preserve"> </v>
      </c>
      <c r="J6" s="1">
        <f t="shared" si="3"/>
        <v>0</v>
      </c>
      <c r="K6" s="2">
        <v>712</v>
      </c>
      <c r="M6" s="1" t="s">
        <v>860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20" ht="14.25" customHeight="1">
      <c r="A7" s="2">
        <v>535</v>
      </c>
      <c r="C7" s="1" t="s">
        <v>219</v>
      </c>
      <c r="D7" s="1" t="str">
        <f t="shared" si="0"/>
        <v xml:space="preserve"> </v>
      </c>
      <c r="E7" s="1">
        <f>IF(D7="√",1,0)</f>
        <v>0</v>
      </c>
      <c r="F7" s="2">
        <v>624</v>
      </c>
      <c r="H7" s="1" t="s">
        <v>584</v>
      </c>
      <c r="I7" s="1" t="str">
        <f t="shared" si="2"/>
        <v xml:space="preserve"> </v>
      </c>
      <c r="J7" s="1">
        <f>IF(I7="√",1,0)</f>
        <v>0</v>
      </c>
      <c r="K7" s="2">
        <v>713</v>
      </c>
      <c r="M7" s="1" t="s">
        <v>1446</v>
      </c>
      <c r="N7" s="1" t="str">
        <f t="shared" si="4"/>
        <v xml:space="preserve"> </v>
      </c>
      <c r="O7" s="1">
        <f>IF(N7="√",1,0)</f>
        <v>0</v>
      </c>
    </row>
    <row r="8" spans="1:20" ht="14.25" customHeight="1">
      <c r="A8" s="2">
        <v>536</v>
      </c>
      <c r="C8" s="1" t="s">
        <v>741</v>
      </c>
      <c r="D8" s="1" t="str">
        <f t="shared" si="0"/>
        <v xml:space="preserve"> </v>
      </c>
      <c r="E8" s="1">
        <f t="shared" si="1"/>
        <v>0</v>
      </c>
      <c r="F8" s="2">
        <v>625</v>
      </c>
      <c r="H8" s="1" t="s">
        <v>1809</v>
      </c>
      <c r="I8" s="1" t="str">
        <f t="shared" si="2"/>
        <v xml:space="preserve"> </v>
      </c>
      <c r="J8" s="1">
        <f t="shared" si="3"/>
        <v>0</v>
      </c>
      <c r="K8" s="2">
        <v>714</v>
      </c>
      <c r="M8" s="1" t="s">
        <v>169</v>
      </c>
      <c r="N8" s="1" t="str">
        <f t="shared" si="4"/>
        <v xml:space="preserve"> </v>
      </c>
      <c r="O8" s="1">
        <f t="shared" si="5"/>
        <v>0</v>
      </c>
    </row>
    <row r="9" spans="1:20" ht="14.25" customHeight="1">
      <c r="A9" s="2">
        <v>537</v>
      </c>
      <c r="C9" s="1" t="s">
        <v>534</v>
      </c>
      <c r="D9" s="1" t="str">
        <f t="shared" si="0"/>
        <v xml:space="preserve"> </v>
      </c>
      <c r="E9" s="1">
        <f t="shared" si="1"/>
        <v>0</v>
      </c>
      <c r="F9" s="2">
        <v>626</v>
      </c>
      <c r="H9" s="1" t="s">
        <v>1426</v>
      </c>
      <c r="I9" s="1" t="str">
        <f t="shared" si="2"/>
        <v xml:space="preserve"> </v>
      </c>
      <c r="J9" s="1">
        <f t="shared" si="3"/>
        <v>0</v>
      </c>
      <c r="K9" s="2">
        <v>715</v>
      </c>
      <c r="M9" s="1" t="s">
        <v>1309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538</v>
      </c>
      <c r="C10" s="1" t="s">
        <v>1575</v>
      </c>
      <c r="D10" s="1" t="str">
        <f t="shared" si="0"/>
        <v xml:space="preserve"> </v>
      </c>
      <c r="E10" s="1">
        <f t="shared" si="1"/>
        <v>0</v>
      </c>
      <c r="F10" s="2">
        <v>627</v>
      </c>
      <c r="H10" s="1" t="s">
        <v>1681</v>
      </c>
      <c r="I10" s="1" t="str">
        <f t="shared" si="2"/>
        <v xml:space="preserve"> </v>
      </c>
      <c r="J10" s="1">
        <f t="shared" si="3"/>
        <v>0</v>
      </c>
      <c r="K10" s="2">
        <v>716</v>
      </c>
      <c r="M10" s="1" t="s">
        <v>312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539</v>
      </c>
      <c r="C11" s="1" t="s">
        <v>1572</v>
      </c>
      <c r="D11" s="1" t="str">
        <f t="shared" si="0"/>
        <v xml:space="preserve"> </v>
      </c>
      <c r="E11" s="1">
        <f t="shared" si="1"/>
        <v>0</v>
      </c>
      <c r="F11" s="2">
        <v>628</v>
      </c>
      <c r="H11" s="1" t="s">
        <v>639</v>
      </c>
      <c r="I11" s="1" t="str">
        <f t="shared" si="2"/>
        <v xml:space="preserve"> </v>
      </c>
      <c r="J11" s="1">
        <f t="shared" si="3"/>
        <v>0</v>
      </c>
      <c r="K11" s="2">
        <v>717</v>
      </c>
      <c r="M11" s="1" t="s">
        <v>1247</v>
      </c>
      <c r="N11" s="1" t="str">
        <f t="shared" si="4"/>
        <v xml:space="preserve"> </v>
      </c>
      <c r="O11" s="1">
        <f t="shared" si="5"/>
        <v>0</v>
      </c>
    </row>
    <row r="12" spans="1:20" ht="14.25" customHeight="1">
      <c r="A12" s="2">
        <v>540</v>
      </c>
      <c r="C12" s="1" t="s">
        <v>1643</v>
      </c>
      <c r="D12" s="1" t="str">
        <f t="shared" si="0"/>
        <v xml:space="preserve"> </v>
      </c>
      <c r="E12" s="1">
        <f t="shared" si="1"/>
        <v>0</v>
      </c>
      <c r="F12" s="2">
        <v>629</v>
      </c>
      <c r="H12" s="1" t="s">
        <v>1371</v>
      </c>
      <c r="I12" s="1" t="str">
        <f t="shared" si="2"/>
        <v xml:space="preserve"> </v>
      </c>
      <c r="J12" s="1">
        <f t="shared" si="3"/>
        <v>0</v>
      </c>
      <c r="K12" s="2">
        <v>718</v>
      </c>
      <c r="M12" s="1" t="s">
        <v>587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541</v>
      </c>
      <c r="C13" s="1" t="s">
        <v>371</v>
      </c>
      <c r="D13" s="1" t="str">
        <f t="shared" si="0"/>
        <v xml:space="preserve"> </v>
      </c>
      <c r="E13" s="1">
        <f t="shared" si="1"/>
        <v>0</v>
      </c>
      <c r="F13" s="2">
        <v>630</v>
      </c>
      <c r="H13" s="1" t="s">
        <v>255</v>
      </c>
      <c r="I13" s="1" t="str">
        <f t="shared" si="2"/>
        <v xml:space="preserve"> </v>
      </c>
      <c r="J13" s="1">
        <f t="shared" si="3"/>
        <v>0</v>
      </c>
      <c r="K13" s="2">
        <v>719</v>
      </c>
      <c r="M13" s="1" t="s">
        <v>594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542</v>
      </c>
      <c r="C14" s="1" t="s">
        <v>835</v>
      </c>
      <c r="D14" s="1" t="str">
        <f t="shared" si="0"/>
        <v xml:space="preserve"> </v>
      </c>
      <c r="E14" s="1">
        <f t="shared" si="1"/>
        <v>0</v>
      </c>
      <c r="F14" s="2">
        <v>631</v>
      </c>
      <c r="H14" s="1" t="s">
        <v>351</v>
      </c>
      <c r="I14" s="1" t="str">
        <f t="shared" si="2"/>
        <v xml:space="preserve"> </v>
      </c>
      <c r="J14" s="1">
        <f t="shared" si="3"/>
        <v>0</v>
      </c>
      <c r="K14" s="2">
        <v>720</v>
      </c>
      <c r="M14" s="1" t="s">
        <v>1423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543</v>
      </c>
      <c r="C15" s="1" t="s">
        <v>279</v>
      </c>
      <c r="D15" s="1" t="str">
        <f t="shared" si="0"/>
        <v xml:space="preserve"> </v>
      </c>
      <c r="E15" s="1">
        <f t="shared" si="1"/>
        <v>0</v>
      </c>
      <c r="F15" s="2">
        <v>632</v>
      </c>
      <c r="H15" s="1" t="s">
        <v>774</v>
      </c>
      <c r="I15" s="1" t="str">
        <f t="shared" si="2"/>
        <v xml:space="preserve"> </v>
      </c>
      <c r="J15" s="1">
        <f t="shared" si="3"/>
        <v>0</v>
      </c>
      <c r="K15" s="2">
        <v>721</v>
      </c>
      <c r="M15" s="1" t="s">
        <v>1563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544</v>
      </c>
      <c r="C16" s="1" t="s">
        <v>332</v>
      </c>
      <c r="D16" s="1" t="str">
        <f t="shared" si="0"/>
        <v xml:space="preserve"> </v>
      </c>
      <c r="E16" s="1">
        <f t="shared" si="1"/>
        <v>0</v>
      </c>
      <c r="F16" s="2">
        <v>633</v>
      </c>
      <c r="H16" s="1" t="s">
        <v>1703</v>
      </c>
      <c r="I16" s="1" t="str">
        <f t="shared" si="2"/>
        <v xml:space="preserve"> </v>
      </c>
      <c r="J16" s="1">
        <f t="shared" si="3"/>
        <v>0</v>
      </c>
      <c r="K16" s="2">
        <v>722</v>
      </c>
      <c r="M16" s="1" t="s">
        <v>1385</v>
      </c>
      <c r="N16" s="1" t="str">
        <f t="shared" si="4"/>
        <v xml:space="preserve"> </v>
      </c>
      <c r="O16" s="1">
        <f t="shared" si="5"/>
        <v>0</v>
      </c>
    </row>
    <row r="17" spans="1:15" ht="14.25" customHeight="1">
      <c r="A17" s="2">
        <v>545</v>
      </c>
      <c r="C17" s="1" t="s">
        <v>669</v>
      </c>
      <c r="D17" s="1" t="str">
        <f t="shared" si="0"/>
        <v xml:space="preserve"> </v>
      </c>
      <c r="E17" s="1">
        <f t="shared" si="1"/>
        <v>0</v>
      </c>
      <c r="F17" s="2">
        <v>634</v>
      </c>
      <c r="H17" s="1" t="s">
        <v>881</v>
      </c>
      <c r="I17" s="1" t="str">
        <f t="shared" si="2"/>
        <v xml:space="preserve"> </v>
      </c>
      <c r="J17" s="1">
        <f t="shared" si="3"/>
        <v>0</v>
      </c>
      <c r="K17" s="2">
        <v>723</v>
      </c>
      <c r="M17" s="1" t="s">
        <v>944</v>
      </c>
      <c r="N17" s="1" t="str">
        <f t="shared" si="4"/>
        <v xml:space="preserve"> </v>
      </c>
      <c r="O17" s="1">
        <f t="shared" si="5"/>
        <v>0</v>
      </c>
    </row>
    <row r="18" spans="1:15" ht="14.25" customHeight="1">
      <c r="A18" s="2">
        <v>546</v>
      </c>
      <c r="C18" s="1" t="s">
        <v>634</v>
      </c>
      <c r="D18" s="1" t="str">
        <f t="shared" si="0"/>
        <v xml:space="preserve"> </v>
      </c>
      <c r="E18" s="1">
        <f t="shared" si="1"/>
        <v>0</v>
      </c>
      <c r="F18" s="2">
        <v>635</v>
      </c>
      <c r="H18" s="1" t="s">
        <v>507</v>
      </c>
      <c r="I18" s="1" t="str">
        <f t="shared" si="2"/>
        <v xml:space="preserve"> </v>
      </c>
      <c r="J18" s="1">
        <f t="shared" si="3"/>
        <v>0</v>
      </c>
      <c r="K18" s="2">
        <v>724</v>
      </c>
      <c r="M18" s="1" t="s">
        <v>2437</v>
      </c>
      <c r="N18" s="1" t="str">
        <f t="shared" si="4"/>
        <v xml:space="preserve"> </v>
      </c>
      <c r="O18" s="1">
        <f t="shared" si="5"/>
        <v>0</v>
      </c>
    </row>
    <row r="19" spans="1:15" ht="14.25" customHeight="1">
      <c r="A19" s="2">
        <v>547</v>
      </c>
      <c r="C19" s="1" t="s">
        <v>387</v>
      </c>
      <c r="D19" s="1" t="str">
        <f t="shared" si="0"/>
        <v xml:space="preserve"> </v>
      </c>
      <c r="E19" s="1">
        <f t="shared" si="1"/>
        <v>0</v>
      </c>
      <c r="F19" s="2">
        <v>636</v>
      </c>
      <c r="H19" s="1" t="s">
        <v>287</v>
      </c>
      <c r="I19" s="1" t="str">
        <f t="shared" si="2"/>
        <v xml:space="preserve"> </v>
      </c>
      <c r="J19" s="1">
        <f t="shared" si="3"/>
        <v>0</v>
      </c>
      <c r="K19" s="2">
        <v>725</v>
      </c>
      <c r="M19" s="1" t="s">
        <v>403</v>
      </c>
      <c r="N19" s="1" t="str">
        <f t="shared" si="4"/>
        <v xml:space="preserve"> </v>
      </c>
      <c r="O19" s="1">
        <f t="shared" si="5"/>
        <v>0</v>
      </c>
    </row>
    <row r="20" spans="1:15" ht="14.25" customHeight="1">
      <c r="A20" s="2">
        <v>548</v>
      </c>
      <c r="C20" s="1" t="s">
        <v>1113</v>
      </c>
      <c r="D20" s="1" t="str">
        <f t="shared" si="0"/>
        <v xml:space="preserve"> </v>
      </c>
      <c r="E20" s="1">
        <f t="shared" si="1"/>
        <v>0</v>
      </c>
      <c r="F20" s="2">
        <v>637</v>
      </c>
      <c r="H20" s="1" t="s">
        <v>941</v>
      </c>
      <c r="I20" s="1" t="str">
        <f t="shared" si="2"/>
        <v xml:space="preserve"> </v>
      </c>
      <c r="J20" s="1">
        <f t="shared" si="3"/>
        <v>0</v>
      </c>
      <c r="K20" s="2">
        <v>726</v>
      </c>
      <c r="M20" s="1" t="s">
        <v>465</v>
      </c>
      <c r="N20" s="1" t="str">
        <f t="shared" si="4"/>
        <v xml:space="preserve"> </v>
      </c>
      <c r="O20" s="1">
        <f t="shared" si="5"/>
        <v>0</v>
      </c>
    </row>
    <row r="21" spans="1:15" ht="14.25" customHeight="1">
      <c r="A21" s="2">
        <v>549</v>
      </c>
      <c r="C21" s="1" t="s">
        <v>2302</v>
      </c>
      <c r="D21" s="1" t="str">
        <f t="shared" si="0"/>
        <v xml:space="preserve"> </v>
      </c>
      <c r="E21" s="1">
        <f t="shared" si="1"/>
        <v>0</v>
      </c>
      <c r="F21" s="2">
        <v>638</v>
      </c>
      <c r="H21" s="1" t="s">
        <v>2246</v>
      </c>
      <c r="I21" s="1" t="str">
        <f t="shared" si="2"/>
        <v xml:space="preserve"> </v>
      </c>
      <c r="J21" s="1">
        <f t="shared" si="3"/>
        <v>0</v>
      </c>
      <c r="K21" s="2">
        <v>727</v>
      </c>
      <c r="M21" s="1" t="s">
        <v>760</v>
      </c>
      <c r="N21" s="1" t="str">
        <f t="shared" si="4"/>
        <v xml:space="preserve"> </v>
      </c>
      <c r="O21" s="1">
        <f t="shared" si="5"/>
        <v>0</v>
      </c>
    </row>
    <row r="22" spans="1:15" ht="14.25" customHeight="1">
      <c r="A22" s="2">
        <v>550</v>
      </c>
      <c r="C22" s="1" t="s">
        <v>582</v>
      </c>
      <c r="D22" s="1" t="str">
        <f t="shared" si="0"/>
        <v xml:space="preserve"> </v>
      </c>
      <c r="E22" s="1">
        <f t="shared" si="1"/>
        <v>0</v>
      </c>
      <c r="F22" s="2">
        <v>639</v>
      </c>
      <c r="H22" s="1" t="s">
        <v>2496</v>
      </c>
      <c r="I22" s="1" t="str">
        <f t="shared" si="2"/>
        <v xml:space="preserve"> </v>
      </c>
      <c r="J22" s="1">
        <f t="shared" si="3"/>
        <v>0</v>
      </c>
      <c r="K22" s="2">
        <v>728</v>
      </c>
      <c r="M22" s="1" t="s">
        <v>334</v>
      </c>
      <c r="N22" s="1" t="str">
        <f t="shared" si="4"/>
        <v xml:space="preserve"> </v>
      </c>
      <c r="O22" s="1">
        <f t="shared" si="5"/>
        <v>0</v>
      </c>
    </row>
    <row r="23" spans="1:15" ht="14.25" customHeight="1">
      <c r="A23" s="2">
        <v>551</v>
      </c>
      <c r="C23" s="1" t="s">
        <v>341</v>
      </c>
      <c r="D23" s="1" t="str">
        <f t="shared" si="0"/>
        <v xml:space="preserve"> </v>
      </c>
      <c r="E23" s="1">
        <f t="shared" si="1"/>
        <v>0</v>
      </c>
      <c r="F23" s="2">
        <v>640</v>
      </c>
      <c r="H23" s="1" t="s">
        <v>538</v>
      </c>
      <c r="I23" s="1" t="str">
        <f t="shared" si="2"/>
        <v xml:space="preserve"> </v>
      </c>
      <c r="J23" s="1">
        <f t="shared" si="3"/>
        <v>0</v>
      </c>
      <c r="K23" s="2">
        <v>729</v>
      </c>
      <c r="M23" s="1" t="s">
        <v>1411</v>
      </c>
      <c r="N23" s="1" t="str">
        <f t="shared" si="4"/>
        <v xml:space="preserve"> </v>
      </c>
      <c r="O23" s="1">
        <f t="shared" si="5"/>
        <v>0</v>
      </c>
    </row>
    <row r="24" spans="1:15" ht="14.25" customHeight="1">
      <c r="A24" s="2">
        <v>552</v>
      </c>
      <c r="C24" s="1" t="s">
        <v>2047</v>
      </c>
      <c r="D24" s="1" t="str">
        <f t="shared" si="0"/>
        <v xml:space="preserve"> </v>
      </c>
      <c r="E24" s="1">
        <f t="shared" si="1"/>
        <v>0</v>
      </c>
      <c r="F24" s="2">
        <v>641</v>
      </c>
      <c r="H24" s="1" t="s">
        <v>1593</v>
      </c>
      <c r="I24" s="1" t="str">
        <f t="shared" si="2"/>
        <v xml:space="preserve"> </v>
      </c>
      <c r="J24" s="1">
        <f t="shared" si="3"/>
        <v>0</v>
      </c>
      <c r="K24" s="2">
        <v>730</v>
      </c>
      <c r="M24" s="1" t="s">
        <v>1967</v>
      </c>
      <c r="N24" s="1" t="str">
        <f t="shared" si="4"/>
        <v xml:space="preserve"> </v>
      </c>
      <c r="O24" s="1">
        <f t="shared" si="5"/>
        <v>0</v>
      </c>
    </row>
    <row r="25" spans="1:15" ht="14.25" customHeight="1">
      <c r="A25" s="2">
        <v>553</v>
      </c>
      <c r="C25" s="1" t="s">
        <v>852</v>
      </c>
      <c r="D25" s="1" t="str">
        <f t="shared" si="0"/>
        <v xml:space="preserve"> </v>
      </c>
      <c r="E25" s="1">
        <f t="shared" si="1"/>
        <v>0</v>
      </c>
      <c r="F25" s="2">
        <v>642</v>
      </c>
      <c r="H25" s="1" t="s">
        <v>1522</v>
      </c>
      <c r="I25" s="1" t="str">
        <f t="shared" si="2"/>
        <v xml:space="preserve"> </v>
      </c>
      <c r="J25" s="1">
        <f t="shared" si="3"/>
        <v>0</v>
      </c>
      <c r="K25" s="2">
        <v>731</v>
      </c>
      <c r="M25" s="1" t="s">
        <v>377</v>
      </c>
      <c r="N25" s="1" t="str">
        <f t="shared" si="4"/>
        <v xml:space="preserve"> </v>
      </c>
      <c r="O25" s="1">
        <f t="shared" si="5"/>
        <v>0</v>
      </c>
    </row>
    <row r="26" spans="1:15" ht="14.25" customHeight="1">
      <c r="A26" s="2">
        <v>554</v>
      </c>
      <c r="C26" s="1" t="s">
        <v>108</v>
      </c>
      <c r="D26" s="1" t="str">
        <f t="shared" si="0"/>
        <v xml:space="preserve"> </v>
      </c>
      <c r="E26" s="1">
        <f t="shared" si="1"/>
        <v>0</v>
      </c>
      <c r="F26" s="2">
        <v>643</v>
      </c>
      <c r="H26" s="1" t="s">
        <v>97</v>
      </c>
      <c r="I26" s="1" t="str">
        <f t="shared" si="2"/>
        <v xml:space="preserve"> </v>
      </c>
      <c r="J26" s="1">
        <f t="shared" si="3"/>
        <v>0</v>
      </c>
      <c r="K26" s="2">
        <v>732</v>
      </c>
      <c r="M26" s="1" t="s">
        <v>1001</v>
      </c>
      <c r="N26" s="1" t="str">
        <f t="shared" si="4"/>
        <v xml:space="preserve"> </v>
      </c>
      <c r="O26" s="1">
        <f t="shared" si="5"/>
        <v>0</v>
      </c>
    </row>
    <row r="27" spans="1:15" ht="14.25" customHeight="1">
      <c r="A27" s="2">
        <v>555</v>
      </c>
      <c r="C27" s="1" t="s">
        <v>2252</v>
      </c>
      <c r="D27" s="1" t="str">
        <f t="shared" si="0"/>
        <v xml:space="preserve"> </v>
      </c>
      <c r="E27" s="1">
        <f t="shared" si="1"/>
        <v>0</v>
      </c>
      <c r="F27" s="2">
        <v>644</v>
      </c>
      <c r="H27" s="1" t="s">
        <v>695</v>
      </c>
      <c r="I27" s="1" t="str">
        <f t="shared" si="2"/>
        <v xml:space="preserve"> </v>
      </c>
      <c r="J27" s="1">
        <f t="shared" si="3"/>
        <v>0</v>
      </c>
      <c r="K27" s="2">
        <v>733</v>
      </c>
      <c r="M27" s="1" t="s">
        <v>1013</v>
      </c>
      <c r="N27" s="1" t="str">
        <f t="shared" si="4"/>
        <v xml:space="preserve"> </v>
      </c>
      <c r="O27" s="1">
        <f t="shared" si="5"/>
        <v>0</v>
      </c>
    </row>
    <row r="28" spans="1:15" ht="14.25" customHeight="1">
      <c r="A28" s="2">
        <v>556</v>
      </c>
      <c r="C28" s="1" t="s">
        <v>142</v>
      </c>
      <c r="D28" s="1" t="str">
        <f t="shared" si="0"/>
        <v xml:space="preserve"> </v>
      </c>
      <c r="E28" s="1">
        <f t="shared" si="1"/>
        <v>0</v>
      </c>
      <c r="F28" s="2">
        <v>645</v>
      </c>
      <c r="H28" s="1" t="s">
        <v>710</v>
      </c>
      <c r="I28" s="1" t="str">
        <f t="shared" si="2"/>
        <v xml:space="preserve"> </v>
      </c>
      <c r="J28" s="1">
        <f t="shared" si="3"/>
        <v>0</v>
      </c>
      <c r="K28" s="2">
        <v>734</v>
      </c>
      <c r="M28" s="1" t="s">
        <v>1678</v>
      </c>
      <c r="N28" s="1" t="str">
        <f t="shared" si="4"/>
        <v xml:space="preserve"> </v>
      </c>
      <c r="O28" s="1">
        <f t="shared" si="5"/>
        <v>0</v>
      </c>
    </row>
    <row r="29" spans="1:15" ht="14.25" customHeight="1">
      <c r="A29" s="2">
        <v>557</v>
      </c>
      <c r="C29" s="1" t="s">
        <v>450</v>
      </c>
      <c r="D29" s="1" t="str">
        <f t="shared" si="0"/>
        <v xml:space="preserve"> </v>
      </c>
      <c r="E29" s="1">
        <f t="shared" si="1"/>
        <v>0</v>
      </c>
      <c r="F29" s="2">
        <v>646</v>
      </c>
      <c r="H29" s="1" t="s">
        <v>2463</v>
      </c>
      <c r="I29" s="1" t="str">
        <f t="shared" si="2"/>
        <v xml:space="preserve"> </v>
      </c>
      <c r="J29" s="1">
        <f t="shared" si="3"/>
        <v>0</v>
      </c>
      <c r="K29" s="2">
        <v>735</v>
      </c>
      <c r="M29" s="1" t="s">
        <v>365</v>
      </c>
      <c r="N29" s="1" t="str">
        <f t="shared" si="4"/>
        <v xml:space="preserve"> </v>
      </c>
      <c r="O29" s="1">
        <f t="shared" si="5"/>
        <v>0</v>
      </c>
    </row>
    <row r="30" spans="1:15" ht="14.25" customHeight="1">
      <c r="A30" s="2">
        <v>558</v>
      </c>
      <c r="C30" s="1" t="s">
        <v>566</v>
      </c>
      <c r="D30" s="1" t="str">
        <f t="shared" si="0"/>
        <v xml:space="preserve"> </v>
      </c>
      <c r="E30" s="1">
        <f t="shared" si="1"/>
        <v>0</v>
      </c>
      <c r="F30" s="2">
        <v>647</v>
      </c>
      <c r="H30" s="1" t="s">
        <v>2229</v>
      </c>
      <c r="I30" s="1" t="str">
        <f t="shared" si="2"/>
        <v xml:space="preserve"> </v>
      </c>
      <c r="J30" s="1">
        <f t="shared" si="3"/>
        <v>0</v>
      </c>
      <c r="K30" s="2">
        <v>736</v>
      </c>
      <c r="M30" s="1" t="s">
        <v>412</v>
      </c>
      <c r="N30" s="1" t="str">
        <f t="shared" si="4"/>
        <v xml:space="preserve"> </v>
      </c>
      <c r="O30" s="1">
        <f t="shared" si="5"/>
        <v>0</v>
      </c>
    </row>
    <row r="31" spans="1:15" ht="14.25" customHeight="1">
      <c r="A31" s="2">
        <v>559</v>
      </c>
      <c r="C31" s="1" t="s">
        <v>18</v>
      </c>
      <c r="D31" s="1" t="str">
        <f t="shared" si="0"/>
        <v xml:space="preserve"> </v>
      </c>
      <c r="E31" s="1">
        <f t="shared" si="1"/>
        <v>0</v>
      </c>
      <c r="F31" s="2">
        <v>648</v>
      </c>
      <c r="H31" s="1" t="s">
        <v>841</v>
      </c>
      <c r="I31" s="1" t="str">
        <f t="shared" si="2"/>
        <v xml:space="preserve"> </v>
      </c>
      <c r="J31" s="1">
        <f t="shared" si="3"/>
        <v>0</v>
      </c>
      <c r="K31" s="2">
        <v>737</v>
      </c>
      <c r="M31" s="1" t="s">
        <v>47</v>
      </c>
      <c r="N31" s="1" t="str">
        <f t="shared" si="4"/>
        <v xml:space="preserve"> </v>
      </c>
      <c r="O31" s="1">
        <f t="shared" si="5"/>
        <v>0</v>
      </c>
    </row>
    <row r="32" spans="1:15" ht="14.25" customHeight="1">
      <c r="A32" s="2">
        <v>560</v>
      </c>
      <c r="C32" s="1" t="s">
        <v>519</v>
      </c>
      <c r="D32" s="1" t="str">
        <f t="shared" si="0"/>
        <v xml:space="preserve"> </v>
      </c>
      <c r="E32" s="1">
        <f t="shared" si="1"/>
        <v>0</v>
      </c>
      <c r="F32" s="2">
        <v>649</v>
      </c>
      <c r="H32" s="1" t="s">
        <v>1521</v>
      </c>
      <c r="I32" s="1" t="str">
        <f t="shared" si="2"/>
        <v xml:space="preserve"> </v>
      </c>
      <c r="J32" s="1">
        <f t="shared" si="3"/>
        <v>0</v>
      </c>
      <c r="K32" s="2">
        <v>738</v>
      </c>
      <c r="M32" s="1" t="s">
        <v>638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561</v>
      </c>
      <c r="C33" s="1" t="s">
        <v>977</v>
      </c>
      <c r="D33" s="1" t="str">
        <f t="shared" si="0"/>
        <v xml:space="preserve"> </v>
      </c>
      <c r="E33" s="1">
        <f t="shared" si="1"/>
        <v>0</v>
      </c>
      <c r="F33" s="2">
        <v>650</v>
      </c>
      <c r="H33" s="1" t="s">
        <v>1093</v>
      </c>
      <c r="I33" s="1" t="str">
        <f t="shared" si="2"/>
        <v xml:space="preserve"> </v>
      </c>
      <c r="J33" s="1">
        <f t="shared" si="3"/>
        <v>0</v>
      </c>
      <c r="K33" s="2">
        <v>739</v>
      </c>
      <c r="M33" s="1" t="s">
        <v>203</v>
      </c>
      <c r="N33" s="1" t="str">
        <f t="shared" si="4"/>
        <v xml:space="preserve"> </v>
      </c>
      <c r="O33" s="1">
        <f t="shared" si="5"/>
        <v>0</v>
      </c>
    </row>
    <row r="34" spans="1:15" ht="14.25" customHeight="1">
      <c r="A34" s="2">
        <v>562</v>
      </c>
      <c r="C34" s="1" t="s">
        <v>400</v>
      </c>
      <c r="D34" s="1" t="str">
        <f t="shared" si="0"/>
        <v xml:space="preserve"> </v>
      </c>
      <c r="E34" s="1">
        <f t="shared" si="1"/>
        <v>0</v>
      </c>
      <c r="F34" s="2">
        <v>651</v>
      </c>
      <c r="H34" s="1" t="s">
        <v>1515</v>
      </c>
      <c r="I34" s="1" t="str">
        <f t="shared" si="2"/>
        <v xml:space="preserve"> </v>
      </c>
      <c r="J34" s="1">
        <f t="shared" si="3"/>
        <v>0</v>
      </c>
      <c r="K34" s="2">
        <v>740</v>
      </c>
      <c r="M34" s="1" t="s">
        <v>1340</v>
      </c>
      <c r="N34" s="1" t="str">
        <f t="shared" si="4"/>
        <v xml:space="preserve"> </v>
      </c>
      <c r="O34" s="1">
        <f t="shared" si="5"/>
        <v>0</v>
      </c>
    </row>
    <row r="35" spans="1:15" ht="14.25" customHeight="1">
      <c r="A35" s="2">
        <v>563</v>
      </c>
      <c r="C35" s="1" t="s">
        <v>1011</v>
      </c>
      <c r="D35" s="1" t="str">
        <f t="shared" si="0"/>
        <v xml:space="preserve"> </v>
      </c>
      <c r="E35" s="1">
        <f t="shared" si="1"/>
        <v>0</v>
      </c>
      <c r="F35" s="2">
        <v>652</v>
      </c>
      <c r="H35" s="1" t="s">
        <v>1407</v>
      </c>
      <c r="I35" s="1" t="str">
        <f t="shared" si="2"/>
        <v xml:space="preserve"> </v>
      </c>
      <c r="J35" s="1">
        <f t="shared" si="3"/>
        <v>0</v>
      </c>
      <c r="K35" s="2">
        <v>741</v>
      </c>
      <c r="M35" s="1" t="s">
        <v>798</v>
      </c>
      <c r="N35" s="1" t="str">
        <f t="shared" si="4"/>
        <v xml:space="preserve"> </v>
      </c>
      <c r="O35" s="1">
        <f t="shared" si="5"/>
        <v>0</v>
      </c>
    </row>
    <row r="36" spans="1:15" ht="14.25" customHeight="1">
      <c r="A36" s="2">
        <v>564</v>
      </c>
      <c r="C36" s="1" t="s">
        <v>1934</v>
      </c>
      <c r="D36" s="1" t="str">
        <f t="shared" si="0"/>
        <v xml:space="preserve"> </v>
      </c>
      <c r="E36" s="1">
        <f t="shared" si="1"/>
        <v>0</v>
      </c>
      <c r="F36" s="2">
        <v>653</v>
      </c>
      <c r="H36" s="1" t="s">
        <v>856</v>
      </c>
      <c r="I36" s="1" t="str">
        <f t="shared" si="2"/>
        <v xml:space="preserve"> </v>
      </c>
      <c r="J36" s="1">
        <f t="shared" si="3"/>
        <v>0</v>
      </c>
      <c r="K36" s="2">
        <v>742</v>
      </c>
      <c r="M36" s="1" t="s">
        <v>785</v>
      </c>
      <c r="N36" s="1" t="str">
        <f t="shared" si="4"/>
        <v xml:space="preserve"> </v>
      </c>
      <c r="O36" s="1">
        <f t="shared" si="5"/>
        <v>0</v>
      </c>
    </row>
    <row r="37" spans="1:15" ht="14.25" customHeight="1">
      <c r="A37" s="2">
        <v>565</v>
      </c>
      <c r="C37" s="1" t="s">
        <v>366</v>
      </c>
      <c r="D37" s="1" t="str">
        <f t="shared" si="0"/>
        <v xml:space="preserve"> </v>
      </c>
      <c r="E37" s="1">
        <f t="shared" si="1"/>
        <v>0</v>
      </c>
      <c r="F37" s="2">
        <v>654</v>
      </c>
      <c r="H37" s="1" t="s">
        <v>945</v>
      </c>
      <c r="I37" s="1" t="str">
        <f t="shared" si="2"/>
        <v xml:space="preserve"> </v>
      </c>
      <c r="J37" s="1">
        <f t="shared" si="3"/>
        <v>0</v>
      </c>
      <c r="K37" s="2">
        <v>743</v>
      </c>
      <c r="M37" s="1" t="s">
        <v>521</v>
      </c>
      <c r="N37" s="1" t="str">
        <f t="shared" si="4"/>
        <v xml:space="preserve"> </v>
      </c>
      <c r="O37" s="1">
        <f t="shared" si="5"/>
        <v>0</v>
      </c>
    </row>
    <row r="38" spans="1:15" ht="14.25" customHeight="1">
      <c r="A38" s="2">
        <v>566</v>
      </c>
      <c r="C38" s="1" t="s">
        <v>1278</v>
      </c>
      <c r="D38" s="1" t="str">
        <f t="shared" si="0"/>
        <v xml:space="preserve"> </v>
      </c>
      <c r="E38" s="1">
        <f t="shared" si="1"/>
        <v>0</v>
      </c>
      <c r="F38" s="2">
        <v>655</v>
      </c>
      <c r="H38" s="1" t="s">
        <v>1354</v>
      </c>
      <c r="I38" s="1" t="str">
        <f t="shared" si="2"/>
        <v xml:space="preserve"> </v>
      </c>
      <c r="J38" s="1">
        <f t="shared" si="3"/>
        <v>0</v>
      </c>
      <c r="K38" s="2">
        <v>744</v>
      </c>
      <c r="M38" s="1" t="s">
        <v>1606</v>
      </c>
      <c r="N38" s="1" t="str">
        <f t="shared" si="4"/>
        <v xml:space="preserve"> </v>
      </c>
      <c r="O38" s="1">
        <f t="shared" si="5"/>
        <v>0</v>
      </c>
    </row>
    <row r="39" spans="1:15" ht="14.25" customHeight="1">
      <c r="A39" s="2">
        <v>567</v>
      </c>
      <c r="C39" s="1" t="s">
        <v>618</v>
      </c>
      <c r="D39" s="1" t="str">
        <f t="shared" si="0"/>
        <v xml:space="preserve"> </v>
      </c>
      <c r="E39" s="1">
        <f t="shared" si="1"/>
        <v>0</v>
      </c>
      <c r="F39" s="2">
        <v>656</v>
      </c>
      <c r="H39" s="1" t="s">
        <v>1875</v>
      </c>
      <c r="I39" s="1" t="str">
        <f t="shared" si="2"/>
        <v xml:space="preserve"> </v>
      </c>
      <c r="J39" s="1">
        <f t="shared" si="3"/>
        <v>0</v>
      </c>
      <c r="K39" s="2">
        <v>745</v>
      </c>
      <c r="M39" s="1" t="s">
        <v>717</v>
      </c>
      <c r="N39" s="1" t="str">
        <f t="shared" si="4"/>
        <v xml:space="preserve"> </v>
      </c>
      <c r="O39" s="1">
        <f t="shared" si="5"/>
        <v>0</v>
      </c>
    </row>
    <row r="40" spans="1:15" ht="14.25" customHeight="1">
      <c r="A40" s="2">
        <v>568</v>
      </c>
      <c r="C40" s="1" t="s">
        <v>678</v>
      </c>
      <c r="D40" s="1" t="str">
        <f t="shared" si="0"/>
        <v xml:space="preserve"> </v>
      </c>
      <c r="E40" s="1">
        <f t="shared" si="1"/>
        <v>0</v>
      </c>
      <c r="F40" s="2">
        <v>657</v>
      </c>
      <c r="H40" s="1" t="s">
        <v>72</v>
      </c>
      <c r="I40" s="1" t="str">
        <f t="shared" si="2"/>
        <v xml:space="preserve"> </v>
      </c>
      <c r="J40" s="1">
        <f t="shared" si="3"/>
        <v>0</v>
      </c>
      <c r="K40" s="2">
        <v>746</v>
      </c>
      <c r="M40" s="1" t="s">
        <v>216</v>
      </c>
      <c r="N40" s="1" t="str">
        <f t="shared" si="4"/>
        <v xml:space="preserve"> </v>
      </c>
      <c r="O40" s="1">
        <f t="shared" si="5"/>
        <v>0</v>
      </c>
    </row>
    <row r="41" spans="1:15" ht="14.25" customHeight="1">
      <c r="A41" s="2">
        <v>569</v>
      </c>
      <c r="C41" s="1" t="s">
        <v>629</v>
      </c>
      <c r="D41" s="1" t="str">
        <f t="shared" si="0"/>
        <v xml:space="preserve"> </v>
      </c>
      <c r="E41" s="1">
        <f t="shared" si="1"/>
        <v>0</v>
      </c>
      <c r="F41" s="2">
        <v>658</v>
      </c>
      <c r="H41" s="1" t="s">
        <v>1190</v>
      </c>
      <c r="I41" s="1" t="str">
        <f t="shared" si="2"/>
        <v xml:space="preserve"> </v>
      </c>
      <c r="J41" s="1">
        <f t="shared" si="3"/>
        <v>0</v>
      </c>
      <c r="K41" s="2">
        <v>747</v>
      </c>
      <c r="M41" s="1" t="s">
        <v>2061</v>
      </c>
      <c r="N41" s="1" t="str">
        <f t="shared" si="4"/>
        <v xml:space="preserve"> </v>
      </c>
      <c r="O41" s="1">
        <f t="shared" si="5"/>
        <v>0</v>
      </c>
    </row>
    <row r="42" spans="1:15" ht="14.25" customHeight="1">
      <c r="A42" s="2">
        <v>570</v>
      </c>
      <c r="C42" s="1" t="s">
        <v>1587</v>
      </c>
      <c r="D42" s="1" t="str">
        <f t="shared" si="0"/>
        <v xml:space="preserve"> </v>
      </c>
      <c r="E42" s="1">
        <f t="shared" si="1"/>
        <v>0</v>
      </c>
      <c r="F42" s="2">
        <v>659</v>
      </c>
      <c r="H42" s="1" t="s">
        <v>2448</v>
      </c>
      <c r="I42" s="1" t="str">
        <f t="shared" si="2"/>
        <v xml:space="preserve"> </v>
      </c>
      <c r="J42" s="1">
        <f t="shared" si="3"/>
        <v>0</v>
      </c>
      <c r="K42" s="2">
        <v>748</v>
      </c>
      <c r="M42" s="1" t="s">
        <v>2416</v>
      </c>
      <c r="N42" s="1" t="str">
        <f t="shared" si="4"/>
        <v xml:space="preserve"> </v>
      </c>
      <c r="O42" s="1">
        <f t="shared" si="5"/>
        <v>0</v>
      </c>
    </row>
    <row r="43" spans="1:15" ht="14.25" customHeight="1">
      <c r="A43" s="2">
        <v>571</v>
      </c>
      <c r="C43" s="1" t="s">
        <v>20</v>
      </c>
      <c r="D43" s="1" t="str">
        <f t="shared" si="0"/>
        <v xml:space="preserve"> </v>
      </c>
      <c r="E43" s="1">
        <f t="shared" si="1"/>
        <v>0</v>
      </c>
      <c r="F43" s="2">
        <v>660</v>
      </c>
      <c r="H43" s="1" t="s">
        <v>724</v>
      </c>
      <c r="I43" s="1" t="str">
        <f t="shared" si="2"/>
        <v xml:space="preserve"> </v>
      </c>
      <c r="J43" s="1">
        <f t="shared" si="3"/>
        <v>0</v>
      </c>
      <c r="K43" s="2">
        <v>749</v>
      </c>
      <c r="M43" s="1" t="s">
        <v>1222</v>
      </c>
      <c r="N43" s="1" t="str">
        <f t="shared" si="4"/>
        <v xml:space="preserve"> </v>
      </c>
      <c r="O43" s="1">
        <f t="shared" si="5"/>
        <v>0</v>
      </c>
    </row>
    <row r="44" spans="1:15" ht="14.25" customHeight="1">
      <c r="A44" s="2">
        <v>572</v>
      </c>
      <c r="C44" s="1" t="s">
        <v>127</v>
      </c>
      <c r="D44" s="1" t="str">
        <f t="shared" si="0"/>
        <v xml:space="preserve"> </v>
      </c>
      <c r="E44" s="1">
        <f t="shared" si="1"/>
        <v>0</v>
      </c>
      <c r="F44" s="2">
        <v>661</v>
      </c>
      <c r="H44" s="1" t="s">
        <v>1246</v>
      </c>
      <c r="I44" s="1" t="str">
        <f t="shared" si="2"/>
        <v xml:space="preserve"> </v>
      </c>
      <c r="J44" s="1">
        <f t="shared" si="3"/>
        <v>0</v>
      </c>
      <c r="K44" s="2">
        <v>750</v>
      </c>
      <c r="M44" s="1" t="s">
        <v>516</v>
      </c>
      <c r="N44" s="1" t="str">
        <f t="shared" si="4"/>
        <v xml:space="preserve"> </v>
      </c>
      <c r="O44" s="1">
        <f t="shared" si="5"/>
        <v>0</v>
      </c>
    </row>
    <row r="45" spans="1:15" ht="14.25" customHeight="1">
      <c r="A45" s="2">
        <v>573</v>
      </c>
      <c r="C45" s="1" t="s">
        <v>1693</v>
      </c>
      <c r="D45" s="1" t="str">
        <f t="shared" si="0"/>
        <v xml:space="preserve"> </v>
      </c>
      <c r="E45" s="1">
        <f t="shared" si="1"/>
        <v>0</v>
      </c>
      <c r="F45" s="2">
        <v>662</v>
      </c>
      <c r="H45" s="1" t="s">
        <v>37</v>
      </c>
      <c r="I45" s="1" t="str">
        <f t="shared" si="2"/>
        <v xml:space="preserve"> </v>
      </c>
      <c r="J45" s="1">
        <f t="shared" si="3"/>
        <v>0</v>
      </c>
      <c r="K45" s="2">
        <v>751</v>
      </c>
      <c r="M45" s="1" t="s">
        <v>1471</v>
      </c>
      <c r="N45" s="1" t="str">
        <f t="shared" si="4"/>
        <v xml:space="preserve"> </v>
      </c>
      <c r="O45" s="1">
        <f t="shared" si="5"/>
        <v>0</v>
      </c>
    </row>
    <row r="46" spans="1:15" ht="14.25" customHeight="1">
      <c r="A46" s="2">
        <v>574</v>
      </c>
      <c r="C46" s="1" t="s">
        <v>2429</v>
      </c>
      <c r="D46" s="1" t="str">
        <f t="shared" si="0"/>
        <v xml:space="preserve"> </v>
      </c>
      <c r="E46" s="1">
        <f t="shared" si="1"/>
        <v>0</v>
      </c>
      <c r="F46" s="2">
        <v>663</v>
      </c>
      <c r="H46" s="1" t="s">
        <v>505</v>
      </c>
      <c r="I46" s="1" t="str">
        <f t="shared" si="2"/>
        <v xml:space="preserve"> </v>
      </c>
      <c r="J46" s="1">
        <f t="shared" si="3"/>
        <v>0</v>
      </c>
      <c r="K46" s="2">
        <v>752</v>
      </c>
      <c r="M46" s="1" t="s">
        <v>1536</v>
      </c>
      <c r="N46" s="1" t="str">
        <f t="shared" si="4"/>
        <v xml:space="preserve"> </v>
      </c>
      <c r="O46" s="1">
        <f t="shared" si="5"/>
        <v>0</v>
      </c>
    </row>
    <row r="47" spans="1:15" ht="14.25" customHeight="1">
      <c r="A47" s="2">
        <v>575</v>
      </c>
      <c r="C47" s="1" t="s">
        <v>333</v>
      </c>
      <c r="D47" s="1" t="str">
        <f t="shared" si="0"/>
        <v xml:space="preserve"> </v>
      </c>
      <c r="E47" s="1">
        <f t="shared" si="1"/>
        <v>0</v>
      </c>
      <c r="F47" s="2">
        <v>664</v>
      </c>
      <c r="H47" s="1" t="s">
        <v>1384</v>
      </c>
      <c r="I47" s="1" t="str">
        <f t="shared" si="2"/>
        <v xml:space="preserve"> </v>
      </c>
      <c r="J47" s="1">
        <f t="shared" si="3"/>
        <v>0</v>
      </c>
      <c r="K47" s="2">
        <v>753</v>
      </c>
      <c r="M47" s="1" t="s">
        <v>1630</v>
      </c>
      <c r="N47" s="1" t="str">
        <f t="shared" si="4"/>
        <v xml:space="preserve"> </v>
      </c>
      <c r="O47" s="1">
        <f t="shared" si="5"/>
        <v>0</v>
      </c>
    </row>
    <row r="48" spans="1:15" ht="14.25" customHeight="1">
      <c r="A48" s="2">
        <v>576</v>
      </c>
      <c r="C48" s="1" t="s">
        <v>1524</v>
      </c>
      <c r="D48" s="1" t="str">
        <f t="shared" si="0"/>
        <v xml:space="preserve"> </v>
      </c>
      <c r="E48" s="1">
        <f t="shared" si="1"/>
        <v>0</v>
      </c>
      <c r="F48" s="2">
        <v>665</v>
      </c>
      <c r="H48" s="1" t="s">
        <v>1938</v>
      </c>
      <c r="I48" s="1" t="str">
        <f t="shared" si="2"/>
        <v xml:space="preserve"> </v>
      </c>
      <c r="J48" s="1">
        <f t="shared" si="3"/>
        <v>0</v>
      </c>
      <c r="K48" s="2">
        <v>754</v>
      </c>
      <c r="M48" s="1" t="s">
        <v>896</v>
      </c>
      <c r="N48" s="1" t="str">
        <f t="shared" si="4"/>
        <v xml:space="preserve"> </v>
      </c>
      <c r="O48" s="1">
        <f t="shared" si="5"/>
        <v>0</v>
      </c>
    </row>
    <row r="49" spans="1:15" ht="14.25" customHeight="1">
      <c r="A49" s="2">
        <v>577</v>
      </c>
      <c r="C49" s="1" t="s">
        <v>187</v>
      </c>
      <c r="D49" s="1" t="str">
        <f t="shared" si="0"/>
        <v xml:space="preserve"> </v>
      </c>
      <c r="E49" s="1">
        <f t="shared" si="1"/>
        <v>0</v>
      </c>
      <c r="F49" s="2">
        <v>666</v>
      </c>
      <c r="H49" s="1" t="s">
        <v>1027</v>
      </c>
      <c r="I49" s="1" t="str">
        <f t="shared" si="2"/>
        <v xml:space="preserve"> </v>
      </c>
      <c r="J49" s="1">
        <f t="shared" si="3"/>
        <v>0</v>
      </c>
      <c r="K49" s="2">
        <v>755</v>
      </c>
      <c r="M49" s="1" t="s">
        <v>356</v>
      </c>
      <c r="N49" s="1" t="str">
        <f t="shared" si="4"/>
        <v xml:space="preserve"> </v>
      </c>
      <c r="O49" s="1">
        <f t="shared" si="5"/>
        <v>0</v>
      </c>
    </row>
    <row r="50" spans="1:15" ht="14.25" customHeight="1">
      <c r="A50" s="2">
        <v>578</v>
      </c>
      <c r="C50" s="1" t="s">
        <v>535</v>
      </c>
      <c r="D50" s="1" t="str">
        <f t="shared" si="0"/>
        <v xml:space="preserve"> </v>
      </c>
      <c r="E50" s="1">
        <f t="shared" si="1"/>
        <v>0</v>
      </c>
      <c r="F50" s="2">
        <v>667</v>
      </c>
      <c r="H50" s="1" t="s">
        <v>1622</v>
      </c>
      <c r="I50" s="1" t="str">
        <f t="shared" si="2"/>
        <v xml:space="preserve"> </v>
      </c>
      <c r="J50" s="1">
        <f t="shared" si="3"/>
        <v>0</v>
      </c>
      <c r="K50" s="2">
        <v>756</v>
      </c>
      <c r="M50" s="1" t="s">
        <v>1616</v>
      </c>
      <c r="N50" s="1" t="str">
        <f t="shared" si="4"/>
        <v xml:space="preserve"> </v>
      </c>
      <c r="O50" s="1">
        <f t="shared" si="5"/>
        <v>0</v>
      </c>
    </row>
    <row r="51" spans="1:15" ht="14.25" customHeight="1">
      <c r="A51" s="2">
        <v>579</v>
      </c>
      <c r="C51" s="1" t="s">
        <v>1812</v>
      </c>
      <c r="D51" s="1" t="str">
        <f t="shared" si="0"/>
        <v xml:space="preserve"> </v>
      </c>
      <c r="E51" s="1">
        <f t="shared" si="1"/>
        <v>0</v>
      </c>
      <c r="F51" s="2">
        <v>668</v>
      </c>
      <c r="H51" s="1" t="s">
        <v>1797</v>
      </c>
      <c r="I51" s="1" t="str">
        <f t="shared" si="2"/>
        <v xml:space="preserve"> </v>
      </c>
      <c r="J51" s="1">
        <f t="shared" si="3"/>
        <v>0</v>
      </c>
      <c r="K51" s="2">
        <v>757</v>
      </c>
      <c r="M51" s="1" t="s">
        <v>1597</v>
      </c>
      <c r="N51" s="1" t="str">
        <f t="shared" si="4"/>
        <v xml:space="preserve"> </v>
      </c>
      <c r="O51" s="1">
        <f t="shared" si="5"/>
        <v>0</v>
      </c>
    </row>
    <row r="52" spans="1:15" ht="14.25" customHeight="1">
      <c r="A52" s="2">
        <v>580</v>
      </c>
      <c r="C52" s="1" t="s">
        <v>1783</v>
      </c>
      <c r="D52" s="1" t="str">
        <f t="shared" si="0"/>
        <v xml:space="preserve"> </v>
      </c>
      <c r="E52" s="1">
        <f t="shared" si="1"/>
        <v>0</v>
      </c>
      <c r="F52" s="2">
        <v>669</v>
      </c>
      <c r="H52" s="1" t="s">
        <v>745</v>
      </c>
      <c r="I52" s="1" t="str">
        <f t="shared" si="2"/>
        <v xml:space="preserve"> </v>
      </c>
      <c r="J52" s="1">
        <f t="shared" si="3"/>
        <v>0</v>
      </c>
      <c r="K52" s="2">
        <v>758</v>
      </c>
      <c r="M52" s="1" t="s">
        <v>409</v>
      </c>
      <c r="N52" s="1" t="str">
        <f t="shared" si="4"/>
        <v xml:space="preserve"> </v>
      </c>
      <c r="O52" s="1">
        <f t="shared" si="5"/>
        <v>0</v>
      </c>
    </row>
    <row r="53" spans="1:15" ht="14.25" customHeight="1">
      <c r="A53" s="2">
        <v>581</v>
      </c>
      <c r="C53" s="1" t="s">
        <v>1680</v>
      </c>
      <c r="D53" s="1" t="str">
        <f t="shared" si="0"/>
        <v xml:space="preserve"> </v>
      </c>
      <c r="E53" s="1">
        <f t="shared" si="1"/>
        <v>0</v>
      </c>
      <c r="F53" s="2">
        <v>670</v>
      </c>
      <c r="H53" s="1" t="s">
        <v>643</v>
      </c>
      <c r="I53" s="1" t="str">
        <f t="shared" si="2"/>
        <v xml:space="preserve"> </v>
      </c>
      <c r="J53" s="1">
        <f t="shared" si="3"/>
        <v>0</v>
      </c>
      <c r="K53" s="2">
        <v>759</v>
      </c>
      <c r="M53" s="1" t="s">
        <v>927</v>
      </c>
      <c r="N53" s="1" t="str">
        <f t="shared" si="4"/>
        <v xml:space="preserve"> </v>
      </c>
      <c r="O53" s="1">
        <f t="shared" si="5"/>
        <v>0</v>
      </c>
    </row>
    <row r="54" spans="1:15" ht="14.25" customHeight="1">
      <c r="A54" s="2">
        <v>582</v>
      </c>
      <c r="C54" s="1" t="s">
        <v>670</v>
      </c>
      <c r="D54" s="1" t="str">
        <f t="shared" si="0"/>
        <v xml:space="preserve"> </v>
      </c>
      <c r="E54" s="1">
        <f t="shared" si="1"/>
        <v>0</v>
      </c>
      <c r="F54" s="2">
        <v>671</v>
      </c>
      <c r="H54" s="1" t="s">
        <v>1076</v>
      </c>
      <c r="I54" s="1" t="str">
        <f t="shared" si="2"/>
        <v xml:space="preserve"> </v>
      </c>
      <c r="J54" s="1">
        <f t="shared" si="3"/>
        <v>0</v>
      </c>
      <c r="K54" s="2">
        <v>760</v>
      </c>
      <c r="M54" s="1" t="s">
        <v>95</v>
      </c>
      <c r="N54" s="1" t="str">
        <f t="shared" si="4"/>
        <v xml:space="preserve"> </v>
      </c>
      <c r="O54" s="1">
        <f t="shared" si="5"/>
        <v>0</v>
      </c>
    </row>
    <row r="55" spans="1:15" ht="14.25" customHeight="1">
      <c r="A55" s="2">
        <v>583</v>
      </c>
      <c r="C55" s="1" t="s">
        <v>1227</v>
      </c>
      <c r="D55" s="1" t="str">
        <f t="shared" si="0"/>
        <v xml:space="preserve"> </v>
      </c>
      <c r="E55" s="1">
        <f t="shared" si="1"/>
        <v>0</v>
      </c>
      <c r="F55" s="2">
        <v>672</v>
      </c>
      <c r="H55" s="1" t="s">
        <v>375</v>
      </c>
      <c r="I55" s="1" t="str">
        <f t="shared" si="2"/>
        <v xml:space="preserve"> </v>
      </c>
      <c r="J55" s="1">
        <f t="shared" si="3"/>
        <v>0</v>
      </c>
      <c r="K55" s="2">
        <v>761</v>
      </c>
      <c r="M55" s="1" t="s">
        <v>1054</v>
      </c>
      <c r="N55" s="1" t="str">
        <f t="shared" si="4"/>
        <v xml:space="preserve"> </v>
      </c>
      <c r="O55" s="1">
        <f t="shared" si="5"/>
        <v>0</v>
      </c>
    </row>
    <row r="56" spans="1:15" ht="14.25" customHeight="1">
      <c r="A56" s="2">
        <v>584</v>
      </c>
      <c r="C56" s="1" t="s">
        <v>707</v>
      </c>
      <c r="D56" s="1" t="str">
        <f t="shared" si="0"/>
        <v xml:space="preserve"> </v>
      </c>
      <c r="E56" s="1">
        <f t="shared" si="1"/>
        <v>0</v>
      </c>
      <c r="F56" s="2">
        <v>673</v>
      </c>
      <c r="H56" s="1" t="s">
        <v>2028</v>
      </c>
      <c r="I56" s="1" t="str">
        <f t="shared" si="2"/>
        <v xml:space="preserve"> </v>
      </c>
      <c r="J56" s="1">
        <f t="shared" si="3"/>
        <v>0</v>
      </c>
      <c r="K56" s="2">
        <v>762</v>
      </c>
      <c r="M56" s="1" t="s">
        <v>73</v>
      </c>
      <c r="N56" s="1" t="str">
        <f t="shared" si="4"/>
        <v xml:space="preserve"> </v>
      </c>
      <c r="O56" s="1">
        <f t="shared" si="5"/>
        <v>0</v>
      </c>
    </row>
    <row r="57" spans="1:15" ht="14.25" customHeight="1">
      <c r="A57" s="2">
        <v>585</v>
      </c>
      <c r="C57" s="1" t="s">
        <v>2057</v>
      </c>
      <c r="D57" s="1" t="str">
        <f>IF(B57=""," ",IF(OR(B57="centre",B57="center"),"√","×"))</f>
        <v xml:space="preserve"> </v>
      </c>
      <c r="E57" s="1">
        <f t="shared" si="1"/>
        <v>0</v>
      </c>
      <c r="F57" s="2">
        <v>674</v>
      </c>
      <c r="H57" s="1" t="s">
        <v>1609</v>
      </c>
      <c r="I57" s="1" t="str">
        <f t="shared" si="2"/>
        <v xml:space="preserve"> </v>
      </c>
      <c r="J57" s="1">
        <f t="shared" si="3"/>
        <v>0</v>
      </c>
      <c r="K57" s="2">
        <v>763</v>
      </c>
      <c r="M57" s="1" t="s">
        <v>1729</v>
      </c>
      <c r="N57" s="1" t="str">
        <f t="shared" si="4"/>
        <v xml:space="preserve"> </v>
      </c>
      <c r="O57" s="1">
        <f t="shared" si="5"/>
        <v>0</v>
      </c>
    </row>
    <row r="58" spans="1:15" ht="14.25" customHeight="1">
      <c r="A58" s="2">
        <v>586</v>
      </c>
      <c r="C58" s="1" t="s">
        <v>53</v>
      </c>
      <c r="D58" s="1" t="str">
        <f t="shared" si="0"/>
        <v xml:space="preserve"> </v>
      </c>
      <c r="E58" s="1">
        <f t="shared" si="1"/>
        <v>0</v>
      </c>
      <c r="F58" s="2">
        <v>675</v>
      </c>
      <c r="H58" s="1" t="s">
        <v>1580</v>
      </c>
      <c r="I58" s="1" t="str">
        <f t="shared" si="2"/>
        <v xml:space="preserve"> </v>
      </c>
      <c r="J58" s="1">
        <f t="shared" si="3"/>
        <v>0</v>
      </c>
      <c r="K58" s="2">
        <v>764</v>
      </c>
      <c r="M58" s="1" t="s">
        <v>1835</v>
      </c>
      <c r="N58" s="1" t="str">
        <f t="shared" si="4"/>
        <v xml:space="preserve"> </v>
      </c>
      <c r="O58" s="1">
        <f t="shared" si="5"/>
        <v>0</v>
      </c>
    </row>
    <row r="59" spans="1:15" ht="14.25" customHeight="1">
      <c r="A59" s="2">
        <v>587</v>
      </c>
      <c r="C59" s="1" t="s">
        <v>763</v>
      </c>
      <c r="D59" s="1" t="str">
        <f t="shared" si="0"/>
        <v xml:space="preserve"> </v>
      </c>
      <c r="E59" s="1">
        <f t="shared" si="1"/>
        <v>0</v>
      </c>
      <c r="F59" s="2">
        <v>676</v>
      </c>
      <c r="H59" s="1" t="s">
        <v>2038</v>
      </c>
      <c r="I59" s="1" t="str">
        <f t="shared" si="2"/>
        <v xml:space="preserve"> </v>
      </c>
      <c r="J59" s="1">
        <f t="shared" si="3"/>
        <v>0</v>
      </c>
      <c r="K59" s="2">
        <v>765</v>
      </c>
      <c r="M59" s="1" t="s">
        <v>778</v>
      </c>
      <c r="N59" s="1" t="str">
        <f t="shared" si="4"/>
        <v xml:space="preserve"> </v>
      </c>
      <c r="O59" s="1">
        <f t="shared" si="5"/>
        <v>0</v>
      </c>
    </row>
    <row r="60" spans="1:15" ht="14.25" customHeight="1">
      <c r="A60" s="2">
        <v>588</v>
      </c>
      <c r="C60" s="1" t="s">
        <v>585</v>
      </c>
      <c r="D60" s="1" t="str">
        <f t="shared" si="0"/>
        <v xml:space="preserve"> </v>
      </c>
      <c r="E60" s="1">
        <f t="shared" si="1"/>
        <v>0</v>
      </c>
      <c r="F60" s="2">
        <v>677</v>
      </c>
      <c r="H60" s="1" t="s">
        <v>756</v>
      </c>
      <c r="I60" s="1" t="str">
        <f t="shared" si="2"/>
        <v xml:space="preserve"> </v>
      </c>
      <c r="J60" s="1">
        <f t="shared" si="3"/>
        <v>0</v>
      </c>
      <c r="K60" s="2">
        <v>766</v>
      </c>
      <c r="M60" s="1" t="s">
        <v>336</v>
      </c>
      <c r="N60" s="1" t="str">
        <f t="shared" si="4"/>
        <v xml:space="preserve"> </v>
      </c>
      <c r="O60" s="1">
        <f t="shared" si="5"/>
        <v>0</v>
      </c>
    </row>
    <row r="61" spans="1:15" ht="14.25" customHeight="1">
      <c r="A61" s="2">
        <v>589</v>
      </c>
      <c r="C61" s="1" t="s">
        <v>208</v>
      </c>
      <c r="D61" s="1" t="str">
        <f t="shared" si="0"/>
        <v xml:space="preserve"> </v>
      </c>
      <c r="E61" s="1">
        <f t="shared" si="1"/>
        <v>0</v>
      </c>
      <c r="F61" s="2">
        <v>678</v>
      </c>
      <c r="H61" s="1" t="s">
        <v>1691</v>
      </c>
      <c r="I61" s="1" t="str">
        <f t="shared" si="2"/>
        <v xml:space="preserve"> </v>
      </c>
      <c r="J61" s="1">
        <f t="shared" si="3"/>
        <v>0</v>
      </c>
      <c r="K61" s="2">
        <v>767</v>
      </c>
      <c r="M61" s="1" t="s">
        <v>438</v>
      </c>
      <c r="N61" s="1" t="str">
        <f t="shared" si="4"/>
        <v xml:space="preserve"> </v>
      </c>
      <c r="O61" s="1">
        <f t="shared" si="5"/>
        <v>0</v>
      </c>
    </row>
    <row r="62" spans="1:15" ht="14.25" customHeight="1">
      <c r="A62" s="2">
        <v>590</v>
      </c>
      <c r="C62" s="1" t="s">
        <v>935</v>
      </c>
      <c r="D62" s="1" t="str">
        <f t="shared" si="0"/>
        <v xml:space="preserve"> </v>
      </c>
      <c r="E62" s="1">
        <f t="shared" si="1"/>
        <v>0</v>
      </c>
      <c r="F62" s="2">
        <v>679</v>
      </c>
      <c r="H62" s="1" t="s">
        <v>56</v>
      </c>
      <c r="I62" s="1" t="str">
        <f t="shared" si="2"/>
        <v xml:space="preserve"> </v>
      </c>
      <c r="J62" s="1">
        <f t="shared" si="3"/>
        <v>0</v>
      </c>
      <c r="K62" s="2">
        <v>768</v>
      </c>
      <c r="M62" s="1" t="s">
        <v>897</v>
      </c>
      <c r="N62" s="1" t="str">
        <f t="shared" si="4"/>
        <v xml:space="preserve"> </v>
      </c>
      <c r="O62" s="1">
        <f t="shared" si="5"/>
        <v>0</v>
      </c>
    </row>
    <row r="63" spans="1:15" ht="14.25" customHeight="1">
      <c r="A63" s="2">
        <v>591</v>
      </c>
      <c r="C63" s="1" t="s">
        <v>1022</v>
      </c>
      <c r="D63" s="1" t="str">
        <f t="shared" si="0"/>
        <v xml:space="preserve"> </v>
      </c>
      <c r="E63" s="1">
        <f t="shared" si="1"/>
        <v>0</v>
      </c>
      <c r="F63" s="2">
        <v>680</v>
      </c>
      <c r="H63" s="1" t="s">
        <v>2248</v>
      </c>
      <c r="I63" s="1" t="str">
        <f t="shared" si="2"/>
        <v xml:space="preserve"> </v>
      </c>
      <c r="J63" s="1">
        <f t="shared" si="3"/>
        <v>0</v>
      </c>
      <c r="K63" s="2">
        <v>769</v>
      </c>
      <c r="M63" s="1" t="s">
        <v>1674</v>
      </c>
      <c r="N63" s="1" t="str">
        <f t="shared" si="4"/>
        <v xml:space="preserve"> </v>
      </c>
      <c r="O63" s="1">
        <f t="shared" si="5"/>
        <v>0</v>
      </c>
    </row>
    <row r="64" spans="1:15" ht="14.25" customHeight="1">
      <c r="A64" s="2">
        <v>592</v>
      </c>
      <c r="C64" s="1" t="s">
        <v>684</v>
      </c>
      <c r="D64" s="1" t="str">
        <f t="shared" si="0"/>
        <v xml:space="preserve"> </v>
      </c>
      <c r="E64" s="1">
        <f t="shared" si="1"/>
        <v>0</v>
      </c>
      <c r="F64" s="2">
        <v>681</v>
      </c>
      <c r="H64" s="1" t="s">
        <v>122</v>
      </c>
      <c r="I64" s="1" t="str">
        <f t="shared" si="2"/>
        <v xml:space="preserve"> </v>
      </c>
      <c r="J64" s="1">
        <f t="shared" si="3"/>
        <v>0</v>
      </c>
      <c r="K64" s="2">
        <v>770</v>
      </c>
      <c r="M64" s="1" t="s">
        <v>1873</v>
      </c>
      <c r="N64" s="1" t="str">
        <f t="shared" si="4"/>
        <v xml:space="preserve"> </v>
      </c>
      <c r="O64" s="1">
        <f t="shared" si="5"/>
        <v>0</v>
      </c>
    </row>
    <row r="65" spans="1:15" ht="14.25" customHeight="1">
      <c r="A65" s="2">
        <v>593</v>
      </c>
      <c r="C65" s="1" t="s">
        <v>241</v>
      </c>
      <c r="D65" s="1" t="str">
        <f t="shared" si="0"/>
        <v xml:space="preserve"> </v>
      </c>
      <c r="E65" s="1">
        <f t="shared" si="1"/>
        <v>0</v>
      </c>
      <c r="F65" s="2">
        <v>682</v>
      </c>
      <c r="H65" s="1" t="s">
        <v>123</v>
      </c>
      <c r="I65" s="1" t="str">
        <f t="shared" si="2"/>
        <v xml:space="preserve"> </v>
      </c>
      <c r="J65" s="1">
        <f t="shared" si="3"/>
        <v>0</v>
      </c>
      <c r="K65" s="2">
        <v>771</v>
      </c>
      <c r="M65" s="1" t="s">
        <v>280</v>
      </c>
      <c r="N65" s="1" t="str">
        <f t="shared" si="4"/>
        <v xml:space="preserve"> </v>
      </c>
      <c r="O65" s="1">
        <f t="shared" si="5"/>
        <v>0</v>
      </c>
    </row>
    <row r="66" spans="1:15" ht="14.25" customHeight="1">
      <c r="A66" s="2">
        <v>594</v>
      </c>
      <c r="C66" s="1" t="s">
        <v>359</v>
      </c>
      <c r="D66" s="1" t="str">
        <f t="shared" si="0"/>
        <v xml:space="preserve"> </v>
      </c>
      <c r="E66" s="1">
        <f t="shared" si="1"/>
        <v>0</v>
      </c>
      <c r="F66" s="2">
        <v>683</v>
      </c>
      <c r="H66" s="1" t="s">
        <v>1656</v>
      </c>
      <c r="I66" s="1" t="str">
        <f t="shared" si="2"/>
        <v xml:space="preserve"> </v>
      </c>
      <c r="J66" s="1">
        <f t="shared" si="3"/>
        <v>0</v>
      </c>
      <c r="K66" s="2">
        <v>772</v>
      </c>
      <c r="M66" s="1" t="s">
        <v>912</v>
      </c>
      <c r="N66" s="1" t="str">
        <f t="shared" si="4"/>
        <v xml:space="preserve"> </v>
      </c>
      <c r="O66" s="1">
        <f t="shared" si="5"/>
        <v>0</v>
      </c>
    </row>
    <row r="67" spans="1:15" ht="14.25" customHeight="1">
      <c r="A67" s="2">
        <v>595</v>
      </c>
      <c r="C67" s="1" t="s">
        <v>640</v>
      </c>
      <c r="D67" s="1" t="str">
        <f t="shared" si="0"/>
        <v xml:space="preserve"> </v>
      </c>
      <c r="E67" s="1">
        <f t="shared" si="1"/>
        <v>0</v>
      </c>
      <c r="F67" s="2">
        <v>684</v>
      </c>
      <c r="H67" s="1" t="s">
        <v>815</v>
      </c>
      <c r="I67" s="1" t="str">
        <f t="shared" si="2"/>
        <v xml:space="preserve"> </v>
      </c>
      <c r="J67" s="1">
        <f t="shared" si="3"/>
        <v>0</v>
      </c>
      <c r="K67" s="2">
        <v>773</v>
      </c>
      <c r="M67" s="1" t="s">
        <v>470</v>
      </c>
      <c r="N67" s="1" t="str">
        <f t="shared" si="4"/>
        <v xml:space="preserve"> </v>
      </c>
      <c r="O67" s="1">
        <f t="shared" si="5"/>
        <v>0</v>
      </c>
    </row>
    <row r="68" spans="1:15" ht="14.25" customHeight="1">
      <c r="A68" s="2">
        <v>596</v>
      </c>
      <c r="C68" s="1" t="s">
        <v>2209</v>
      </c>
      <c r="D68" s="1" t="str">
        <f t="shared" ref="D68:D91" si="6">IF(B68=""," ",IF(B68=C68,"√","×"))</f>
        <v xml:space="preserve"> </v>
      </c>
      <c r="E68" s="1">
        <f t="shared" ref="E68:E91" si="7">IF(D68="√",1,0)</f>
        <v>0</v>
      </c>
      <c r="F68" s="2">
        <v>685</v>
      </c>
      <c r="H68" s="1" t="s">
        <v>2123</v>
      </c>
      <c r="I68" s="1" t="str">
        <f t="shared" ref="I68:I91" si="8">IF(G68=""," ",IF(G68=H68,"√","×"))</f>
        <v xml:space="preserve"> </v>
      </c>
      <c r="J68" s="1">
        <f t="shared" ref="J68:J91" si="9">IF(I68="√",1,0)</f>
        <v>0</v>
      </c>
      <c r="K68" s="2">
        <v>774</v>
      </c>
      <c r="M68" s="1" t="s">
        <v>204</v>
      </c>
      <c r="N68" s="1" t="str">
        <f t="shared" ref="N68:N86" si="10">IF(L68=""," ",IF(L68=M68,"√","×"))</f>
        <v xml:space="preserve"> </v>
      </c>
      <c r="O68" s="1">
        <f t="shared" ref="O68:O86" si="11">IF(N68="√",1,0)</f>
        <v>0</v>
      </c>
    </row>
    <row r="69" spans="1:15" ht="14.25" customHeight="1">
      <c r="A69" s="2">
        <v>597</v>
      </c>
      <c r="C69" s="1" t="s">
        <v>476</v>
      </c>
      <c r="D69" s="1" t="str">
        <f t="shared" si="6"/>
        <v xml:space="preserve"> </v>
      </c>
      <c r="E69" s="1">
        <f t="shared" si="7"/>
        <v>0</v>
      </c>
      <c r="F69" s="2">
        <v>686</v>
      </c>
      <c r="H69" s="1" t="s">
        <v>1525</v>
      </c>
      <c r="I69" s="1" t="str">
        <f t="shared" si="8"/>
        <v xml:space="preserve"> </v>
      </c>
      <c r="J69" s="1">
        <f t="shared" si="9"/>
        <v>0</v>
      </c>
      <c r="K69" s="2">
        <v>775</v>
      </c>
      <c r="M69" s="1" t="s">
        <v>2423</v>
      </c>
      <c r="N69" s="1" t="str">
        <f t="shared" si="10"/>
        <v xml:space="preserve"> </v>
      </c>
      <c r="O69" s="1">
        <f t="shared" si="11"/>
        <v>0</v>
      </c>
    </row>
    <row r="70" spans="1:15" ht="14.25" customHeight="1">
      <c r="A70" s="2">
        <v>598</v>
      </c>
      <c r="C70" s="1" t="s">
        <v>963</v>
      </c>
      <c r="D70" s="1" t="str">
        <f t="shared" si="6"/>
        <v xml:space="preserve"> </v>
      </c>
      <c r="E70" s="1">
        <f t="shared" si="7"/>
        <v>0</v>
      </c>
      <c r="F70" s="2">
        <v>687</v>
      </c>
      <c r="H70" s="1" t="s">
        <v>2254</v>
      </c>
      <c r="I70" s="1" t="str">
        <f t="shared" si="8"/>
        <v xml:space="preserve"> </v>
      </c>
      <c r="J70" s="1">
        <f t="shared" si="9"/>
        <v>0</v>
      </c>
      <c r="K70" s="2">
        <v>776</v>
      </c>
      <c r="M70" s="1" t="s">
        <v>1363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599</v>
      </c>
      <c r="C71" s="1" t="s">
        <v>1420</v>
      </c>
      <c r="D71" s="1" t="str">
        <f t="shared" si="6"/>
        <v xml:space="preserve"> </v>
      </c>
      <c r="E71" s="1">
        <f t="shared" si="7"/>
        <v>0</v>
      </c>
      <c r="F71" s="2">
        <v>688</v>
      </c>
      <c r="H71" s="1" t="s">
        <v>622</v>
      </c>
      <c r="I71" s="1" t="str">
        <f t="shared" si="8"/>
        <v xml:space="preserve"> </v>
      </c>
      <c r="J71" s="1">
        <f t="shared" si="9"/>
        <v>0</v>
      </c>
      <c r="K71" s="2">
        <v>777</v>
      </c>
      <c r="M71" s="1" t="s">
        <v>80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600</v>
      </c>
      <c r="C72" s="1" t="s">
        <v>2046</v>
      </c>
      <c r="D72" s="1" t="str">
        <f t="shared" si="6"/>
        <v xml:space="preserve"> </v>
      </c>
      <c r="E72" s="1">
        <f t="shared" si="7"/>
        <v>0</v>
      </c>
      <c r="F72" s="2">
        <v>689</v>
      </c>
      <c r="H72" s="1" t="s">
        <v>1344</v>
      </c>
      <c r="I72" s="1" t="str">
        <f t="shared" si="8"/>
        <v xml:space="preserve"> </v>
      </c>
      <c r="J72" s="1">
        <f t="shared" si="9"/>
        <v>0</v>
      </c>
      <c r="K72" s="2">
        <v>778</v>
      </c>
      <c r="M72" s="1" t="s">
        <v>1424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601</v>
      </c>
      <c r="C73" s="1" t="s">
        <v>715</v>
      </c>
      <c r="D73" s="1" t="str">
        <f t="shared" si="6"/>
        <v xml:space="preserve"> </v>
      </c>
      <c r="E73" s="1">
        <f t="shared" si="7"/>
        <v>0</v>
      </c>
      <c r="F73" s="2">
        <v>690</v>
      </c>
      <c r="H73" s="1" t="s">
        <v>258</v>
      </c>
      <c r="I73" s="1" t="str">
        <f t="shared" si="8"/>
        <v xml:space="preserve"> </v>
      </c>
      <c r="J73" s="1">
        <f t="shared" si="9"/>
        <v>0</v>
      </c>
      <c r="K73" s="2">
        <v>779</v>
      </c>
      <c r="M73" s="1" t="s">
        <v>434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602</v>
      </c>
      <c r="C74" s="1" t="s">
        <v>316</v>
      </c>
      <c r="D74" s="1" t="str">
        <f t="shared" si="6"/>
        <v xml:space="preserve"> </v>
      </c>
      <c r="E74" s="1">
        <f t="shared" si="7"/>
        <v>0</v>
      </c>
      <c r="F74" s="2">
        <v>691</v>
      </c>
      <c r="H74" s="1" t="s">
        <v>525</v>
      </c>
      <c r="I74" s="1" t="str">
        <f t="shared" si="8"/>
        <v xml:space="preserve"> </v>
      </c>
      <c r="J74" s="1">
        <f t="shared" si="9"/>
        <v>0</v>
      </c>
      <c r="K74" s="2">
        <v>780</v>
      </c>
      <c r="M74" s="1" t="s">
        <v>523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603</v>
      </c>
      <c r="C75" s="1" t="s">
        <v>918</v>
      </c>
      <c r="D75" s="1" t="str">
        <f t="shared" si="6"/>
        <v xml:space="preserve"> </v>
      </c>
      <c r="E75" s="1">
        <f t="shared" si="7"/>
        <v>0</v>
      </c>
      <c r="F75" s="2">
        <v>692</v>
      </c>
      <c r="H75" s="1" t="s">
        <v>6</v>
      </c>
      <c r="I75" s="1" t="str">
        <f t="shared" si="8"/>
        <v xml:space="preserve"> </v>
      </c>
      <c r="J75" s="1">
        <f t="shared" si="9"/>
        <v>0</v>
      </c>
      <c r="K75" s="2">
        <v>781</v>
      </c>
      <c r="M75" s="1" t="s">
        <v>46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604</v>
      </c>
      <c r="C76" s="1" t="s">
        <v>1412</v>
      </c>
      <c r="D76" s="1" t="str">
        <f t="shared" si="6"/>
        <v xml:space="preserve"> </v>
      </c>
      <c r="E76" s="1">
        <f t="shared" si="7"/>
        <v>0</v>
      </c>
      <c r="F76" s="2">
        <v>693</v>
      </c>
      <c r="H76" s="1" t="s">
        <v>685</v>
      </c>
      <c r="I76" s="1" t="str">
        <f>IF(G76=""," ",IF(OR(G76="harbour",G76="harbor"),"√","×"))</f>
        <v xml:space="preserve"> </v>
      </c>
      <c r="J76" s="1">
        <f t="shared" si="9"/>
        <v>0</v>
      </c>
      <c r="K76" s="2">
        <v>782</v>
      </c>
      <c r="M76" s="1" t="s">
        <v>1854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605</v>
      </c>
      <c r="C77" s="1" t="s">
        <v>862</v>
      </c>
      <c r="D77" s="1" t="str">
        <f t="shared" si="6"/>
        <v xml:space="preserve"> </v>
      </c>
      <c r="E77" s="1">
        <f t="shared" si="7"/>
        <v>0</v>
      </c>
      <c r="F77" s="2">
        <v>694</v>
      </c>
      <c r="H77" s="1" t="s">
        <v>820</v>
      </c>
      <c r="I77" s="1" t="str">
        <f t="shared" si="8"/>
        <v xml:space="preserve"> </v>
      </c>
      <c r="J77" s="1">
        <f t="shared" si="9"/>
        <v>0</v>
      </c>
      <c r="K77" s="2">
        <v>783</v>
      </c>
      <c r="M77" s="1" t="s">
        <v>512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606</v>
      </c>
      <c r="C78" s="1" t="s">
        <v>1636</v>
      </c>
      <c r="D78" s="1" t="str">
        <f t="shared" si="6"/>
        <v xml:space="preserve"> </v>
      </c>
      <c r="E78" s="1">
        <f t="shared" si="7"/>
        <v>0</v>
      </c>
      <c r="F78" s="2">
        <v>695</v>
      </c>
      <c r="H78" s="1" t="s">
        <v>853</v>
      </c>
      <c r="I78" s="1" t="str">
        <f t="shared" si="8"/>
        <v xml:space="preserve"> </v>
      </c>
      <c r="J78" s="1">
        <f t="shared" si="9"/>
        <v>0</v>
      </c>
      <c r="K78" s="2">
        <v>784</v>
      </c>
      <c r="M78" s="1" t="s">
        <v>1321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607</v>
      </c>
      <c r="C79" s="1" t="s">
        <v>997</v>
      </c>
      <c r="D79" s="1" t="str">
        <f t="shared" si="6"/>
        <v xml:space="preserve"> </v>
      </c>
      <c r="E79" s="1">
        <f t="shared" si="7"/>
        <v>0</v>
      </c>
      <c r="F79" s="2">
        <v>696</v>
      </c>
      <c r="H79" s="1" t="s">
        <v>1519</v>
      </c>
      <c r="I79" s="1" t="str">
        <f t="shared" si="8"/>
        <v xml:space="preserve"> </v>
      </c>
      <c r="J79" s="1">
        <f t="shared" si="9"/>
        <v>0</v>
      </c>
      <c r="K79" s="2">
        <v>785</v>
      </c>
      <c r="M79" s="1" t="s">
        <v>2452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608</v>
      </c>
      <c r="C80" s="1" t="s">
        <v>389</v>
      </c>
      <c r="D80" s="1" t="str">
        <f t="shared" si="6"/>
        <v xml:space="preserve"> </v>
      </c>
      <c r="E80" s="1">
        <f t="shared" si="7"/>
        <v>0</v>
      </c>
      <c r="F80" s="2">
        <v>697</v>
      </c>
      <c r="H80" s="1" t="s">
        <v>727</v>
      </c>
      <c r="I80" s="1" t="str">
        <f t="shared" si="8"/>
        <v xml:space="preserve"> </v>
      </c>
      <c r="J80" s="1">
        <f t="shared" si="9"/>
        <v>0</v>
      </c>
      <c r="K80" s="2">
        <v>786</v>
      </c>
      <c r="M80" s="1" t="s">
        <v>1663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609</v>
      </c>
      <c r="C81" s="1" t="s">
        <v>1377</v>
      </c>
      <c r="D81" s="1" t="str">
        <f t="shared" si="6"/>
        <v xml:space="preserve"> </v>
      </c>
      <c r="E81" s="1">
        <f t="shared" si="7"/>
        <v>0</v>
      </c>
      <c r="F81" s="2">
        <v>698</v>
      </c>
      <c r="H81" s="1" t="s">
        <v>1196</v>
      </c>
      <c r="I81" s="1" t="str">
        <f t="shared" si="8"/>
        <v xml:space="preserve"> </v>
      </c>
      <c r="J81" s="1">
        <f t="shared" si="9"/>
        <v>0</v>
      </c>
      <c r="K81" s="2">
        <v>787</v>
      </c>
      <c r="M81" s="1" t="s">
        <v>497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610</v>
      </c>
      <c r="C82" s="1" t="s">
        <v>354</v>
      </c>
      <c r="D82" s="1" t="str">
        <f t="shared" si="6"/>
        <v xml:space="preserve"> </v>
      </c>
      <c r="E82" s="1">
        <f t="shared" si="7"/>
        <v>0</v>
      </c>
      <c r="F82" s="2">
        <v>699</v>
      </c>
      <c r="H82" s="1" t="s">
        <v>1975</v>
      </c>
      <c r="I82" s="1" t="str">
        <f t="shared" si="8"/>
        <v xml:space="preserve"> </v>
      </c>
      <c r="J82" s="1">
        <f t="shared" si="9"/>
        <v>0</v>
      </c>
      <c r="K82" s="2">
        <v>788</v>
      </c>
      <c r="M82" s="1" t="s">
        <v>691</v>
      </c>
      <c r="N82" s="1" t="str">
        <f t="shared" si="10"/>
        <v xml:space="preserve"> </v>
      </c>
      <c r="O82" s="1">
        <f t="shared" si="11"/>
        <v>0</v>
      </c>
    </row>
    <row r="83" spans="1:15" ht="14.25" customHeight="1">
      <c r="A83" s="2">
        <v>611</v>
      </c>
      <c r="C83" s="1" t="s">
        <v>1695</v>
      </c>
      <c r="D83" s="1" t="str">
        <f t="shared" si="6"/>
        <v xml:space="preserve"> </v>
      </c>
      <c r="E83" s="1">
        <f t="shared" si="7"/>
        <v>0</v>
      </c>
      <c r="F83" s="2">
        <v>700</v>
      </c>
      <c r="H83" s="1" t="s">
        <v>149</v>
      </c>
      <c r="I83" s="1" t="str">
        <f t="shared" si="8"/>
        <v xml:space="preserve"> </v>
      </c>
      <c r="J83" s="1">
        <f t="shared" si="9"/>
        <v>0</v>
      </c>
      <c r="K83" s="2">
        <v>789</v>
      </c>
      <c r="M83" s="1" t="s">
        <v>1330</v>
      </c>
      <c r="N83" s="1" t="str">
        <f t="shared" si="10"/>
        <v xml:space="preserve"> </v>
      </c>
      <c r="O83" s="1">
        <f t="shared" si="11"/>
        <v>0</v>
      </c>
    </row>
    <row r="84" spans="1:15" ht="14.25" customHeight="1">
      <c r="A84" s="2">
        <v>612</v>
      </c>
      <c r="C84" s="1" t="s">
        <v>1808</v>
      </c>
      <c r="D84" s="1" t="str">
        <f t="shared" si="6"/>
        <v xml:space="preserve"> </v>
      </c>
      <c r="E84" s="1">
        <f t="shared" si="7"/>
        <v>0</v>
      </c>
      <c r="F84" s="2">
        <v>701</v>
      </c>
      <c r="H84" s="1" t="s">
        <v>349</v>
      </c>
      <c r="I84" s="1" t="str">
        <f t="shared" si="8"/>
        <v xml:space="preserve"> </v>
      </c>
      <c r="J84" s="1">
        <f t="shared" si="9"/>
        <v>0</v>
      </c>
      <c r="K84" s="2">
        <v>790</v>
      </c>
      <c r="M84" s="1" t="s">
        <v>1324</v>
      </c>
      <c r="N84" s="1" t="str">
        <f t="shared" si="10"/>
        <v xml:space="preserve"> </v>
      </c>
      <c r="O84" s="1">
        <f t="shared" si="11"/>
        <v>0</v>
      </c>
    </row>
    <row r="85" spans="1:15" ht="14.25" customHeight="1">
      <c r="A85" s="2">
        <v>613</v>
      </c>
      <c r="C85" s="1" t="s">
        <v>441</v>
      </c>
      <c r="D85" s="1" t="str">
        <f t="shared" si="6"/>
        <v xml:space="preserve"> </v>
      </c>
      <c r="E85" s="1">
        <f t="shared" si="7"/>
        <v>0</v>
      </c>
      <c r="F85" s="2">
        <v>702</v>
      </c>
      <c r="H85" s="1" t="s">
        <v>2301</v>
      </c>
      <c r="I85" s="1" t="str">
        <f t="shared" si="8"/>
        <v xml:space="preserve"> </v>
      </c>
      <c r="J85" s="1">
        <f t="shared" si="9"/>
        <v>0</v>
      </c>
      <c r="K85" s="2">
        <v>791</v>
      </c>
      <c r="M85" s="1" t="s">
        <v>574</v>
      </c>
      <c r="N85" s="1" t="str">
        <f t="shared" si="10"/>
        <v xml:space="preserve"> </v>
      </c>
      <c r="O85" s="1">
        <f t="shared" si="11"/>
        <v>0</v>
      </c>
    </row>
    <row r="86" spans="1:15" ht="14.25" customHeight="1">
      <c r="A86" s="2">
        <v>614</v>
      </c>
      <c r="C86" s="1" t="s">
        <v>369</v>
      </c>
      <c r="D86" s="1" t="str">
        <f t="shared" si="6"/>
        <v xml:space="preserve"> </v>
      </c>
      <c r="E86" s="1">
        <f t="shared" si="7"/>
        <v>0</v>
      </c>
      <c r="F86" s="2">
        <v>703</v>
      </c>
      <c r="H86" s="1" t="s">
        <v>1838</v>
      </c>
      <c r="I86" s="1" t="str">
        <f t="shared" si="8"/>
        <v xml:space="preserve"> </v>
      </c>
      <c r="J86" s="1">
        <f t="shared" si="9"/>
        <v>0</v>
      </c>
      <c r="K86" s="2">
        <v>792</v>
      </c>
      <c r="M86" s="1" t="s">
        <v>1320</v>
      </c>
      <c r="N86" s="1" t="str">
        <f t="shared" si="10"/>
        <v xml:space="preserve"> </v>
      </c>
      <c r="O86" s="1">
        <f t="shared" si="11"/>
        <v>0</v>
      </c>
    </row>
    <row r="87" spans="1:15" ht="14.25" customHeight="1">
      <c r="A87" s="2">
        <v>615</v>
      </c>
      <c r="C87" s="1" t="s">
        <v>2436</v>
      </c>
      <c r="D87" s="1" t="str">
        <f t="shared" si="6"/>
        <v xml:space="preserve"> </v>
      </c>
      <c r="E87" s="1">
        <f t="shared" si="7"/>
        <v>0</v>
      </c>
      <c r="F87" s="2">
        <v>704</v>
      </c>
      <c r="H87" s="1" t="s">
        <v>1469</v>
      </c>
      <c r="I87" s="1" t="str">
        <f t="shared" si="8"/>
        <v xml:space="preserve"> </v>
      </c>
      <c r="J87" s="1">
        <f t="shared" si="9"/>
        <v>0</v>
      </c>
    </row>
    <row r="88" spans="1:15" ht="14.25" customHeight="1">
      <c r="A88" s="2">
        <v>616</v>
      </c>
      <c r="C88" s="1" t="s">
        <v>128</v>
      </c>
      <c r="D88" s="1" t="str">
        <f t="shared" si="6"/>
        <v xml:space="preserve"> </v>
      </c>
      <c r="E88" s="1">
        <f t="shared" si="7"/>
        <v>0</v>
      </c>
      <c r="F88" s="2">
        <v>705</v>
      </c>
      <c r="H88" s="1" t="s">
        <v>2090</v>
      </c>
      <c r="I88" s="1" t="str">
        <f t="shared" si="8"/>
        <v xml:space="preserve"> </v>
      </c>
      <c r="J88" s="1">
        <f t="shared" si="9"/>
        <v>0</v>
      </c>
    </row>
    <row r="89" spans="1:15" ht="14.25" customHeight="1">
      <c r="A89" s="2">
        <v>617</v>
      </c>
      <c r="C89" s="1" t="s">
        <v>4</v>
      </c>
      <c r="D89" s="1" t="str">
        <f t="shared" si="6"/>
        <v xml:space="preserve"> </v>
      </c>
      <c r="E89" s="1">
        <f t="shared" si="7"/>
        <v>0</v>
      </c>
      <c r="F89" s="2">
        <v>706</v>
      </c>
      <c r="H89" s="1" t="s">
        <v>411</v>
      </c>
      <c r="I89" s="1" t="str">
        <f>IF(G89=""," ",IF(OR(G89="humour",G89="humor"),"√","×"))</f>
        <v xml:space="preserve"> </v>
      </c>
      <c r="J89" s="1">
        <f t="shared" si="9"/>
        <v>0</v>
      </c>
    </row>
    <row r="90" spans="1:15" ht="14.25" customHeight="1">
      <c r="A90" s="2">
        <v>618</v>
      </c>
      <c r="C90" s="1" t="s">
        <v>1776</v>
      </c>
      <c r="D90" s="1" t="str">
        <f t="shared" si="6"/>
        <v xml:space="preserve"> </v>
      </c>
      <c r="E90" s="1">
        <f t="shared" si="7"/>
        <v>0</v>
      </c>
      <c r="F90" s="2">
        <v>707</v>
      </c>
      <c r="H90" s="1" t="s">
        <v>843</v>
      </c>
      <c r="I90" s="1" t="str">
        <f t="shared" si="8"/>
        <v xml:space="preserve"> </v>
      </c>
      <c r="J90" s="1">
        <f t="shared" si="9"/>
        <v>0</v>
      </c>
    </row>
    <row r="91" spans="1:15" ht="14.25" customHeight="1">
      <c r="A91" s="2">
        <v>619</v>
      </c>
      <c r="C91" s="1" t="s">
        <v>99</v>
      </c>
      <c r="D91" s="1" t="str">
        <f t="shared" si="6"/>
        <v xml:space="preserve"> </v>
      </c>
      <c r="E91" s="1">
        <f t="shared" si="7"/>
        <v>0</v>
      </c>
      <c r="F91" s="2">
        <v>708</v>
      </c>
      <c r="H91" s="1" t="s">
        <v>749</v>
      </c>
      <c r="I91" s="1" t="str">
        <f t="shared" si="8"/>
        <v xml:space="preserve"> </v>
      </c>
      <c r="J91" s="1">
        <f t="shared" si="9"/>
        <v>0</v>
      </c>
    </row>
    <row r="92" spans="1:15" ht="14.25" customHeight="1">
      <c r="E92" s="1">
        <f>SUM(E3:E91)</f>
        <v>0</v>
      </c>
      <c r="J92" s="1">
        <f>SUM(J3:J91)</f>
        <v>0</v>
      </c>
      <c r="O92" s="1">
        <f>SUM(O3:O91)</f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BB91-8FDD-0C4B-8144-78BAEB95F978}">
  <dimension ref="A1:T92"/>
  <sheetViews>
    <sheetView workbookViewId="0"/>
  </sheetViews>
  <sheetFormatPr baseColWidth="10" defaultRowHeight="14.25" customHeight="1"/>
  <cols>
    <col min="1" max="1" width="6" style="2" customWidth="1"/>
    <col min="2" max="2" width="10.83203125" style="25"/>
    <col min="3" max="3" width="0" hidden="1" customWidth="1"/>
    <col min="5" max="5" width="0" hidden="1" customWidth="1"/>
    <col min="6" max="6" width="5.5" style="2" bestFit="1" customWidth="1"/>
    <col min="7" max="7" width="10.83203125" style="25"/>
    <col min="8" max="8" width="0" hidden="1" customWidth="1"/>
    <col min="10" max="10" width="0" hidden="1" customWidth="1"/>
    <col min="11" max="11" width="6.6640625" style="2" bestFit="1" customWidth="1"/>
    <col min="12" max="12" width="10.83203125" style="25"/>
    <col min="13" max="13" width="0" hidden="1" customWidth="1"/>
    <col min="15" max="15" width="0" hidden="1" customWidth="1"/>
    <col min="16" max="16" width="18.1640625" customWidth="1"/>
    <col min="17" max="17" width="21.33203125" customWidth="1"/>
  </cols>
  <sheetData>
    <row r="1" spans="1:20" ht="14.25" customHeight="1" thickBot="1">
      <c r="A1" s="15" t="s">
        <v>2677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8"/>
    </row>
    <row r="2" spans="1:20" ht="14.25" customHeight="1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20" ht="14.25" customHeight="1" thickBot="1">
      <c r="A3" s="2">
        <v>793</v>
      </c>
      <c r="C3" s="1" t="s">
        <v>2415</v>
      </c>
      <c r="D3" s="1" t="str">
        <f>IF(B3=""," ",IF(B3=C3,"√","×"))</f>
        <v xml:space="preserve"> </v>
      </c>
      <c r="E3" s="1">
        <f>IF(D3="√",1,0)</f>
        <v>0</v>
      </c>
      <c r="F3" s="2">
        <v>882</v>
      </c>
      <c r="H3" s="1" t="s">
        <v>2199</v>
      </c>
      <c r="I3" s="1" t="str">
        <f>IF(G3=""," ",IF(G3=H3,"√","×"))</f>
        <v xml:space="preserve"> </v>
      </c>
      <c r="J3" s="1">
        <f>IF(I3="√",1,0)</f>
        <v>0</v>
      </c>
      <c r="K3" s="2">
        <v>971</v>
      </c>
      <c r="M3" s="1" t="s">
        <v>1935</v>
      </c>
      <c r="N3" s="1" t="str">
        <f>IF(L3=""," ",IF(L3=M3,"√","×"))</f>
        <v xml:space="preserve"> </v>
      </c>
      <c r="O3" s="1">
        <f>IF(N3="√",1,0)</f>
        <v>0</v>
      </c>
      <c r="P3" s="19" t="s">
        <v>2703</v>
      </c>
      <c r="Q3" s="20"/>
      <c r="R3" s="20"/>
      <c r="S3" s="20"/>
      <c r="T3" s="20"/>
    </row>
    <row r="4" spans="1:20" ht="14.25" customHeight="1">
      <c r="A4" s="2">
        <v>794</v>
      </c>
      <c r="C4" s="1" t="s">
        <v>2508</v>
      </c>
      <c r="D4" s="1" t="str">
        <f t="shared" ref="D4:D67" si="0">IF(B4=""," ",IF(B4=C4,"√","×"))</f>
        <v xml:space="preserve"> </v>
      </c>
      <c r="E4" s="1">
        <f t="shared" ref="E4:E67" si="1">IF(D4="√",1,0)</f>
        <v>0</v>
      </c>
      <c r="F4" s="2">
        <v>883</v>
      </c>
      <c r="H4" s="1" t="s">
        <v>86</v>
      </c>
      <c r="I4" s="1" t="str">
        <f t="shared" ref="I4:I67" si="2">IF(G4=""," ",IF(G4=H4,"√","×"))</f>
        <v xml:space="preserve"> </v>
      </c>
      <c r="J4" s="1">
        <f t="shared" ref="J4:J67" si="3">IF(I4="√",1,0)</f>
        <v>0</v>
      </c>
      <c r="K4" s="2">
        <v>972</v>
      </c>
      <c r="M4" s="1" t="s">
        <v>477</v>
      </c>
      <c r="N4" s="1" t="str">
        <f t="shared" ref="N4:N67" si="4">IF(L4=""," ",IF(L4=M4,"√","×"))</f>
        <v xml:space="preserve"> </v>
      </c>
      <c r="O4" s="1">
        <f t="shared" ref="O4:O67" si="5">IF(N4="√",1,0)</f>
        <v>0</v>
      </c>
      <c r="P4" s="6" t="s">
        <v>2699</v>
      </c>
      <c r="Q4" s="7">
        <v>265</v>
      </c>
    </row>
    <row r="5" spans="1:20" ht="14.25" customHeight="1">
      <c r="A5" s="2">
        <v>795</v>
      </c>
      <c r="C5" s="1" t="s">
        <v>1531</v>
      </c>
      <c r="D5" s="1" t="str">
        <f t="shared" si="0"/>
        <v xml:space="preserve"> </v>
      </c>
      <c r="E5" s="1">
        <f t="shared" si="1"/>
        <v>0</v>
      </c>
      <c r="F5" s="2">
        <v>884</v>
      </c>
      <c r="H5" s="1" t="s">
        <v>2026</v>
      </c>
      <c r="I5" s="1" t="str">
        <f t="shared" si="2"/>
        <v xml:space="preserve"> </v>
      </c>
      <c r="J5" s="1">
        <f t="shared" si="3"/>
        <v>0</v>
      </c>
      <c r="K5" s="2">
        <v>973</v>
      </c>
      <c r="M5" s="1" t="s">
        <v>2278</v>
      </c>
      <c r="N5" s="1" t="str">
        <f t="shared" si="4"/>
        <v xml:space="preserve"> </v>
      </c>
      <c r="O5" s="1">
        <f t="shared" si="5"/>
        <v>0</v>
      </c>
      <c r="P5" s="8" t="s">
        <v>2700</v>
      </c>
      <c r="Q5" s="9">
        <f>$E$92+$J$92+$O$92</f>
        <v>0</v>
      </c>
    </row>
    <row r="6" spans="1:20" ht="14.25" customHeight="1" thickBot="1">
      <c r="A6" s="2">
        <v>796</v>
      </c>
      <c r="C6" s="1" t="s">
        <v>2011</v>
      </c>
      <c r="D6" s="1" t="str">
        <f t="shared" si="0"/>
        <v xml:space="preserve"> </v>
      </c>
      <c r="E6" s="1">
        <f t="shared" si="1"/>
        <v>0</v>
      </c>
      <c r="F6" s="2">
        <v>885</v>
      </c>
      <c r="H6" s="1" t="s">
        <v>1437</v>
      </c>
      <c r="I6" s="1" t="str">
        <f t="shared" si="2"/>
        <v xml:space="preserve"> </v>
      </c>
      <c r="J6" s="1">
        <f t="shared" si="3"/>
        <v>0</v>
      </c>
      <c r="K6" s="2">
        <v>974</v>
      </c>
      <c r="M6" s="1" t="s">
        <v>1566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20" ht="14.25" customHeight="1">
      <c r="A7" s="2">
        <v>797</v>
      </c>
      <c r="C7" s="1" t="s">
        <v>1241</v>
      </c>
      <c r="D7" s="1" t="str">
        <f t="shared" si="0"/>
        <v xml:space="preserve"> </v>
      </c>
      <c r="E7" s="1">
        <f t="shared" si="1"/>
        <v>0</v>
      </c>
      <c r="F7" s="2">
        <v>886</v>
      </c>
      <c r="H7" s="1" t="s">
        <v>2251</v>
      </c>
      <c r="I7" s="1" t="str">
        <f t="shared" si="2"/>
        <v xml:space="preserve"> </v>
      </c>
      <c r="J7" s="1">
        <f t="shared" si="3"/>
        <v>0</v>
      </c>
      <c r="K7" s="2">
        <v>975</v>
      </c>
      <c r="M7" s="1" t="s">
        <v>839</v>
      </c>
      <c r="N7" s="1" t="str">
        <f t="shared" si="4"/>
        <v xml:space="preserve"> </v>
      </c>
      <c r="O7" s="1">
        <f t="shared" si="5"/>
        <v>0</v>
      </c>
    </row>
    <row r="8" spans="1:20" ht="14.25" customHeight="1">
      <c r="A8" s="2">
        <v>798</v>
      </c>
      <c r="C8" s="1" t="s">
        <v>917</v>
      </c>
      <c r="D8" s="1" t="str">
        <f t="shared" si="0"/>
        <v xml:space="preserve"> </v>
      </c>
      <c r="E8" s="1">
        <f t="shared" si="1"/>
        <v>0</v>
      </c>
      <c r="F8" s="2">
        <v>887</v>
      </c>
      <c r="H8" s="1" t="s">
        <v>511</v>
      </c>
      <c r="I8" s="1" t="str">
        <f t="shared" si="2"/>
        <v xml:space="preserve"> </v>
      </c>
      <c r="J8" s="1">
        <f t="shared" si="3"/>
        <v>0</v>
      </c>
      <c r="K8" s="2">
        <v>976</v>
      </c>
      <c r="M8" s="1" t="s">
        <v>768</v>
      </c>
      <c r="N8" s="1" t="str">
        <f t="shared" si="4"/>
        <v xml:space="preserve"> </v>
      </c>
      <c r="O8" s="1">
        <f t="shared" si="5"/>
        <v>0</v>
      </c>
    </row>
    <row r="9" spans="1:20" ht="14.25" customHeight="1">
      <c r="A9" s="2">
        <v>799</v>
      </c>
      <c r="C9" s="1" t="s">
        <v>567</v>
      </c>
      <c r="D9" s="1" t="str">
        <f t="shared" si="0"/>
        <v xml:space="preserve"> </v>
      </c>
      <c r="E9" s="1">
        <f t="shared" si="1"/>
        <v>0</v>
      </c>
      <c r="F9" s="2">
        <v>888</v>
      </c>
      <c r="H9" s="1" t="s">
        <v>386</v>
      </c>
      <c r="I9" s="1" t="str">
        <f t="shared" si="2"/>
        <v xml:space="preserve"> </v>
      </c>
      <c r="J9" s="1">
        <f t="shared" si="3"/>
        <v>0</v>
      </c>
      <c r="K9" s="2">
        <v>977</v>
      </c>
      <c r="M9" s="1" t="s">
        <v>2319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800</v>
      </c>
      <c r="C10" s="1" t="s">
        <v>2445</v>
      </c>
      <c r="D10" s="1" t="str">
        <f t="shared" si="0"/>
        <v xml:space="preserve"> </v>
      </c>
      <c r="E10" s="1">
        <f t="shared" si="1"/>
        <v>0</v>
      </c>
      <c r="F10" s="2">
        <v>889</v>
      </c>
      <c r="H10" s="1" t="s">
        <v>795</v>
      </c>
      <c r="I10" s="1" t="str">
        <f t="shared" si="2"/>
        <v xml:space="preserve"> </v>
      </c>
      <c r="J10" s="1">
        <f t="shared" si="3"/>
        <v>0</v>
      </c>
      <c r="K10" s="2">
        <v>978</v>
      </c>
      <c r="M10" s="1" t="s">
        <v>1987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801</v>
      </c>
      <c r="C11" s="1" t="s">
        <v>607</v>
      </c>
      <c r="D11" s="1" t="str">
        <f t="shared" si="0"/>
        <v xml:space="preserve"> </v>
      </c>
      <c r="E11" s="1">
        <f t="shared" si="1"/>
        <v>0</v>
      </c>
      <c r="F11" s="2">
        <v>890</v>
      </c>
      <c r="H11" s="1" t="s">
        <v>985</v>
      </c>
      <c r="I11" s="1" t="str">
        <f t="shared" si="2"/>
        <v xml:space="preserve"> </v>
      </c>
      <c r="J11" s="1">
        <f t="shared" si="3"/>
        <v>0</v>
      </c>
      <c r="K11" s="2">
        <v>979</v>
      </c>
      <c r="M11" s="1" t="s">
        <v>1408</v>
      </c>
      <c r="N11" s="1" t="str">
        <f t="shared" si="4"/>
        <v xml:space="preserve"> </v>
      </c>
      <c r="O11" s="1">
        <f t="shared" si="5"/>
        <v>0</v>
      </c>
    </row>
    <row r="12" spans="1:20" ht="14.25" customHeight="1">
      <c r="A12" s="2">
        <v>802</v>
      </c>
      <c r="C12" s="1" t="s">
        <v>1816</v>
      </c>
      <c r="D12" s="1" t="str">
        <f t="shared" si="0"/>
        <v xml:space="preserve"> </v>
      </c>
      <c r="E12" s="1">
        <f t="shared" si="1"/>
        <v>0</v>
      </c>
      <c r="F12" s="2">
        <v>891</v>
      </c>
      <c r="H12" s="1" t="s">
        <v>1364</v>
      </c>
      <c r="I12" s="1" t="str">
        <f t="shared" si="2"/>
        <v xml:space="preserve"> </v>
      </c>
      <c r="J12" s="1">
        <f t="shared" si="3"/>
        <v>0</v>
      </c>
      <c r="K12" s="2">
        <v>980</v>
      </c>
      <c r="M12" s="1" t="s">
        <v>266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803</v>
      </c>
      <c r="C13" s="1" t="s">
        <v>1413</v>
      </c>
      <c r="D13" s="1" t="str">
        <f t="shared" si="0"/>
        <v xml:space="preserve"> </v>
      </c>
      <c r="E13" s="1">
        <f t="shared" si="1"/>
        <v>0</v>
      </c>
      <c r="F13" s="2">
        <v>892</v>
      </c>
      <c r="H13" s="1" t="s">
        <v>460</v>
      </c>
      <c r="I13" s="1" t="str">
        <f t="shared" si="2"/>
        <v xml:space="preserve"> </v>
      </c>
      <c r="J13" s="1">
        <f t="shared" si="3"/>
        <v>0</v>
      </c>
      <c r="K13" s="2">
        <v>981</v>
      </c>
      <c r="M13" s="1" t="s">
        <v>2478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804</v>
      </c>
      <c r="C14" s="1" t="s">
        <v>1841</v>
      </c>
      <c r="D14" s="1" t="str">
        <f t="shared" si="0"/>
        <v xml:space="preserve"> </v>
      </c>
      <c r="E14" s="1">
        <f t="shared" si="1"/>
        <v>0</v>
      </c>
      <c r="F14" s="2">
        <v>893</v>
      </c>
      <c r="H14" s="1" t="s">
        <v>648</v>
      </c>
      <c r="I14" s="1" t="str">
        <f t="shared" si="2"/>
        <v xml:space="preserve"> </v>
      </c>
      <c r="J14" s="1">
        <f t="shared" si="3"/>
        <v>0</v>
      </c>
      <c r="K14" s="2">
        <v>982</v>
      </c>
      <c r="M14" s="1" t="s">
        <v>2179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805</v>
      </c>
      <c r="C15" s="1" t="s">
        <v>2053</v>
      </c>
      <c r="D15" s="1" t="str">
        <f t="shared" si="0"/>
        <v xml:space="preserve"> </v>
      </c>
      <c r="E15" s="1">
        <f t="shared" si="1"/>
        <v>0</v>
      </c>
      <c r="F15" s="2">
        <v>894</v>
      </c>
      <c r="H15" s="1" t="s">
        <v>60</v>
      </c>
      <c r="I15" s="1" t="str">
        <f t="shared" si="2"/>
        <v xml:space="preserve"> </v>
      </c>
      <c r="J15" s="1">
        <f t="shared" si="3"/>
        <v>0</v>
      </c>
      <c r="K15" s="2">
        <v>983</v>
      </c>
      <c r="M15" s="1" t="s">
        <v>731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806</v>
      </c>
      <c r="C16" s="1" t="s">
        <v>448</v>
      </c>
      <c r="D16" s="1" t="str">
        <f t="shared" si="0"/>
        <v xml:space="preserve"> </v>
      </c>
      <c r="E16" s="1">
        <f t="shared" si="1"/>
        <v>0</v>
      </c>
      <c r="F16" s="2">
        <v>895</v>
      </c>
      <c r="H16" s="1" t="s">
        <v>1781</v>
      </c>
      <c r="I16" s="1" t="str">
        <f t="shared" si="2"/>
        <v xml:space="preserve"> </v>
      </c>
      <c r="J16" s="1">
        <f t="shared" si="3"/>
        <v>0</v>
      </c>
      <c r="K16" s="2">
        <v>984</v>
      </c>
      <c r="M16" s="1" t="s">
        <v>2016</v>
      </c>
      <c r="N16" s="1" t="str">
        <f t="shared" si="4"/>
        <v xml:space="preserve"> </v>
      </c>
      <c r="O16" s="1">
        <f t="shared" si="5"/>
        <v>0</v>
      </c>
    </row>
    <row r="17" spans="1:15" ht="14.25" customHeight="1">
      <c r="A17" s="2">
        <v>807</v>
      </c>
      <c r="C17" s="1" t="s">
        <v>426</v>
      </c>
      <c r="D17" s="1" t="str">
        <f t="shared" si="0"/>
        <v xml:space="preserve"> </v>
      </c>
      <c r="E17" s="1">
        <f t="shared" si="1"/>
        <v>0</v>
      </c>
      <c r="F17" s="2">
        <v>896</v>
      </c>
      <c r="H17" s="1" t="s">
        <v>161</v>
      </c>
      <c r="I17" s="1" t="str">
        <f t="shared" si="2"/>
        <v xml:space="preserve"> </v>
      </c>
      <c r="J17" s="1">
        <f t="shared" si="3"/>
        <v>0</v>
      </c>
      <c r="K17" s="2">
        <v>985</v>
      </c>
      <c r="M17" s="1" t="s">
        <v>598</v>
      </c>
      <c r="N17" s="1" t="str">
        <f t="shared" si="4"/>
        <v xml:space="preserve"> </v>
      </c>
      <c r="O17" s="1">
        <f t="shared" si="5"/>
        <v>0</v>
      </c>
    </row>
    <row r="18" spans="1:15" ht="14.25" customHeight="1">
      <c r="A18" s="2">
        <v>808</v>
      </c>
      <c r="C18" s="1" t="s">
        <v>451</v>
      </c>
      <c r="D18" s="1" t="str">
        <f t="shared" si="0"/>
        <v xml:space="preserve"> </v>
      </c>
      <c r="E18" s="1">
        <f t="shared" si="1"/>
        <v>0</v>
      </c>
      <c r="F18" s="2">
        <v>897</v>
      </c>
      <c r="H18" s="1" t="s">
        <v>1479</v>
      </c>
      <c r="I18" s="1" t="str">
        <f t="shared" si="2"/>
        <v xml:space="preserve"> </v>
      </c>
      <c r="J18" s="1">
        <f t="shared" si="3"/>
        <v>0</v>
      </c>
      <c r="K18" s="2">
        <v>986</v>
      </c>
      <c r="M18" s="1" t="s">
        <v>2058</v>
      </c>
      <c r="N18" s="1" t="str">
        <f t="shared" si="4"/>
        <v xml:space="preserve"> </v>
      </c>
      <c r="O18" s="1">
        <f t="shared" si="5"/>
        <v>0</v>
      </c>
    </row>
    <row r="19" spans="1:15" ht="14.25" customHeight="1">
      <c r="A19" s="2">
        <v>809</v>
      </c>
      <c r="C19" s="1" t="s">
        <v>908</v>
      </c>
      <c r="D19" s="1" t="str">
        <f t="shared" si="0"/>
        <v xml:space="preserve"> </v>
      </c>
      <c r="E19" s="1">
        <f t="shared" si="1"/>
        <v>0</v>
      </c>
      <c r="F19" s="2">
        <v>898</v>
      </c>
      <c r="H19" s="1" t="s">
        <v>447</v>
      </c>
      <c r="I19" s="1" t="str">
        <f t="shared" si="2"/>
        <v xml:space="preserve"> </v>
      </c>
      <c r="J19" s="1">
        <f t="shared" si="3"/>
        <v>0</v>
      </c>
      <c r="K19" s="2">
        <v>987</v>
      </c>
      <c r="M19" s="1" t="s">
        <v>2486</v>
      </c>
      <c r="N19" s="1" t="str">
        <f t="shared" si="4"/>
        <v xml:space="preserve"> </v>
      </c>
      <c r="O19" s="1">
        <f t="shared" si="5"/>
        <v>0</v>
      </c>
    </row>
    <row r="20" spans="1:15" ht="14.25" customHeight="1">
      <c r="A20" s="2">
        <v>810</v>
      </c>
      <c r="C20" s="1" t="s">
        <v>991</v>
      </c>
      <c r="D20" s="1" t="str">
        <f t="shared" si="0"/>
        <v xml:space="preserve"> </v>
      </c>
      <c r="E20" s="1">
        <f t="shared" si="1"/>
        <v>0</v>
      </c>
      <c r="F20" s="2">
        <v>899</v>
      </c>
      <c r="H20" s="1" t="s">
        <v>2334</v>
      </c>
      <c r="I20" s="1" t="str">
        <f t="shared" si="2"/>
        <v xml:space="preserve"> </v>
      </c>
      <c r="J20" s="1">
        <f t="shared" si="3"/>
        <v>0</v>
      </c>
      <c r="K20" s="2">
        <v>988</v>
      </c>
      <c r="M20" s="1" t="s">
        <v>675</v>
      </c>
      <c r="N20" s="1" t="str">
        <f t="shared" si="4"/>
        <v xml:space="preserve"> </v>
      </c>
      <c r="O20" s="1">
        <f t="shared" si="5"/>
        <v>0</v>
      </c>
    </row>
    <row r="21" spans="1:15" ht="14.25" customHeight="1">
      <c r="A21" s="2">
        <v>811</v>
      </c>
      <c r="C21" s="1" t="s">
        <v>793</v>
      </c>
      <c r="D21" s="1" t="str">
        <f t="shared" si="0"/>
        <v xml:space="preserve"> </v>
      </c>
      <c r="E21" s="1">
        <f t="shared" si="1"/>
        <v>0</v>
      </c>
      <c r="F21" s="2">
        <v>900</v>
      </c>
      <c r="H21" s="1" t="s">
        <v>1731</v>
      </c>
      <c r="I21" s="1" t="str">
        <f t="shared" si="2"/>
        <v xml:space="preserve"> </v>
      </c>
      <c r="J21" s="1">
        <f t="shared" si="3"/>
        <v>0</v>
      </c>
      <c r="K21" s="2">
        <v>989</v>
      </c>
      <c r="M21" s="1" t="s">
        <v>553</v>
      </c>
      <c r="N21" s="1" t="str">
        <f t="shared" si="4"/>
        <v xml:space="preserve"> </v>
      </c>
      <c r="O21" s="1">
        <f t="shared" si="5"/>
        <v>0</v>
      </c>
    </row>
    <row r="22" spans="1:15" ht="14.25" customHeight="1">
      <c r="A22" s="2">
        <v>812</v>
      </c>
      <c r="C22" s="1" t="s">
        <v>461</v>
      </c>
      <c r="D22" s="1" t="str">
        <f t="shared" si="0"/>
        <v xml:space="preserve"> </v>
      </c>
      <c r="E22" s="1">
        <f t="shared" si="1"/>
        <v>0</v>
      </c>
      <c r="F22" s="2">
        <v>901</v>
      </c>
      <c r="H22" s="1" t="s">
        <v>1264</v>
      </c>
      <c r="I22" s="1" t="str">
        <f t="shared" si="2"/>
        <v xml:space="preserve"> </v>
      </c>
      <c r="J22" s="1">
        <f t="shared" si="3"/>
        <v>0</v>
      </c>
      <c r="K22" s="2">
        <v>990</v>
      </c>
      <c r="M22" s="1" t="s">
        <v>168</v>
      </c>
      <c r="N22" s="1" t="str">
        <f t="shared" si="4"/>
        <v xml:space="preserve"> </v>
      </c>
      <c r="O22" s="1">
        <f t="shared" si="5"/>
        <v>0</v>
      </c>
    </row>
    <row r="23" spans="1:15" ht="14.25" customHeight="1">
      <c r="A23" s="2">
        <v>813</v>
      </c>
      <c r="C23" s="1" t="s">
        <v>1191</v>
      </c>
      <c r="D23" s="1" t="str">
        <f t="shared" si="0"/>
        <v xml:space="preserve"> </v>
      </c>
      <c r="E23" s="1">
        <f t="shared" si="1"/>
        <v>0</v>
      </c>
      <c r="F23" s="2">
        <v>902</v>
      </c>
      <c r="H23" s="1" t="s">
        <v>1627</v>
      </c>
      <c r="I23" s="1" t="str">
        <f t="shared" si="2"/>
        <v xml:space="preserve"> </v>
      </c>
      <c r="J23" s="1">
        <f t="shared" si="3"/>
        <v>0</v>
      </c>
      <c r="K23" s="2">
        <v>991</v>
      </c>
      <c r="M23" s="1" t="s">
        <v>761</v>
      </c>
      <c r="N23" s="1" t="str">
        <f t="shared" si="4"/>
        <v xml:space="preserve"> </v>
      </c>
      <c r="O23" s="1">
        <f t="shared" si="5"/>
        <v>0</v>
      </c>
    </row>
    <row r="24" spans="1:15" ht="14.25" customHeight="1">
      <c r="A24" s="2">
        <v>814</v>
      </c>
      <c r="C24" s="1" t="s">
        <v>213</v>
      </c>
      <c r="D24" s="1" t="str">
        <f t="shared" si="0"/>
        <v xml:space="preserve"> </v>
      </c>
      <c r="E24" s="1">
        <f t="shared" si="1"/>
        <v>0</v>
      </c>
      <c r="F24" s="2">
        <v>903</v>
      </c>
      <c r="H24" s="1" t="s">
        <v>91</v>
      </c>
      <c r="I24" s="1" t="str">
        <f t="shared" si="2"/>
        <v xml:space="preserve"> </v>
      </c>
      <c r="J24" s="1">
        <f t="shared" si="3"/>
        <v>0</v>
      </c>
      <c r="K24" s="2">
        <v>992</v>
      </c>
      <c r="M24" s="1" t="s">
        <v>1292</v>
      </c>
      <c r="N24" s="1" t="str">
        <f t="shared" si="4"/>
        <v xml:space="preserve"> </v>
      </c>
      <c r="O24" s="1">
        <f t="shared" si="5"/>
        <v>0</v>
      </c>
    </row>
    <row r="25" spans="1:15" ht="14.25" customHeight="1">
      <c r="A25" s="2">
        <v>815</v>
      </c>
      <c r="C25" s="1" t="s">
        <v>1484</v>
      </c>
      <c r="D25" s="1" t="str">
        <f t="shared" si="0"/>
        <v xml:space="preserve"> </v>
      </c>
      <c r="E25" s="1">
        <f t="shared" si="1"/>
        <v>0</v>
      </c>
      <c r="F25" s="2">
        <v>904</v>
      </c>
      <c r="H25" s="1" t="s">
        <v>834</v>
      </c>
      <c r="I25" s="1" t="str">
        <f t="shared" si="2"/>
        <v xml:space="preserve"> </v>
      </c>
      <c r="J25" s="1">
        <f t="shared" si="3"/>
        <v>0</v>
      </c>
      <c r="K25" s="2">
        <v>993</v>
      </c>
      <c r="M25" s="1" t="s">
        <v>1372</v>
      </c>
      <c r="N25" s="1" t="str">
        <f t="shared" si="4"/>
        <v xml:space="preserve"> </v>
      </c>
      <c r="O25" s="1">
        <f t="shared" si="5"/>
        <v>0</v>
      </c>
    </row>
    <row r="26" spans="1:15" ht="14.25" customHeight="1">
      <c r="A26" s="2">
        <v>816</v>
      </c>
      <c r="C26" s="1" t="s">
        <v>605</v>
      </c>
      <c r="D26" s="1" t="str">
        <f t="shared" si="0"/>
        <v xml:space="preserve"> </v>
      </c>
      <c r="E26" s="1">
        <f t="shared" si="1"/>
        <v>0</v>
      </c>
      <c r="F26" s="2">
        <v>905</v>
      </c>
      <c r="H26" s="1" t="s">
        <v>1613</v>
      </c>
      <c r="I26" s="1" t="str">
        <f t="shared" si="2"/>
        <v xml:space="preserve"> </v>
      </c>
      <c r="J26" s="1">
        <f t="shared" si="3"/>
        <v>0</v>
      </c>
      <c r="K26" s="2">
        <v>994</v>
      </c>
      <c r="M26" s="1" t="s">
        <v>2390</v>
      </c>
      <c r="N26" s="1" t="str">
        <f t="shared" si="4"/>
        <v xml:space="preserve"> </v>
      </c>
      <c r="O26" s="1">
        <f t="shared" si="5"/>
        <v>0</v>
      </c>
    </row>
    <row r="27" spans="1:15" ht="14.25" customHeight="1">
      <c r="A27" s="2">
        <v>817</v>
      </c>
      <c r="C27" s="1" t="s">
        <v>1540</v>
      </c>
      <c r="D27" s="1" t="str">
        <f t="shared" si="0"/>
        <v xml:space="preserve"> </v>
      </c>
      <c r="E27" s="1">
        <f t="shared" si="1"/>
        <v>0</v>
      </c>
      <c r="F27" s="2">
        <v>906</v>
      </c>
      <c r="H27" s="1" t="s">
        <v>2255</v>
      </c>
      <c r="I27" s="1" t="str">
        <f t="shared" si="2"/>
        <v xml:space="preserve"> </v>
      </c>
      <c r="J27" s="1">
        <f t="shared" si="3"/>
        <v>0</v>
      </c>
      <c r="K27" s="2">
        <v>995</v>
      </c>
      <c r="M27" s="1" t="s">
        <v>2076</v>
      </c>
      <c r="N27" s="1" t="str">
        <f t="shared" si="4"/>
        <v xml:space="preserve"> </v>
      </c>
      <c r="O27" s="1">
        <f t="shared" si="5"/>
        <v>0</v>
      </c>
    </row>
    <row r="28" spans="1:15" ht="14.25" customHeight="1">
      <c r="A28" s="2">
        <v>818</v>
      </c>
      <c r="C28" s="1" t="s">
        <v>379</v>
      </c>
      <c r="D28" s="1" t="str">
        <f t="shared" si="0"/>
        <v xml:space="preserve"> </v>
      </c>
      <c r="E28" s="1">
        <f t="shared" si="1"/>
        <v>0</v>
      </c>
      <c r="F28" s="2">
        <v>907</v>
      </c>
      <c r="H28" s="1" t="s">
        <v>900</v>
      </c>
      <c r="I28" s="1" t="str">
        <f t="shared" si="2"/>
        <v xml:space="preserve"> </v>
      </c>
      <c r="J28" s="1">
        <f t="shared" si="3"/>
        <v>0</v>
      </c>
      <c r="K28" s="2">
        <v>996</v>
      </c>
      <c r="M28" s="1" t="s">
        <v>339</v>
      </c>
      <c r="N28" s="1" t="str">
        <f t="shared" si="4"/>
        <v xml:space="preserve"> </v>
      </c>
      <c r="O28" s="1">
        <f t="shared" si="5"/>
        <v>0</v>
      </c>
    </row>
    <row r="29" spans="1:15" ht="14.25" customHeight="1">
      <c r="A29" s="2">
        <v>819</v>
      </c>
      <c r="C29" s="1" t="s">
        <v>29</v>
      </c>
      <c r="D29" s="1" t="str">
        <f t="shared" si="0"/>
        <v xml:space="preserve"> </v>
      </c>
      <c r="E29" s="1">
        <f t="shared" si="1"/>
        <v>0</v>
      </c>
      <c r="F29" s="2">
        <v>908</v>
      </c>
      <c r="H29" s="1" t="s">
        <v>1994</v>
      </c>
      <c r="I29" s="1" t="str">
        <f t="shared" si="2"/>
        <v xml:space="preserve"> </v>
      </c>
      <c r="J29" s="1">
        <f t="shared" si="3"/>
        <v>0</v>
      </c>
      <c r="K29" s="2">
        <v>997</v>
      </c>
      <c r="M29" s="1" t="s">
        <v>2040</v>
      </c>
      <c r="N29" s="1" t="str">
        <f t="shared" si="4"/>
        <v xml:space="preserve"> </v>
      </c>
      <c r="O29" s="1">
        <f t="shared" si="5"/>
        <v>0</v>
      </c>
    </row>
    <row r="30" spans="1:15" ht="14.25" customHeight="1">
      <c r="A30" s="2">
        <v>820</v>
      </c>
      <c r="C30" s="1" t="s">
        <v>905</v>
      </c>
      <c r="D30" s="1" t="str">
        <f t="shared" si="0"/>
        <v xml:space="preserve"> </v>
      </c>
      <c r="E30" s="1">
        <f t="shared" si="1"/>
        <v>0</v>
      </c>
      <c r="F30" s="2">
        <v>909</v>
      </c>
      <c r="H30" s="1" t="s">
        <v>848</v>
      </c>
      <c r="I30" s="1" t="str">
        <f t="shared" si="2"/>
        <v xml:space="preserve"> </v>
      </c>
      <c r="J30" s="1">
        <f t="shared" si="3"/>
        <v>0</v>
      </c>
      <c r="K30" s="2">
        <v>998</v>
      </c>
      <c r="M30" s="1" t="s">
        <v>2530</v>
      </c>
      <c r="N30" s="1" t="str">
        <f t="shared" si="4"/>
        <v xml:space="preserve"> </v>
      </c>
      <c r="O30" s="1">
        <f t="shared" si="5"/>
        <v>0</v>
      </c>
    </row>
    <row r="31" spans="1:15" ht="14.25" customHeight="1">
      <c r="A31" s="2">
        <v>821</v>
      </c>
      <c r="C31" s="1" t="s">
        <v>656</v>
      </c>
      <c r="D31" s="1" t="str">
        <f t="shared" si="0"/>
        <v xml:space="preserve"> </v>
      </c>
      <c r="E31" s="1">
        <f t="shared" si="1"/>
        <v>0</v>
      </c>
      <c r="F31" s="2">
        <v>910</v>
      </c>
      <c r="H31" s="1" t="s">
        <v>1715</v>
      </c>
      <c r="I31" s="1" t="str">
        <f t="shared" si="2"/>
        <v xml:space="preserve"> </v>
      </c>
      <c r="J31" s="1">
        <f t="shared" si="3"/>
        <v>0</v>
      </c>
      <c r="K31" s="2">
        <v>999</v>
      </c>
      <c r="M31" s="1" t="s">
        <v>1853</v>
      </c>
      <c r="N31" s="1" t="str">
        <f t="shared" si="4"/>
        <v xml:space="preserve"> </v>
      </c>
      <c r="O31" s="1">
        <f t="shared" si="5"/>
        <v>0</v>
      </c>
    </row>
    <row r="32" spans="1:15" ht="14.25" customHeight="1">
      <c r="A32" s="2">
        <v>822</v>
      </c>
      <c r="C32" s="1" t="s">
        <v>1056</v>
      </c>
      <c r="D32" s="1" t="str">
        <f t="shared" si="0"/>
        <v xml:space="preserve"> </v>
      </c>
      <c r="E32" s="1">
        <f t="shared" si="1"/>
        <v>0</v>
      </c>
      <c r="F32" s="2">
        <v>911</v>
      </c>
      <c r="H32" s="1" t="s">
        <v>1978</v>
      </c>
      <c r="I32" s="1" t="str">
        <f t="shared" si="2"/>
        <v xml:space="preserve"> </v>
      </c>
      <c r="J32" s="1">
        <f t="shared" si="3"/>
        <v>0</v>
      </c>
      <c r="K32" s="2">
        <v>1000</v>
      </c>
      <c r="M32" s="1" t="s">
        <v>2008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823</v>
      </c>
      <c r="C33" s="1" t="s">
        <v>2105</v>
      </c>
      <c r="D33" s="1" t="str">
        <f t="shared" si="0"/>
        <v xml:space="preserve"> </v>
      </c>
      <c r="E33" s="1">
        <f t="shared" si="1"/>
        <v>0</v>
      </c>
      <c r="F33" s="2">
        <v>912</v>
      </c>
      <c r="H33" s="1" t="s">
        <v>2067</v>
      </c>
      <c r="I33" s="1" t="str">
        <f t="shared" si="2"/>
        <v xml:space="preserve"> </v>
      </c>
      <c r="J33" s="1">
        <f t="shared" si="3"/>
        <v>0</v>
      </c>
      <c r="K33" s="2">
        <v>1001</v>
      </c>
      <c r="M33" s="1" t="s">
        <v>1188</v>
      </c>
      <c r="N33" s="1" t="str">
        <f t="shared" si="4"/>
        <v xml:space="preserve"> </v>
      </c>
      <c r="O33" s="1">
        <f t="shared" si="5"/>
        <v>0</v>
      </c>
    </row>
    <row r="34" spans="1:15" ht="14.25" customHeight="1">
      <c r="A34" s="2">
        <v>824</v>
      </c>
      <c r="C34" s="1" t="s">
        <v>1161</v>
      </c>
      <c r="D34" s="1" t="str">
        <f t="shared" si="0"/>
        <v xml:space="preserve"> </v>
      </c>
      <c r="E34" s="1">
        <f t="shared" si="1"/>
        <v>0</v>
      </c>
      <c r="F34" s="2">
        <v>913</v>
      </c>
      <c r="H34" s="1" t="s">
        <v>1152</v>
      </c>
      <c r="I34" s="1" t="str">
        <f t="shared" si="2"/>
        <v xml:space="preserve"> </v>
      </c>
      <c r="J34" s="1">
        <f t="shared" si="3"/>
        <v>0</v>
      </c>
      <c r="K34" s="2">
        <v>1002</v>
      </c>
      <c r="M34" s="1" t="s">
        <v>1380</v>
      </c>
      <c r="N34" s="1" t="str">
        <f t="shared" si="4"/>
        <v xml:space="preserve"> </v>
      </c>
      <c r="O34" s="1">
        <f t="shared" si="5"/>
        <v>0</v>
      </c>
    </row>
    <row r="35" spans="1:15" ht="14.25" customHeight="1">
      <c r="A35" s="2">
        <v>825</v>
      </c>
      <c r="C35" s="1" t="s">
        <v>1311</v>
      </c>
      <c r="D35" s="1" t="str">
        <f t="shared" si="0"/>
        <v xml:space="preserve"> </v>
      </c>
      <c r="E35" s="1">
        <f t="shared" si="1"/>
        <v>0</v>
      </c>
      <c r="F35" s="2">
        <v>914</v>
      </c>
      <c r="H35" s="1" t="s">
        <v>1514</v>
      </c>
      <c r="I35" s="1" t="str">
        <f t="shared" si="2"/>
        <v xml:space="preserve"> </v>
      </c>
      <c r="J35" s="1">
        <f t="shared" si="3"/>
        <v>0</v>
      </c>
      <c r="K35" s="2">
        <v>1003</v>
      </c>
      <c r="M35" s="1" t="s">
        <v>736</v>
      </c>
      <c r="N35" s="1" t="str">
        <f t="shared" si="4"/>
        <v xml:space="preserve"> </v>
      </c>
      <c r="O35" s="1">
        <f t="shared" si="5"/>
        <v>0</v>
      </c>
    </row>
    <row r="36" spans="1:15" ht="14.25" customHeight="1">
      <c r="A36" s="2">
        <v>826</v>
      </c>
      <c r="C36" s="1" t="s">
        <v>641</v>
      </c>
      <c r="D36" s="1" t="str">
        <f t="shared" si="0"/>
        <v xml:space="preserve"> </v>
      </c>
      <c r="E36" s="1">
        <f t="shared" si="1"/>
        <v>0</v>
      </c>
      <c r="F36" s="2">
        <v>915</v>
      </c>
      <c r="H36" s="1" t="s">
        <v>1359</v>
      </c>
      <c r="I36" s="1" t="str">
        <f t="shared" si="2"/>
        <v xml:space="preserve"> </v>
      </c>
      <c r="J36" s="1">
        <f t="shared" si="3"/>
        <v>0</v>
      </c>
      <c r="K36" s="2">
        <v>1004</v>
      </c>
      <c r="M36" s="1" t="s">
        <v>1088</v>
      </c>
      <c r="N36" s="1" t="str">
        <f t="shared" si="4"/>
        <v xml:space="preserve"> </v>
      </c>
      <c r="O36" s="1">
        <f t="shared" si="5"/>
        <v>0</v>
      </c>
    </row>
    <row r="37" spans="1:15" ht="14.25" customHeight="1">
      <c r="A37" s="2">
        <v>827</v>
      </c>
      <c r="C37" s="1" t="s">
        <v>150</v>
      </c>
      <c r="D37" s="1" t="str">
        <f t="shared" si="0"/>
        <v xml:space="preserve"> </v>
      </c>
      <c r="E37" s="1">
        <f t="shared" si="1"/>
        <v>0</v>
      </c>
      <c r="F37" s="2">
        <v>916</v>
      </c>
      <c r="H37" s="1" t="s">
        <v>2323</v>
      </c>
      <c r="I37" s="1" t="str">
        <f t="shared" si="2"/>
        <v xml:space="preserve"> </v>
      </c>
      <c r="J37" s="1">
        <f t="shared" si="3"/>
        <v>0</v>
      </c>
      <c r="K37" s="2">
        <v>1005</v>
      </c>
      <c r="M37" s="1" t="s">
        <v>1280</v>
      </c>
      <c r="N37" s="1" t="str">
        <f t="shared" si="4"/>
        <v xml:space="preserve"> </v>
      </c>
      <c r="O37" s="1">
        <f t="shared" si="5"/>
        <v>0</v>
      </c>
    </row>
    <row r="38" spans="1:15" ht="14.25" customHeight="1">
      <c r="A38" s="2">
        <v>828</v>
      </c>
      <c r="C38" s="1" t="s">
        <v>699</v>
      </c>
      <c r="D38" s="1" t="str">
        <f t="shared" si="0"/>
        <v xml:space="preserve"> </v>
      </c>
      <c r="E38" s="1">
        <f t="shared" si="1"/>
        <v>0</v>
      </c>
      <c r="F38" s="2">
        <v>917</v>
      </c>
      <c r="H38" s="1" t="s">
        <v>2130</v>
      </c>
      <c r="I38" s="1" t="str">
        <f t="shared" si="2"/>
        <v xml:space="preserve"> </v>
      </c>
      <c r="J38" s="1">
        <f t="shared" si="3"/>
        <v>0</v>
      </c>
      <c r="K38" s="2">
        <v>1006</v>
      </c>
      <c r="M38" s="1" t="s">
        <v>650</v>
      </c>
      <c r="N38" s="1" t="str">
        <f t="shared" si="4"/>
        <v xml:space="preserve"> </v>
      </c>
      <c r="O38" s="1">
        <f t="shared" si="5"/>
        <v>0</v>
      </c>
    </row>
    <row r="39" spans="1:15" ht="14.25" customHeight="1">
      <c r="A39" s="2">
        <v>829</v>
      </c>
      <c r="C39" s="1" t="s">
        <v>58</v>
      </c>
      <c r="D39" s="1" t="str">
        <f t="shared" si="0"/>
        <v xml:space="preserve"> </v>
      </c>
      <c r="E39" s="1">
        <f t="shared" si="1"/>
        <v>0</v>
      </c>
      <c r="F39" s="2">
        <v>918</v>
      </c>
      <c r="H39" s="1" t="s">
        <v>1175</v>
      </c>
      <c r="I39" s="1" t="str">
        <f t="shared" si="2"/>
        <v xml:space="preserve"> </v>
      </c>
      <c r="J39" s="1">
        <f t="shared" si="3"/>
        <v>0</v>
      </c>
      <c r="K39" s="2">
        <v>1007</v>
      </c>
      <c r="M39" s="1" t="s">
        <v>1415</v>
      </c>
      <c r="N39" s="1" t="str">
        <f t="shared" si="4"/>
        <v xml:space="preserve"> </v>
      </c>
      <c r="O39" s="1">
        <f t="shared" si="5"/>
        <v>0</v>
      </c>
    </row>
    <row r="40" spans="1:15" ht="14.25" customHeight="1">
      <c r="A40" s="2">
        <v>830</v>
      </c>
      <c r="C40" s="1" t="s">
        <v>2052</v>
      </c>
      <c r="D40" s="1" t="str">
        <f t="shared" si="0"/>
        <v xml:space="preserve"> </v>
      </c>
      <c r="E40" s="1">
        <f t="shared" si="1"/>
        <v>0</v>
      </c>
      <c r="F40" s="2">
        <v>919</v>
      </c>
      <c r="H40" s="1" t="s">
        <v>1149</v>
      </c>
      <c r="I40" s="1" t="str">
        <f t="shared" si="2"/>
        <v xml:space="preserve"> </v>
      </c>
      <c r="J40" s="1">
        <f t="shared" si="3"/>
        <v>0</v>
      </c>
      <c r="K40" s="2">
        <v>1008</v>
      </c>
      <c r="M40" s="1" t="s">
        <v>2397</v>
      </c>
      <c r="N40" s="1" t="str">
        <f t="shared" si="4"/>
        <v xml:space="preserve"> </v>
      </c>
      <c r="O40" s="1">
        <f t="shared" si="5"/>
        <v>0</v>
      </c>
    </row>
    <row r="41" spans="1:15" ht="14.25" customHeight="1">
      <c r="A41" s="2">
        <v>831</v>
      </c>
      <c r="C41" s="1" t="s">
        <v>314</v>
      </c>
      <c r="D41" s="1" t="str">
        <f t="shared" si="0"/>
        <v xml:space="preserve"> </v>
      </c>
      <c r="E41" s="1">
        <f t="shared" si="1"/>
        <v>0</v>
      </c>
      <c r="F41" s="2">
        <v>920</v>
      </c>
      <c r="H41" s="1" t="s">
        <v>1342</v>
      </c>
      <c r="I41" s="1" t="str">
        <f t="shared" si="2"/>
        <v xml:space="preserve"> </v>
      </c>
      <c r="J41" s="1">
        <f t="shared" si="3"/>
        <v>0</v>
      </c>
      <c r="K41" s="2">
        <v>1009</v>
      </c>
      <c r="M41" s="1" t="s">
        <v>1095</v>
      </c>
      <c r="N41" s="1" t="str">
        <f t="shared" si="4"/>
        <v xml:space="preserve"> </v>
      </c>
      <c r="O41" s="1">
        <f t="shared" si="5"/>
        <v>0</v>
      </c>
    </row>
    <row r="42" spans="1:15" ht="14.25" customHeight="1">
      <c r="A42" s="2">
        <v>832</v>
      </c>
      <c r="C42" s="1" t="s">
        <v>298</v>
      </c>
      <c r="D42" s="1" t="str">
        <f t="shared" si="0"/>
        <v xml:space="preserve"> </v>
      </c>
      <c r="E42" s="1">
        <f t="shared" si="1"/>
        <v>0</v>
      </c>
      <c r="F42" s="2">
        <v>921</v>
      </c>
      <c r="H42" s="1" t="s">
        <v>1414</v>
      </c>
      <c r="I42" s="1" t="str">
        <f t="shared" si="2"/>
        <v xml:space="preserve"> </v>
      </c>
      <c r="J42" s="1">
        <f t="shared" si="3"/>
        <v>0</v>
      </c>
      <c r="K42" s="2">
        <v>1010</v>
      </c>
      <c r="M42" s="1" t="s">
        <v>1427</v>
      </c>
      <c r="N42" s="1" t="str">
        <f t="shared" si="4"/>
        <v xml:space="preserve"> </v>
      </c>
      <c r="O42" s="1">
        <f t="shared" si="5"/>
        <v>0</v>
      </c>
    </row>
    <row r="43" spans="1:15" ht="14.25" customHeight="1">
      <c r="A43" s="2">
        <v>833</v>
      </c>
      <c r="C43" s="1" t="s">
        <v>723</v>
      </c>
      <c r="D43" s="1" t="str">
        <f t="shared" si="0"/>
        <v xml:space="preserve"> </v>
      </c>
      <c r="E43" s="1">
        <f t="shared" si="1"/>
        <v>0</v>
      </c>
      <c r="F43" s="2">
        <v>922</v>
      </c>
      <c r="H43" s="1" t="s">
        <v>1117</v>
      </c>
      <c r="I43" s="1" t="str">
        <f t="shared" si="2"/>
        <v xml:space="preserve"> </v>
      </c>
      <c r="J43" s="1">
        <f t="shared" si="3"/>
        <v>0</v>
      </c>
      <c r="K43" s="2">
        <v>1011</v>
      </c>
      <c r="M43" s="1" t="s">
        <v>8</v>
      </c>
      <c r="N43" s="1" t="str">
        <f t="shared" si="4"/>
        <v xml:space="preserve"> </v>
      </c>
      <c r="O43" s="1">
        <f t="shared" si="5"/>
        <v>0</v>
      </c>
    </row>
    <row r="44" spans="1:15" ht="14.25" customHeight="1">
      <c r="A44" s="2">
        <v>834</v>
      </c>
      <c r="C44" s="1" t="s">
        <v>1192</v>
      </c>
      <c r="D44" s="1" t="str">
        <f t="shared" si="0"/>
        <v xml:space="preserve"> </v>
      </c>
      <c r="E44" s="1">
        <f t="shared" si="1"/>
        <v>0</v>
      </c>
      <c r="F44" s="2">
        <v>923</v>
      </c>
      <c r="H44" s="1" t="s">
        <v>2189</v>
      </c>
      <c r="I44" s="1" t="str">
        <f t="shared" si="2"/>
        <v xml:space="preserve"> </v>
      </c>
      <c r="J44" s="1">
        <f t="shared" si="3"/>
        <v>0</v>
      </c>
      <c r="K44" s="2">
        <v>1012</v>
      </c>
      <c r="M44" s="1" t="s">
        <v>1849</v>
      </c>
      <c r="N44" s="1" t="str">
        <f t="shared" si="4"/>
        <v xml:space="preserve"> </v>
      </c>
      <c r="O44" s="1">
        <f t="shared" si="5"/>
        <v>0</v>
      </c>
    </row>
    <row r="45" spans="1:15" ht="14.25" customHeight="1">
      <c r="A45" s="2">
        <v>835</v>
      </c>
      <c r="C45" s="1" t="s">
        <v>449</v>
      </c>
      <c r="D45" s="1" t="str">
        <f t="shared" si="0"/>
        <v xml:space="preserve"> </v>
      </c>
      <c r="E45" s="1">
        <f t="shared" si="1"/>
        <v>0</v>
      </c>
      <c r="F45" s="2">
        <v>924</v>
      </c>
      <c r="H45" s="1" t="s">
        <v>765</v>
      </c>
      <c r="I45" s="1" t="str">
        <f t="shared" si="2"/>
        <v xml:space="preserve"> </v>
      </c>
      <c r="J45" s="1">
        <f t="shared" si="3"/>
        <v>0</v>
      </c>
      <c r="K45" s="2">
        <v>1013</v>
      </c>
      <c r="M45" s="1" t="s">
        <v>1802</v>
      </c>
      <c r="N45" s="1" t="str">
        <f t="shared" si="4"/>
        <v xml:space="preserve"> </v>
      </c>
      <c r="O45" s="1">
        <f t="shared" si="5"/>
        <v>0</v>
      </c>
    </row>
    <row r="46" spans="1:15" ht="14.25" customHeight="1">
      <c r="A46" s="2">
        <v>836</v>
      </c>
      <c r="C46" s="1" t="s">
        <v>1562</v>
      </c>
      <c r="D46" s="1" t="str">
        <f t="shared" si="0"/>
        <v xml:space="preserve"> </v>
      </c>
      <c r="E46" s="1">
        <f t="shared" si="1"/>
        <v>0</v>
      </c>
      <c r="F46" s="2">
        <v>925</v>
      </c>
      <c r="H46" s="1" t="s">
        <v>780</v>
      </c>
      <c r="I46" s="1" t="str">
        <f t="shared" si="2"/>
        <v xml:space="preserve"> </v>
      </c>
      <c r="J46" s="1">
        <f t="shared" si="3"/>
        <v>0</v>
      </c>
      <c r="K46" s="2">
        <v>1014</v>
      </c>
      <c r="M46" s="1" t="s">
        <v>1394</v>
      </c>
      <c r="N46" s="1" t="str">
        <f t="shared" si="4"/>
        <v xml:space="preserve"> </v>
      </c>
      <c r="O46" s="1">
        <f t="shared" si="5"/>
        <v>0</v>
      </c>
    </row>
    <row r="47" spans="1:15" ht="14.25" customHeight="1">
      <c r="A47" s="2">
        <v>837</v>
      </c>
      <c r="C47" s="1" t="s">
        <v>869</v>
      </c>
      <c r="D47" s="1" t="str">
        <f t="shared" si="0"/>
        <v xml:space="preserve"> </v>
      </c>
      <c r="E47" s="1">
        <f t="shared" si="1"/>
        <v>0</v>
      </c>
      <c r="F47" s="2">
        <v>926</v>
      </c>
      <c r="H47" s="1" t="s">
        <v>794</v>
      </c>
      <c r="I47" s="1" t="str">
        <f t="shared" si="2"/>
        <v xml:space="preserve"> </v>
      </c>
      <c r="J47" s="1">
        <f t="shared" si="3"/>
        <v>0</v>
      </c>
      <c r="K47" s="2">
        <v>1015</v>
      </c>
      <c r="M47" s="1" t="s">
        <v>2093</v>
      </c>
      <c r="N47" s="1" t="str">
        <f t="shared" si="4"/>
        <v xml:space="preserve"> </v>
      </c>
      <c r="O47" s="1">
        <f t="shared" si="5"/>
        <v>0</v>
      </c>
    </row>
    <row r="48" spans="1:15" ht="14.25" customHeight="1">
      <c r="A48" s="2">
        <v>838</v>
      </c>
      <c r="C48" s="1" t="s">
        <v>1121</v>
      </c>
      <c r="D48" s="1" t="str">
        <f t="shared" si="0"/>
        <v xml:space="preserve"> </v>
      </c>
      <c r="E48" s="1">
        <f t="shared" si="1"/>
        <v>0</v>
      </c>
      <c r="F48" s="2">
        <v>927</v>
      </c>
      <c r="H48" s="1" t="s">
        <v>435</v>
      </c>
      <c r="I48" s="1" t="str">
        <f t="shared" si="2"/>
        <v xml:space="preserve"> </v>
      </c>
      <c r="J48" s="1">
        <f t="shared" si="3"/>
        <v>0</v>
      </c>
      <c r="K48" s="2">
        <v>1016</v>
      </c>
      <c r="M48" s="1" t="s">
        <v>2524</v>
      </c>
      <c r="N48" s="1" t="str">
        <f t="shared" si="4"/>
        <v xml:space="preserve"> </v>
      </c>
      <c r="O48" s="1">
        <f t="shared" si="5"/>
        <v>0</v>
      </c>
    </row>
    <row r="49" spans="1:15" ht="14.25" customHeight="1">
      <c r="A49" s="2">
        <v>839</v>
      </c>
      <c r="C49" s="1" t="s">
        <v>2222</v>
      </c>
      <c r="D49" s="1" t="str">
        <f t="shared" si="0"/>
        <v xml:space="preserve"> </v>
      </c>
      <c r="E49" s="1">
        <f t="shared" si="1"/>
        <v>0</v>
      </c>
      <c r="F49" s="2">
        <v>928</v>
      </c>
      <c r="H49" s="1" t="s">
        <v>1929</v>
      </c>
      <c r="I49" s="1" t="str">
        <f t="shared" si="2"/>
        <v xml:space="preserve"> </v>
      </c>
      <c r="J49" s="1">
        <f t="shared" si="3"/>
        <v>0</v>
      </c>
      <c r="K49" s="2">
        <v>1017</v>
      </c>
      <c r="M49" s="1" t="s">
        <v>65</v>
      </c>
      <c r="N49" s="1" t="str">
        <f t="shared" si="4"/>
        <v xml:space="preserve"> </v>
      </c>
      <c r="O49" s="1">
        <f t="shared" si="5"/>
        <v>0</v>
      </c>
    </row>
    <row r="50" spans="1:15" ht="14.25" customHeight="1">
      <c r="A50" s="2">
        <v>840</v>
      </c>
      <c r="C50" s="1" t="s">
        <v>609</v>
      </c>
      <c r="D50" s="1" t="str">
        <f t="shared" si="0"/>
        <v xml:space="preserve"> </v>
      </c>
      <c r="E50" s="1">
        <f t="shared" si="1"/>
        <v>0</v>
      </c>
      <c r="F50" s="2">
        <v>929</v>
      </c>
      <c r="H50" s="1" t="s">
        <v>1752</v>
      </c>
      <c r="I50" s="1" t="str">
        <f t="shared" si="2"/>
        <v xml:space="preserve"> </v>
      </c>
      <c r="J50" s="1">
        <f t="shared" si="3"/>
        <v>0</v>
      </c>
      <c r="K50" s="2">
        <v>1018</v>
      </c>
      <c r="M50" s="1" t="s">
        <v>2351</v>
      </c>
      <c r="N50" s="1" t="str">
        <f t="shared" si="4"/>
        <v xml:space="preserve"> </v>
      </c>
      <c r="O50" s="1">
        <f t="shared" si="5"/>
        <v>0</v>
      </c>
    </row>
    <row r="51" spans="1:15" ht="14.25" customHeight="1">
      <c r="A51" s="2">
        <v>841</v>
      </c>
      <c r="C51" s="1" t="s">
        <v>503</v>
      </c>
      <c r="D51" s="1" t="str">
        <f t="shared" si="0"/>
        <v xml:space="preserve"> </v>
      </c>
      <c r="E51" s="1">
        <f t="shared" si="1"/>
        <v>0</v>
      </c>
      <c r="F51" s="2">
        <v>930</v>
      </c>
      <c r="H51" s="1" t="s">
        <v>878</v>
      </c>
      <c r="I51" s="1" t="str">
        <f t="shared" si="2"/>
        <v xml:space="preserve"> </v>
      </c>
      <c r="J51" s="1">
        <f t="shared" si="3"/>
        <v>0</v>
      </c>
      <c r="K51" s="2">
        <v>1019</v>
      </c>
      <c r="M51" s="1" t="s">
        <v>0</v>
      </c>
      <c r="N51" s="1" t="str">
        <f t="shared" si="4"/>
        <v xml:space="preserve"> </v>
      </c>
      <c r="O51" s="1">
        <f t="shared" si="5"/>
        <v>0</v>
      </c>
    </row>
    <row r="52" spans="1:15" ht="14.25" customHeight="1">
      <c r="A52" s="2">
        <v>842</v>
      </c>
      <c r="C52" s="1" t="s">
        <v>52</v>
      </c>
      <c r="D52" s="1" t="str">
        <f t="shared" si="0"/>
        <v xml:space="preserve"> </v>
      </c>
      <c r="E52" s="1">
        <f t="shared" si="1"/>
        <v>0</v>
      </c>
      <c r="F52" s="2">
        <v>931</v>
      </c>
      <c r="H52" s="1" t="s">
        <v>2014</v>
      </c>
      <c r="I52" s="1" t="str">
        <f t="shared" si="2"/>
        <v xml:space="preserve"> </v>
      </c>
      <c r="J52" s="1">
        <f t="shared" si="3"/>
        <v>0</v>
      </c>
      <c r="K52" s="2">
        <v>1020</v>
      </c>
      <c r="M52" s="1" t="s">
        <v>207</v>
      </c>
      <c r="N52" s="1" t="str">
        <f t="shared" si="4"/>
        <v xml:space="preserve"> </v>
      </c>
      <c r="O52" s="1">
        <f t="shared" si="5"/>
        <v>0</v>
      </c>
    </row>
    <row r="53" spans="1:15" ht="14.25" customHeight="1">
      <c r="A53" s="2">
        <v>843</v>
      </c>
      <c r="C53" s="1" t="s">
        <v>762</v>
      </c>
      <c r="D53" s="1" t="str">
        <f t="shared" si="0"/>
        <v xml:space="preserve"> </v>
      </c>
      <c r="E53" s="1">
        <f t="shared" si="1"/>
        <v>0</v>
      </c>
      <c r="F53" s="2">
        <v>932</v>
      </c>
      <c r="H53" s="1" t="s">
        <v>1964</v>
      </c>
      <c r="I53" s="1" t="str">
        <f t="shared" si="2"/>
        <v xml:space="preserve"> </v>
      </c>
      <c r="J53" s="1">
        <f t="shared" si="3"/>
        <v>0</v>
      </c>
      <c r="K53" s="2">
        <v>1021</v>
      </c>
      <c r="M53" s="1" t="s">
        <v>799</v>
      </c>
      <c r="N53" s="1" t="str">
        <f t="shared" si="4"/>
        <v xml:space="preserve"> </v>
      </c>
      <c r="O53" s="1">
        <f t="shared" si="5"/>
        <v>0</v>
      </c>
    </row>
    <row r="54" spans="1:15" ht="14.25" customHeight="1">
      <c r="A54" s="2">
        <v>844</v>
      </c>
      <c r="C54" s="1" t="s">
        <v>1824</v>
      </c>
      <c r="D54" s="1" t="str">
        <f t="shared" si="0"/>
        <v xml:space="preserve"> </v>
      </c>
      <c r="E54" s="1">
        <f t="shared" si="1"/>
        <v>0</v>
      </c>
      <c r="F54" s="2">
        <v>933</v>
      </c>
      <c r="H54" s="1" t="s">
        <v>1791</v>
      </c>
      <c r="I54" s="1" t="str">
        <f t="shared" si="2"/>
        <v xml:space="preserve"> </v>
      </c>
      <c r="J54" s="1">
        <f t="shared" si="3"/>
        <v>0</v>
      </c>
      <c r="K54" s="2">
        <v>1022</v>
      </c>
      <c r="M54" s="1" t="s">
        <v>1793</v>
      </c>
      <c r="N54" s="1" t="str">
        <f t="shared" si="4"/>
        <v xml:space="preserve"> </v>
      </c>
      <c r="O54" s="1">
        <f t="shared" si="5"/>
        <v>0</v>
      </c>
    </row>
    <row r="55" spans="1:15" ht="14.25" customHeight="1">
      <c r="A55" s="2">
        <v>845</v>
      </c>
      <c r="C55" s="1" t="s">
        <v>1882</v>
      </c>
      <c r="D55" s="1" t="str">
        <f t="shared" si="0"/>
        <v xml:space="preserve"> </v>
      </c>
      <c r="E55" s="1">
        <f t="shared" si="1"/>
        <v>0</v>
      </c>
      <c r="F55" s="2">
        <v>934</v>
      </c>
      <c r="H55" s="1" t="s">
        <v>1307</v>
      </c>
      <c r="I55" s="1" t="str">
        <f t="shared" si="2"/>
        <v xml:space="preserve"> </v>
      </c>
      <c r="J55" s="1">
        <f t="shared" si="3"/>
        <v>0</v>
      </c>
      <c r="K55" s="2">
        <v>1023</v>
      </c>
      <c r="M55" s="1" t="s">
        <v>2490</v>
      </c>
      <c r="N55" s="1" t="str">
        <f t="shared" si="4"/>
        <v xml:space="preserve"> </v>
      </c>
      <c r="O55" s="1">
        <f t="shared" si="5"/>
        <v>0</v>
      </c>
    </row>
    <row r="56" spans="1:15" ht="14.25" customHeight="1">
      <c r="A56" s="2">
        <v>846</v>
      </c>
      <c r="C56" s="1" t="s">
        <v>469</v>
      </c>
      <c r="D56" s="1" t="str">
        <f t="shared" si="0"/>
        <v xml:space="preserve"> </v>
      </c>
      <c r="E56" s="1">
        <f t="shared" si="1"/>
        <v>0</v>
      </c>
      <c r="F56" s="2">
        <v>935</v>
      </c>
      <c r="H56" s="1" t="s">
        <v>391</v>
      </c>
      <c r="I56" s="1" t="str">
        <f t="shared" si="2"/>
        <v xml:space="preserve"> </v>
      </c>
      <c r="J56" s="1">
        <f t="shared" si="3"/>
        <v>0</v>
      </c>
      <c r="K56" s="2">
        <v>1024</v>
      </c>
      <c r="M56" s="1" t="s">
        <v>616</v>
      </c>
      <c r="N56" s="1" t="str">
        <f t="shared" si="4"/>
        <v xml:space="preserve"> </v>
      </c>
      <c r="O56" s="1">
        <f t="shared" si="5"/>
        <v>0</v>
      </c>
    </row>
    <row r="57" spans="1:15" ht="14.25" customHeight="1">
      <c r="A57" s="2">
        <v>847</v>
      </c>
      <c r="C57" s="1" t="s">
        <v>335</v>
      </c>
      <c r="D57" s="1" t="str">
        <f t="shared" si="0"/>
        <v xml:space="preserve"> </v>
      </c>
      <c r="E57" s="1">
        <f t="shared" si="1"/>
        <v>0</v>
      </c>
      <c r="F57" s="2">
        <v>936</v>
      </c>
      <c r="H57" s="1" t="s">
        <v>1300</v>
      </c>
      <c r="I57" s="1" t="str">
        <f t="shared" si="2"/>
        <v xml:space="preserve"> </v>
      </c>
      <c r="J57" s="1">
        <f t="shared" si="3"/>
        <v>0</v>
      </c>
      <c r="K57" s="2">
        <v>1025</v>
      </c>
      <c r="M57" s="1" t="s">
        <v>2527</v>
      </c>
      <c r="N57" s="1" t="str">
        <f t="shared" si="4"/>
        <v xml:space="preserve"> </v>
      </c>
      <c r="O57" s="1">
        <f t="shared" si="5"/>
        <v>0</v>
      </c>
    </row>
    <row r="58" spans="1:15" ht="14.25" customHeight="1">
      <c r="A58" s="2">
        <v>848</v>
      </c>
      <c r="C58" s="1" t="s">
        <v>309</v>
      </c>
      <c r="D58" s="1" t="str">
        <f t="shared" si="0"/>
        <v xml:space="preserve"> </v>
      </c>
      <c r="E58" s="1">
        <f t="shared" si="1"/>
        <v>0</v>
      </c>
      <c r="F58" s="2">
        <v>937</v>
      </c>
      <c r="H58" s="1" t="s">
        <v>784</v>
      </c>
      <c r="I58" s="1" t="str">
        <f t="shared" si="2"/>
        <v xml:space="preserve"> </v>
      </c>
      <c r="J58" s="1">
        <f t="shared" si="3"/>
        <v>0</v>
      </c>
      <c r="K58" s="2">
        <v>1026</v>
      </c>
      <c r="M58" s="1" t="s">
        <v>2019</v>
      </c>
      <c r="N58" s="1" t="str">
        <f t="shared" si="4"/>
        <v xml:space="preserve"> </v>
      </c>
      <c r="O58" s="1">
        <f t="shared" si="5"/>
        <v>0</v>
      </c>
    </row>
    <row r="59" spans="1:15" ht="14.25" customHeight="1">
      <c r="A59" s="2">
        <v>849</v>
      </c>
      <c r="C59" s="1" t="s">
        <v>318</v>
      </c>
      <c r="D59" s="1" t="str">
        <f t="shared" si="0"/>
        <v xml:space="preserve"> </v>
      </c>
      <c r="E59" s="1">
        <f t="shared" si="1"/>
        <v>0</v>
      </c>
      <c r="F59" s="2">
        <v>938</v>
      </c>
      <c r="H59" s="1" t="s">
        <v>2519</v>
      </c>
      <c r="I59" s="1" t="str">
        <f t="shared" si="2"/>
        <v xml:space="preserve"> </v>
      </c>
      <c r="J59" s="1">
        <f t="shared" si="3"/>
        <v>0</v>
      </c>
      <c r="K59" s="2">
        <v>1027</v>
      </c>
      <c r="M59" s="1" t="s">
        <v>2205</v>
      </c>
      <c r="N59" s="1" t="str">
        <f t="shared" si="4"/>
        <v xml:space="preserve"> </v>
      </c>
      <c r="O59" s="1">
        <f t="shared" si="5"/>
        <v>0</v>
      </c>
    </row>
    <row r="60" spans="1:15" ht="14.25" customHeight="1">
      <c r="A60" s="2">
        <v>850</v>
      </c>
      <c r="C60" s="1" t="s">
        <v>2365</v>
      </c>
      <c r="D60" s="1" t="str">
        <f t="shared" si="0"/>
        <v xml:space="preserve"> </v>
      </c>
      <c r="E60" s="1">
        <f t="shared" si="1"/>
        <v>0</v>
      </c>
      <c r="F60" s="2">
        <v>939</v>
      </c>
      <c r="H60" s="1" t="s">
        <v>1904</v>
      </c>
      <c r="I60" s="1" t="str">
        <f t="shared" si="2"/>
        <v xml:space="preserve"> </v>
      </c>
      <c r="J60" s="1">
        <f t="shared" si="3"/>
        <v>0</v>
      </c>
      <c r="K60" s="2">
        <v>1028</v>
      </c>
      <c r="M60" s="1" t="s">
        <v>1891</v>
      </c>
      <c r="N60" s="1" t="str">
        <f t="shared" si="4"/>
        <v xml:space="preserve"> </v>
      </c>
      <c r="O60" s="1">
        <f t="shared" si="5"/>
        <v>0</v>
      </c>
    </row>
    <row r="61" spans="1:15" ht="14.25" customHeight="1">
      <c r="A61" s="2">
        <v>851</v>
      </c>
      <c r="C61" s="1" t="s">
        <v>1673</v>
      </c>
      <c r="D61" s="1" t="str">
        <f t="shared" si="0"/>
        <v xml:space="preserve"> </v>
      </c>
      <c r="E61" s="1">
        <f t="shared" si="1"/>
        <v>0</v>
      </c>
      <c r="F61" s="2">
        <v>940</v>
      </c>
      <c r="H61" s="1" t="s">
        <v>1686</v>
      </c>
      <c r="I61" s="1" t="str">
        <f t="shared" si="2"/>
        <v xml:space="preserve"> </v>
      </c>
      <c r="J61" s="1">
        <f t="shared" si="3"/>
        <v>0</v>
      </c>
      <c r="K61" s="2">
        <v>1029</v>
      </c>
      <c r="M61" s="1" t="s">
        <v>481</v>
      </c>
      <c r="N61" s="1" t="str">
        <f t="shared" si="4"/>
        <v xml:space="preserve"> </v>
      </c>
      <c r="O61" s="1">
        <f t="shared" si="5"/>
        <v>0</v>
      </c>
    </row>
    <row r="62" spans="1:15" ht="14.25" customHeight="1">
      <c r="A62" s="2">
        <v>852</v>
      </c>
      <c r="C62" s="1" t="s">
        <v>330</v>
      </c>
      <c r="D62" s="1" t="str">
        <f t="shared" si="0"/>
        <v xml:space="preserve"> </v>
      </c>
      <c r="E62" s="1">
        <f t="shared" si="1"/>
        <v>0</v>
      </c>
      <c r="F62" s="2">
        <v>941</v>
      </c>
      <c r="H62" s="1" t="s">
        <v>1370</v>
      </c>
      <c r="I62" s="1" t="str">
        <f t="shared" si="2"/>
        <v xml:space="preserve"> </v>
      </c>
      <c r="J62" s="1">
        <f t="shared" si="3"/>
        <v>0</v>
      </c>
      <c r="K62" s="2">
        <v>1030</v>
      </c>
      <c r="M62" s="1" t="s">
        <v>973</v>
      </c>
      <c r="N62" s="1" t="str">
        <f t="shared" si="4"/>
        <v xml:space="preserve"> </v>
      </c>
      <c r="O62" s="1">
        <f t="shared" si="5"/>
        <v>0</v>
      </c>
    </row>
    <row r="63" spans="1:15" ht="14.25" customHeight="1">
      <c r="A63" s="2">
        <v>853</v>
      </c>
      <c r="C63" s="1" t="s">
        <v>819</v>
      </c>
      <c r="D63" s="1" t="str">
        <f t="shared" si="0"/>
        <v xml:space="preserve"> </v>
      </c>
      <c r="E63" s="1">
        <f t="shared" si="1"/>
        <v>0</v>
      </c>
      <c r="F63" s="2">
        <v>942</v>
      </c>
      <c r="H63" s="1" t="s">
        <v>134</v>
      </c>
      <c r="I63" s="1" t="str">
        <f t="shared" si="2"/>
        <v xml:space="preserve"> </v>
      </c>
      <c r="J63" s="1">
        <f t="shared" si="3"/>
        <v>0</v>
      </c>
      <c r="K63" s="2">
        <v>1031</v>
      </c>
      <c r="M63" s="1" t="s">
        <v>1268</v>
      </c>
      <c r="N63" s="1" t="str">
        <f t="shared" si="4"/>
        <v xml:space="preserve"> </v>
      </c>
      <c r="O63" s="1">
        <f t="shared" si="5"/>
        <v>0</v>
      </c>
    </row>
    <row r="64" spans="1:15" ht="14.25" customHeight="1">
      <c r="A64" s="2">
        <v>854</v>
      </c>
      <c r="C64" s="1" t="s">
        <v>1659</v>
      </c>
      <c r="D64" s="1" t="str">
        <f t="shared" si="0"/>
        <v xml:space="preserve"> </v>
      </c>
      <c r="E64" s="1">
        <f t="shared" si="1"/>
        <v>0</v>
      </c>
      <c r="F64" s="2">
        <v>943</v>
      </c>
      <c r="H64" s="1" t="s">
        <v>1948</v>
      </c>
      <c r="I64" s="1" t="str">
        <f t="shared" si="2"/>
        <v xml:space="preserve"> </v>
      </c>
      <c r="J64" s="1">
        <f t="shared" si="3"/>
        <v>0</v>
      </c>
      <c r="K64" s="2">
        <v>1032</v>
      </c>
      <c r="M64" s="1" t="s">
        <v>1917</v>
      </c>
      <c r="N64" s="1" t="str">
        <f t="shared" si="4"/>
        <v xml:space="preserve"> </v>
      </c>
      <c r="O64" s="1">
        <f t="shared" si="5"/>
        <v>0</v>
      </c>
    </row>
    <row r="65" spans="1:15" ht="14.25" customHeight="1">
      <c r="A65" s="2">
        <v>855</v>
      </c>
      <c r="C65" s="1" t="s">
        <v>1172</v>
      </c>
      <c r="D65" s="1" t="str">
        <f t="shared" si="0"/>
        <v xml:space="preserve"> </v>
      </c>
      <c r="E65" s="1">
        <f t="shared" si="1"/>
        <v>0</v>
      </c>
      <c r="F65" s="2">
        <v>944</v>
      </c>
      <c r="H65" s="1" t="s">
        <v>633</v>
      </c>
      <c r="I65" s="1" t="str">
        <f t="shared" si="2"/>
        <v xml:space="preserve"> </v>
      </c>
      <c r="J65" s="1">
        <f t="shared" si="3"/>
        <v>0</v>
      </c>
      <c r="K65" s="2">
        <v>1033</v>
      </c>
      <c r="M65" s="1" t="s">
        <v>2270</v>
      </c>
      <c r="N65" s="1" t="str">
        <f t="shared" si="4"/>
        <v xml:space="preserve"> </v>
      </c>
      <c r="O65" s="1">
        <f t="shared" si="5"/>
        <v>0</v>
      </c>
    </row>
    <row r="66" spans="1:15" ht="14.25" customHeight="1">
      <c r="A66" s="2">
        <v>856</v>
      </c>
      <c r="C66" s="1" t="s">
        <v>1416</v>
      </c>
      <c r="D66" s="1" t="str">
        <f t="shared" si="0"/>
        <v xml:space="preserve"> </v>
      </c>
      <c r="E66" s="1">
        <f t="shared" si="1"/>
        <v>0</v>
      </c>
      <c r="F66" s="2">
        <v>945</v>
      </c>
      <c r="H66" s="1" t="s">
        <v>1386</v>
      </c>
      <c r="I66" s="1" t="str">
        <f t="shared" si="2"/>
        <v xml:space="preserve"> </v>
      </c>
      <c r="J66" s="1">
        <f t="shared" si="3"/>
        <v>0</v>
      </c>
      <c r="K66" s="2">
        <v>1034</v>
      </c>
      <c r="M66" s="1" t="s">
        <v>2483</v>
      </c>
      <c r="N66" s="1" t="str">
        <f t="shared" si="4"/>
        <v xml:space="preserve"> </v>
      </c>
      <c r="O66" s="1">
        <f t="shared" si="5"/>
        <v>0</v>
      </c>
    </row>
    <row r="67" spans="1:15" ht="14.25" customHeight="1">
      <c r="A67" s="2">
        <v>857</v>
      </c>
      <c r="C67" s="1" t="s">
        <v>744</v>
      </c>
      <c r="D67" s="1" t="str">
        <f t="shared" si="0"/>
        <v xml:space="preserve"> </v>
      </c>
      <c r="E67" s="1">
        <f t="shared" si="1"/>
        <v>0</v>
      </c>
      <c r="F67" s="2">
        <v>946</v>
      </c>
      <c r="H67" s="1" t="s">
        <v>1009</v>
      </c>
      <c r="I67" s="1" t="str">
        <f t="shared" si="2"/>
        <v xml:space="preserve"> </v>
      </c>
      <c r="J67" s="1">
        <f t="shared" si="3"/>
        <v>0</v>
      </c>
      <c r="K67" s="2">
        <v>1035</v>
      </c>
      <c r="M67" s="1" t="s">
        <v>2096</v>
      </c>
      <c r="N67" s="1" t="str">
        <f t="shared" si="4"/>
        <v xml:space="preserve"> </v>
      </c>
      <c r="O67" s="1">
        <f t="shared" si="5"/>
        <v>0</v>
      </c>
    </row>
    <row r="68" spans="1:15" ht="14.25" customHeight="1">
      <c r="A68" s="2">
        <v>858</v>
      </c>
      <c r="C68" s="1" t="s">
        <v>282</v>
      </c>
      <c r="D68" s="1" t="str">
        <f t="shared" ref="D68:D91" si="6">IF(B68=""," ",IF(B68=C68,"√","×"))</f>
        <v xml:space="preserve"> </v>
      </c>
      <c r="E68" s="1">
        <f t="shared" ref="E68:E91" si="7">IF(D68="√",1,0)</f>
        <v>0</v>
      </c>
      <c r="F68" s="2">
        <v>947</v>
      </c>
      <c r="H68" s="1" t="s">
        <v>1291</v>
      </c>
      <c r="I68" s="1" t="str">
        <f t="shared" ref="I68:I91" si="8">IF(G68=""," ",IF(G68=H68,"√","×"))</f>
        <v xml:space="preserve"> </v>
      </c>
      <c r="J68" s="1">
        <f t="shared" ref="J68:J91" si="9">IF(I68="√",1,0)</f>
        <v>0</v>
      </c>
      <c r="K68" s="2">
        <v>1036</v>
      </c>
      <c r="M68" s="1" t="s">
        <v>2459</v>
      </c>
      <c r="N68" s="1" t="str">
        <f t="shared" ref="N68:N89" si="10">IF(L68=""," ",IF(L68=M68,"√","×"))</f>
        <v xml:space="preserve"> </v>
      </c>
      <c r="O68" s="1">
        <f t="shared" ref="O68:O89" si="11">IF(N68="√",1,0)</f>
        <v>0</v>
      </c>
    </row>
    <row r="69" spans="1:15" ht="14.25" customHeight="1">
      <c r="A69" s="2">
        <v>859</v>
      </c>
      <c r="C69" s="1" t="s">
        <v>572</v>
      </c>
      <c r="D69" s="1" t="str">
        <f t="shared" si="6"/>
        <v xml:space="preserve"> </v>
      </c>
      <c r="E69" s="1">
        <f t="shared" si="7"/>
        <v>0</v>
      </c>
      <c r="F69" s="2">
        <v>948</v>
      </c>
      <c r="H69" s="1" t="s">
        <v>1638</v>
      </c>
      <c r="I69" s="1" t="str">
        <f t="shared" si="8"/>
        <v xml:space="preserve"> </v>
      </c>
      <c r="J69" s="1">
        <f t="shared" si="9"/>
        <v>0</v>
      </c>
      <c r="K69" s="2">
        <v>1037</v>
      </c>
      <c r="M69" s="1" t="s">
        <v>1768</v>
      </c>
      <c r="N69" s="1" t="str">
        <f t="shared" si="10"/>
        <v xml:space="preserve"> </v>
      </c>
      <c r="O69" s="1">
        <f t="shared" si="11"/>
        <v>0</v>
      </c>
    </row>
    <row r="70" spans="1:15" ht="14.25" customHeight="1">
      <c r="A70" s="2">
        <v>860</v>
      </c>
      <c r="C70" s="1" t="s">
        <v>1419</v>
      </c>
      <c r="D70" s="1" t="str">
        <f t="shared" si="6"/>
        <v xml:space="preserve"> </v>
      </c>
      <c r="E70" s="1">
        <f t="shared" si="7"/>
        <v>0</v>
      </c>
      <c r="F70" s="2">
        <v>949</v>
      </c>
      <c r="H70" s="1" t="s">
        <v>1262</v>
      </c>
      <c r="I70" s="1" t="str">
        <f t="shared" si="8"/>
        <v xml:space="preserve"> </v>
      </c>
      <c r="J70" s="1">
        <f t="shared" si="9"/>
        <v>0</v>
      </c>
      <c r="K70" s="2">
        <v>1038</v>
      </c>
      <c r="M70" s="1" t="s">
        <v>901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861</v>
      </c>
      <c r="C71" s="1" t="s">
        <v>1959</v>
      </c>
      <c r="D71" s="1" t="str">
        <f t="shared" si="6"/>
        <v xml:space="preserve"> </v>
      </c>
      <c r="E71" s="1">
        <f t="shared" si="7"/>
        <v>0</v>
      </c>
      <c r="F71" s="2">
        <v>950</v>
      </c>
      <c r="H71" s="1" t="s">
        <v>191</v>
      </c>
      <c r="I71" s="1" t="str">
        <f t="shared" si="8"/>
        <v xml:space="preserve"> </v>
      </c>
      <c r="J71" s="1">
        <f t="shared" si="9"/>
        <v>0</v>
      </c>
      <c r="K71" s="2">
        <v>1039</v>
      </c>
      <c r="M71" s="1" t="s">
        <v>957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862</v>
      </c>
      <c r="C72" s="1" t="s">
        <v>315</v>
      </c>
      <c r="D72" s="1" t="str">
        <f t="shared" si="6"/>
        <v xml:space="preserve"> </v>
      </c>
      <c r="E72" s="1">
        <f t="shared" si="7"/>
        <v>0</v>
      </c>
      <c r="F72" s="2">
        <v>951</v>
      </c>
      <c r="H72" s="1" t="s">
        <v>1815</v>
      </c>
      <c r="I72" s="1" t="str">
        <f t="shared" si="8"/>
        <v xml:space="preserve"> </v>
      </c>
      <c r="J72" s="1">
        <f t="shared" si="9"/>
        <v>0</v>
      </c>
      <c r="K72" s="2">
        <v>1040</v>
      </c>
      <c r="M72" s="1" t="s">
        <v>1856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863</v>
      </c>
      <c r="C73" s="1" t="s">
        <v>661</v>
      </c>
      <c r="D73" s="1" t="str">
        <f t="shared" si="6"/>
        <v xml:space="preserve"> </v>
      </c>
      <c r="E73" s="1">
        <f t="shared" si="7"/>
        <v>0</v>
      </c>
      <c r="F73" s="2">
        <v>952</v>
      </c>
      <c r="H73" s="1" t="s">
        <v>2002</v>
      </c>
      <c r="I73" s="1" t="str">
        <f t="shared" si="8"/>
        <v xml:space="preserve"> </v>
      </c>
      <c r="J73" s="1">
        <f t="shared" si="9"/>
        <v>0</v>
      </c>
      <c r="K73" s="2">
        <v>1041</v>
      </c>
      <c r="M73" s="1" t="s">
        <v>1260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864</v>
      </c>
      <c r="C74" s="1" t="s">
        <v>1872</v>
      </c>
      <c r="D74" s="1" t="str">
        <f t="shared" si="6"/>
        <v xml:space="preserve"> </v>
      </c>
      <c r="E74" s="1">
        <f t="shared" si="7"/>
        <v>0</v>
      </c>
      <c r="F74" s="2">
        <v>953</v>
      </c>
      <c r="H74" s="1" t="s">
        <v>1516</v>
      </c>
      <c r="I74" s="1" t="str">
        <f t="shared" si="8"/>
        <v xml:space="preserve"> </v>
      </c>
      <c r="J74" s="1">
        <f t="shared" si="9"/>
        <v>0</v>
      </c>
      <c r="K74" s="2">
        <v>1042</v>
      </c>
      <c r="M74" s="1" t="s">
        <v>2160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865</v>
      </c>
      <c r="C75" s="1" t="s">
        <v>111</v>
      </c>
      <c r="D75" s="1" t="str">
        <f t="shared" si="6"/>
        <v xml:space="preserve"> </v>
      </c>
      <c r="E75" s="1">
        <f t="shared" si="7"/>
        <v>0</v>
      </c>
      <c r="F75" s="2">
        <v>954</v>
      </c>
      <c r="H75" s="1" t="s">
        <v>882</v>
      </c>
      <c r="I75" s="1" t="str">
        <f t="shared" si="8"/>
        <v xml:space="preserve"> </v>
      </c>
      <c r="J75" s="1">
        <f t="shared" si="9"/>
        <v>0</v>
      </c>
      <c r="K75" s="2">
        <v>1043</v>
      </c>
      <c r="M75" s="1" t="s">
        <v>837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866</v>
      </c>
      <c r="C76" s="1" t="s">
        <v>1876</v>
      </c>
      <c r="D76" s="1" t="str">
        <f t="shared" si="6"/>
        <v xml:space="preserve"> </v>
      </c>
      <c r="E76" s="1">
        <f t="shared" si="7"/>
        <v>0</v>
      </c>
      <c r="F76" s="2">
        <v>955</v>
      </c>
      <c r="H76" s="1" t="s">
        <v>1641</v>
      </c>
      <c r="I76" s="1" t="str">
        <f t="shared" si="8"/>
        <v xml:space="preserve"> </v>
      </c>
      <c r="J76" s="1">
        <f t="shared" si="9"/>
        <v>0</v>
      </c>
      <c r="K76" s="2">
        <v>1044</v>
      </c>
      <c r="M76" s="1" t="s">
        <v>1997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867</v>
      </c>
      <c r="C77" s="1" t="s">
        <v>801</v>
      </c>
      <c r="D77" s="1" t="str">
        <f t="shared" si="6"/>
        <v xml:space="preserve"> </v>
      </c>
      <c r="E77" s="1">
        <f t="shared" si="7"/>
        <v>0</v>
      </c>
      <c r="F77" s="2">
        <v>956</v>
      </c>
      <c r="H77" s="1" t="s">
        <v>2434</v>
      </c>
      <c r="I77" s="1" t="str">
        <f t="shared" si="8"/>
        <v xml:space="preserve"> </v>
      </c>
      <c r="J77" s="1">
        <f t="shared" si="9"/>
        <v>0</v>
      </c>
      <c r="K77" s="2">
        <v>1045</v>
      </c>
      <c r="M77" s="1" t="s">
        <v>705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868</v>
      </c>
      <c r="C78" s="1" t="s">
        <v>284</v>
      </c>
      <c r="D78" s="1" t="str">
        <f t="shared" si="6"/>
        <v xml:space="preserve"> </v>
      </c>
      <c r="E78" s="1">
        <f t="shared" si="7"/>
        <v>0</v>
      </c>
      <c r="F78" s="2">
        <v>957</v>
      </c>
      <c r="H78" s="1" t="s">
        <v>152</v>
      </c>
      <c r="I78" s="1" t="str">
        <f t="shared" si="8"/>
        <v xml:space="preserve"> </v>
      </c>
      <c r="J78" s="1">
        <f t="shared" si="9"/>
        <v>0</v>
      </c>
      <c r="K78" s="2">
        <v>1046</v>
      </c>
      <c r="M78" s="1" t="s">
        <v>197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869</v>
      </c>
      <c r="C79" s="1" t="s">
        <v>797</v>
      </c>
      <c r="D79" s="1" t="str">
        <f t="shared" si="6"/>
        <v xml:space="preserve"> </v>
      </c>
      <c r="E79" s="1">
        <f t="shared" si="7"/>
        <v>0</v>
      </c>
      <c r="F79" s="2">
        <v>958</v>
      </c>
      <c r="H79" s="1" t="s">
        <v>2066</v>
      </c>
      <c r="I79" s="1" t="str">
        <f t="shared" si="8"/>
        <v xml:space="preserve"> </v>
      </c>
      <c r="J79" s="1">
        <f t="shared" si="9"/>
        <v>0</v>
      </c>
      <c r="K79" s="2">
        <v>1047</v>
      </c>
      <c r="M79" s="1" t="s">
        <v>934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870</v>
      </c>
      <c r="C80" s="1" t="s">
        <v>766</v>
      </c>
      <c r="D80" s="1" t="str">
        <f t="shared" si="6"/>
        <v xml:space="preserve"> </v>
      </c>
      <c r="E80" s="1">
        <f t="shared" si="7"/>
        <v>0</v>
      </c>
      <c r="F80" s="2">
        <v>959</v>
      </c>
      <c r="H80" s="1" t="s">
        <v>550</v>
      </c>
      <c r="I80" s="1" t="str">
        <f t="shared" si="8"/>
        <v xml:space="preserve"> </v>
      </c>
      <c r="J80" s="1">
        <f t="shared" si="9"/>
        <v>0</v>
      </c>
      <c r="K80" s="2">
        <v>1048</v>
      </c>
      <c r="M80" s="1" t="s">
        <v>1863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871</v>
      </c>
      <c r="C81" s="1" t="s">
        <v>145</v>
      </c>
      <c r="D81" s="1" t="str">
        <f t="shared" si="6"/>
        <v xml:space="preserve"> </v>
      </c>
      <c r="E81" s="1">
        <f t="shared" si="7"/>
        <v>0</v>
      </c>
      <c r="F81" s="2">
        <v>960</v>
      </c>
      <c r="H81" s="1" t="s">
        <v>2399</v>
      </c>
      <c r="I81" s="1" t="str">
        <f t="shared" si="8"/>
        <v xml:space="preserve"> </v>
      </c>
      <c r="J81" s="1">
        <f t="shared" si="9"/>
        <v>0</v>
      </c>
      <c r="K81" s="2">
        <v>1049</v>
      </c>
      <c r="M81" s="1" t="s">
        <v>93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872</v>
      </c>
      <c r="C82" s="1" t="s">
        <v>823</v>
      </c>
      <c r="D82" s="1" t="str">
        <f t="shared" si="6"/>
        <v xml:space="preserve"> </v>
      </c>
      <c r="E82" s="1">
        <f t="shared" si="7"/>
        <v>0</v>
      </c>
      <c r="F82" s="2">
        <v>961</v>
      </c>
      <c r="H82" s="1" t="s">
        <v>665</v>
      </c>
      <c r="I82" s="1" t="str">
        <f t="shared" si="8"/>
        <v xml:space="preserve"> </v>
      </c>
      <c r="J82" s="1">
        <f t="shared" si="9"/>
        <v>0</v>
      </c>
      <c r="K82" s="2">
        <v>1050</v>
      </c>
      <c r="M82" s="1" t="s">
        <v>1081</v>
      </c>
      <c r="N82" s="1" t="str">
        <f t="shared" si="10"/>
        <v xml:space="preserve"> </v>
      </c>
      <c r="O82" s="1">
        <f t="shared" si="11"/>
        <v>0</v>
      </c>
    </row>
    <row r="83" spans="1:15" ht="14.25" customHeight="1">
      <c r="A83" s="2">
        <v>873</v>
      </c>
      <c r="C83" s="1" t="s">
        <v>1819</v>
      </c>
      <c r="D83" s="1" t="str">
        <f t="shared" si="6"/>
        <v xml:space="preserve"> </v>
      </c>
      <c r="E83" s="1">
        <f t="shared" si="7"/>
        <v>0</v>
      </c>
      <c r="F83" s="2">
        <v>962</v>
      </c>
      <c r="H83" s="1" t="s">
        <v>1339</v>
      </c>
      <c r="I83" s="1" t="str">
        <f t="shared" si="8"/>
        <v xml:space="preserve"> </v>
      </c>
      <c r="J83" s="1">
        <f t="shared" si="9"/>
        <v>0</v>
      </c>
      <c r="K83" s="2">
        <v>1051</v>
      </c>
      <c r="M83" s="1" t="s">
        <v>1892</v>
      </c>
      <c r="N83" s="1" t="str">
        <f t="shared" si="10"/>
        <v xml:space="preserve"> </v>
      </c>
      <c r="O83" s="1">
        <f t="shared" si="11"/>
        <v>0</v>
      </c>
    </row>
    <row r="84" spans="1:15" ht="14.25" customHeight="1">
      <c r="A84" s="2">
        <v>874</v>
      </c>
      <c r="C84" s="1" t="s">
        <v>667</v>
      </c>
      <c r="D84" s="1" t="str">
        <f t="shared" si="6"/>
        <v xml:space="preserve"> </v>
      </c>
      <c r="E84" s="1">
        <f t="shared" si="7"/>
        <v>0</v>
      </c>
      <c r="F84" s="2">
        <v>963</v>
      </c>
      <c r="H84" s="1" t="s">
        <v>2107</v>
      </c>
      <c r="I84" s="1" t="str">
        <f t="shared" si="8"/>
        <v xml:space="preserve"> </v>
      </c>
      <c r="J84" s="1">
        <f t="shared" si="9"/>
        <v>0</v>
      </c>
      <c r="K84" s="2">
        <v>1052</v>
      </c>
      <c r="M84" s="1" t="s">
        <v>2261</v>
      </c>
      <c r="N84" s="1" t="str">
        <f t="shared" si="10"/>
        <v xml:space="preserve"> </v>
      </c>
      <c r="O84" s="1">
        <f t="shared" si="11"/>
        <v>0</v>
      </c>
    </row>
    <row r="85" spans="1:15" ht="14.25" customHeight="1">
      <c r="A85" s="2">
        <v>875</v>
      </c>
      <c r="C85" s="1" t="s">
        <v>1006</v>
      </c>
      <c r="D85" s="1" t="str">
        <f t="shared" si="6"/>
        <v xml:space="preserve"> </v>
      </c>
      <c r="E85" s="1">
        <f t="shared" si="7"/>
        <v>0</v>
      </c>
      <c r="F85" s="2">
        <v>964</v>
      </c>
      <c r="H85" s="1" t="s">
        <v>1487</v>
      </c>
      <c r="I85" s="1" t="str">
        <f t="shared" si="8"/>
        <v xml:space="preserve"> </v>
      </c>
      <c r="J85" s="1">
        <f t="shared" si="9"/>
        <v>0</v>
      </c>
      <c r="K85" s="2">
        <v>1053</v>
      </c>
      <c r="M85" s="1" t="s">
        <v>2168</v>
      </c>
      <c r="N85" s="1" t="str">
        <f t="shared" si="10"/>
        <v xml:space="preserve"> </v>
      </c>
      <c r="O85" s="1">
        <f t="shared" si="11"/>
        <v>0</v>
      </c>
    </row>
    <row r="86" spans="1:15" ht="14.25" customHeight="1">
      <c r="A86" s="2">
        <v>876</v>
      </c>
      <c r="C86" s="1" t="s">
        <v>2521</v>
      </c>
      <c r="D86" s="1" t="str">
        <f t="shared" si="6"/>
        <v xml:space="preserve"> </v>
      </c>
      <c r="E86" s="1">
        <f t="shared" si="7"/>
        <v>0</v>
      </c>
      <c r="F86" s="2">
        <v>965</v>
      </c>
      <c r="H86" s="1" t="s">
        <v>1618</v>
      </c>
      <c r="I86" s="1" t="str">
        <f t="shared" si="8"/>
        <v xml:space="preserve"> </v>
      </c>
      <c r="J86" s="1">
        <f t="shared" si="9"/>
        <v>0</v>
      </c>
      <c r="K86" s="2">
        <v>1054</v>
      </c>
      <c r="M86" s="1" t="s">
        <v>718</v>
      </c>
      <c r="N86" s="1" t="str">
        <f t="shared" si="10"/>
        <v xml:space="preserve"> </v>
      </c>
      <c r="O86" s="1">
        <f t="shared" si="11"/>
        <v>0</v>
      </c>
    </row>
    <row r="87" spans="1:15" ht="14.25" customHeight="1">
      <c r="A87" s="2">
        <v>877</v>
      </c>
      <c r="C87" s="1" t="s">
        <v>1043</v>
      </c>
      <c r="D87" s="1" t="str">
        <f t="shared" si="6"/>
        <v xml:space="preserve"> </v>
      </c>
      <c r="E87" s="1">
        <f t="shared" si="7"/>
        <v>0</v>
      </c>
      <c r="F87" s="2">
        <v>966</v>
      </c>
      <c r="H87" s="1" t="s">
        <v>1910</v>
      </c>
      <c r="I87" s="1" t="str">
        <f t="shared" si="8"/>
        <v xml:space="preserve"> </v>
      </c>
      <c r="J87" s="1">
        <f t="shared" si="9"/>
        <v>0</v>
      </c>
      <c r="K87" s="2">
        <v>1055</v>
      </c>
      <c r="M87" s="1" t="s">
        <v>9</v>
      </c>
      <c r="N87" s="1" t="str">
        <f t="shared" si="10"/>
        <v xml:space="preserve"> </v>
      </c>
      <c r="O87" s="1">
        <f t="shared" si="11"/>
        <v>0</v>
      </c>
    </row>
    <row r="88" spans="1:15" ht="14.25" customHeight="1">
      <c r="A88" s="2">
        <v>878</v>
      </c>
      <c r="C88" s="1" t="s">
        <v>1270</v>
      </c>
      <c r="D88" s="1" t="str">
        <f t="shared" si="6"/>
        <v xml:space="preserve"> </v>
      </c>
      <c r="E88" s="1">
        <f t="shared" si="7"/>
        <v>0</v>
      </c>
      <c r="F88" s="2">
        <v>967</v>
      </c>
      <c r="H88" s="1" t="s">
        <v>188</v>
      </c>
      <c r="I88" s="1" t="str">
        <f t="shared" si="8"/>
        <v xml:space="preserve"> </v>
      </c>
      <c r="J88" s="1">
        <f t="shared" si="9"/>
        <v>0</v>
      </c>
      <c r="K88" s="2">
        <v>1056</v>
      </c>
      <c r="M88" s="1" t="s">
        <v>597</v>
      </c>
      <c r="N88" s="1" t="str">
        <f t="shared" si="10"/>
        <v xml:space="preserve"> </v>
      </c>
      <c r="O88" s="1">
        <f t="shared" si="11"/>
        <v>0</v>
      </c>
    </row>
    <row r="89" spans="1:15" ht="14.25" customHeight="1">
      <c r="A89" s="2">
        <v>879</v>
      </c>
      <c r="C89" s="1" t="s">
        <v>2354</v>
      </c>
      <c r="D89" s="1" t="str">
        <f t="shared" si="6"/>
        <v xml:space="preserve"> </v>
      </c>
      <c r="E89" s="1">
        <f t="shared" si="7"/>
        <v>0</v>
      </c>
      <c r="F89" s="2">
        <v>968</v>
      </c>
      <c r="H89" s="1" t="s">
        <v>2001</v>
      </c>
      <c r="I89" s="1" t="str">
        <f t="shared" si="8"/>
        <v xml:space="preserve"> </v>
      </c>
      <c r="J89" s="1">
        <f t="shared" si="9"/>
        <v>0</v>
      </c>
      <c r="K89" s="2">
        <v>1057</v>
      </c>
      <c r="M89" s="1" t="s">
        <v>2345</v>
      </c>
      <c r="N89" s="1" t="str">
        <f t="shared" si="10"/>
        <v xml:space="preserve"> </v>
      </c>
      <c r="O89" s="1">
        <f t="shared" si="11"/>
        <v>0</v>
      </c>
    </row>
    <row r="90" spans="1:15" ht="14.25" customHeight="1">
      <c r="A90" s="2">
        <v>880</v>
      </c>
      <c r="C90" s="1" t="s">
        <v>990</v>
      </c>
      <c r="D90" s="1" t="str">
        <f t="shared" si="6"/>
        <v xml:space="preserve"> </v>
      </c>
      <c r="E90" s="1">
        <f t="shared" si="7"/>
        <v>0</v>
      </c>
      <c r="F90" s="2">
        <v>969</v>
      </c>
      <c r="H90" s="1" t="s">
        <v>1310</v>
      </c>
      <c r="I90" s="1" t="str">
        <f t="shared" si="8"/>
        <v xml:space="preserve"> </v>
      </c>
      <c r="J90" s="1">
        <f t="shared" si="9"/>
        <v>0</v>
      </c>
    </row>
    <row r="91" spans="1:15" ht="14.25" customHeight="1">
      <c r="A91" s="2">
        <v>881</v>
      </c>
      <c r="C91" s="1" t="s">
        <v>300</v>
      </c>
      <c r="D91" s="1" t="str">
        <f t="shared" si="6"/>
        <v xml:space="preserve"> </v>
      </c>
      <c r="E91" s="1">
        <f t="shared" si="7"/>
        <v>0</v>
      </c>
      <c r="F91" s="2">
        <v>970</v>
      </c>
      <c r="H91" s="1" t="s">
        <v>510</v>
      </c>
      <c r="I91" s="1" t="str">
        <f t="shared" si="8"/>
        <v xml:space="preserve"> </v>
      </c>
      <c r="J91" s="1">
        <f t="shared" si="9"/>
        <v>0</v>
      </c>
    </row>
    <row r="92" spans="1:15" ht="14.25" customHeight="1">
      <c r="E92">
        <f>SUM(E3:E91)</f>
        <v>0</v>
      </c>
      <c r="J92">
        <f>SUM(J3:J91)</f>
        <v>0</v>
      </c>
      <c r="O92">
        <f>SUM(O3:O91)</f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CC63-5A41-3F48-90C7-254BF08F4997}">
  <dimension ref="A1:T92"/>
  <sheetViews>
    <sheetView workbookViewId="0"/>
  </sheetViews>
  <sheetFormatPr baseColWidth="10" defaultRowHeight="14.25" customHeight="1"/>
  <cols>
    <col min="1" max="1" width="6.33203125" style="2" customWidth="1"/>
    <col min="2" max="2" width="10.83203125" style="25"/>
    <col min="3" max="3" width="0" hidden="1" customWidth="1"/>
    <col min="5" max="5" width="0" hidden="1" customWidth="1"/>
    <col min="6" max="6" width="6.6640625" style="2" bestFit="1" customWidth="1"/>
    <col min="7" max="7" width="10.83203125" style="25"/>
    <col min="8" max="8" width="0" hidden="1" customWidth="1"/>
    <col min="10" max="10" width="0" hidden="1" customWidth="1"/>
    <col min="11" max="11" width="6.6640625" style="2" bestFit="1" customWidth="1"/>
    <col min="12" max="12" width="10.83203125" style="25"/>
    <col min="13" max="13" width="10.83203125" hidden="1" customWidth="1"/>
    <col min="15" max="15" width="0" hidden="1" customWidth="1"/>
    <col min="16" max="16" width="16.6640625" customWidth="1"/>
    <col min="17" max="17" width="21.6640625" customWidth="1"/>
  </cols>
  <sheetData>
    <row r="1" spans="1:20" ht="14.25" customHeight="1" thickBot="1">
      <c r="A1" s="15" t="s">
        <v>2678</v>
      </c>
      <c r="B1" s="16"/>
      <c r="C1" s="16"/>
      <c r="D1" s="16"/>
      <c r="E1" s="16"/>
      <c r="F1" s="18"/>
      <c r="G1" s="18"/>
      <c r="H1" s="16"/>
      <c r="I1" s="16"/>
      <c r="J1" s="16"/>
      <c r="K1" s="16"/>
      <c r="L1" s="16"/>
      <c r="M1" s="16"/>
      <c r="N1" s="18"/>
    </row>
    <row r="2" spans="1:20" ht="14.25" customHeight="1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20" ht="14.25" customHeight="1" thickBot="1">
      <c r="A3" s="2">
        <v>1058</v>
      </c>
      <c r="C3" s="1" t="s">
        <v>2444</v>
      </c>
      <c r="D3" s="1" t="str">
        <f>IF(B3=""," ",IF(B3=C3,"√","×"))</f>
        <v xml:space="preserve"> </v>
      </c>
      <c r="E3" s="1">
        <f>IF(D3="√",1,0)</f>
        <v>0</v>
      </c>
      <c r="F3" s="2">
        <v>1147</v>
      </c>
      <c r="H3" s="1" t="s">
        <v>2195</v>
      </c>
      <c r="I3" s="1" t="str">
        <f>IF(G3=""," ",IF(G3=H3,"√","×"))</f>
        <v xml:space="preserve"> </v>
      </c>
      <c r="J3" s="1">
        <f>IF(I3="√",1,0)</f>
        <v>0</v>
      </c>
      <c r="K3" s="2">
        <v>1236</v>
      </c>
      <c r="M3" s="1" t="s">
        <v>2593</v>
      </c>
      <c r="N3" s="1" t="str">
        <f>IF(L3=""," ",IF(L3=M3,"√","×"))</f>
        <v xml:space="preserve"> </v>
      </c>
      <c r="O3" s="1">
        <f>IF(N3="√",1,0)</f>
        <v>0</v>
      </c>
      <c r="P3" s="19" t="s">
        <v>2703</v>
      </c>
      <c r="Q3" s="20"/>
      <c r="R3" s="20"/>
      <c r="S3" s="20"/>
      <c r="T3" s="20"/>
    </row>
    <row r="4" spans="1:20" ht="14.25" customHeight="1">
      <c r="A4" s="2">
        <v>1059</v>
      </c>
      <c r="C4" s="1" t="s">
        <v>1601</v>
      </c>
      <c r="D4" s="1" t="str">
        <f t="shared" ref="D4:D67" si="0">IF(B4=""," ",IF(B4=C4,"√","×"))</f>
        <v xml:space="preserve"> </v>
      </c>
      <c r="E4" s="1">
        <f t="shared" ref="E4:E67" si="1">IF(D4="√",1,0)</f>
        <v>0</v>
      </c>
      <c r="F4" s="2">
        <v>1148</v>
      </c>
      <c r="H4" s="1" t="s">
        <v>1976</v>
      </c>
      <c r="I4" s="1" t="str">
        <f t="shared" ref="I4:I67" si="2">IF(G4=""," ",IF(G4=H4,"√","×"))</f>
        <v xml:space="preserve"> </v>
      </c>
      <c r="J4" s="1">
        <f t="shared" ref="J4:J67" si="3">IF(I4="√",1,0)</f>
        <v>0</v>
      </c>
      <c r="K4" s="2">
        <v>1237</v>
      </c>
      <c r="M4" s="1" t="s">
        <v>1232</v>
      </c>
      <c r="N4" s="1" t="str">
        <f t="shared" ref="N4:N67" si="4">IF(L4=""," ",IF(L4=M4,"√","×"))</f>
        <v xml:space="preserve"> </v>
      </c>
      <c r="O4" s="1">
        <f t="shared" ref="O4:O67" si="5">IF(N4="√",1,0)</f>
        <v>0</v>
      </c>
      <c r="P4" s="6" t="s">
        <v>2699</v>
      </c>
      <c r="Q4" s="7">
        <v>265</v>
      </c>
    </row>
    <row r="5" spans="1:20" ht="14.25" customHeight="1">
      <c r="A5" s="2">
        <v>1060</v>
      </c>
      <c r="C5" s="1" t="s">
        <v>1767</v>
      </c>
      <c r="D5" s="1" t="str">
        <f t="shared" si="0"/>
        <v xml:space="preserve"> </v>
      </c>
      <c r="E5" s="1">
        <f t="shared" si="1"/>
        <v>0</v>
      </c>
      <c r="F5" s="2">
        <v>1149</v>
      </c>
      <c r="H5" s="1" t="s">
        <v>2414</v>
      </c>
      <c r="I5" s="1" t="str">
        <f t="shared" si="2"/>
        <v xml:space="preserve"> </v>
      </c>
      <c r="J5" s="1">
        <f t="shared" si="3"/>
        <v>0</v>
      </c>
      <c r="K5" s="2">
        <v>1238</v>
      </c>
      <c r="M5" s="1" t="s">
        <v>1547</v>
      </c>
      <c r="N5" s="1" t="str">
        <f t="shared" si="4"/>
        <v xml:space="preserve"> </v>
      </c>
      <c r="O5" s="1">
        <f t="shared" si="5"/>
        <v>0</v>
      </c>
      <c r="P5" s="8" t="s">
        <v>2700</v>
      </c>
      <c r="Q5" s="9">
        <f>$E$92+$J$92+$O$92</f>
        <v>0</v>
      </c>
    </row>
    <row r="6" spans="1:20" ht="14.25" customHeight="1" thickBot="1">
      <c r="A6" s="2">
        <v>1061</v>
      </c>
      <c r="C6" s="1" t="s">
        <v>1477</v>
      </c>
      <c r="D6" s="1" t="str">
        <f t="shared" si="0"/>
        <v xml:space="preserve"> </v>
      </c>
      <c r="E6" s="1">
        <f t="shared" si="1"/>
        <v>0</v>
      </c>
      <c r="F6" s="2">
        <v>1150</v>
      </c>
      <c r="H6" s="1" t="s">
        <v>2465</v>
      </c>
      <c r="I6" s="1" t="str">
        <f t="shared" si="2"/>
        <v xml:space="preserve"> </v>
      </c>
      <c r="J6" s="1">
        <f t="shared" si="3"/>
        <v>0</v>
      </c>
      <c r="K6" s="2">
        <v>1239</v>
      </c>
      <c r="M6" s="1" t="s">
        <v>89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20" ht="14.25" customHeight="1">
      <c r="A7" s="2">
        <v>1062</v>
      </c>
      <c r="C7" s="1" t="s">
        <v>2237</v>
      </c>
      <c r="D7" s="1" t="str">
        <f t="shared" si="0"/>
        <v xml:space="preserve"> </v>
      </c>
      <c r="E7" s="1">
        <f t="shared" si="1"/>
        <v>0</v>
      </c>
      <c r="F7" s="2">
        <v>1151</v>
      </c>
      <c r="H7" s="1" t="s">
        <v>2350</v>
      </c>
      <c r="I7" s="1" t="str">
        <f t="shared" si="2"/>
        <v xml:space="preserve"> </v>
      </c>
      <c r="J7" s="1">
        <f t="shared" si="3"/>
        <v>0</v>
      </c>
      <c r="K7" s="2">
        <v>1240</v>
      </c>
      <c r="M7" s="1" t="s">
        <v>2300</v>
      </c>
      <c r="N7" s="1" t="str">
        <f t="shared" si="4"/>
        <v xml:space="preserve"> </v>
      </c>
      <c r="O7" s="1">
        <f t="shared" si="5"/>
        <v>0</v>
      </c>
    </row>
    <row r="8" spans="1:20" ht="14.25" customHeight="1">
      <c r="A8" s="2">
        <v>1063</v>
      </c>
      <c r="C8" s="1" t="s">
        <v>842</v>
      </c>
      <c r="D8" s="1" t="str">
        <f t="shared" si="0"/>
        <v xml:space="preserve"> </v>
      </c>
      <c r="E8" s="1">
        <f t="shared" si="1"/>
        <v>0</v>
      </c>
      <c r="F8" s="2">
        <v>1152</v>
      </c>
      <c r="H8" s="1" t="s">
        <v>1747</v>
      </c>
      <c r="I8" s="1" t="str">
        <f t="shared" si="2"/>
        <v xml:space="preserve"> </v>
      </c>
      <c r="J8" s="1">
        <f t="shared" si="3"/>
        <v>0</v>
      </c>
      <c r="K8" s="2">
        <v>1241</v>
      </c>
      <c r="M8" s="1" t="s">
        <v>455</v>
      </c>
      <c r="N8" s="1" t="str">
        <f t="shared" si="4"/>
        <v xml:space="preserve"> </v>
      </c>
      <c r="O8" s="1">
        <f>IF(N8="√",1,0)</f>
        <v>0</v>
      </c>
    </row>
    <row r="9" spans="1:20" ht="14.25" customHeight="1">
      <c r="A9" s="2">
        <v>1064</v>
      </c>
      <c r="C9" s="1" t="s">
        <v>2353</v>
      </c>
      <c r="D9" s="1" t="str">
        <f>IF(B9=""," ",IF(OR(B9="coloured",B9="colored"),"√","×"))</f>
        <v xml:space="preserve"> </v>
      </c>
      <c r="E9" s="1">
        <f t="shared" si="1"/>
        <v>0</v>
      </c>
      <c r="F9" s="2">
        <v>1153</v>
      </c>
      <c r="H9" s="1" t="s">
        <v>2291</v>
      </c>
      <c r="I9" s="1" t="str">
        <f t="shared" si="2"/>
        <v xml:space="preserve"> </v>
      </c>
      <c r="J9" s="1">
        <f t="shared" si="3"/>
        <v>0</v>
      </c>
      <c r="K9" s="2">
        <v>1242</v>
      </c>
      <c r="M9" s="1" t="s">
        <v>1221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1065</v>
      </c>
      <c r="C10" s="1" t="s">
        <v>153</v>
      </c>
      <c r="D10" s="1" t="str">
        <f t="shared" si="0"/>
        <v xml:space="preserve"> </v>
      </c>
      <c r="E10" s="1">
        <f t="shared" si="1"/>
        <v>0</v>
      </c>
      <c r="F10" s="2">
        <v>1154</v>
      </c>
      <c r="H10" s="1" t="s">
        <v>764</v>
      </c>
      <c r="I10" s="1" t="str">
        <f t="shared" si="2"/>
        <v xml:space="preserve"> </v>
      </c>
      <c r="J10" s="1">
        <f t="shared" si="3"/>
        <v>0</v>
      </c>
      <c r="K10" s="2">
        <v>1243</v>
      </c>
      <c r="M10" s="1" t="s">
        <v>2119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1066</v>
      </c>
      <c r="C11" s="1" t="s">
        <v>726</v>
      </c>
      <c r="D11" s="1" t="str">
        <f t="shared" si="0"/>
        <v xml:space="preserve"> </v>
      </c>
      <c r="E11" s="1">
        <f t="shared" si="1"/>
        <v>0</v>
      </c>
      <c r="F11" s="2">
        <v>1155</v>
      </c>
      <c r="H11" s="1" t="s">
        <v>270</v>
      </c>
      <c r="I11" s="1" t="str">
        <f t="shared" si="2"/>
        <v xml:space="preserve"> </v>
      </c>
      <c r="J11" s="1">
        <f t="shared" si="3"/>
        <v>0</v>
      </c>
      <c r="K11" s="2">
        <v>1244</v>
      </c>
      <c r="M11" s="1" t="s">
        <v>499</v>
      </c>
      <c r="N11" s="1" t="str">
        <f t="shared" si="4"/>
        <v xml:space="preserve"> </v>
      </c>
      <c r="O11" s="1">
        <f t="shared" si="5"/>
        <v>0</v>
      </c>
    </row>
    <row r="12" spans="1:20" ht="14.25" customHeight="1">
      <c r="A12" s="2">
        <v>1067</v>
      </c>
      <c r="C12" s="1" t="s">
        <v>1061</v>
      </c>
      <c r="D12" s="1" t="str">
        <f t="shared" si="0"/>
        <v xml:space="preserve"> </v>
      </c>
      <c r="E12" s="1">
        <f t="shared" si="1"/>
        <v>0</v>
      </c>
      <c r="F12" s="2">
        <v>1156</v>
      </c>
      <c r="H12" s="1" t="s">
        <v>1932</v>
      </c>
      <c r="I12" s="1" t="str">
        <f t="shared" si="2"/>
        <v xml:space="preserve"> </v>
      </c>
      <c r="J12" s="1">
        <f t="shared" si="3"/>
        <v>0</v>
      </c>
      <c r="K12" s="2">
        <v>1245</v>
      </c>
      <c r="M12" s="1" t="s">
        <v>1274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1068</v>
      </c>
      <c r="C13" s="1" t="s">
        <v>1754</v>
      </c>
      <c r="D13" s="1" t="str">
        <f t="shared" si="0"/>
        <v xml:space="preserve"> </v>
      </c>
      <c r="E13" s="1">
        <f t="shared" si="1"/>
        <v>0</v>
      </c>
      <c r="F13" s="2">
        <v>1157</v>
      </c>
      <c r="H13" s="1" t="s">
        <v>2030</v>
      </c>
      <c r="I13" s="1" t="str">
        <f t="shared" si="2"/>
        <v xml:space="preserve"> </v>
      </c>
      <c r="J13" s="1">
        <f t="shared" si="3"/>
        <v>0</v>
      </c>
      <c r="K13" s="2">
        <v>1246</v>
      </c>
      <c r="M13" s="1" t="s">
        <v>2331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1069</v>
      </c>
      <c r="C14" s="1" t="s">
        <v>560</v>
      </c>
      <c r="D14" s="1" t="str">
        <f t="shared" si="0"/>
        <v xml:space="preserve"> </v>
      </c>
      <c r="E14" s="1">
        <f t="shared" si="1"/>
        <v>0</v>
      </c>
      <c r="F14" s="2">
        <v>1158</v>
      </c>
      <c r="H14" s="1" t="s">
        <v>851</v>
      </c>
      <c r="I14" s="1" t="str">
        <f t="shared" si="2"/>
        <v xml:space="preserve"> </v>
      </c>
      <c r="J14" s="1">
        <f t="shared" si="3"/>
        <v>0</v>
      </c>
      <c r="K14" s="2">
        <v>1247</v>
      </c>
      <c r="M14" s="1" t="s">
        <v>1360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1070</v>
      </c>
      <c r="C15" s="1" t="s">
        <v>1598</v>
      </c>
      <c r="D15" s="1" t="str">
        <f t="shared" si="0"/>
        <v xml:space="preserve"> </v>
      </c>
      <c r="E15" s="1">
        <f t="shared" si="1"/>
        <v>0</v>
      </c>
      <c r="F15" s="2">
        <v>1159</v>
      </c>
      <c r="H15" s="1" t="s">
        <v>716</v>
      </c>
      <c r="I15" s="1" t="str">
        <f t="shared" si="2"/>
        <v xml:space="preserve"> </v>
      </c>
      <c r="J15" s="1">
        <f t="shared" si="3"/>
        <v>0</v>
      </c>
      <c r="K15" s="2">
        <v>1248</v>
      </c>
      <c r="M15" s="1" t="s">
        <v>2175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1071</v>
      </c>
      <c r="C16" s="1" t="s">
        <v>1621</v>
      </c>
      <c r="D16" s="1" t="str">
        <f t="shared" si="0"/>
        <v xml:space="preserve"> </v>
      </c>
      <c r="E16" s="1">
        <f t="shared" si="1"/>
        <v>0</v>
      </c>
      <c r="F16" s="2">
        <v>1160</v>
      </c>
      <c r="H16" s="1" t="s">
        <v>1400</v>
      </c>
      <c r="I16" s="1" t="str">
        <f t="shared" si="2"/>
        <v xml:space="preserve"> </v>
      </c>
      <c r="J16" s="1">
        <f t="shared" si="3"/>
        <v>0</v>
      </c>
      <c r="K16" s="2">
        <v>1249</v>
      </c>
      <c r="M16" s="1" t="s">
        <v>64</v>
      </c>
      <c r="N16" s="1" t="str">
        <f t="shared" si="4"/>
        <v xml:space="preserve"> </v>
      </c>
      <c r="O16" s="1">
        <f t="shared" si="5"/>
        <v>0</v>
      </c>
    </row>
    <row r="17" spans="1:15" ht="14.25" customHeight="1">
      <c r="A17" s="2">
        <v>1072</v>
      </c>
      <c r="C17" s="1" t="s">
        <v>1101</v>
      </c>
      <c r="D17" s="1" t="str">
        <f t="shared" si="0"/>
        <v xml:space="preserve"> </v>
      </c>
      <c r="E17" s="1">
        <f t="shared" si="1"/>
        <v>0</v>
      </c>
      <c r="F17" s="2">
        <v>1161</v>
      </c>
      <c r="H17" s="1" t="s">
        <v>2215</v>
      </c>
      <c r="I17" s="1" t="str">
        <f t="shared" si="2"/>
        <v xml:space="preserve"> </v>
      </c>
      <c r="J17" s="1">
        <f t="shared" si="3"/>
        <v>0</v>
      </c>
      <c r="K17" s="2">
        <v>1250</v>
      </c>
      <c r="M17" s="1" t="s">
        <v>98</v>
      </c>
      <c r="N17" s="1" t="str">
        <f t="shared" si="4"/>
        <v xml:space="preserve"> </v>
      </c>
      <c r="O17" s="1">
        <f t="shared" si="5"/>
        <v>0</v>
      </c>
    </row>
    <row r="18" spans="1:15" ht="14.25" customHeight="1">
      <c r="A18" s="2">
        <v>1073</v>
      </c>
      <c r="C18" s="1" t="s">
        <v>719</v>
      </c>
      <c r="D18" s="1" t="str">
        <f t="shared" si="0"/>
        <v xml:space="preserve"> </v>
      </c>
      <c r="E18" s="1">
        <f t="shared" si="1"/>
        <v>0</v>
      </c>
      <c r="F18" s="2">
        <v>1162</v>
      </c>
      <c r="H18" s="1" t="s">
        <v>175</v>
      </c>
      <c r="I18" s="1" t="str">
        <f t="shared" si="2"/>
        <v xml:space="preserve"> </v>
      </c>
      <c r="J18" s="1">
        <f t="shared" si="3"/>
        <v>0</v>
      </c>
      <c r="K18" s="2">
        <v>1251</v>
      </c>
      <c r="M18" s="1" t="s">
        <v>537</v>
      </c>
      <c r="N18" s="1" t="str">
        <f t="shared" si="4"/>
        <v xml:space="preserve"> </v>
      </c>
      <c r="O18" s="1">
        <f t="shared" si="5"/>
        <v>0</v>
      </c>
    </row>
    <row r="19" spans="1:15" ht="14.25" customHeight="1">
      <c r="A19" s="2">
        <v>1074</v>
      </c>
      <c r="C19" s="1" t="s">
        <v>520</v>
      </c>
      <c r="D19" s="1" t="str">
        <f t="shared" si="0"/>
        <v xml:space="preserve"> </v>
      </c>
      <c r="E19" s="1">
        <f t="shared" si="1"/>
        <v>0</v>
      </c>
      <c r="F19" s="2">
        <v>1163</v>
      </c>
      <c r="H19" s="1" t="s">
        <v>2150</v>
      </c>
      <c r="I19" s="1" t="str">
        <f t="shared" si="2"/>
        <v xml:space="preserve"> </v>
      </c>
      <c r="J19" s="1">
        <f t="shared" si="3"/>
        <v>0</v>
      </c>
      <c r="K19" s="2">
        <v>1252</v>
      </c>
      <c r="M19" s="1" t="s">
        <v>85</v>
      </c>
      <c r="N19" s="1" t="str">
        <f t="shared" si="4"/>
        <v xml:space="preserve"> </v>
      </c>
      <c r="O19" s="1">
        <f t="shared" si="5"/>
        <v>0</v>
      </c>
    </row>
    <row r="20" spans="1:15" ht="14.25" customHeight="1">
      <c r="A20" s="2">
        <v>1075</v>
      </c>
      <c r="C20" s="1" t="s">
        <v>861</v>
      </c>
      <c r="D20" s="1" t="str">
        <f t="shared" si="0"/>
        <v xml:space="preserve"> </v>
      </c>
      <c r="E20" s="1">
        <f t="shared" si="1"/>
        <v>0</v>
      </c>
      <c r="F20" s="2">
        <v>1164</v>
      </c>
      <c r="H20" s="1" t="s">
        <v>2435</v>
      </c>
      <c r="I20" s="1" t="str">
        <f t="shared" si="2"/>
        <v xml:space="preserve"> </v>
      </c>
      <c r="J20" s="1">
        <f t="shared" si="3"/>
        <v>0</v>
      </c>
      <c r="K20" s="2">
        <v>1253</v>
      </c>
      <c r="M20" s="1" t="s">
        <v>1605</v>
      </c>
      <c r="N20" s="1" t="str">
        <f t="shared" si="4"/>
        <v xml:space="preserve"> </v>
      </c>
      <c r="O20" s="1">
        <f t="shared" si="5"/>
        <v>0</v>
      </c>
    </row>
    <row r="21" spans="1:15" ht="14.25" customHeight="1">
      <c r="A21" s="2">
        <v>1076</v>
      </c>
      <c r="C21" s="1" t="s">
        <v>1263</v>
      </c>
      <c r="D21" s="1" t="str">
        <f t="shared" si="0"/>
        <v xml:space="preserve"> </v>
      </c>
      <c r="E21" s="1">
        <f t="shared" si="1"/>
        <v>0</v>
      </c>
      <c r="F21" s="2">
        <v>1165</v>
      </c>
      <c r="H21" s="1" t="s">
        <v>840</v>
      </c>
      <c r="I21" s="1" t="str">
        <f t="shared" si="2"/>
        <v xml:space="preserve"> </v>
      </c>
      <c r="J21" s="1">
        <f t="shared" si="3"/>
        <v>0</v>
      </c>
      <c r="K21" s="2">
        <v>1254</v>
      </c>
      <c r="M21" s="1" t="s">
        <v>700</v>
      </c>
      <c r="N21" s="1" t="str">
        <f t="shared" si="4"/>
        <v xml:space="preserve"> </v>
      </c>
      <c r="O21" s="1">
        <f t="shared" si="5"/>
        <v>0</v>
      </c>
    </row>
    <row r="22" spans="1:15" ht="14.25" customHeight="1">
      <c r="A22" s="2">
        <v>1077</v>
      </c>
      <c r="C22" s="1" t="s">
        <v>2198</v>
      </c>
      <c r="D22" s="1" t="str">
        <f t="shared" si="0"/>
        <v xml:space="preserve"> </v>
      </c>
      <c r="E22" s="1">
        <f t="shared" si="1"/>
        <v>0</v>
      </c>
      <c r="F22" s="2">
        <v>1166</v>
      </c>
      <c r="H22" s="1" t="s">
        <v>1722</v>
      </c>
      <c r="I22" s="1" t="str">
        <f t="shared" si="2"/>
        <v xml:space="preserve"> </v>
      </c>
      <c r="J22" s="1">
        <f t="shared" si="3"/>
        <v>0</v>
      </c>
      <c r="K22" s="2">
        <v>1255</v>
      </c>
      <c r="M22" s="1" t="s">
        <v>2271</v>
      </c>
      <c r="N22" s="1" t="str">
        <f t="shared" si="4"/>
        <v xml:space="preserve"> </v>
      </c>
      <c r="O22" s="1">
        <f t="shared" si="5"/>
        <v>0</v>
      </c>
    </row>
    <row r="23" spans="1:15" ht="14.25" customHeight="1">
      <c r="A23" s="2">
        <v>1078</v>
      </c>
      <c r="C23" s="1" t="s">
        <v>1666</v>
      </c>
      <c r="D23" s="1" t="str">
        <f t="shared" si="0"/>
        <v xml:space="preserve"> </v>
      </c>
      <c r="E23" s="1">
        <f t="shared" si="1"/>
        <v>0</v>
      </c>
      <c r="F23" s="2">
        <v>1167</v>
      </c>
      <c r="H23" s="1" t="s">
        <v>1078</v>
      </c>
      <c r="I23" s="1" t="str">
        <f t="shared" si="2"/>
        <v xml:space="preserve"> </v>
      </c>
      <c r="J23" s="1">
        <f t="shared" si="3"/>
        <v>0</v>
      </c>
      <c r="K23" s="2">
        <v>1256</v>
      </c>
      <c r="M23" s="1" t="s">
        <v>293</v>
      </c>
      <c r="N23" s="1" t="str">
        <f t="shared" si="4"/>
        <v xml:space="preserve"> </v>
      </c>
      <c r="O23" s="1">
        <f t="shared" si="5"/>
        <v>0</v>
      </c>
    </row>
    <row r="24" spans="1:15" ht="14.25" customHeight="1">
      <c r="A24" s="2">
        <v>1079</v>
      </c>
      <c r="C24" s="1" t="s">
        <v>1312</v>
      </c>
      <c r="D24" s="1" t="str">
        <f t="shared" si="0"/>
        <v xml:space="preserve"> </v>
      </c>
      <c r="E24" s="1">
        <f t="shared" si="1"/>
        <v>0</v>
      </c>
      <c r="F24" s="2">
        <v>1168</v>
      </c>
      <c r="H24" s="1" t="s">
        <v>2149</v>
      </c>
      <c r="I24" s="1" t="str">
        <f t="shared" si="2"/>
        <v xml:space="preserve"> </v>
      </c>
      <c r="J24" s="1">
        <f t="shared" si="3"/>
        <v>0</v>
      </c>
      <c r="K24" s="2">
        <v>1257</v>
      </c>
      <c r="M24" s="1" t="s">
        <v>2000</v>
      </c>
      <c r="N24" s="1" t="str">
        <f t="shared" si="4"/>
        <v xml:space="preserve"> </v>
      </c>
      <c r="O24" s="1">
        <f t="shared" si="5"/>
        <v>0</v>
      </c>
    </row>
    <row r="25" spans="1:15" ht="14.25" customHeight="1">
      <c r="A25" s="2">
        <v>1080</v>
      </c>
      <c r="C25" s="1" t="s">
        <v>1629</v>
      </c>
      <c r="D25" s="1" t="str">
        <f t="shared" si="0"/>
        <v xml:space="preserve"> </v>
      </c>
      <c r="E25" s="1">
        <f t="shared" si="1"/>
        <v>0</v>
      </c>
      <c r="F25" s="2">
        <v>1169</v>
      </c>
      <c r="H25" s="1" t="s">
        <v>2514</v>
      </c>
      <c r="I25" s="1" t="str">
        <f t="shared" si="2"/>
        <v xml:space="preserve"> </v>
      </c>
      <c r="J25" s="1">
        <f t="shared" si="3"/>
        <v>0</v>
      </c>
      <c r="K25" s="2">
        <v>1258</v>
      </c>
      <c r="M25" s="1" t="s">
        <v>526</v>
      </c>
      <c r="N25" s="1" t="str">
        <f t="shared" si="4"/>
        <v xml:space="preserve"> </v>
      </c>
      <c r="O25" s="1">
        <f t="shared" si="5"/>
        <v>0</v>
      </c>
    </row>
    <row r="26" spans="1:15" ht="14.25" customHeight="1">
      <c r="A26" s="2">
        <v>1081</v>
      </c>
      <c r="C26" s="1" t="s">
        <v>692</v>
      </c>
      <c r="D26" s="1" t="str">
        <f t="shared" si="0"/>
        <v xml:space="preserve"> </v>
      </c>
      <c r="E26" s="1">
        <f t="shared" si="1"/>
        <v>0</v>
      </c>
      <c r="F26" s="2">
        <v>1170</v>
      </c>
      <c r="H26" s="1" t="s">
        <v>7</v>
      </c>
      <c r="I26" s="1" t="str">
        <f t="shared" si="2"/>
        <v xml:space="preserve"> </v>
      </c>
      <c r="J26" s="1">
        <f t="shared" si="3"/>
        <v>0</v>
      </c>
      <c r="K26" s="2">
        <v>1259</v>
      </c>
      <c r="M26" s="1" t="s">
        <v>541</v>
      </c>
      <c r="N26" s="1" t="str">
        <f t="shared" si="4"/>
        <v xml:space="preserve"> </v>
      </c>
      <c r="O26" s="1">
        <f t="shared" si="5"/>
        <v>0</v>
      </c>
    </row>
    <row r="27" spans="1:15" ht="14.25" customHeight="1">
      <c r="A27" s="2">
        <v>1082</v>
      </c>
      <c r="C27" s="1" t="s">
        <v>1826</v>
      </c>
      <c r="D27" s="1" t="str">
        <f t="shared" si="0"/>
        <v xml:space="preserve"> </v>
      </c>
      <c r="E27" s="1">
        <f t="shared" si="1"/>
        <v>0</v>
      </c>
      <c r="F27" s="2">
        <v>1171</v>
      </c>
      <c r="H27" s="1" t="s">
        <v>425</v>
      </c>
      <c r="I27" s="1" t="str">
        <f t="shared" si="2"/>
        <v xml:space="preserve"> </v>
      </c>
      <c r="J27" s="1">
        <f t="shared" si="3"/>
        <v>0</v>
      </c>
      <c r="K27" s="2">
        <v>1260</v>
      </c>
      <c r="M27" s="1" t="s">
        <v>2185</v>
      </c>
      <c r="N27" s="1" t="str">
        <f t="shared" si="4"/>
        <v xml:space="preserve"> </v>
      </c>
      <c r="O27" s="1">
        <f t="shared" si="5"/>
        <v>0</v>
      </c>
    </row>
    <row r="28" spans="1:15" ht="14.25" customHeight="1">
      <c r="A28" s="2">
        <v>1083</v>
      </c>
      <c r="C28" s="1" t="s">
        <v>2382</v>
      </c>
      <c r="D28" s="1" t="str">
        <f t="shared" si="0"/>
        <v xml:space="preserve"> </v>
      </c>
      <c r="E28" s="1">
        <f t="shared" si="1"/>
        <v>0</v>
      </c>
      <c r="F28" s="2">
        <v>1172</v>
      </c>
      <c r="H28" s="1" t="s">
        <v>1885</v>
      </c>
      <c r="I28" s="1" t="str">
        <f t="shared" si="2"/>
        <v xml:space="preserve"> </v>
      </c>
      <c r="J28" s="1">
        <f t="shared" si="3"/>
        <v>0</v>
      </c>
      <c r="K28" s="2">
        <v>1261</v>
      </c>
      <c r="M28" s="1" t="s">
        <v>1266</v>
      </c>
      <c r="N28" s="1" t="str">
        <f t="shared" si="4"/>
        <v xml:space="preserve"> </v>
      </c>
      <c r="O28" s="1">
        <f t="shared" si="5"/>
        <v>0</v>
      </c>
    </row>
    <row r="29" spans="1:15" ht="14.25" customHeight="1">
      <c r="A29" s="2">
        <v>1084</v>
      </c>
      <c r="C29" s="1" t="s">
        <v>909</v>
      </c>
      <c r="D29" s="1" t="str">
        <f t="shared" si="0"/>
        <v xml:space="preserve"> </v>
      </c>
      <c r="E29" s="1">
        <f t="shared" si="1"/>
        <v>0</v>
      </c>
      <c r="F29" s="2">
        <v>1173</v>
      </c>
      <c r="H29" s="1" t="s">
        <v>1293</v>
      </c>
      <c r="I29" s="1" t="str">
        <f t="shared" si="2"/>
        <v xml:space="preserve"> </v>
      </c>
      <c r="J29" s="1">
        <f t="shared" si="3"/>
        <v>0</v>
      </c>
      <c r="K29" s="2">
        <v>1262</v>
      </c>
      <c r="M29" s="1" t="s">
        <v>571</v>
      </c>
      <c r="N29" s="1" t="str">
        <f t="shared" si="4"/>
        <v xml:space="preserve"> </v>
      </c>
      <c r="O29" s="1">
        <f t="shared" si="5"/>
        <v>0</v>
      </c>
    </row>
    <row r="30" spans="1:15" ht="14.25" customHeight="1">
      <c r="A30" s="2">
        <v>1085</v>
      </c>
      <c r="C30" s="1" t="s">
        <v>1745</v>
      </c>
      <c r="D30" s="1" t="str">
        <f t="shared" si="0"/>
        <v xml:space="preserve"> </v>
      </c>
      <c r="E30" s="1">
        <f t="shared" si="1"/>
        <v>0</v>
      </c>
      <c r="F30" s="2">
        <v>1174</v>
      </c>
      <c r="H30" s="1" t="s">
        <v>655</v>
      </c>
      <c r="I30" s="1" t="str">
        <f t="shared" si="2"/>
        <v xml:space="preserve"> </v>
      </c>
      <c r="J30" s="1">
        <f t="shared" si="3"/>
        <v>0</v>
      </c>
      <c r="K30" s="2">
        <v>1263</v>
      </c>
      <c r="M30" s="1" t="s">
        <v>1329</v>
      </c>
      <c r="N30" s="1" t="str">
        <f t="shared" si="4"/>
        <v xml:space="preserve"> </v>
      </c>
      <c r="O30" s="1">
        <f t="shared" si="5"/>
        <v>0</v>
      </c>
    </row>
    <row r="31" spans="1:15" ht="14.25" customHeight="1">
      <c r="A31" s="2">
        <v>1086</v>
      </c>
      <c r="C31" s="1" t="s">
        <v>1432</v>
      </c>
      <c r="D31" s="1" t="str">
        <f t="shared" si="0"/>
        <v xml:space="preserve"> </v>
      </c>
      <c r="E31" s="1">
        <f t="shared" si="1"/>
        <v>0</v>
      </c>
      <c r="F31" s="2">
        <v>1175</v>
      </c>
      <c r="H31" s="1" t="s">
        <v>969</v>
      </c>
      <c r="I31" s="1" t="str">
        <f t="shared" si="2"/>
        <v xml:space="preserve"> </v>
      </c>
      <c r="J31" s="1">
        <f t="shared" si="3"/>
        <v>0</v>
      </c>
      <c r="K31" s="2">
        <v>1264</v>
      </c>
      <c r="M31" s="1" t="s">
        <v>2456</v>
      </c>
      <c r="N31" s="1" t="str">
        <f t="shared" si="4"/>
        <v xml:space="preserve"> </v>
      </c>
      <c r="O31" s="1">
        <f t="shared" si="5"/>
        <v>0</v>
      </c>
    </row>
    <row r="32" spans="1:15" ht="14.25" customHeight="1">
      <c r="A32" s="2">
        <v>1087</v>
      </c>
      <c r="C32" s="1" t="s">
        <v>2214</v>
      </c>
      <c r="D32" s="1" t="str">
        <f t="shared" si="0"/>
        <v xml:space="preserve"> </v>
      </c>
      <c r="E32" s="1">
        <f t="shared" si="1"/>
        <v>0</v>
      </c>
      <c r="F32" s="2">
        <v>1176</v>
      </c>
      <c r="H32" s="1" t="s">
        <v>767</v>
      </c>
      <c r="I32" s="1" t="str">
        <f t="shared" si="2"/>
        <v xml:space="preserve"> </v>
      </c>
      <c r="J32" s="1">
        <f t="shared" si="3"/>
        <v>0</v>
      </c>
      <c r="K32" s="2">
        <v>1265</v>
      </c>
      <c r="M32" s="1" t="s">
        <v>2516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1088</v>
      </c>
      <c r="C33" s="1" t="s">
        <v>1388</v>
      </c>
      <c r="D33" s="1" t="str">
        <f t="shared" si="0"/>
        <v xml:space="preserve"> </v>
      </c>
      <c r="E33" s="1">
        <f t="shared" si="1"/>
        <v>0</v>
      </c>
      <c r="F33" s="2">
        <v>1177</v>
      </c>
      <c r="H33" s="1" t="s">
        <v>2276</v>
      </c>
      <c r="I33" s="1" t="str">
        <f t="shared" si="2"/>
        <v xml:space="preserve"> </v>
      </c>
      <c r="J33" s="1">
        <f t="shared" si="3"/>
        <v>0</v>
      </c>
      <c r="K33" s="2">
        <v>1266</v>
      </c>
      <c r="M33" s="1" t="s">
        <v>2193</v>
      </c>
      <c r="N33" s="1" t="str">
        <f t="shared" si="4"/>
        <v xml:space="preserve"> </v>
      </c>
      <c r="O33" s="1">
        <f t="shared" si="5"/>
        <v>0</v>
      </c>
    </row>
    <row r="34" spans="1:15" ht="14.25" customHeight="1">
      <c r="A34" s="2">
        <v>1089</v>
      </c>
      <c r="C34" s="1" t="s">
        <v>2389</v>
      </c>
      <c r="D34" s="1" t="str">
        <f t="shared" si="0"/>
        <v xml:space="preserve"> </v>
      </c>
      <c r="E34" s="1">
        <f t="shared" si="1"/>
        <v>0</v>
      </c>
      <c r="F34" s="2">
        <v>1178</v>
      </c>
      <c r="H34" s="1" t="s">
        <v>1665</v>
      </c>
      <c r="I34" s="1" t="str">
        <f t="shared" si="2"/>
        <v xml:space="preserve"> </v>
      </c>
      <c r="J34" s="1">
        <f t="shared" si="3"/>
        <v>0</v>
      </c>
      <c r="K34" s="2">
        <v>1267</v>
      </c>
      <c r="M34" s="1" t="s">
        <v>662</v>
      </c>
      <c r="N34" s="1" t="str">
        <f t="shared" si="4"/>
        <v xml:space="preserve"> </v>
      </c>
      <c r="O34" s="1">
        <f t="shared" si="5"/>
        <v>0</v>
      </c>
    </row>
    <row r="35" spans="1:15" ht="14.25" customHeight="1">
      <c r="A35" s="2">
        <v>1090</v>
      </c>
      <c r="C35" s="1" t="s">
        <v>2449</v>
      </c>
      <c r="D35" s="1" t="str">
        <f t="shared" si="0"/>
        <v xml:space="preserve"> </v>
      </c>
      <c r="E35" s="1">
        <f t="shared" si="1"/>
        <v>0</v>
      </c>
      <c r="F35" s="2">
        <v>1179</v>
      </c>
      <c r="H35" s="1" t="s">
        <v>1402</v>
      </c>
      <c r="I35" s="1" t="str">
        <f t="shared" si="2"/>
        <v xml:space="preserve"> </v>
      </c>
      <c r="J35" s="1">
        <f t="shared" si="3"/>
        <v>0</v>
      </c>
      <c r="K35" s="2">
        <v>1268</v>
      </c>
      <c r="M35" s="1" t="s">
        <v>415</v>
      </c>
      <c r="N35" s="1" t="str">
        <f t="shared" si="4"/>
        <v xml:space="preserve"> </v>
      </c>
      <c r="O35" s="1">
        <f t="shared" si="5"/>
        <v>0</v>
      </c>
    </row>
    <row r="36" spans="1:15" ht="14.25" customHeight="1">
      <c r="A36" s="2">
        <v>1091</v>
      </c>
      <c r="C36" s="1" t="s">
        <v>326</v>
      </c>
      <c r="D36" s="1" t="str">
        <f t="shared" si="0"/>
        <v xml:space="preserve"> </v>
      </c>
      <c r="E36" s="1">
        <f t="shared" si="1"/>
        <v>0</v>
      </c>
      <c r="F36" s="2">
        <v>1180</v>
      </c>
      <c r="H36" s="1" t="s">
        <v>493</v>
      </c>
      <c r="I36" s="1" t="str">
        <f t="shared" si="2"/>
        <v xml:space="preserve"> </v>
      </c>
      <c r="J36" s="1">
        <f t="shared" si="3"/>
        <v>0</v>
      </c>
      <c r="K36" s="2">
        <v>1269</v>
      </c>
      <c r="M36" s="1" t="s">
        <v>2281</v>
      </c>
      <c r="N36" s="1" t="str">
        <f t="shared" si="4"/>
        <v xml:space="preserve"> </v>
      </c>
      <c r="O36" s="1">
        <f t="shared" si="5"/>
        <v>0</v>
      </c>
    </row>
    <row r="37" spans="1:15" ht="14.25" customHeight="1">
      <c r="A37" s="2">
        <v>1092</v>
      </c>
      <c r="C37" s="1" t="s">
        <v>544</v>
      </c>
      <c r="D37" s="1" t="str">
        <f t="shared" si="0"/>
        <v xml:space="preserve"> </v>
      </c>
      <c r="E37" s="1">
        <f t="shared" si="1"/>
        <v>0</v>
      </c>
      <c r="F37" s="2">
        <v>1181</v>
      </c>
      <c r="H37" s="1" t="s">
        <v>101</v>
      </c>
      <c r="I37" s="1" t="str">
        <f t="shared" si="2"/>
        <v xml:space="preserve"> </v>
      </c>
      <c r="J37" s="1">
        <f t="shared" si="3"/>
        <v>0</v>
      </c>
      <c r="K37" s="2">
        <v>1270</v>
      </c>
      <c r="M37" s="1" t="s">
        <v>1403</v>
      </c>
      <c r="N37" s="1" t="str">
        <f t="shared" si="4"/>
        <v xml:space="preserve"> </v>
      </c>
      <c r="O37" s="1">
        <f t="shared" si="5"/>
        <v>0</v>
      </c>
    </row>
    <row r="38" spans="1:15" ht="14.25" customHeight="1">
      <c r="A38" s="2">
        <v>1093</v>
      </c>
      <c r="C38" s="1" t="s">
        <v>673</v>
      </c>
      <c r="D38" s="1" t="str">
        <f t="shared" si="0"/>
        <v xml:space="preserve"> </v>
      </c>
      <c r="E38" s="1">
        <f t="shared" si="1"/>
        <v>0</v>
      </c>
      <c r="F38" s="2">
        <v>1182</v>
      </c>
      <c r="H38" s="1" t="s">
        <v>2462</v>
      </c>
      <c r="I38" s="1" t="str">
        <f t="shared" si="2"/>
        <v xml:space="preserve"> </v>
      </c>
      <c r="J38" s="1">
        <f t="shared" si="3"/>
        <v>0</v>
      </c>
      <c r="K38" s="2">
        <v>1271</v>
      </c>
      <c r="M38" s="1" t="s">
        <v>2473</v>
      </c>
      <c r="N38" s="1" t="str">
        <f t="shared" si="4"/>
        <v xml:space="preserve"> </v>
      </c>
      <c r="O38" s="1">
        <f t="shared" si="5"/>
        <v>0</v>
      </c>
    </row>
    <row r="39" spans="1:15" ht="14.25" customHeight="1">
      <c r="A39" s="2">
        <v>1094</v>
      </c>
      <c r="C39" s="1" t="s">
        <v>2021</v>
      </c>
      <c r="D39" s="1" t="str">
        <f t="shared" si="0"/>
        <v xml:space="preserve"> </v>
      </c>
      <c r="E39" s="1">
        <f t="shared" si="1"/>
        <v>0</v>
      </c>
      <c r="F39" s="2">
        <v>1183</v>
      </c>
      <c r="H39" s="1" t="s">
        <v>1250</v>
      </c>
      <c r="I39" s="1" t="str">
        <f t="shared" si="2"/>
        <v xml:space="preserve"> </v>
      </c>
      <c r="J39" s="1">
        <f t="shared" si="3"/>
        <v>0</v>
      </c>
      <c r="K39" s="2">
        <v>1272</v>
      </c>
      <c r="M39" s="1" t="s">
        <v>2532</v>
      </c>
      <c r="N39" s="1" t="str">
        <f t="shared" si="4"/>
        <v xml:space="preserve"> </v>
      </c>
      <c r="O39" s="1">
        <f t="shared" si="5"/>
        <v>0</v>
      </c>
    </row>
    <row r="40" spans="1:15" ht="14.25" customHeight="1">
      <c r="A40" s="2">
        <v>1095</v>
      </c>
      <c r="C40" s="1" t="s">
        <v>1947</v>
      </c>
      <c r="D40" s="1" t="str">
        <f t="shared" si="0"/>
        <v xml:space="preserve"> </v>
      </c>
      <c r="E40" s="1">
        <f t="shared" si="1"/>
        <v>0</v>
      </c>
      <c r="F40" s="2">
        <v>1184</v>
      </c>
      <c r="H40" s="1" t="s">
        <v>2412</v>
      </c>
      <c r="I40" s="1" t="str">
        <f t="shared" si="2"/>
        <v xml:space="preserve"> </v>
      </c>
      <c r="J40" s="1">
        <f t="shared" si="3"/>
        <v>0</v>
      </c>
      <c r="K40" s="2">
        <v>1273</v>
      </c>
      <c r="M40" s="1" t="s">
        <v>2097</v>
      </c>
      <c r="N40" s="1" t="str">
        <f t="shared" si="4"/>
        <v xml:space="preserve"> </v>
      </c>
      <c r="O40" s="1">
        <f t="shared" si="5"/>
        <v>0</v>
      </c>
    </row>
    <row r="41" spans="1:15" ht="14.25" customHeight="1">
      <c r="A41" s="2">
        <v>1096</v>
      </c>
      <c r="C41" s="1" t="s">
        <v>2368</v>
      </c>
      <c r="D41" s="1" t="str">
        <f t="shared" si="0"/>
        <v xml:space="preserve"> </v>
      </c>
      <c r="E41" s="1">
        <f t="shared" si="1"/>
        <v>0</v>
      </c>
      <c r="F41" s="2">
        <v>1185</v>
      </c>
      <c r="H41" s="1" t="s">
        <v>989</v>
      </c>
      <c r="I41" s="1" t="str">
        <f t="shared" si="2"/>
        <v xml:space="preserve"> </v>
      </c>
      <c r="J41" s="1">
        <f t="shared" si="3"/>
        <v>0</v>
      </c>
      <c r="K41" s="2">
        <v>1274</v>
      </c>
      <c r="M41" s="1" t="s">
        <v>2111</v>
      </c>
      <c r="N41" s="1" t="str">
        <f t="shared" si="4"/>
        <v xml:space="preserve"> </v>
      </c>
      <c r="O41" s="1">
        <f t="shared" si="5"/>
        <v>0</v>
      </c>
    </row>
    <row r="42" spans="1:15" ht="14.25" customHeight="1">
      <c r="A42" s="2">
        <v>1097</v>
      </c>
      <c r="C42" s="1" t="s">
        <v>1589</v>
      </c>
      <c r="D42" s="1" t="str">
        <f t="shared" si="0"/>
        <v xml:space="preserve"> </v>
      </c>
      <c r="E42" s="1">
        <f t="shared" si="1"/>
        <v>0</v>
      </c>
      <c r="F42" s="2">
        <v>1186</v>
      </c>
      <c r="H42" s="1" t="s">
        <v>1746</v>
      </c>
      <c r="I42" s="1" t="str">
        <f t="shared" si="2"/>
        <v xml:space="preserve"> </v>
      </c>
      <c r="J42" s="1">
        <f t="shared" si="3"/>
        <v>0</v>
      </c>
      <c r="K42" s="2">
        <v>1275</v>
      </c>
      <c r="M42" s="1" t="s">
        <v>1901</v>
      </c>
      <c r="N42" s="1" t="str">
        <f t="shared" si="4"/>
        <v xml:space="preserve"> </v>
      </c>
      <c r="O42" s="1">
        <f t="shared" si="5"/>
        <v>0</v>
      </c>
    </row>
    <row r="43" spans="1:15" ht="14.25" customHeight="1">
      <c r="A43" s="2">
        <v>1098</v>
      </c>
      <c r="C43" s="1" t="s">
        <v>580</v>
      </c>
      <c r="D43" s="1" t="str">
        <f t="shared" si="0"/>
        <v xml:space="preserve"> </v>
      </c>
      <c r="E43" s="1">
        <f t="shared" si="1"/>
        <v>0</v>
      </c>
      <c r="F43" s="2">
        <v>1187</v>
      </c>
      <c r="H43" s="1" t="s">
        <v>1716</v>
      </c>
      <c r="I43" s="1" t="str">
        <f t="shared" si="2"/>
        <v xml:space="preserve"> </v>
      </c>
      <c r="J43" s="1">
        <f t="shared" si="3"/>
        <v>0</v>
      </c>
      <c r="K43" s="2">
        <v>1276</v>
      </c>
      <c r="M43" s="1" t="s">
        <v>1284</v>
      </c>
      <c r="N43" s="1" t="str">
        <f t="shared" si="4"/>
        <v xml:space="preserve"> </v>
      </c>
      <c r="O43" s="1">
        <f t="shared" si="5"/>
        <v>0</v>
      </c>
    </row>
    <row r="44" spans="1:15" ht="14.25" customHeight="1">
      <c r="A44" s="2">
        <v>1099</v>
      </c>
      <c r="C44" s="1" t="s">
        <v>395</v>
      </c>
      <c r="D44" s="1" t="str">
        <f t="shared" si="0"/>
        <v xml:space="preserve"> </v>
      </c>
      <c r="E44" s="1">
        <f t="shared" si="1"/>
        <v>0</v>
      </c>
      <c r="F44" s="2">
        <v>1188</v>
      </c>
      <c r="H44" s="1" t="s">
        <v>2363</v>
      </c>
      <c r="I44" s="1" t="str">
        <f t="shared" si="2"/>
        <v xml:space="preserve"> </v>
      </c>
      <c r="J44" s="1">
        <f t="shared" si="3"/>
        <v>0</v>
      </c>
      <c r="K44" s="2">
        <v>1277</v>
      </c>
      <c r="M44" s="1" t="s">
        <v>2335</v>
      </c>
      <c r="N44" s="1" t="str">
        <f t="shared" si="4"/>
        <v xml:space="preserve"> </v>
      </c>
      <c r="O44" s="1">
        <f t="shared" si="5"/>
        <v>0</v>
      </c>
    </row>
    <row r="45" spans="1:15" ht="14.25" customHeight="1">
      <c r="A45" s="2">
        <v>1100</v>
      </c>
      <c r="C45" s="1" t="s">
        <v>2224</v>
      </c>
      <c r="D45" s="1" t="str">
        <f t="shared" si="0"/>
        <v xml:space="preserve"> </v>
      </c>
      <c r="E45" s="1">
        <f t="shared" si="1"/>
        <v>0</v>
      </c>
      <c r="F45" s="2">
        <v>1189</v>
      </c>
      <c r="H45" s="1" t="s">
        <v>2188</v>
      </c>
      <c r="I45" s="1" t="str">
        <f t="shared" si="2"/>
        <v xml:space="preserve"> </v>
      </c>
      <c r="J45" s="1">
        <f t="shared" si="3"/>
        <v>0</v>
      </c>
      <c r="K45" s="2">
        <v>1278</v>
      </c>
      <c r="M45" s="1" t="s">
        <v>2084</v>
      </c>
      <c r="N45" s="1" t="str">
        <f t="shared" si="4"/>
        <v xml:space="preserve"> </v>
      </c>
      <c r="O45" s="1">
        <f t="shared" si="5"/>
        <v>0</v>
      </c>
    </row>
    <row r="46" spans="1:15" ht="14.25" customHeight="1">
      <c r="A46" s="2">
        <v>1101</v>
      </c>
      <c r="C46" s="1" t="s">
        <v>439</v>
      </c>
      <c r="D46" s="1" t="str">
        <f t="shared" si="0"/>
        <v xml:space="preserve"> </v>
      </c>
      <c r="E46" s="1">
        <f t="shared" si="1"/>
        <v>0</v>
      </c>
      <c r="F46" s="2">
        <v>1190</v>
      </c>
      <c r="H46" s="1" t="s">
        <v>1189</v>
      </c>
      <c r="I46" s="1" t="str">
        <f t="shared" si="2"/>
        <v xml:space="preserve"> </v>
      </c>
      <c r="J46" s="1">
        <f t="shared" si="3"/>
        <v>0</v>
      </c>
      <c r="K46" s="2">
        <v>1279</v>
      </c>
      <c r="M46" s="1" t="s">
        <v>974</v>
      </c>
      <c r="N46" s="1" t="str">
        <f t="shared" si="4"/>
        <v xml:space="preserve"> </v>
      </c>
      <c r="O46" s="1">
        <f t="shared" si="5"/>
        <v>0</v>
      </c>
    </row>
    <row r="47" spans="1:15" ht="14.25" customHeight="1">
      <c r="A47" s="2">
        <v>1102</v>
      </c>
      <c r="C47" s="1" t="s">
        <v>1864</v>
      </c>
      <c r="D47" s="1" t="str">
        <f t="shared" si="0"/>
        <v xml:space="preserve"> </v>
      </c>
      <c r="E47" s="1">
        <f t="shared" si="1"/>
        <v>0</v>
      </c>
      <c r="F47" s="2">
        <v>1191</v>
      </c>
      <c r="H47" s="1" t="s">
        <v>1558</v>
      </c>
      <c r="I47" s="1" t="str">
        <f t="shared" si="2"/>
        <v xml:space="preserve"> </v>
      </c>
      <c r="J47" s="1">
        <f t="shared" si="3"/>
        <v>0</v>
      </c>
      <c r="K47" s="2">
        <v>1280</v>
      </c>
      <c r="M47" s="1" t="s">
        <v>502</v>
      </c>
      <c r="N47" s="1" t="str">
        <f t="shared" si="4"/>
        <v xml:space="preserve"> </v>
      </c>
      <c r="O47" s="1">
        <f t="shared" si="5"/>
        <v>0</v>
      </c>
    </row>
    <row r="48" spans="1:15" ht="14.25" customHeight="1">
      <c r="A48" s="2">
        <v>1103</v>
      </c>
      <c r="C48" s="1" t="s">
        <v>1145</v>
      </c>
      <c r="D48" s="1" t="str">
        <f t="shared" si="0"/>
        <v xml:space="preserve"> </v>
      </c>
      <c r="E48" s="1">
        <f t="shared" si="1"/>
        <v>0</v>
      </c>
      <c r="F48" s="2">
        <v>1192</v>
      </c>
      <c r="H48" s="1" t="s">
        <v>486</v>
      </c>
      <c r="I48" s="1" t="str">
        <f t="shared" si="2"/>
        <v xml:space="preserve"> </v>
      </c>
      <c r="J48" s="1">
        <f t="shared" si="3"/>
        <v>0</v>
      </c>
      <c r="K48" s="2">
        <v>1281</v>
      </c>
      <c r="M48" s="1" t="s">
        <v>2122</v>
      </c>
      <c r="N48" s="1" t="str">
        <f t="shared" si="4"/>
        <v xml:space="preserve"> </v>
      </c>
      <c r="O48" s="1">
        <f t="shared" si="5"/>
        <v>0</v>
      </c>
    </row>
    <row r="49" spans="1:15" ht="14.25" customHeight="1">
      <c r="A49" s="2">
        <v>1104</v>
      </c>
      <c r="C49" s="1" t="s">
        <v>1160</v>
      </c>
      <c r="D49" s="1" t="str">
        <f t="shared" si="0"/>
        <v xml:space="preserve"> </v>
      </c>
      <c r="E49" s="1">
        <f t="shared" si="1"/>
        <v>0</v>
      </c>
      <c r="F49" s="2">
        <v>1193</v>
      </c>
      <c r="H49" s="1" t="s">
        <v>1908</v>
      </c>
      <c r="I49" s="1" t="str">
        <f t="shared" si="2"/>
        <v xml:space="preserve"> </v>
      </c>
      <c r="J49" s="1">
        <f t="shared" si="3"/>
        <v>0</v>
      </c>
      <c r="K49" s="2">
        <v>1282</v>
      </c>
      <c r="M49" s="1" t="s">
        <v>562</v>
      </c>
      <c r="N49" s="1" t="str">
        <f t="shared" si="4"/>
        <v xml:space="preserve"> </v>
      </c>
      <c r="O49" s="1">
        <f t="shared" si="5"/>
        <v>0</v>
      </c>
    </row>
    <row r="50" spans="1:15" ht="14.25" customHeight="1">
      <c r="A50" s="2">
        <v>1105</v>
      </c>
      <c r="C50" s="1" t="s">
        <v>2324</v>
      </c>
      <c r="D50" s="1" t="str">
        <f t="shared" si="0"/>
        <v xml:space="preserve"> </v>
      </c>
      <c r="E50" s="1">
        <f t="shared" si="1"/>
        <v>0</v>
      </c>
      <c r="F50" s="2">
        <v>1194</v>
      </c>
      <c r="H50" s="1" t="s">
        <v>2151</v>
      </c>
      <c r="I50" s="1" t="str">
        <f t="shared" si="2"/>
        <v xml:space="preserve"> </v>
      </c>
      <c r="J50" s="1">
        <f t="shared" si="3"/>
        <v>0</v>
      </c>
      <c r="K50" s="2">
        <v>1283</v>
      </c>
      <c r="M50" s="1" t="s">
        <v>2526</v>
      </c>
      <c r="N50" s="1" t="str">
        <f t="shared" si="4"/>
        <v xml:space="preserve"> </v>
      </c>
      <c r="O50" s="1">
        <f t="shared" si="5"/>
        <v>0</v>
      </c>
    </row>
    <row r="51" spans="1:15" ht="14.25" customHeight="1">
      <c r="A51" s="2">
        <v>1106</v>
      </c>
      <c r="C51" s="1" t="s">
        <v>750</v>
      </c>
      <c r="D51" s="1" t="str">
        <f t="shared" si="0"/>
        <v xml:space="preserve"> </v>
      </c>
      <c r="E51" s="1">
        <f t="shared" si="1"/>
        <v>0</v>
      </c>
      <c r="F51" s="2">
        <v>1195</v>
      </c>
      <c r="H51" s="1" t="s">
        <v>1788</v>
      </c>
      <c r="I51" s="1" t="str">
        <f t="shared" si="2"/>
        <v xml:space="preserve"> </v>
      </c>
      <c r="J51" s="1">
        <f t="shared" si="3"/>
        <v>0</v>
      </c>
      <c r="K51" s="2">
        <v>1284</v>
      </c>
      <c r="M51" s="1" t="s">
        <v>1355</v>
      </c>
      <c r="N51" s="1" t="str">
        <f t="shared" si="4"/>
        <v xml:space="preserve"> </v>
      </c>
      <c r="O51" s="1">
        <f t="shared" si="5"/>
        <v>0</v>
      </c>
    </row>
    <row r="52" spans="1:15" ht="14.25" customHeight="1">
      <c r="A52" s="2">
        <v>1107</v>
      </c>
      <c r="C52" s="1" t="s">
        <v>606</v>
      </c>
      <c r="D52" s="1" t="str">
        <f t="shared" si="0"/>
        <v xml:space="preserve"> </v>
      </c>
      <c r="E52" s="1">
        <f t="shared" si="1"/>
        <v>0</v>
      </c>
      <c r="F52" s="2">
        <v>1196</v>
      </c>
      <c r="H52" s="1" t="s">
        <v>2439</v>
      </c>
      <c r="I52" s="1" t="str">
        <f t="shared" si="2"/>
        <v xml:space="preserve"> </v>
      </c>
      <c r="J52" s="1">
        <f t="shared" si="3"/>
        <v>0</v>
      </c>
      <c r="K52" s="2">
        <v>1285</v>
      </c>
      <c r="M52" s="1" t="s">
        <v>514</v>
      </c>
      <c r="N52" s="1" t="str">
        <f t="shared" si="4"/>
        <v xml:space="preserve"> </v>
      </c>
      <c r="O52" s="1">
        <f t="shared" si="5"/>
        <v>0</v>
      </c>
    </row>
    <row r="53" spans="1:15" ht="14.25" customHeight="1">
      <c r="A53" s="2">
        <v>1108</v>
      </c>
      <c r="C53" s="1" t="s">
        <v>488</v>
      </c>
      <c r="D53" s="1" t="str">
        <f t="shared" si="0"/>
        <v xml:space="preserve"> </v>
      </c>
      <c r="E53" s="1">
        <f t="shared" si="1"/>
        <v>0</v>
      </c>
      <c r="F53" s="2">
        <v>1197</v>
      </c>
      <c r="H53" s="1" t="s">
        <v>1996</v>
      </c>
      <c r="I53" s="1" t="str">
        <f t="shared" si="2"/>
        <v xml:space="preserve"> </v>
      </c>
      <c r="J53" s="1">
        <f t="shared" si="3"/>
        <v>0</v>
      </c>
      <c r="K53" s="2">
        <v>1286</v>
      </c>
      <c r="M53" s="1" t="s">
        <v>2407</v>
      </c>
      <c r="N53" s="1" t="str">
        <f t="shared" si="4"/>
        <v xml:space="preserve"> </v>
      </c>
      <c r="O53" s="1">
        <f t="shared" si="5"/>
        <v>0</v>
      </c>
    </row>
    <row r="54" spans="1:15" ht="14.25" customHeight="1">
      <c r="A54" s="2">
        <v>1109</v>
      </c>
      <c r="C54" s="1" t="s">
        <v>2431</v>
      </c>
      <c r="D54" s="1" t="str">
        <f t="shared" si="0"/>
        <v xml:space="preserve"> </v>
      </c>
      <c r="E54" s="1">
        <f t="shared" si="1"/>
        <v>0</v>
      </c>
      <c r="F54" s="2">
        <v>1198</v>
      </c>
      <c r="H54" s="1" t="s">
        <v>1883</v>
      </c>
      <c r="I54" s="1" t="str">
        <f t="shared" si="2"/>
        <v xml:space="preserve"> </v>
      </c>
      <c r="J54" s="1">
        <f t="shared" si="3"/>
        <v>0</v>
      </c>
      <c r="K54" s="2">
        <v>1287</v>
      </c>
      <c r="M54" s="1" t="s">
        <v>2481</v>
      </c>
      <c r="N54" s="1" t="str">
        <f t="shared" si="4"/>
        <v xml:space="preserve"> </v>
      </c>
      <c r="O54" s="1">
        <f t="shared" si="5"/>
        <v>0</v>
      </c>
    </row>
    <row r="55" spans="1:15" ht="14.25" customHeight="1">
      <c r="A55" s="2">
        <v>1110</v>
      </c>
      <c r="C55" s="1" t="s">
        <v>2467</v>
      </c>
      <c r="D55" s="1" t="str">
        <f t="shared" si="0"/>
        <v xml:space="preserve"> </v>
      </c>
      <c r="E55" s="1">
        <f t="shared" si="1"/>
        <v>0</v>
      </c>
      <c r="F55" s="2">
        <v>1199</v>
      </c>
      <c r="H55" s="1" t="s">
        <v>1090</v>
      </c>
      <c r="I55" s="1" t="str">
        <f t="shared" si="2"/>
        <v xml:space="preserve"> </v>
      </c>
      <c r="J55" s="1">
        <f t="shared" si="3"/>
        <v>0</v>
      </c>
      <c r="K55" s="2">
        <v>1288</v>
      </c>
      <c r="M55" s="1" t="s">
        <v>1888</v>
      </c>
      <c r="N55" s="1" t="str">
        <f t="shared" si="4"/>
        <v xml:space="preserve"> </v>
      </c>
      <c r="O55" s="1">
        <f t="shared" si="5"/>
        <v>0</v>
      </c>
    </row>
    <row r="56" spans="1:15" ht="14.25" customHeight="1">
      <c r="A56" s="2">
        <v>1111</v>
      </c>
      <c r="C56" s="1" t="s">
        <v>1467</v>
      </c>
      <c r="D56" s="1" t="str">
        <f t="shared" si="0"/>
        <v xml:space="preserve"> </v>
      </c>
      <c r="E56" s="1">
        <f t="shared" si="1"/>
        <v>0</v>
      </c>
      <c r="F56" s="2">
        <v>1200</v>
      </c>
      <c r="H56" s="1" t="s">
        <v>2177</v>
      </c>
      <c r="I56" s="1" t="str">
        <f t="shared" si="2"/>
        <v xml:space="preserve"> </v>
      </c>
      <c r="J56" s="1">
        <f t="shared" si="3"/>
        <v>0</v>
      </c>
      <c r="K56" s="2">
        <v>1289</v>
      </c>
      <c r="M56" s="1" t="s">
        <v>430</v>
      </c>
      <c r="N56" s="1" t="str">
        <f t="shared" si="4"/>
        <v xml:space="preserve"> </v>
      </c>
      <c r="O56" s="1">
        <f t="shared" si="5"/>
        <v>0</v>
      </c>
    </row>
    <row r="57" spans="1:15" ht="14.25" customHeight="1">
      <c r="A57" s="2">
        <v>1112</v>
      </c>
      <c r="C57" s="1" t="s">
        <v>2086</v>
      </c>
      <c r="D57" s="1" t="str">
        <f t="shared" si="0"/>
        <v xml:space="preserve"> </v>
      </c>
      <c r="E57" s="1">
        <f t="shared" si="1"/>
        <v>0</v>
      </c>
      <c r="F57" s="2">
        <v>1201</v>
      </c>
      <c r="H57" s="1" t="s">
        <v>1092</v>
      </c>
      <c r="I57" s="1" t="str">
        <f t="shared" si="2"/>
        <v xml:space="preserve"> </v>
      </c>
      <c r="J57" s="1">
        <f t="shared" si="3"/>
        <v>0</v>
      </c>
      <c r="K57" s="2">
        <v>1290</v>
      </c>
      <c r="M57" s="1" t="s">
        <v>1454</v>
      </c>
      <c r="N57" s="1" t="str">
        <f t="shared" si="4"/>
        <v xml:space="preserve"> </v>
      </c>
      <c r="O57" s="1">
        <f t="shared" si="5"/>
        <v>0</v>
      </c>
    </row>
    <row r="58" spans="1:15" ht="14.25" customHeight="1">
      <c r="A58" s="2">
        <v>1113</v>
      </c>
      <c r="C58" s="1" t="s">
        <v>1273</v>
      </c>
      <c r="D58" s="1" t="str">
        <f t="shared" si="0"/>
        <v xml:space="preserve"> </v>
      </c>
      <c r="E58" s="1">
        <f t="shared" si="1"/>
        <v>0</v>
      </c>
      <c r="F58" s="2">
        <v>1202</v>
      </c>
      <c r="H58" s="1" t="s">
        <v>1199</v>
      </c>
      <c r="I58" s="1" t="str">
        <f t="shared" si="2"/>
        <v xml:space="preserve"> </v>
      </c>
      <c r="J58" s="1">
        <f t="shared" si="3"/>
        <v>0</v>
      </c>
      <c r="K58" s="2">
        <v>1291</v>
      </c>
      <c r="M58" s="1" t="s">
        <v>1915</v>
      </c>
      <c r="N58" s="1" t="str">
        <f t="shared" si="4"/>
        <v xml:space="preserve"> </v>
      </c>
      <c r="O58" s="1">
        <f t="shared" si="5"/>
        <v>0</v>
      </c>
    </row>
    <row r="59" spans="1:15" ht="14.25" customHeight="1">
      <c r="A59" s="2">
        <v>1114</v>
      </c>
      <c r="C59" s="1" t="s">
        <v>1646</v>
      </c>
      <c r="D59" s="1" t="str">
        <f t="shared" si="0"/>
        <v xml:space="preserve"> </v>
      </c>
      <c r="E59" s="1">
        <f t="shared" si="1"/>
        <v>0</v>
      </c>
      <c r="F59" s="2">
        <v>1203</v>
      </c>
      <c r="H59" s="1" t="s">
        <v>2112</v>
      </c>
      <c r="I59" s="1" t="str">
        <f t="shared" si="2"/>
        <v xml:space="preserve"> </v>
      </c>
      <c r="J59" s="1">
        <f t="shared" si="3"/>
        <v>0</v>
      </c>
      <c r="K59" s="2">
        <v>1292</v>
      </c>
      <c r="M59" s="1" t="s">
        <v>2433</v>
      </c>
      <c r="N59" s="1" t="str">
        <f t="shared" si="4"/>
        <v xml:space="preserve"> </v>
      </c>
      <c r="O59" s="1">
        <f t="shared" si="5"/>
        <v>0</v>
      </c>
    </row>
    <row r="60" spans="1:15" ht="14.25" customHeight="1">
      <c r="A60" s="2">
        <v>1115</v>
      </c>
      <c r="C60" s="1" t="s">
        <v>1373</v>
      </c>
      <c r="D60" s="1" t="str">
        <f t="shared" si="0"/>
        <v xml:space="preserve"> </v>
      </c>
      <c r="E60" s="1">
        <f t="shared" si="1"/>
        <v>0</v>
      </c>
      <c r="F60" s="2">
        <v>1204</v>
      </c>
      <c r="H60" s="1" t="s">
        <v>2419</v>
      </c>
      <c r="I60" s="1" t="str">
        <f t="shared" si="2"/>
        <v xml:space="preserve"> </v>
      </c>
      <c r="J60" s="1">
        <f t="shared" si="3"/>
        <v>0</v>
      </c>
      <c r="K60" s="2">
        <v>1293</v>
      </c>
      <c r="M60" s="1" t="s">
        <v>1171</v>
      </c>
      <c r="N60" s="1" t="str">
        <f t="shared" si="4"/>
        <v xml:space="preserve"> </v>
      </c>
      <c r="O60" s="1">
        <f t="shared" si="5"/>
        <v>0</v>
      </c>
    </row>
    <row r="61" spans="1:15" ht="14.25" customHeight="1">
      <c r="A61" s="2">
        <v>1116</v>
      </c>
      <c r="C61" s="1" t="s">
        <v>1165</v>
      </c>
      <c r="D61" s="1" t="str">
        <f t="shared" si="0"/>
        <v xml:space="preserve"> </v>
      </c>
      <c r="E61" s="1">
        <f t="shared" si="1"/>
        <v>0</v>
      </c>
      <c r="F61" s="2">
        <v>1205</v>
      </c>
      <c r="H61" s="1" t="s">
        <v>559</v>
      </c>
      <c r="I61" s="1" t="str">
        <f t="shared" si="2"/>
        <v xml:space="preserve"> </v>
      </c>
      <c r="J61" s="1">
        <f t="shared" si="3"/>
        <v>0</v>
      </c>
      <c r="K61" s="2">
        <v>1294</v>
      </c>
      <c r="M61" s="1" t="s">
        <v>2595</v>
      </c>
      <c r="N61" s="1" t="str">
        <f t="shared" si="4"/>
        <v xml:space="preserve"> </v>
      </c>
      <c r="O61" s="1">
        <f t="shared" si="5"/>
        <v>0</v>
      </c>
    </row>
    <row r="62" spans="1:15" ht="14.25" customHeight="1">
      <c r="A62" s="2">
        <v>1117</v>
      </c>
      <c r="C62" s="1" t="s">
        <v>735</v>
      </c>
      <c r="D62" s="1" t="str">
        <f t="shared" si="0"/>
        <v xml:space="preserve"> </v>
      </c>
      <c r="E62" s="1">
        <f t="shared" si="1"/>
        <v>0</v>
      </c>
      <c r="F62" s="2">
        <v>1206</v>
      </c>
      <c r="H62" s="1" t="s">
        <v>2373</v>
      </c>
      <c r="I62" s="1" t="str">
        <f t="shared" si="2"/>
        <v xml:space="preserve"> </v>
      </c>
      <c r="J62" s="1">
        <f t="shared" si="3"/>
        <v>0</v>
      </c>
      <c r="K62" s="2">
        <v>1295</v>
      </c>
      <c r="M62" s="1" t="s">
        <v>480</v>
      </c>
      <c r="N62" s="1" t="str">
        <f t="shared" si="4"/>
        <v xml:space="preserve"> </v>
      </c>
      <c r="O62" s="1">
        <f t="shared" si="5"/>
        <v>0</v>
      </c>
    </row>
    <row r="63" spans="1:15" ht="14.25" customHeight="1">
      <c r="A63" s="2">
        <v>1118</v>
      </c>
      <c r="C63" s="1" t="s">
        <v>1243</v>
      </c>
      <c r="D63" s="1" t="str">
        <f t="shared" si="0"/>
        <v xml:space="preserve"> </v>
      </c>
      <c r="E63" s="1">
        <f t="shared" si="1"/>
        <v>0</v>
      </c>
      <c r="F63" s="2">
        <v>1207</v>
      </c>
      <c r="H63" s="1" t="s">
        <v>1930</v>
      </c>
      <c r="I63" s="1" t="str">
        <f t="shared" si="2"/>
        <v xml:space="preserve"> </v>
      </c>
      <c r="J63" s="1">
        <f t="shared" si="3"/>
        <v>0</v>
      </c>
      <c r="K63" s="2">
        <v>1296</v>
      </c>
      <c r="M63" s="1" t="s">
        <v>2708</v>
      </c>
      <c r="N63" s="1" t="str">
        <f t="shared" si="4"/>
        <v xml:space="preserve"> </v>
      </c>
      <c r="O63" s="1">
        <f t="shared" si="5"/>
        <v>0</v>
      </c>
    </row>
    <row r="64" spans="1:15" ht="14.25" customHeight="1">
      <c r="A64" s="2">
        <v>1119</v>
      </c>
      <c r="C64" s="1" t="s">
        <v>1927</v>
      </c>
      <c r="D64" s="1" t="str">
        <f t="shared" si="0"/>
        <v xml:space="preserve"> </v>
      </c>
      <c r="E64" s="1">
        <f t="shared" si="1"/>
        <v>0</v>
      </c>
      <c r="F64" s="2">
        <v>1208</v>
      </c>
      <c r="H64" s="1" t="s">
        <v>1900</v>
      </c>
      <c r="I64" s="1" t="str">
        <f t="shared" si="2"/>
        <v xml:space="preserve"> </v>
      </c>
      <c r="J64" s="1">
        <f t="shared" si="3"/>
        <v>0</v>
      </c>
      <c r="K64" s="2">
        <v>1297</v>
      </c>
      <c r="M64" s="1" t="s">
        <v>2492</v>
      </c>
      <c r="N64" s="1" t="str">
        <f t="shared" si="4"/>
        <v xml:space="preserve"> </v>
      </c>
      <c r="O64" s="1">
        <f t="shared" si="5"/>
        <v>0</v>
      </c>
    </row>
    <row r="65" spans="1:15" ht="14.25" customHeight="1">
      <c r="A65" s="2">
        <v>1120</v>
      </c>
      <c r="C65" s="1" t="s">
        <v>2505</v>
      </c>
      <c r="D65" s="1" t="str">
        <f t="shared" si="0"/>
        <v xml:space="preserve"> </v>
      </c>
      <c r="E65" s="1">
        <f t="shared" si="1"/>
        <v>0</v>
      </c>
      <c r="F65" s="2">
        <v>1209</v>
      </c>
      <c r="H65" s="1" t="s">
        <v>1884</v>
      </c>
      <c r="I65" s="1" t="str">
        <f t="shared" si="2"/>
        <v xml:space="preserve"> </v>
      </c>
      <c r="J65" s="1">
        <f t="shared" si="3"/>
        <v>0</v>
      </c>
      <c r="K65" s="2">
        <v>1298</v>
      </c>
      <c r="M65" s="1" t="s">
        <v>2424</v>
      </c>
      <c r="N65" s="1" t="str">
        <f t="shared" si="4"/>
        <v xml:space="preserve"> </v>
      </c>
      <c r="O65" s="1">
        <f t="shared" si="5"/>
        <v>0</v>
      </c>
    </row>
    <row r="66" spans="1:15" ht="14.25" customHeight="1">
      <c r="A66" s="2">
        <v>1121</v>
      </c>
      <c r="C66" s="1" t="s">
        <v>993</v>
      </c>
      <c r="D66" s="1" t="str">
        <f t="shared" si="0"/>
        <v xml:space="preserve"> </v>
      </c>
      <c r="E66" s="1">
        <f t="shared" si="1"/>
        <v>0</v>
      </c>
      <c r="F66" s="2">
        <v>1210</v>
      </c>
      <c r="H66" s="1" t="s">
        <v>1365</v>
      </c>
      <c r="I66" s="1" t="str">
        <f t="shared" si="2"/>
        <v xml:space="preserve"> </v>
      </c>
      <c r="J66" s="1">
        <f t="shared" si="3"/>
        <v>0</v>
      </c>
      <c r="K66" s="2">
        <v>1299</v>
      </c>
      <c r="M66" s="1" t="s">
        <v>1004</v>
      </c>
      <c r="N66" s="1" t="str">
        <f t="shared" si="4"/>
        <v xml:space="preserve"> </v>
      </c>
      <c r="O66" s="1">
        <f t="shared" si="5"/>
        <v>0</v>
      </c>
    </row>
    <row r="67" spans="1:15" ht="14.25" customHeight="1">
      <c r="A67" s="2">
        <v>1122</v>
      </c>
      <c r="C67" s="1" t="s">
        <v>1995</v>
      </c>
      <c r="D67" s="1" t="str">
        <f t="shared" si="0"/>
        <v xml:space="preserve"> </v>
      </c>
      <c r="E67" s="1">
        <f t="shared" si="1"/>
        <v>0</v>
      </c>
      <c r="F67" s="2">
        <v>1211</v>
      </c>
      <c r="H67" s="1" t="s">
        <v>416</v>
      </c>
      <c r="I67" s="1" t="str">
        <f t="shared" si="2"/>
        <v xml:space="preserve"> </v>
      </c>
      <c r="J67" s="1">
        <f t="shared" si="3"/>
        <v>0</v>
      </c>
      <c r="K67" s="2">
        <v>1300</v>
      </c>
      <c r="M67" s="1" t="s">
        <v>1914</v>
      </c>
      <c r="N67" s="1" t="str">
        <f t="shared" si="4"/>
        <v xml:space="preserve"> </v>
      </c>
      <c r="O67" s="1">
        <f t="shared" si="5"/>
        <v>0</v>
      </c>
    </row>
    <row r="68" spans="1:15" ht="14.25" customHeight="1">
      <c r="A68" s="2">
        <v>1123</v>
      </c>
      <c r="C68" s="1" t="s">
        <v>30</v>
      </c>
      <c r="D68" s="1" t="str">
        <f t="shared" ref="D68:D91" si="6">IF(B68=""," ",IF(B68=C68,"√","×"))</f>
        <v xml:space="preserve"> </v>
      </c>
      <c r="E68" s="1">
        <f t="shared" ref="E68:E91" si="7">IF(D68="√",1,0)</f>
        <v>0</v>
      </c>
      <c r="F68" s="2">
        <v>1212</v>
      </c>
      <c r="H68" s="1" t="s">
        <v>2275</v>
      </c>
      <c r="I68" s="1" t="str">
        <f t="shared" ref="I68:I91" si="8">IF(G68=""," ",IF(G68=H68,"√","×"))</f>
        <v xml:space="preserve"> </v>
      </c>
      <c r="J68" s="1">
        <f t="shared" ref="J68:J91" si="9">IF(I68="√",1,0)</f>
        <v>0</v>
      </c>
      <c r="K68" s="2">
        <v>1301</v>
      </c>
      <c r="M68" s="1" t="s">
        <v>2077</v>
      </c>
      <c r="N68" s="1" t="str">
        <f t="shared" ref="N68:N89" si="10">IF(L68=""," ",IF(L68=M68,"√","×"))</f>
        <v xml:space="preserve"> </v>
      </c>
      <c r="O68" s="1">
        <f t="shared" ref="O68:O89" si="11">IF(N68="√",1,0)</f>
        <v>0</v>
      </c>
    </row>
    <row r="69" spans="1:15" ht="14.25" customHeight="1">
      <c r="A69" s="2">
        <v>1124</v>
      </c>
      <c r="C69" s="1" t="s">
        <v>2393</v>
      </c>
      <c r="D69" s="1" t="str">
        <f>IF(B69=""," ",IF(OR(B69="defence",B69="defense"),"√","×"))</f>
        <v xml:space="preserve"> </v>
      </c>
      <c r="E69" s="1">
        <f t="shared" si="7"/>
        <v>0</v>
      </c>
      <c r="F69" s="2">
        <v>1213</v>
      </c>
      <c r="H69" s="1" t="s">
        <v>337</v>
      </c>
      <c r="I69" s="1" t="str">
        <f t="shared" si="8"/>
        <v xml:space="preserve"> </v>
      </c>
      <c r="J69" s="1">
        <f t="shared" si="9"/>
        <v>0</v>
      </c>
      <c r="K69" s="2">
        <v>1302</v>
      </c>
      <c r="M69" s="1" t="s">
        <v>2430</v>
      </c>
      <c r="N69" s="1" t="str">
        <f t="shared" si="10"/>
        <v xml:space="preserve"> </v>
      </c>
      <c r="O69" s="1">
        <f t="shared" si="11"/>
        <v>0</v>
      </c>
    </row>
    <row r="70" spans="1:15" ht="14.25" customHeight="1">
      <c r="A70" s="2">
        <v>1125</v>
      </c>
      <c r="C70" s="1" t="s">
        <v>828</v>
      </c>
      <c r="D70" s="1" t="str">
        <f t="shared" si="6"/>
        <v xml:space="preserve"> </v>
      </c>
      <c r="E70" s="1">
        <f t="shared" si="7"/>
        <v>0</v>
      </c>
      <c r="F70" s="2">
        <v>1214</v>
      </c>
      <c r="H70" s="1" t="s">
        <v>63</v>
      </c>
      <c r="I70" s="1" t="str">
        <f t="shared" si="8"/>
        <v xml:space="preserve"> </v>
      </c>
      <c r="J70" s="1">
        <f t="shared" si="9"/>
        <v>0</v>
      </c>
      <c r="K70" s="2">
        <v>1303</v>
      </c>
      <c r="M70" s="1" t="s">
        <v>2192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1126</v>
      </c>
      <c r="C71" s="1" t="s">
        <v>289</v>
      </c>
      <c r="D71" s="1" t="str">
        <f t="shared" si="6"/>
        <v xml:space="preserve"> </v>
      </c>
      <c r="E71" s="1">
        <f t="shared" si="7"/>
        <v>0</v>
      </c>
      <c r="F71" s="2">
        <v>1215</v>
      </c>
      <c r="H71" s="1" t="s">
        <v>659</v>
      </c>
      <c r="I71" s="1" t="str">
        <f t="shared" si="8"/>
        <v xml:space="preserve"> </v>
      </c>
      <c r="J71" s="1">
        <f t="shared" si="9"/>
        <v>0</v>
      </c>
      <c r="K71" s="2">
        <v>1304</v>
      </c>
      <c r="M71" s="1" t="s">
        <v>703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1127</v>
      </c>
      <c r="C72" s="1" t="s">
        <v>2394</v>
      </c>
      <c r="D72" s="1" t="str">
        <f t="shared" si="6"/>
        <v xml:space="preserve"> </v>
      </c>
      <c r="E72" s="1">
        <f t="shared" si="7"/>
        <v>0</v>
      </c>
      <c r="F72" s="2">
        <v>1216</v>
      </c>
      <c r="H72" s="1" t="s">
        <v>2202</v>
      </c>
      <c r="I72" s="1" t="str">
        <f t="shared" si="8"/>
        <v xml:space="preserve"> </v>
      </c>
      <c r="J72" s="1">
        <f t="shared" si="9"/>
        <v>0</v>
      </c>
      <c r="K72" s="2">
        <v>1305</v>
      </c>
      <c r="M72" s="1" t="s">
        <v>800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1128</v>
      </c>
      <c r="C73" s="1" t="s">
        <v>1168</v>
      </c>
      <c r="D73" s="1" t="str">
        <f t="shared" si="6"/>
        <v xml:space="preserve"> </v>
      </c>
      <c r="E73" s="1">
        <f t="shared" si="7"/>
        <v>0</v>
      </c>
      <c r="F73" s="2">
        <v>1217</v>
      </c>
      <c r="H73" s="1" t="s">
        <v>2196</v>
      </c>
      <c r="I73" s="1" t="str">
        <f t="shared" si="8"/>
        <v xml:space="preserve"> </v>
      </c>
      <c r="J73" s="1">
        <f t="shared" si="9"/>
        <v>0</v>
      </c>
      <c r="K73" s="2">
        <v>1306</v>
      </c>
      <c r="M73" s="1" t="s">
        <v>2472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1129</v>
      </c>
      <c r="C74" s="1" t="s">
        <v>1842</v>
      </c>
      <c r="D74" s="1" t="str">
        <f t="shared" si="6"/>
        <v xml:space="preserve"> </v>
      </c>
      <c r="E74" s="1">
        <f t="shared" si="7"/>
        <v>0</v>
      </c>
      <c r="F74" s="2">
        <v>1218</v>
      </c>
      <c r="H74" s="1" t="s">
        <v>983</v>
      </c>
      <c r="I74" s="1" t="str">
        <f t="shared" si="8"/>
        <v xml:space="preserve"> </v>
      </c>
      <c r="J74" s="1">
        <f t="shared" si="9"/>
        <v>0</v>
      </c>
      <c r="K74" s="2">
        <v>1307</v>
      </c>
      <c r="M74" s="1" t="s">
        <v>2200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1130</v>
      </c>
      <c r="C75" s="1" t="s">
        <v>2310</v>
      </c>
      <c r="D75" s="1" t="str">
        <f t="shared" si="6"/>
        <v xml:space="preserve"> </v>
      </c>
      <c r="E75" s="1">
        <f t="shared" si="7"/>
        <v>0</v>
      </c>
      <c r="F75" s="2">
        <v>1219</v>
      </c>
      <c r="H75" s="1" t="s">
        <v>759</v>
      </c>
      <c r="I75" s="1" t="str">
        <f t="shared" si="8"/>
        <v xml:space="preserve"> </v>
      </c>
      <c r="J75" s="1">
        <f t="shared" si="9"/>
        <v>0</v>
      </c>
      <c r="K75" s="2">
        <v>1308</v>
      </c>
      <c r="M75" s="1" t="s">
        <v>1185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1131</v>
      </c>
      <c r="C76" s="1" t="s">
        <v>1965</v>
      </c>
      <c r="D76" s="1" t="str">
        <f t="shared" si="6"/>
        <v xml:space="preserve"> </v>
      </c>
      <c r="E76" s="1">
        <f t="shared" si="7"/>
        <v>0</v>
      </c>
      <c r="F76" s="2">
        <v>1220</v>
      </c>
      <c r="H76" s="1" t="s">
        <v>62</v>
      </c>
      <c r="I76" s="1" t="str">
        <f t="shared" si="8"/>
        <v xml:space="preserve"> </v>
      </c>
      <c r="J76" s="1">
        <f t="shared" si="9"/>
        <v>0</v>
      </c>
      <c r="K76" s="2">
        <v>1309</v>
      </c>
      <c r="M76" s="1" t="s">
        <v>1706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1132</v>
      </c>
      <c r="C77" s="1" t="s">
        <v>1115</v>
      </c>
      <c r="D77" s="1" t="str">
        <f t="shared" si="6"/>
        <v xml:space="preserve"> </v>
      </c>
      <c r="E77" s="1">
        <f t="shared" si="7"/>
        <v>0</v>
      </c>
      <c r="F77" s="2">
        <v>1221</v>
      </c>
      <c r="H77" s="1" t="s">
        <v>2071</v>
      </c>
      <c r="I77" s="1" t="str">
        <f t="shared" si="8"/>
        <v xml:space="preserve"> </v>
      </c>
      <c r="J77" s="1">
        <f t="shared" si="9"/>
        <v>0</v>
      </c>
      <c r="K77" s="2">
        <v>1310</v>
      </c>
      <c r="M77" s="1" t="s">
        <v>274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1133</v>
      </c>
      <c r="C78" s="1" t="s">
        <v>1988</v>
      </c>
      <c r="D78" s="1" t="str">
        <f t="shared" si="6"/>
        <v xml:space="preserve"> </v>
      </c>
      <c r="E78" s="1">
        <f t="shared" si="7"/>
        <v>0</v>
      </c>
      <c r="F78" s="2">
        <v>1222</v>
      </c>
      <c r="H78" s="1" t="s">
        <v>1696</v>
      </c>
      <c r="I78" s="1" t="str">
        <f t="shared" si="8"/>
        <v xml:space="preserve"> </v>
      </c>
      <c r="J78" s="1">
        <f t="shared" si="9"/>
        <v>0</v>
      </c>
      <c r="K78" s="2">
        <v>1311</v>
      </c>
      <c r="M78" s="1" t="s">
        <v>995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1134</v>
      </c>
      <c r="C79" s="1" t="s">
        <v>1253</v>
      </c>
      <c r="D79" s="1" t="str">
        <f t="shared" si="6"/>
        <v xml:space="preserve"> </v>
      </c>
      <c r="E79" s="1">
        <f t="shared" si="7"/>
        <v>0</v>
      </c>
      <c r="F79" s="2">
        <v>1223</v>
      </c>
      <c r="H79" s="1" t="s">
        <v>1356</v>
      </c>
      <c r="I79" s="1" t="str">
        <f t="shared" si="8"/>
        <v xml:space="preserve"> </v>
      </c>
      <c r="J79" s="1">
        <f t="shared" si="9"/>
        <v>0</v>
      </c>
      <c r="K79" s="2">
        <v>1312</v>
      </c>
      <c r="M79" s="1" t="s">
        <v>533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1135</v>
      </c>
      <c r="C80" s="1" t="s">
        <v>22</v>
      </c>
      <c r="D80" s="1" t="str">
        <f t="shared" si="6"/>
        <v xml:space="preserve"> </v>
      </c>
      <c r="E80" s="1">
        <f t="shared" si="7"/>
        <v>0</v>
      </c>
      <c r="F80" s="2">
        <v>1224</v>
      </c>
      <c r="H80" s="1" t="s">
        <v>1052</v>
      </c>
      <c r="I80" s="1" t="str">
        <f t="shared" si="8"/>
        <v xml:space="preserve"> </v>
      </c>
      <c r="J80" s="1">
        <f t="shared" si="9"/>
        <v>0</v>
      </c>
      <c r="K80" s="2">
        <v>1313</v>
      </c>
      <c r="M80" s="1" t="s">
        <v>855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1136</v>
      </c>
      <c r="C81" s="1" t="s">
        <v>1439</v>
      </c>
      <c r="D81" s="1" t="str">
        <f t="shared" si="6"/>
        <v xml:space="preserve"> </v>
      </c>
      <c r="E81" s="1">
        <f t="shared" si="7"/>
        <v>0</v>
      </c>
      <c r="F81" s="2">
        <v>1225</v>
      </c>
      <c r="H81" s="1" t="s">
        <v>2603</v>
      </c>
      <c r="I81" s="1" t="str">
        <f>IF(G81=""," ",IF(OR(G81="fertilise",G81="fertilize"),"√","×"))</f>
        <v xml:space="preserve"> </v>
      </c>
      <c r="J81" s="1">
        <f t="shared" si="9"/>
        <v>0</v>
      </c>
      <c r="K81" s="2">
        <v>1314</v>
      </c>
      <c r="M81" s="1" t="s">
        <v>1697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1137</v>
      </c>
      <c r="C82" s="1" t="s">
        <v>444</v>
      </c>
      <c r="D82" s="1" t="str">
        <f t="shared" si="6"/>
        <v xml:space="preserve"> </v>
      </c>
      <c r="E82" s="1">
        <f t="shared" si="7"/>
        <v>0</v>
      </c>
      <c r="F82" s="2">
        <v>1226</v>
      </c>
      <c r="H82" s="1" t="s">
        <v>1255</v>
      </c>
      <c r="I82" s="1" t="str">
        <f t="shared" si="8"/>
        <v xml:space="preserve"> </v>
      </c>
      <c r="J82" s="1">
        <f t="shared" si="9"/>
        <v>0</v>
      </c>
      <c r="K82" s="2">
        <v>1315</v>
      </c>
      <c r="M82" s="1" t="s">
        <v>1183</v>
      </c>
      <c r="N82" s="1" t="str">
        <f t="shared" si="10"/>
        <v xml:space="preserve"> </v>
      </c>
      <c r="O82" s="1">
        <f t="shared" si="11"/>
        <v>0</v>
      </c>
    </row>
    <row r="83" spans="1:15" ht="14.25" customHeight="1">
      <c r="A83" s="2">
        <v>1138</v>
      </c>
      <c r="C83" s="1" t="s">
        <v>2533</v>
      </c>
      <c r="D83" s="1" t="str">
        <f t="shared" si="6"/>
        <v xml:space="preserve"> </v>
      </c>
      <c r="E83" s="1">
        <f t="shared" si="7"/>
        <v>0</v>
      </c>
      <c r="F83" s="2">
        <v>1227</v>
      </c>
      <c r="H83" s="1" t="s">
        <v>755</v>
      </c>
      <c r="I83" s="1" t="str">
        <f t="shared" si="8"/>
        <v xml:space="preserve"> </v>
      </c>
      <c r="J83" s="1">
        <f t="shared" si="9"/>
        <v>0</v>
      </c>
      <c r="K83" s="2">
        <v>1316</v>
      </c>
      <c r="M83" s="1" t="s">
        <v>2380</v>
      </c>
      <c r="N83" s="1" t="str">
        <f t="shared" si="10"/>
        <v xml:space="preserve"> </v>
      </c>
      <c r="O83" s="1">
        <f t="shared" si="11"/>
        <v>0</v>
      </c>
    </row>
    <row r="84" spans="1:15" ht="14.25" customHeight="1">
      <c r="A84" s="2">
        <v>1139</v>
      </c>
      <c r="C84" s="1" t="s">
        <v>2234</v>
      </c>
      <c r="D84" s="1" t="str">
        <f t="shared" si="6"/>
        <v xml:space="preserve"> </v>
      </c>
      <c r="E84" s="1">
        <f t="shared" si="7"/>
        <v>0</v>
      </c>
      <c r="F84" s="2">
        <v>1228</v>
      </c>
      <c r="H84" s="1" t="s">
        <v>1065</v>
      </c>
      <c r="I84" s="1" t="str">
        <f t="shared" si="8"/>
        <v xml:space="preserve"> </v>
      </c>
      <c r="J84" s="1">
        <f t="shared" si="9"/>
        <v>0</v>
      </c>
      <c r="K84" s="2">
        <v>1317</v>
      </c>
      <c r="M84" s="1" t="s">
        <v>2443</v>
      </c>
      <c r="N84" s="1" t="str">
        <f t="shared" si="10"/>
        <v xml:space="preserve"> </v>
      </c>
      <c r="O84" s="1">
        <f t="shared" si="11"/>
        <v>0</v>
      </c>
    </row>
    <row r="85" spans="1:15" ht="14.25" customHeight="1">
      <c r="A85" s="2">
        <v>1140</v>
      </c>
      <c r="C85" s="1" t="s">
        <v>2266</v>
      </c>
      <c r="D85" s="1" t="str">
        <f t="shared" si="6"/>
        <v xml:space="preserve"> </v>
      </c>
      <c r="E85" s="1">
        <f t="shared" si="7"/>
        <v>0</v>
      </c>
      <c r="F85" s="2">
        <v>1229</v>
      </c>
      <c r="H85" s="1" t="s">
        <v>445</v>
      </c>
      <c r="I85" s="1" t="str">
        <f t="shared" si="8"/>
        <v xml:space="preserve"> </v>
      </c>
      <c r="J85" s="1">
        <f t="shared" si="9"/>
        <v>0</v>
      </c>
      <c r="K85" s="2">
        <v>1318</v>
      </c>
      <c r="M85" s="1" t="s">
        <v>664</v>
      </c>
      <c r="N85" s="1" t="str">
        <f t="shared" si="10"/>
        <v xml:space="preserve"> </v>
      </c>
      <c r="O85" s="1">
        <f t="shared" si="11"/>
        <v>0</v>
      </c>
    </row>
    <row r="86" spans="1:15" ht="14.25" customHeight="1">
      <c r="A86" s="2">
        <v>1141</v>
      </c>
      <c r="C86" s="1" t="s">
        <v>61</v>
      </c>
      <c r="D86" s="1" t="str">
        <f t="shared" si="6"/>
        <v xml:space="preserve"> </v>
      </c>
      <c r="E86" s="1">
        <f t="shared" si="7"/>
        <v>0</v>
      </c>
      <c r="F86" s="2">
        <v>1230</v>
      </c>
      <c r="H86" s="1" t="s">
        <v>1855</v>
      </c>
      <c r="I86" s="1" t="str">
        <f t="shared" si="8"/>
        <v xml:space="preserve"> </v>
      </c>
      <c r="J86" s="1">
        <f t="shared" si="9"/>
        <v>0</v>
      </c>
      <c r="K86" s="2">
        <v>1319</v>
      </c>
      <c r="M86" s="1" t="s">
        <v>1406</v>
      </c>
      <c r="N86" s="1" t="str">
        <f t="shared" si="10"/>
        <v xml:space="preserve"> </v>
      </c>
      <c r="O86" s="1">
        <f t="shared" si="11"/>
        <v>0</v>
      </c>
    </row>
    <row r="87" spans="1:15" ht="14.25" customHeight="1">
      <c r="A87" s="2">
        <v>1142</v>
      </c>
      <c r="C87" s="1" t="s">
        <v>2320</v>
      </c>
      <c r="D87" s="1" t="str">
        <f t="shared" si="6"/>
        <v xml:space="preserve"> </v>
      </c>
      <c r="E87" s="1">
        <f t="shared" si="7"/>
        <v>0</v>
      </c>
      <c r="F87" s="2">
        <v>1231</v>
      </c>
      <c r="H87" s="1" t="s">
        <v>822</v>
      </c>
      <c r="I87" s="1" t="str">
        <f t="shared" si="8"/>
        <v xml:space="preserve"> </v>
      </c>
      <c r="J87" s="1">
        <f t="shared" si="9"/>
        <v>0</v>
      </c>
      <c r="K87" s="2">
        <v>1320</v>
      </c>
      <c r="M87" s="1" t="s">
        <v>1682</v>
      </c>
      <c r="N87" s="1" t="str">
        <f t="shared" si="10"/>
        <v xml:space="preserve"> </v>
      </c>
      <c r="O87" s="1">
        <f t="shared" si="11"/>
        <v>0</v>
      </c>
    </row>
    <row r="88" spans="1:15" ht="14.25" customHeight="1">
      <c r="A88" s="2">
        <v>1143</v>
      </c>
      <c r="C88" s="1" t="s">
        <v>2231</v>
      </c>
      <c r="D88" s="1" t="str">
        <f t="shared" si="6"/>
        <v xml:space="preserve"> </v>
      </c>
      <c r="E88" s="1">
        <f t="shared" si="7"/>
        <v>0</v>
      </c>
      <c r="F88" s="2">
        <v>1232</v>
      </c>
      <c r="H88" s="1" t="s">
        <v>2039</v>
      </c>
      <c r="I88" s="1" t="str">
        <f t="shared" si="8"/>
        <v xml:space="preserve"> </v>
      </c>
      <c r="J88" s="1">
        <f t="shared" si="9"/>
        <v>0</v>
      </c>
      <c r="K88" s="2">
        <v>1321</v>
      </c>
      <c r="M88" s="1" t="s">
        <v>2387</v>
      </c>
      <c r="N88" s="1" t="str">
        <f t="shared" si="10"/>
        <v xml:space="preserve"> </v>
      </c>
      <c r="O88" s="1">
        <f t="shared" si="11"/>
        <v>0</v>
      </c>
    </row>
    <row r="89" spans="1:15" ht="14.25" customHeight="1">
      <c r="A89" s="2">
        <v>1144</v>
      </c>
      <c r="C89" s="1" t="s">
        <v>2450</v>
      </c>
      <c r="D89" s="1" t="str">
        <f t="shared" si="6"/>
        <v xml:space="preserve"> </v>
      </c>
      <c r="E89" s="1">
        <f t="shared" si="7"/>
        <v>0</v>
      </c>
      <c r="F89" s="2">
        <v>1233</v>
      </c>
      <c r="H89" s="1" t="s">
        <v>1062</v>
      </c>
      <c r="I89" s="1" t="str">
        <f t="shared" si="8"/>
        <v xml:space="preserve"> </v>
      </c>
      <c r="J89" s="1">
        <f t="shared" si="9"/>
        <v>0</v>
      </c>
      <c r="K89" s="2">
        <v>1322</v>
      </c>
      <c r="M89" s="1" t="s">
        <v>2470</v>
      </c>
      <c r="N89" s="1" t="str">
        <f t="shared" si="10"/>
        <v xml:space="preserve"> </v>
      </c>
      <c r="O89" s="1">
        <f t="shared" si="11"/>
        <v>0</v>
      </c>
    </row>
    <row r="90" spans="1:15" ht="14.25" customHeight="1">
      <c r="A90" s="2">
        <v>1145</v>
      </c>
      <c r="C90" s="1" t="s">
        <v>1106</v>
      </c>
      <c r="D90" s="1" t="str">
        <f t="shared" si="6"/>
        <v xml:space="preserve"> </v>
      </c>
      <c r="E90" s="1">
        <f t="shared" si="7"/>
        <v>0</v>
      </c>
      <c r="F90" s="2">
        <v>1234</v>
      </c>
      <c r="H90" s="1" t="s">
        <v>164</v>
      </c>
      <c r="I90" s="1" t="str">
        <f t="shared" si="8"/>
        <v xml:space="preserve"> </v>
      </c>
      <c r="J90" s="1">
        <f t="shared" si="9"/>
        <v>0</v>
      </c>
    </row>
    <row r="91" spans="1:15" ht="14.25" customHeight="1">
      <c r="A91" s="2">
        <v>1146</v>
      </c>
      <c r="C91" s="1" t="s">
        <v>2279</v>
      </c>
      <c r="D91" s="1" t="str">
        <f t="shared" si="6"/>
        <v xml:space="preserve"> </v>
      </c>
      <c r="E91" s="1">
        <f t="shared" si="7"/>
        <v>0</v>
      </c>
      <c r="F91" s="2">
        <v>1235</v>
      </c>
      <c r="H91" s="1" t="s">
        <v>734</v>
      </c>
      <c r="I91" s="1" t="str">
        <f t="shared" si="8"/>
        <v xml:space="preserve"> </v>
      </c>
      <c r="J91" s="1">
        <f t="shared" si="9"/>
        <v>0</v>
      </c>
    </row>
    <row r="92" spans="1:15" ht="14.25" customHeight="1">
      <c r="E92" s="1">
        <f>SUM(E3:E91)</f>
        <v>0</v>
      </c>
      <c r="J92" s="1">
        <f>SUM(J3:J91)</f>
        <v>0</v>
      </c>
      <c r="O92" s="1">
        <f>SUM(O3:O91)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4122-9343-3140-BFC6-BC6A99FDAAB2}">
  <dimension ref="A1:W92"/>
  <sheetViews>
    <sheetView workbookViewId="0"/>
  </sheetViews>
  <sheetFormatPr baseColWidth="10" defaultRowHeight="14.25" customHeight="1"/>
  <cols>
    <col min="1" max="1" width="6.6640625" style="2" customWidth="1"/>
    <col min="2" max="2" width="10.83203125" style="25"/>
    <col min="3" max="3" width="0" hidden="1" customWidth="1"/>
    <col min="5" max="5" width="0" hidden="1" customWidth="1"/>
    <col min="6" max="6" width="6.6640625" style="2" bestFit="1" customWidth="1"/>
    <col min="7" max="7" width="10.83203125" style="25"/>
    <col min="8" max="8" width="0" hidden="1" customWidth="1"/>
    <col min="10" max="10" width="0" hidden="1" customWidth="1"/>
    <col min="11" max="11" width="6.6640625" style="2" bestFit="1" customWidth="1"/>
    <col min="12" max="12" width="10.83203125" style="25"/>
    <col min="13" max="13" width="0" hidden="1" customWidth="1"/>
    <col min="15" max="15" width="0" hidden="1" customWidth="1"/>
    <col min="16" max="16" width="16.83203125" customWidth="1"/>
    <col min="17" max="17" width="21.83203125" customWidth="1"/>
  </cols>
  <sheetData>
    <row r="1" spans="1:20" ht="14.25" customHeight="1" thickBot="1">
      <c r="A1" s="15" t="s">
        <v>2679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8"/>
    </row>
    <row r="2" spans="1:20" ht="14.25" customHeight="1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20" ht="14.25" customHeight="1" thickBot="1">
      <c r="A3" s="2">
        <v>1323</v>
      </c>
      <c r="C3" s="1" t="s">
        <v>1066</v>
      </c>
      <c r="D3" s="1" t="str">
        <f>IF(B3=""," ",IF(B3=C3,"√","×"))</f>
        <v xml:space="preserve"> </v>
      </c>
      <c r="E3" s="1">
        <f>IF(D3="√",1,0)</f>
        <v>0</v>
      </c>
      <c r="F3" s="2">
        <v>1412</v>
      </c>
      <c r="H3" s="1" t="s">
        <v>1399</v>
      </c>
      <c r="I3" s="1" t="str">
        <f>IF(G3=""," ",IF(G3=H3,"√","×"))</f>
        <v xml:space="preserve"> </v>
      </c>
      <c r="J3" s="1">
        <f>IF(I3="√",1,0)</f>
        <v>0</v>
      </c>
      <c r="K3" s="2">
        <v>1501</v>
      </c>
      <c r="M3" s="1" t="s">
        <v>1198</v>
      </c>
      <c r="N3" s="1" t="str">
        <f>IF(L3=""," ",IF(L3=M3,"√","×"))</f>
        <v xml:space="preserve"> </v>
      </c>
      <c r="O3" s="1">
        <f>IF(N3="√",1,0)</f>
        <v>0</v>
      </c>
      <c r="P3" s="19" t="s">
        <v>2703</v>
      </c>
      <c r="Q3" s="20"/>
      <c r="R3" s="20"/>
      <c r="S3" s="20"/>
      <c r="T3" s="20"/>
    </row>
    <row r="4" spans="1:20" ht="14.25" customHeight="1">
      <c r="A4" s="2">
        <v>1324</v>
      </c>
      <c r="C4" s="1" t="s">
        <v>508</v>
      </c>
      <c r="D4" s="1" t="str">
        <f t="shared" ref="D4:D67" si="0">IF(B4=""," ",IF(B4=C4,"√","×"))</f>
        <v xml:space="preserve"> </v>
      </c>
      <c r="E4" s="1">
        <f t="shared" ref="E4:E67" si="1">IF(D4="√",1,0)</f>
        <v>0</v>
      </c>
      <c r="F4" s="2">
        <v>1413</v>
      </c>
      <c r="H4" s="1" t="s">
        <v>1718</v>
      </c>
      <c r="I4" s="1" t="str">
        <f t="shared" ref="I4:I67" si="2">IF(G4=""," ",IF(G4=H4,"√","×"))</f>
        <v xml:space="preserve"> </v>
      </c>
      <c r="J4" s="1">
        <f t="shared" ref="J4:J67" si="3">IF(I4="√",1,0)</f>
        <v>0</v>
      </c>
      <c r="K4" s="2">
        <v>1502</v>
      </c>
      <c r="M4" s="1" t="s">
        <v>1615</v>
      </c>
      <c r="N4" s="1" t="str">
        <f t="shared" ref="N4:N67" si="4">IF(L4=""," ",IF(L4=M4,"√","×"))</f>
        <v xml:space="preserve"> </v>
      </c>
      <c r="O4" s="1">
        <f t="shared" ref="O4:O67" si="5">IF(N4="√",1,0)</f>
        <v>0</v>
      </c>
      <c r="P4" s="6" t="s">
        <v>2699</v>
      </c>
      <c r="Q4" s="7">
        <v>263</v>
      </c>
    </row>
    <row r="5" spans="1:20" ht="14.25" customHeight="1">
      <c r="A5" s="2">
        <v>1325</v>
      </c>
      <c r="C5" s="1" t="s">
        <v>743</v>
      </c>
      <c r="D5" s="1" t="str">
        <f t="shared" si="0"/>
        <v xml:space="preserve"> </v>
      </c>
      <c r="E5" s="1">
        <f t="shared" si="1"/>
        <v>0</v>
      </c>
      <c r="F5" s="2">
        <v>1414</v>
      </c>
      <c r="H5" s="1" t="s">
        <v>2197</v>
      </c>
      <c r="I5" s="1" t="str">
        <f t="shared" si="2"/>
        <v xml:space="preserve"> </v>
      </c>
      <c r="J5" s="1">
        <f t="shared" si="3"/>
        <v>0</v>
      </c>
      <c r="K5" s="2">
        <v>1503</v>
      </c>
      <c r="M5" s="1" t="s">
        <v>1711</v>
      </c>
      <c r="N5" s="1" t="str">
        <f t="shared" si="4"/>
        <v xml:space="preserve"> </v>
      </c>
      <c r="O5" s="1">
        <f t="shared" si="5"/>
        <v>0</v>
      </c>
      <c r="P5" s="8" t="s">
        <v>2700</v>
      </c>
      <c r="Q5" s="9">
        <f>$E$92+$J$92+$O$92</f>
        <v>0</v>
      </c>
    </row>
    <row r="6" spans="1:20" ht="14.25" customHeight="1" thickBot="1">
      <c r="A6" s="2">
        <v>1326</v>
      </c>
      <c r="C6" s="1" t="s">
        <v>2208</v>
      </c>
      <c r="D6" s="1" t="str">
        <f t="shared" si="0"/>
        <v xml:space="preserve"> </v>
      </c>
      <c r="E6" s="1">
        <f t="shared" si="1"/>
        <v>0</v>
      </c>
      <c r="F6" s="2">
        <v>1415</v>
      </c>
      <c r="H6" s="1" t="s">
        <v>1632</v>
      </c>
      <c r="I6" s="1" t="str">
        <f t="shared" si="2"/>
        <v xml:space="preserve"> </v>
      </c>
      <c r="J6" s="1">
        <f t="shared" si="3"/>
        <v>0</v>
      </c>
      <c r="K6" s="2">
        <v>1504</v>
      </c>
      <c r="M6" s="1" t="s">
        <v>1389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20" ht="14.25" customHeight="1">
      <c r="A7" s="2">
        <v>1327</v>
      </c>
      <c r="C7" s="1" t="s">
        <v>1259</v>
      </c>
      <c r="D7" s="1" t="str">
        <f t="shared" si="0"/>
        <v xml:space="preserve"> </v>
      </c>
      <c r="E7" s="1">
        <f t="shared" si="1"/>
        <v>0</v>
      </c>
      <c r="F7" s="2">
        <v>1416</v>
      </c>
      <c r="H7" s="1" t="s">
        <v>2201</v>
      </c>
      <c r="I7" s="1" t="str">
        <f t="shared" si="2"/>
        <v xml:space="preserve"> </v>
      </c>
      <c r="J7" s="1">
        <f t="shared" si="3"/>
        <v>0</v>
      </c>
      <c r="K7" s="2">
        <v>1505</v>
      </c>
      <c r="M7" s="1" t="s">
        <v>1683</v>
      </c>
      <c r="N7" s="1" t="str">
        <f t="shared" si="4"/>
        <v xml:space="preserve"> </v>
      </c>
      <c r="O7" s="1">
        <f t="shared" si="5"/>
        <v>0</v>
      </c>
    </row>
    <row r="8" spans="1:20" ht="14.25" customHeight="1">
      <c r="A8" s="2">
        <v>1328</v>
      </c>
      <c r="C8" s="1" t="s">
        <v>454</v>
      </c>
      <c r="D8" s="1" t="str">
        <f t="shared" si="0"/>
        <v xml:space="preserve"> </v>
      </c>
      <c r="E8" s="1">
        <f t="shared" si="1"/>
        <v>0</v>
      </c>
      <c r="F8" s="2">
        <v>1417</v>
      </c>
      <c r="H8" s="1" t="s">
        <v>1428</v>
      </c>
      <c r="I8" s="1" t="str">
        <f t="shared" si="2"/>
        <v xml:space="preserve"> </v>
      </c>
      <c r="J8" s="1">
        <f t="shared" si="3"/>
        <v>0</v>
      </c>
      <c r="K8" s="2">
        <v>1506</v>
      </c>
      <c r="M8" s="1" t="s">
        <v>1453</v>
      </c>
      <c r="N8" s="1" t="str">
        <f t="shared" si="4"/>
        <v xml:space="preserve"> </v>
      </c>
      <c r="O8" s="1">
        <f t="shared" si="5"/>
        <v>0</v>
      </c>
    </row>
    <row r="9" spans="1:20" ht="14.25" customHeight="1">
      <c r="A9" s="2">
        <v>1329</v>
      </c>
      <c r="C9" s="1" t="s">
        <v>829</v>
      </c>
      <c r="D9" s="1" t="str">
        <f t="shared" si="0"/>
        <v xml:space="preserve"> </v>
      </c>
      <c r="E9" s="1">
        <f t="shared" si="1"/>
        <v>0</v>
      </c>
      <c r="F9" s="2">
        <v>1418</v>
      </c>
      <c r="H9" s="1" t="s">
        <v>1301</v>
      </c>
      <c r="I9" s="1" t="str">
        <f t="shared" si="2"/>
        <v xml:space="preserve"> </v>
      </c>
      <c r="J9" s="1">
        <f t="shared" si="3"/>
        <v>0</v>
      </c>
      <c r="K9" s="2">
        <v>1507</v>
      </c>
      <c r="M9" s="1" t="s">
        <v>1104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1330</v>
      </c>
      <c r="C10" s="1" t="s">
        <v>2294</v>
      </c>
      <c r="D10" s="1" t="str">
        <f t="shared" si="0"/>
        <v xml:space="preserve"> </v>
      </c>
      <c r="E10" s="1">
        <f t="shared" si="1"/>
        <v>0</v>
      </c>
      <c r="F10" s="2">
        <v>1419</v>
      </c>
      <c r="H10" s="1" t="s">
        <v>2148</v>
      </c>
      <c r="I10" s="1" t="str">
        <f t="shared" si="2"/>
        <v xml:space="preserve"> </v>
      </c>
      <c r="J10" s="1">
        <f t="shared" si="3"/>
        <v>0</v>
      </c>
      <c r="K10" s="2">
        <v>1508</v>
      </c>
      <c r="M10" s="1" t="s">
        <v>33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1331</v>
      </c>
      <c r="C11" s="1" t="s">
        <v>378</v>
      </c>
      <c r="D11" s="1" t="str">
        <f t="shared" si="0"/>
        <v xml:space="preserve"> </v>
      </c>
      <c r="E11" s="1">
        <f t="shared" si="1"/>
        <v>0</v>
      </c>
      <c r="F11" s="2">
        <v>1420</v>
      </c>
      <c r="H11" s="1" t="s">
        <v>2507</v>
      </c>
      <c r="I11" s="1" t="str">
        <f t="shared" si="2"/>
        <v xml:space="preserve"> </v>
      </c>
      <c r="J11" s="1">
        <f t="shared" si="3"/>
        <v>0</v>
      </c>
      <c r="K11" s="2">
        <v>1509</v>
      </c>
      <c r="M11" s="1" t="s">
        <v>2447</v>
      </c>
      <c r="N11" s="1" t="str">
        <f t="shared" si="4"/>
        <v xml:space="preserve"> </v>
      </c>
      <c r="O11" s="1">
        <f t="shared" si="5"/>
        <v>0</v>
      </c>
    </row>
    <row r="12" spans="1:20" ht="14.25" customHeight="1">
      <c r="A12" s="2">
        <v>1332</v>
      </c>
      <c r="C12" s="1" t="s">
        <v>1375</v>
      </c>
      <c r="D12" s="1" t="str">
        <f t="shared" si="0"/>
        <v xml:space="preserve"> </v>
      </c>
      <c r="E12" s="1">
        <f t="shared" si="1"/>
        <v>0</v>
      </c>
      <c r="F12" s="2">
        <v>1421</v>
      </c>
      <c r="H12" s="1" t="s">
        <v>2129</v>
      </c>
      <c r="I12" s="1" t="str">
        <f t="shared" si="2"/>
        <v xml:space="preserve"> </v>
      </c>
      <c r="J12" s="1">
        <f t="shared" si="3"/>
        <v>0</v>
      </c>
      <c r="K12" s="2">
        <v>1510</v>
      </c>
      <c r="M12" s="1" t="s">
        <v>827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1333</v>
      </c>
      <c r="C13" s="1" t="s">
        <v>2339</v>
      </c>
      <c r="D13" s="1" t="str">
        <f t="shared" si="0"/>
        <v xml:space="preserve"> </v>
      </c>
      <c r="E13" s="1">
        <f t="shared" si="1"/>
        <v>0</v>
      </c>
      <c r="F13" s="2">
        <v>1422</v>
      </c>
      <c r="H13" s="1" t="s">
        <v>342</v>
      </c>
      <c r="I13" s="1" t="str">
        <f t="shared" si="2"/>
        <v xml:space="preserve"> </v>
      </c>
      <c r="J13" s="1">
        <f t="shared" si="3"/>
        <v>0</v>
      </c>
      <c r="K13" s="2">
        <v>1511</v>
      </c>
      <c r="M13" s="1" t="s">
        <v>1833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1334</v>
      </c>
      <c r="C14" s="1" t="s">
        <v>2461</v>
      </c>
      <c r="D14" s="1" t="str">
        <f t="shared" si="0"/>
        <v xml:space="preserve"> </v>
      </c>
      <c r="E14" s="1">
        <f t="shared" si="1"/>
        <v>0</v>
      </c>
      <c r="F14" s="2">
        <v>1423</v>
      </c>
      <c r="H14" s="1" t="s">
        <v>1047</v>
      </c>
      <c r="I14" s="1" t="str">
        <f t="shared" si="2"/>
        <v xml:space="preserve"> </v>
      </c>
      <c r="J14" s="1">
        <f t="shared" si="3"/>
        <v>0</v>
      </c>
      <c r="K14" s="2">
        <v>1512</v>
      </c>
      <c r="M14" s="1" t="s">
        <v>498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1335</v>
      </c>
      <c r="C15" s="1" t="s">
        <v>864</v>
      </c>
      <c r="D15" s="1" t="str">
        <f t="shared" si="0"/>
        <v xml:space="preserve"> </v>
      </c>
      <c r="E15" s="1">
        <f t="shared" si="1"/>
        <v>0</v>
      </c>
      <c r="F15" s="2">
        <v>1424</v>
      </c>
      <c r="H15" s="1" t="s">
        <v>1637</v>
      </c>
      <c r="I15" s="1" t="str">
        <f t="shared" si="2"/>
        <v xml:space="preserve"> </v>
      </c>
      <c r="J15" s="1">
        <f t="shared" si="3"/>
        <v>0</v>
      </c>
      <c r="K15" s="2">
        <v>1513</v>
      </c>
      <c r="M15" s="1" t="s">
        <v>2401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1336</v>
      </c>
      <c r="C16" s="1" t="s">
        <v>1906</v>
      </c>
      <c r="D16" s="1" t="str">
        <f t="shared" si="0"/>
        <v xml:space="preserve"> </v>
      </c>
      <c r="E16" s="1">
        <f t="shared" si="1"/>
        <v>0</v>
      </c>
      <c r="F16" s="2">
        <v>1425</v>
      </c>
      <c r="H16" s="1" t="s">
        <v>831</v>
      </c>
      <c r="I16" s="1" t="str">
        <f t="shared" si="2"/>
        <v xml:space="preserve"> </v>
      </c>
      <c r="J16" s="1">
        <f t="shared" si="3"/>
        <v>0</v>
      </c>
      <c r="K16" s="2">
        <v>1514</v>
      </c>
      <c r="M16" s="1" t="s">
        <v>1326</v>
      </c>
      <c r="N16" s="1" t="str">
        <f t="shared" si="4"/>
        <v xml:space="preserve"> </v>
      </c>
      <c r="O16" s="1">
        <f t="shared" si="5"/>
        <v>0</v>
      </c>
    </row>
    <row r="17" spans="1:23" ht="14.25" customHeight="1">
      <c r="A17" s="2">
        <v>1337</v>
      </c>
      <c r="C17" s="1" t="s">
        <v>2506</v>
      </c>
      <c r="D17" s="1" t="str">
        <f t="shared" si="0"/>
        <v xml:space="preserve"> </v>
      </c>
      <c r="E17" s="1">
        <f t="shared" si="1"/>
        <v>0</v>
      </c>
      <c r="F17" s="2">
        <v>1426</v>
      </c>
      <c r="H17" s="1" t="s">
        <v>1635</v>
      </c>
      <c r="I17" s="1" t="str">
        <f t="shared" si="2"/>
        <v xml:space="preserve"> </v>
      </c>
      <c r="J17" s="1">
        <f t="shared" si="3"/>
        <v>0</v>
      </c>
      <c r="K17" s="2">
        <v>1515</v>
      </c>
      <c r="M17" s="1" t="s">
        <v>740</v>
      </c>
      <c r="N17" s="1" t="str">
        <f t="shared" si="4"/>
        <v xml:space="preserve"> </v>
      </c>
      <c r="O17" s="1">
        <f t="shared" si="5"/>
        <v>0</v>
      </c>
    </row>
    <row r="18" spans="1:23" ht="14.25" customHeight="1">
      <c r="A18" s="2">
        <v>1338</v>
      </c>
      <c r="C18" s="1" t="s">
        <v>2269</v>
      </c>
      <c r="D18" s="1" t="str">
        <f t="shared" si="0"/>
        <v xml:space="preserve"> </v>
      </c>
      <c r="E18" s="1">
        <f t="shared" si="1"/>
        <v>0</v>
      </c>
      <c r="F18" s="2">
        <v>1427</v>
      </c>
      <c r="H18" s="1" t="s">
        <v>1391</v>
      </c>
      <c r="I18" s="1" t="str">
        <f t="shared" si="2"/>
        <v xml:space="preserve"> </v>
      </c>
      <c r="J18" s="1">
        <f t="shared" si="3"/>
        <v>0</v>
      </c>
      <c r="K18" s="2">
        <v>1516</v>
      </c>
      <c r="M18" s="1" t="s">
        <v>2286</v>
      </c>
      <c r="N18" s="1" t="str">
        <f t="shared" si="4"/>
        <v xml:space="preserve"> </v>
      </c>
      <c r="O18" s="1">
        <f t="shared" si="5"/>
        <v>0</v>
      </c>
    </row>
    <row r="19" spans="1:23" ht="14.25" customHeight="1">
      <c r="A19" s="2">
        <v>1339</v>
      </c>
      <c r="C19" s="1" t="s">
        <v>2274</v>
      </c>
      <c r="D19" s="1" t="str">
        <f t="shared" si="0"/>
        <v xml:space="preserve"> </v>
      </c>
      <c r="E19" s="1">
        <f t="shared" si="1"/>
        <v>0</v>
      </c>
      <c r="F19" s="2">
        <v>1428</v>
      </c>
      <c r="H19" s="1" t="s">
        <v>1694</v>
      </c>
      <c r="I19" s="1" t="str">
        <f t="shared" si="2"/>
        <v xml:space="preserve"> </v>
      </c>
      <c r="J19" s="1">
        <f t="shared" si="3"/>
        <v>0</v>
      </c>
      <c r="K19" s="2">
        <v>1517</v>
      </c>
      <c r="M19" s="1" t="s">
        <v>118</v>
      </c>
      <c r="N19" s="1" t="str">
        <f t="shared" si="4"/>
        <v xml:space="preserve"> </v>
      </c>
      <c r="O19" s="1">
        <f t="shared" si="5"/>
        <v>0</v>
      </c>
    </row>
    <row r="20" spans="1:23" ht="14.25" customHeight="1">
      <c r="A20" s="2">
        <v>1340</v>
      </c>
      <c r="C20" s="1" t="s">
        <v>370</v>
      </c>
      <c r="D20" s="1" t="str">
        <f t="shared" si="0"/>
        <v xml:space="preserve"> </v>
      </c>
      <c r="E20" s="1">
        <f t="shared" si="1"/>
        <v>0</v>
      </c>
      <c r="F20" s="2">
        <v>1429</v>
      </c>
      <c r="H20" s="1" t="s">
        <v>2535</v>
      </c>
      <c r="I20" s="1" t="str">
        <f t="shared" si="2"/>
        <v xml:space="preserve"> </v>
      </c>
      <c r="J20" s="1">
        <f t="shared" si="3"/>
        <v>0</v>
      </c>
      <c r="K20" s="2">
        <v>1518</v>
      </c>
      <c r="M20" s="1" t="s">
        <v>1690</v>
      </c>
      <c r="N20" s="1" t="str">
        <f t="shared" si="4"/>
        <v xml:space="preserve"> </v>
      </c>
      <c r="O20" s="1">
        <f t="shared" si="5"/>
        <v>0</v>
      </c>
    </row>
    <row r="21" spans="1:23" ht="14.25" customHeight="1">
      <c r="A21" s="2">
        <v>1341</v>
      </c>
      <c r="C21" s="1" t="s">
        <v>2204</v>
      </c>
      <c r="D21" s="1" t="str">
        <f t="shared" si="0"/>
        <v xml:space="preserve"> </v>
      </c>
      <c r="E21" s="1">
        <f t="shared" si="1"/>
        <v>0</v>
      </c>
      <c r="F21" s="2">
        <v>1430</v>
      </c>
      <c r="H21" s="1" t="s">
        <v>942</v>
      </c>
      <c r="I21" s="1" t="str">
        <f t="shared" si="2"/>
        <v xml:space="preserve"> </v>
      </c>
      <c r="J21" s="1">
        <f t="shared" si="3"/>
        <v>0</v>
      </c>
      <c r="K21" s="2">
        <v>1519</v>
      </c>
      <c r="M21" s="1" t="s">
        <v>1958</v>
      </c>
      <c r="N21" s="1" t="str">
        <f t="shared" si="4"/>
        <v xml:space="preserve"> </v>
      </c>
      <c r="O21" s="1">
        <f t="shared" si="5"/>
        <v>0</v>
      </c>
    </row>
    <row r="22" spans="1:23" ht="14.25" customHeight="1">
      <c r="A22" s="2">
        <v>1342</v>
      </c>
      <c r="C22" s="1" t="s">
        <v>548</v>
      </c>
      <c r="D22" s="1" t="str">
        <f t="shared" si="0"/>
        <v xml:space="preserve"> </v>
      </c>
      <c r="E22" s="1">
        <f t="shared" si="1"/>
        <v>0</v>
      </c>
      <c r="F22" s="2">
        <v>1431</v>
      </c>
      <c r="H22" s="1" t="s">
        <v>2587</v>
      </c>
      <c r="I22" s="1" t="str">
        <f t="shared" si="2"/>
        <v xml:space="preserve"> </v>
      </c>
      <c r="J22" s="1">
        <f t="shared" si="3"/>
        <v>0</v>
      </c>
      <c r="K22" s="2">
        <v>1520</v>
      </c>
      <c r="M22" s="1" t="s">
        <v>489</v>
      </c>
      <c r="N22" s="1" t="str">
        <f t="shared" si="4"/>
        <v xml:space="preserve"> </v>
      </c>
      <c r="O22" s="1">
        <f t="shared" si="5"/>
        <v>0</v>
      </c>
    </row>
    <row r="23" spans="1:23" ht="14.25" customHeight="1">
      <c r="A23" s="2">
        <v>1343</v>
      </c>
      <c r="C23" s="1" t="s">
        <v>1590</v>
      </c>
      <c r="D23" s="1" t="str">
        <f t="shared" si="0"/>
        <v xml:space="preserve"> </v>
      </c>
      <c r="E23" s="1">
        <f t="shared" si="1"/>
        <v>0</v>
      </c>
      <c r="F23" s="2">
        <v>1432</v>
      </c>
      <c r="H23" s="1" t="s">
        <v>926</v>
      </c>
      <c r="I23" s="1" t="str">
        <f t="shared" si="2"/>
        <v xml:space="preserve"> </v>
      </c>
      <c r="J23" s="1">
        <f t="shared" si="3"/>
        <v>0</v>
      </c>
      <c r="K23" s="2">
        <v>1521</v>
      </c>
      <c r="M23" s="1" t="s">
        <v>1282</v>
      </c>
      <c r="N23" s="1" t="str">
        <f t="shared" si="4"/>
        <v xml:space="preserve"> </v>
      </c>
      <c r="O23" s="1">
        <f t="shared" si="5"/>
        <v>0</v>
      </c>
    </row>
    <row r="24" spans="1:23" ht="14.25" customHeight="1">
      <c r="A24" s="2">
        <v>1344</v>
      </c>
      <c r="C24" s="1" t="s">
        <v>3</v>
      </c>
      <c r="D24" s="1" t="str">
        <f t="shared" si="0"/>
        <v xml:space="preserve"> </v>
      </c>
      <c r="E24" s="1">
        <f t="shared" si="1"/>
        <v>0</v>
      </c>
      <c r="F24" s="2">
        <v>1433</v>
      </c>
      <c r="H24" s="1" t="s">
        <v>2043</v>
      </c>
      <c r="I24" s="1" t="str">
        <f t="shared" si="2"/>
        <v xml:space="preserve"> </v>
      </c>
      <c r="J24" s="1">
        <f t="shared" si="3"/>
        <v>0</v>
      </c>
      <c r="K24" s="2">
        <v>1522</v>
      </c>
      <c r="M24" s="1" t="s">
        <v>494</v>
      </c>
      <c r="N24" s="1" t="str">
        <f t="shared" si="4"/>
        <v xml:space="preserve"> </v>
      </c>
      <c r="O24" s="1">
        <f t="shared" si="5"/>
        <v>0</v>
      </c>
    </row>
    <row r="25" spans="1:23" ht="14.25" customHeight="1">
      <c r="A25" s="2">
        <v>1345</v>
      </c>
      <c r="C25" s="1" t="s">
        <v>2458</v>
      </c>
      <c r="D25" s="1" t="str">
        <f t="shared" si="0"/>
        <v xml:space="preserve"> </v>
      </c>
      <c r="E25" s="1">
        <f t="shared" si="1"/>
        <v>0</v>
      </c>
      <c r="F25" s="2">
        <v>1434</v>
      </c>
      <c r="H25" s="1" t="s">
        <v>1048</v>
      </c>
      <c r="I25" s="1" t="str">
        <f t="shared" si="2"/>
        <v xml:space="preserve"> </v>
      </c>
      <c r="J25" s="1">
        <f t="shared" si="3"/>
        <v>0</v>
      </c>
      <c r="K25" s="2">
        <v>1523</v>
      </c>
      <c r="M25" s="1" t="s">
        <v>654</v>
      </c>
      <c r="N25" s="1" t="str">
        <f t="shared" si="4"/>
        <v xml:space="preserve"> </v>
      </c>
      <c r="O25" s="1">
        <f t="shared" si="5"/>
        <v>0</v>
      </c>
    </row>
    <row r="26" spans="1:23" ht="14.25" customHeight="1">
      <c r="A26" s="2">
        <v>1346</v>
      </c>
      <c r="C26" s="1" t="s">
        <v>446</v>
      </c>
      <c r="D26" s="1" t="str">
        <f t="shared" si="0"/>
        <v xml:space="preserve"> </v>
      </c>
      <c r="E26" s="1">
        <f t="shared" si="1"/>
        <v>0</v>
      </c>
      <c r="F26" s="2">
        <v>1435</v>
      </c>
      <c r="H26" s="1" t="s">
        <v>2588</v>
      </c>
      <c r="I26" s="1" t="str">
        <f t="shared" si="2"/>
        <v xml:space="preserve"> </v>
      </c>
      <c r="J26" s="1">
        <f t="shared" si="3"/>
        <v>0</v>
      </c>
      <c r="K26" s="2">
        <v>1524</v>
      </c>
      <c r="M26" s="1" t="s">
        <v>2518</v>
      </c>
      <c r="N26" s="1" t="str">
        <f t="shared" si="4"/>
        <v xml:space="preserve"> </v>
      </c>
      <c r="O26" s="1">
        <f t="shared" si="5"/>
        <v>0</v>
      </c>
    </row>
    <row r="27" spans="1:23" ht="14.25" customHeight="1">
      <c r="A27" s="2">
        <v>1347</v>
      </c>
      <c r="C27" s="1" t="s">
        <v>2475</v>
      </c>
      <c r="D27" s="1" t="str">
        <f t="shared" si="0"/>
        <v xml:space="preserve"> </v>
      </c>
      <c r="E27" s="1">
        <f t="shared" si="1"/>
        <v>0</v>
      </c>
      <c r="F27" s="2">
        <v>1436</v>
      </c>
      <c r="H27" s="1" t="s">
        <v>2063</v>
      </c>
      <c r="I27" s="1" t="str">
        <f t="shared" si="2"/>
        <v xml:space="preserve"> </v>
      </c>
      <c r="J27" s="1">
        <f t="shared" si="3"/>
        <v>0</v>
      </c>
      <c r="K27" s="2">
        <v>1525</v>
      </c>
      <c r="M27" s="1" t="s">
        <v>2094</v>
      </c>
      <c r="N27" s="1" t="str">
        <f t="shared" si="4"/>
        <v xml:space="preserve"> </v>
      </c>
      <c r="O27" s="1">
        <f t="shared" si="5"/>
        <v>0</v>
      </c>
    </row>
    <row r="28" spans="1:23" ht="14.25" customHeight="1">
      <c r="A28" s="2">
        <v>1348</v>
      </c>
      <c r="C28" s="1" t="s">
        <v>1644</v>
      </c>
      <c r="D28" s="1" t="str">
        <f t="shared" si="0"/>
        <v xml:space="preserve"> </v>
      </c>
      <c r="E28" s="1">
        <f t="shared" si="1"/>
        <v>0</v>
      </c>
      <c r="F28" s="2">
        <v>1437</v>
      </c>
      <c r="H28" s="1" t="s">
        <v>2589</v>
      </c>
      <c r="I28" s="1" t="str">
        <f t="shared" si="2"/>
        <v xml:space="preserve"> </v>
      </c>
      <c r="J28" s="1">
        <f t="shared" si="3"/>
        <v>0</v>
      </c>
      <c r="K28" s="2">
        <v>1526</v>
      </c>
      <c r="M28" s="1" t="s">
        <v>1000</v>
      </c>
      <c r="N28" s="1" t="str">
        <f t="shared" si="4"/>
        <v xml:space="preserve"> </v>
      </c>
      <c r="O28" s="1">
        <f t="shared" si="5"/>
        <v>0</v>
      </c>
    </row>
    <row r="29" spans="1:23" ht="14.25" customHeight="1">
      <c r="A29" s="2">
        <v>1349</v>
      </c>
      <c r="C29" s="1" t="s">
        <v>90</v>
      </c>
      <c r="D29" s="1" t="str">
        <f t="shared" si="0"/>
        <v xml:space="preserve"> </v>
      </c>
      <c r="E29" s="1">
        <f t="shared" si="1"/>
        <v>0</v>
      </c>
      <c r="F29" s="2">
        <v>1438</v>
      </c>
      <c r="H29" s="1" t="s">
        <v>846</v>
      </c>
      <c r="I29" s="1" t="str">
        <f t="shared" si="2"/>
        <v xml:space="preserve"> </v>
      </c>
      <c r="J29" s="1">
        <f t="shared" si="3"/>
        <v>0</v>
      </c>
      <c r="K29" s="2">
        <v>1527</v>
      </c>
      <c r="M29" s="1" t="s">
        <v>310</v>
      </c>
      <c r="N29" s="1" t="str">
        <f t="shared" si="4"/>
        <v xml:space="preserve"> </v>
      </c>
      <c r="O29" s="1">
        <f t="shared" si="5"/>
        <v>0</v>
      </c>
    </row>
    <row r="30" spans="1:23" ht="14.25" customHeight="1">
      <c r="A30" s="2">
        <v>1350</v>
      </c>
      <c r="C30" s="1" t="s">
        <v>1603</v>
      </c>
      <c r="D30" s="1" t="str">
        <f t="shared" si="0"/>
        <v xml:space="preserve"> </v>
      </c>
      <c r="E30" s="1">
        <f t="shared" si="1"/>
        <v>0</v>
      </c>
      <c r="F30" s="2">
        <v>1439</v>
      </c>
      <c r="H30" s="1" t="s">
        <v>2371</v>
      </c>
      <c r="I30" s="1" t="str">
        <f t="shared" si="2"/>
        <v xml:space="preserve"> </v>
      </c>
      <c r="J30" s="1">
        <f t="shared" si="3"/>
        <v>0</v>
      </c>
      <c r="K30" s="2">
        <v>1528</v>
      </c>
      <c r="M30" s="1" t="s">
        <v>966</v>
      </c>
      <c r="N30" s="1" t="str">
        <f t="shared" si="4"/>
        <v xml:space="preserve"> </v>
      </c>
      <c r="O30" s="1">
        <f t="shared" si="5"/>
        <v>0</v>
      </c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2">
        <v>1351</v>
      </c>
      <c r="C31" s="1" t="s">
        <v>1661</v>
      </c>
      <c r="D31" s="1" t="str">
        <f t="shared" si="0"/>
        <v xml:space="preserve"> </v>
      </c>
      <c r="E31" s="1">
        <f t="shared" si="1"/>
        <v>0</v>
      </c>
      <c r="F31" s="2">
        <v>1440</v>
      </c>
      <c r="H31" s="1" t="s">
        <v>2141</v>
      </c>
      <c r="I31" s="1" t="str">
        <f t="shared" si="2"/>
        <v xml:space="preserve"> </v>
      </c>
      <c r="J31" s="1">
        <f t="shared" si="3"/>
        <v>0</v>
      </c>
      <c r="K31" s="2">
        <v>1529</v>
      </c>
      <c r="M31" s="1" t="s">
        <v>758</v>
      </c>
      <c r="N31" s="1" t="str">
        <f t="shared" si="4"/>
        <v xml:space="preserve"> </v>
      </c>
      <c r="O31" s="1">
        <f t="shared" si="5"/>
        <v>0</v>
      </c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2">
        <v>1352</v>
      </c>
      <c r="C32" s="1" t="s">
        <v>1395</v>
      </c>
      <c r="D32" s="1" t="str">
        <f t="shared" si="0"/>
        <v xml:space="preserve"> </v>
      </c>
      <c r="E32" s="1">
        <f t="shared" si="1"/>
        <v>0</v>
      </c>
      <c r="F32" s="2">
        <v>1441</v>
      </c>
      <c r="H32" s="1" t="s">
        <v>564</v>
      </c>
      <c r="I32" s="1" t="str">
        <f t="shared" si="2"/>
        <v xml:space="preserve"> </v>
      </c>
      <c r="J32" s="1">
        <f t="shared" si="3"/>
        <v>0</v>
      </c>
      <c r="K32" s="2">
        <v>1530</v>
      </c>
      <c r="M32" s="1" t="s">
        <v>1449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1353</v>
      </c>
      <c r="C33" s="1" t="s">
        <v>2377</v>
      </c>
      <c r="D33" s="1" t="str">
        <f t="shared" si="0"/>
        <v xml:space="preserve"> </v>
      </c>
      <c r="E33" s="1">
        <f t="shared" si="1"/>
        <v>0</v>
      </c>
      <c r="F33" s="2">
        <v>1442</v>
      </c>
      <c r="H33" s="1" t="s">
        <v>1148</v>
      </c>
      <c r="I33" s="1" t="str">
        <f t="shared" si="2"/>
        <v xml:space="preserve"> </v>
      </c>
      <c r="J33" s="1">
        <f t="shared" si="3"/>
        <v>0</v>
      </c>
      <c r="K33" s="2">
        <v>1531</v>
      </c>
      <c r="M33" s="1" t="s">
        <v>311</v>
      </c>
      <c r="N33" s="1" t="str">
        <f t="shared" si="4"/>
        <v xml:space="preserve"> </v>
      </c>
      <c r="O33" s="1">
        <f t="shared" si="5"/>
        <v>0</v>
      </c>
    </row>
    <row r="34" spans="1:15" ht="14.25" customHeight="1">
      <c r="A34" s="2">
        <v>1354</v>
      </c>
      <c r="C34" s="1" t="s">
        <v>2128</v>
      </c>
      <c r="D34" s="1" t="str">
        <f t="shared" si="0"/>
        <v xml:space="preserve"> </v>
      </c>
      <c r="E34" s="1">
        <f t="shared" si="1"/>
        <v>0</v>
      </c>
      <c r="F34" s="2">
        <v>1443</v>
      </c>
      <c r="H34" s="1" t="s">
        <v>2428</v>
      </c>
      <c r="I34" s="1" t="str">
        <f t="shared" si="2"/>
        <v xml:space="preserve"> </v>
      </c>
      <c r="J34" s="1">
        <f t="shared" si="3"/>
        <v>0</v>
      </c>
      <c r="K34" s="2">
        <v>1532</v>
      </c>
      <c r="M34" s="1" t="s">
        <v>344</v>
      </c>
      <c r="N34" s="1" t="str">
        <f t="shared" si="4"/>
        <v xml:space="preserve"> </v>
      </c>
      <c r="O34" s="1">
        <f t="shared" si="5"/>
        <v>0</v>
      </c>
    </row>
    <row r="35" spans="1:15" ht="14.25" customHeight="1">
      <c r="A35" s="2">
        <v>1355</v>
      </c>
      <c r="C35" s="1" t="s">
        <v>565</v>
      </c>
      <c r="D35" s="1" t="str">
        <f t="shared" si="0"/>
        <v xml:space="preserve"> </v>
      </c>
      <c r="E35" s="1">
        <f t="shared" si="1"/>
        <v>0</v>
      </c>
      <c r="F35" s="2">
        <v>1444</v>
      </c>
      <c r="H35" s="1" t="s">
        <v>1634</v>
      </c>
      <c r="I35" s="1" t="str">
        <f t="shared" si="2"/>
        <v xml:space="preserve"> </v>
      </c>
      <c r="J35" s="1">
        <f t="shared" si="3"/>
        <v>0</v>
      </c>
      <c r="K35" s="2">
        <v>1533</v>
      </c>
      <c r="M35" s="1" t="s">
        <v>2240</v>
      </c>
      <c r="N35" s="1" t="str">
        <f t="shared" si="4"/>
        <v xml:space="preserve"> </v>
      </c>
      <c r="O35" s="1">
        <f t="shared" si="5"/>
        <v>0</v>
      </c>
    </row>
    <row r="36" spans="1:15" ht="14.25" customHeight="1">
      <c r="A36" s="2">
        <v>1356</v>
      </c>
      <c r="C36" s="1" t="s">
        <v>2157</v>
      </c>
      <c r="D36" s="1" t="str">
        <f t="shared" si="0"/>
        <v xml:space="preserve"> </v>
      </c>
      <c r="E36" s="1">
        <f t="shared" si="1"/>
        <v>0</v>
      </c>
      <c r="F36" s="2">
        <v>1445</v>
      </c>
      <c r="H36" s="1" t="s">
        <v>2259</v>
      </c>
      <c r="I36" s="1" t="str">
        <f t="shared" si="2"/>
        <v xml:space="preserve"> </v>
      </c>
      <c r="J36" s="1">
        <f t="shared" si="3"/>
        <v>0</v>
      </c>
      <c r="K36" s="2">
        <v>1534</v>
      </c>
      <c r="M36" s="1" t="s">
        <v>1378</v>
      </c>
      <c r="N36" s="1" t="str">
        <f t="shared" si="4"/>
        <v xml:space="preserve"> </v>
      </c>
      <c r="O36" s="1">
        <f t="shared" si="5"/>
        <v>0</v>
      </c>
    </row>
    <row r="37" spans="1:15" ht="14.25" customHeight="1">
      <c r="A37" s="2">
        <v>1357</v>
      </c>
      <c r="C37" s="1" t="s">
        <v>2088</v>
      </c>
      <c r="D37" s="1" t="str">
        <f t="shared" si="0"/>
        <v xml:space="preserve"> </v>
      </c>
      <c r="E37" s="1">
        <f t="shared" si="1"/>
        <v>0</v>
      </c>
      <c r="F37" s="2">
        <v>1446</v>
      </c>
      <c r="H37" s="1" t="s">
        <v>382</v>
      </c>
      <c r="I37" s="1" t="str">
        <f t="shared" si="2"/>
        <v xml:space="preserve"> </v>
      </c>
      <c r="J37" s="1">
        <f t="shared" si="3"/>
        <v>0</v>
      </c>
      <c r="K37" s="2">
        <v>1535</v>
      </c>
      <c r="M37" s="1" t="s">
        <v>1735</v>
      </c>
      <c r="N37" s="1" t="str">
        <f t="shared" si="4"/>
        <v xml:space="preserve"> </v>
      </c>
      <c r="O37" s="1">
        <f t="shared" si="5"/>
        <v>0</v>
      </c>
    </row>
    <row r="38" spans="1:15" ht="14.25" customHeight="1">
      <c r="A38" s="2">
        <v>1358</v>
      </c>
      <c r="C38" s="1" t="s">
        <v>296</v>
      </c>
      <c r="D38" s="1" t="str">
        <f t="shared" si="0"/>
        <v xml:space="preserve"> </v>
      </c>
      <c r="E38" s="1">
        <f t="shared" si="1"/>
        <v>0</v>
      </c>
      <c r="F38" s="2">
        <v>1447</v>
      </c>
      <c r="H38" s="1" t="s">
        <v>1953</v>
      </c>
      <c r="I38" s="1" t="str">
        <f t="shared" si="2"/>
        <v xml:space="preserve"> </v>
      </c>
      <c r="J38" s="1">
        <f t="shared" si="3"/>
        <v>0</v>
      </c>
      <c r="K38" s="2">
        <v>1536</v>
      </c>
      <c r="M38" s="1" t="s">
        <v>1398</v>
      </c>
      <c r="N38" s="1" t="str">
        <f t="shared" si="4"/>
        <v xml:space="preserve"> </v>
      </c>
      <c r="O38" s="1">
        <f t="shared" si="5"/>
        <v>0</v>
      </c>
    </row>
    <row r="39" spans="1:15" ht="14.25" customHeight="1">
      <c r="A39" s="2">
        <v>1359</v>
      </c>
      <c r="C39" s="1" t="s">
        <v>689</v>
      </c>
      <c r="D39" s="1" t="str">
        <f t="shared" si="0"/>
        <v xml:space="preserve"> </v>
      </c>
      <c r="E39" s="1">
        <f t="shared" si="1"/>
        <v>0</v>
      </c>
      <c r="F39" s="2">
        <v>1448</v>
      </c>
      <c r="H39" s="1" t="s">
        <v>1397</v>
      </c>
      <c r="I39" s="1" t="str">
        <f>IF(G39=""," ",IF(OR(G39="mould",G39="mold"),"√","×"))</f>
        <v xml:space="preserve"> </v>
      </c>
      <c r="J39" s="1">
        <f t="shared" si="3"/>
        <v>0</v>
      </c>
      <c r="K39" s="2">
        <v>1537</v>
      </c>
      <c r="M39" s="1" t="s">
        <v>2264</v>
      </c>
      <c r="N39" s="1" t="str">
        <f t="shared" si="4"/>
        <v xml:space="preserve"> </v>
      </c>
      <c r="O39" s="1">
        <f t="shared" si="5"/>
        <v>0</v>
      </c>
    </row>
    <row r="40" spans="1:15" ht="14.25" customHeight="1">
      <c r="A40" s="2">
        <v>1360</v>
      </c>
      <c r="C40" s="1" t="s">
        <v>1205</v>
      </c>
      <c r="D40" s="1" t="str">
        <f t="shared" si="0"/>
        <v xml:space="preserve"> </v>
      </c>
      <c r="E40" s="1">
        <f t="shared" si="1"/>
        <v>0</v>
      </c>
      <c r="F40" s="2">
        <v>1449</v>
      </c>
      <c r="H40" s="1" t="s">
        <v>1337</v>
      </c>
      <c r="I40" s="1" t="str">
        <f t="shared" si="2"/>
        <v xml:space="preserve"> </v>
      </c>
      <c r="J40" s="1">
        <f t="shared" si="3"/>
        <v>0</v>
      </c>
      <c r="K40" s="2">
        <v>1538</v>
      </c>
      <c r="M40" s="1" t="s">
        <v>2289</v>
      </c>
      <c r="N40" s="1" t="str">
        <f t="shared" si="4"/>
        <v xml:space="preserve"> </v>
      </c>
      <c r="O40" s="1">
        <f t="shared" si="5"/>
        <v>0</v>
      </c>
    </row>
    <row r="41" spans="1:15" ht="14.25" customHeight="1">
      <c r="A41" s="2">
        <v>1361</v>
      </c>
      <c r="C41" s="1" t="s">
        <v>1468</v>
      </c>
      <c r="D41" s="1" t="str">
        <f t="shared" si="0"/>
        <v xml:space="preserve"> </v>
      </c>
      <c r="E41" s="1">
        <f t="shared" si="1"/>
        <v>0</v>
      </c>
      <c r="F41" s="2">
        <v>1450</v>
      </c>
      <c r="H41" s="1" t="s">
        <v>850</v>
      </c>
      <c r="I41" s="1" t="str">
        <f t="shared" si="2"/>
        <v xml:space="preserve"> </v>
      </c>
      <c r="J41" s="1">
        <f t="shared" si="3"/>
        <v>0</v>
      </c>
      <c r="K41" s="2">
        <v>1539</v>
      </c>
      <c r="M41" s="1" t="s">
        <v>830</v>
      </c>
      <c r="N41" s="1" t="str">
        <f t="shared" si="4"/>
        <v xml:space="preserve"> </v>
      </c>
      <c r="O41" s="1">
        <f t="shared" si="5"/>
        <v>0</v>
      </c>
    </row>
    <row r="42" spans="1:15" ht="14.25" customHeight="1">
      <c r="A42" s="2">
        <v>1362</v>
      </c>
      <c r="C42" s="1" t="s">
        <v>1042</v>
      </c>
      <c r="D42" s="1" t="str">
        <f t="shared" si="0"/>
        <v xml:space="preserve"> </v>
      </c>
      <c r="E42" s="1">
        <f t="shared" si="1"/>
        <v>0</v>
      </c>
      <c r="F42" s="2">
        <v>1451</v>
      </c>
      <c r="H42" s="1" t="s">
        <v>2425</v>
      </c>
      <c r="I42" s="1" t="str">
        <f t="shared" si="2"/>
        <v xml:space="preserve"> </v>
      </c>
      <c r="J42" s="1">
        <f t="shared" si="3"/>
        <v>0</v>
      </c>
      <c r="K42" s="2">
        <v>1540</v>
      </c>
      <c r="M42" s="1" t="s">
        <v>2476</v>
      </c>
      <c r="N42" s="1" t="str">
        <f t="shared" si="4"/>
        <v xml:space="preserve"> </v>
      </c>
      <c r="O42" s="1">
        <f t="shared" si="5"/>
        <v>0</v>
      </c>
    </row>
    <row r="43" spans="1:15" ht="14.25" customHeight="1">
      <c r="A43" s="2">
        <v>1363</v>
      </c>
      <c r="C43" s="1" t="s">
        <v>1418</v>
      </c>
      <c r="D43" s="1" t="str">
        <f t="shared" si="0"/>
        <v xml:space="preserve"> </v>
      </c>
      <c r="E43" s="1">
        <f t="shared" si="1"/>
        <v>0</v>
      </c>
      <c r="F43" s="2">
        <v>1452</v>
      </c>
      <c r="H43" s="1" t="s">
        <v>2542</v>
      </c>
      <c r="I43" s="1" t="str">
        <f t="shared" si="2"/>
        <v xml:space="preserve"> </v>
      </c>
      <c r="J43" s="1">
        <f t="shared" si="3"/>
        <v>0</v>
      </c>
      <c r="K43" s="2">
        <v>1541</v>
      </c>
      <c r="M43" s="1" t="s">
        <v>2332</v>
      </c>
      <c r="N43" s="1" t="str">
        <f t="shared" si="4"/>
        <v xml:space="preserve"> </v>
      </c>
      <c r="O43" s="1">
        <f t="shared" si="5"/>
        <v>0</v>
      </c>
    </row>
    <row r="44" spans="1:15" ht="14.25" customHeight="1">
      <c r="A44" s="2">
        <v>1364</v>
      </c>
      <c r="C44" s="1" t="s">
        <v>1830</v>
      </c>
      <c r="D44" s="1" t="str">
        <f t="shared" si="0"/>
        <v xml:space="preserve"> </v>
      </c>
      <c r="E44" s="1">
        <f t="shared" si="1"/>
        <v>0</v>
      </c>
      <c r="F44" s="2">
        <v>1453</v>
      </c>
      <c r="H44" s="1" t="s">
        <v>1699</v>
      </c>
      <c r="I44" s="1" t="str">
        <f t="shared" si="2"/>
        <v xml:space="preserve"> </v>
      </c>
      <c r="J44" s="1">
        <f t="shared" si="3"/>
        <v>0</v>
      </c>
      <c r="K44" s="2">
        <v>1542</v>
      </c>
      <c r="M44" s="1" t="s">
        <v>1607</v>
      </c>
      <c r="N44" s="1" t="str">
        <f t="shared" si="4"/>
        <v xml:space="preserve"> </v>
      </c>
      <c r="O44" s="1">
        <f t="shared" si="5"/>
        <v>0</v>
      </c>
    </row>
    <row r="45" spans="1:15" ht="14.25" customHeight="1">
      <c r="A45" s="2">
        <v>1365</v>
      </c>
      <c r="C45" s="1" t="s">
        <v>806</v>
      </c>
      <c r="D45" s="1" t="str">
        <f t="shared" si="0"/>
        <v xml:space="preserve"> </v>
      </c>
      <c r="E45" s="1">
        <f t="shared" si="1"/>
        <v>0</v>
      </c>
      <c r="F45" s="2">
        <v>1454</v>
      </c>
      <c r="H45" s="1" t="s">
        <v>1582</v>
      </c>
      <c r="I45" s="1" t="str">
        <f t="shared" si="2"/>
        <v xml:space="preserve"> </v>
      </c>
      <c r="J45" s="1">
        <f t="shared" si="3"/>
        <v>0</v>
      </c>
      <c r="K45" s="2">
        <v>1543</v>
      </c>
      <c r="M45" s="1" t="s">
        <v>568</v>
      </c>
      <c r="N45" s="1" t="str">
        <f t="shared" si="4"/>
        <v xml:space="preserve"> </v>
      </c>
      <c r="O45" s="1">
        <f t="shared" si="5"/>
        <v>0</v>
      </c>
    </row>
    <row r="46" spans="1:15" ht="14.25" customHeight="1">
      <c r="A46" s="2">
        <v>1366</v>
      </c>
      <c r="C46" s="1" t="s">
        <v>1827</v>
      </c>
      <c r="D46" s="1" t="str">
        <f t="shared" si="0"/>
        <v xml:space="preserve"> </v>
      </c>
      <c r="E46" s="1">
        <f t="shared" si="1"/>
        <v>0</v>
      </c>
      <c r="F46" s="2">
        <v>1455</v>
      </c>
      <c r="H46" s="1" t="s">
        <v>2140</v>
      </c>
      <c r="I46" s="1" t="str">
        <f t="shared" si="2"/>
        <v xml:space="preserve"> </v>
      </c>
      <c r="J46" s="1">
        <f t="shared" si="3"/>
        <v>0</v>
      </c>
      <c r="K46" s="2">
        <v>1544</v>
      </c>
      <c r="M46" s="1" t="s">
        <v>399</v>
      </c>
      <c r="N46" s="1" t="str">
        <f t="shared" si="4"/>
        <v xml:space="preserve"> </v>
      </c>
      <c r="O46" s="1">
        <f t="shared" si="5"/>
        <v>0</v>
      </c>
    </row>
    <row r="47" spans="1:15" ht="14.25" customHeight="1">
      <c r="A47" s="2">
        <v>1367</v>
      </c>
      <c r="C47" s="1" t="s">
        <v>1980</v>
      </c>
      <c r="D47" s="1" t="str">
        <f t="shared" si="0"/>
        <v xml:space="preserve"> </v>
      </c>
      <c r="E47" s="1">
        <f t="shared" si="1"/>
        <v>0</v>
      </c>
      <c r="F47" s="2">
        <v>1456</v>
      </c>
      <c r="H47" s="1" t="s">
        <v>1481</v>
      </c>
      <c r="I47" s="1" t="str">
        <f t="shared" si="2"/>
        <v xml:space="preserve"> </v>
      </c>
      <c r="J47" s="1">
        <f t="shared" si="3"/>
        <v>0</v>
      </c>
      <c r="K47" s="2">
        <v>1545</v>
      </c>
      <c r="M47" s="1" t="s">
        <v>1920</v>
      </c>
      <c r="N47" s="1" t="str">
        <f t="shared" si="4"/>
        <v xml:space="preserve"> </v>
      </c>
      <c r="O47" s="1">
        <f t="shared" si="5"/>
        <v>0</v>
      </c>
    </row>
    <row r="48" spans="1:15" ht="14.25" customHeight="1">
      <c r="A48" s="2">
        <v>1368</v>
      </c>
      <c r="C48" s="1" t="s">
        <v>2316</v>
      </c>
      <c r="D48" s="1" t="str">
        <f t="shared" si="0"/>
        <v xml:space="preserve"> </v>
      </c>
      <c r="E48" s="1">
        <f t="shared" si="1"/>
        <v>0</v>
      </c>
      <c r="F48" s="2">
        <v>1457</v>
      </c>
      <c r="H48" s="1" t="s">
        <v>1749</v>
      </c>
      <c r="I48" s="1" t="str">
        <f t="shared" si="2"/>
        <v xml:space="preserve"> </v>
      </c>
      <c r="J48" s="1">
        <f t="shared" si="3"/>
        <v>0</v>
      </c>
      <c r="K48" s="2">
        <v>1546</v>
      </c>
      <c r="M48" s="1" t="s">
        <v>1657</v>
      </c>
      <c r="N48" s="1" t="str">
        <f t="shared" si="4"/>
        <v xml:space="preserve"> </v>
      </c>
      <c r="O48" s="1">
        <f t="shared" si="5"/>
        <v>0</v>
      </c>
    </row>
    <row r="49" spans="1:15" ht="14.25" customHeight="1">
      <c r="A49" s="2">
        <v>1369</v>
      </c>
      <c r="C49" s="1" t="s">
        <v>2522</v>
      </c>
      <c r="D49" s="1" t="str">
        <f t="shared" si="0"/>
        <v xml:space="preserve"> </v>
      </c>
      <c r="E49" s="1">
        <f t="shared" si="1"/>
        <v>0</v>
      </c>
      <c r="F49" s="2">
        <v>1458</v>
      </c>
      <c r="H49" s="1" t="s">
        <v>2257</v>
      </c>
      <c r="I49" s="1" t="str">
        <f t="shared" si="2"/>
        <v xml:space="preserve"> </v>
      </c>
      <c r="J49" s="1">
        <f t="shared" si="3"/>
        <v>0</v>
      </c>
      <c r="K49" s="2">
        <v>1547</v>
      </c>
      <c r="M49" s="1" t="s">
        <v>2186</v>
      </c>
      <c r="N49" s="1" t="str">
        <f t="shared" si="4"/>
        <v xml:space="preserve"> </v>
      </c>
      <c r="O49" s="1">
        <f t="shared" si="5"/>
        <v>0</v>
      </c>
    </row>
    <row r="50" spans="1:15" ht="14.25" customHeight="1">
      <c r="A50" s="2">
        <v>1370</v>
      </c>
      <c r="C50" s="1" t="s">
        <v>2528</v>
      </c>
      <c r="D50" s="1" t="str">
        <f t="shared" si="0"/>
        <v xml:space="preserve"> </v>
      </c>
      <c r="E50" s="1">
        <f t="shared" si="1"/>
        <v>0</v>
      </c>
      <c r="F50" s="2">
        <v>1459</v>
      </c>
      <c r="H50" s="1" t="s">
        <v>1392</v>
      </c>
      <c r="I50" s="1" t="str">
        <f t="shared" si="2"/>
        <v xml:space="preserve"> </v>
      </c>
      <c r="J50" s="1">
        <f t="shared" si="3"/>
        <v>0</v>
      </c>
      <c r="K50" s="2">
        <v>1548</v>
      </c>
      <c r="M50" s="1" t="s">
        <v>2103</v>
      </c>
      <c r="N50" s="1" t="str">
        <f>IF(L50=""," ",IF(OR(L50=M50,L50="programme"),"√","×"))</f>
        <v xml:space="preserve"> </v>
      </c>
      <c r="O50" s="1">
        <f t="shared" si="5"/>
        <v>0</v>
      </c>
    </row>
    <row r="51" spans="1:15" ht="14.25" customHeight="1">
      <c r="A51" s="2">
        <v>1371</v>
      </c>
      <c r="C51" s="1" t="s">
        <v>1829</v>
      </c>
      <c r="D51" s="1" t="str">
        <f t="shared" si="0"/>
        <v xml:space="preserve"> </v>
      </c>
      <c r="E51" s="1">
        <f t="shared" si="1"/>
        <v>0</v>
      </c>
      <c r="F51" s="2">
        <v>1460</v>
      </c>
      <c r="H51" s="1" t="s">
        <v>2597</v>
      </c>
      <c r="I51" s="1" t="str">
        <f t="shared" si="2"/>
        <v xml:space="preserve"> </v>
      </c>
      <c r="J51" s="1">
        <f t="shared" si="3"/>
        <v>0</v>
      </c>
      <c r="K51" s="2">
        <v>1549</v>
      </c>
      <c r="M51" s="1" t="s">
        <v>2060</v>
      </c>
      <c r="N51" s="1" t="str">
        <f t="shared" si="4"/>
        <v xml:space="preserve"> </v>
      </c>
      <c r="O51" s="1">
        <f t="shared" si="5"/>
        <v>0</v>
      </c>
    </row>
    <row r="52" spans="1:15" ht="14.25" customHeight="1">
      <c r="A52" s="2">
        <v>1372</v>
      </c>
      <c r="C52" s="1" t="s">
        <v>2069</v>
      </c>
      <c r="D52" s="1" t="str">
        <f t="shared" si="0"/>
        <v xml:space="preserve"> </v>
      </c>
      <c r="E52" s="1">
        <f t="shared" si="1"/>
        <v>0</v>
      </c>
      <c r="F52" s="2">
        <v>1461</v>
      </c>
      <c r="H52" s="1" t="s">
        <v>636</v>
      </c>
      <c r="I52" s="1" t="str">
        <f t="shared" si="2"/>
        <v xml:space="preserve"> </v>
      </c>
      <c r="J52" s="1">
        <f t="shared" si="3"/>
        <v>0</v>
      </c>
      <c r="K52" s="2">
        <v>1550</v>
      </c>
      <c r="M52" s="1" t="s">
        <v>2044</v>
      </c>
      <c r="N52" s="1" t="str">
        <f t="shared" si="4"/>
        <v xml:space="preserve"> </v>
      </c>
      <c r="O52" s="1">
        <f t="shared" si="5"/>
        <v>0</v>
      </c>
    </row>
    <row r="53" spans="1:15" ht="14.25" customHeight="1">
      <c r="A53" s="2">
        <v>1373</v>
      </c>
      <c r="C53" s="1" t="s">
        <v>2120</v>
      </c>
      <c r="D53" s="1" t="str">
        <f t="shared" si="0"/>
        <v xml:space="preserve"> </v>
      </c>
      <c r="E53" s="1">
        <f t="shared" si="1"/>
        <v>0</v>
      </c>
      <c r="F53" s="2">
        <v>1462</v>
      </c>
      <c r="H53" s="1" t="s">
        <v>2099</v>
      </c>
      <c r="I53" s="1" t="str">
        <f t="shared" si="2"/>
        <v xml:space="preserve"> </v>
      </c>
      <c r="J53" s="1">
        <f t="shared" si="3"/>
        <v>0</v>
      </c>
      <c r="K53" s="2">
        <v>1551</v>
      </c>
      <c r="M53" s="1" t="s">
        <v>517</v>
      </c>
      <c r="N53" s="1" t="str">
        <f t="shared" si="4"/>
        <v xml:space="preserve"> </v>
      </c>
      <c r="O53" s="1">
        <f t="shared" si="5"/>
        <v>0</v>
      </c>
    </row>
    <row r="54" spans="1:15" ht="14.25" customHeight="1">
      <c r="A54" s="2">
        <v>1374</v>
      </c>
      <c r="C54" s="1" t="s">
        <v>2469</v>
      </c>
      <c r="D54" s="1" t="str">
        <f t="shared" si="0"/>
        <v xml:space="preserve"> </v>
      </c>
      <c r="E54" s="1">
        <f t="shared" si="1"/>
        <v>0</v>
      </c>
      <c r="F54" s="2">
        <v>1463</v>
      </c>
      <c r="H54" s="1" t="s">
        <v>1440</v>
      </c>
      <c r="I54" s="1" t="str">
        <f t="shared" si="2"/>
        <v xml:space="preserve"> </v>
      </c>
      <c r="J54" s="1">
        <f t="shared" si="3"/>
        <v>0</v>
      </c>
      <c r="K54" s="2">
        <v>1552</v>
      </c>
      <c r="M54" s="1" t="s">
        <v>913</v>
      </c>
      <c r="N54" s="1" t="str">
        <f t="shared" si="4"/>
        <v xml:space="preserve"> </v>
      </c>
      <c r="O54" s="1">
        <f t="shared" si="5"/>
        <v>0</v>
      </c>
    </row>
    <row r="55" spans="1:15" ht="14.25" customHeight="1">
      <c r="A55" s="2">
        <v>1375</v>
      </c>
      <c r="C55" s="1" t="s">
        <v>2543</v>
      </c>
      <c r="D55" s="1" t="str">
        <f t="shared" si="0"/>
        <v xml:space="preserve"> </v>
      </c>
      <c r="E55" s="1">
        <f t="shared" si="1"/>
        <v>0</v>
      </c>
      <c r="F55" s="2">
        <v>1464</v>
      </c>
      <c r="H55" s="1" t="s">
        <v>24</v>
      </c>
      <c r="I55" s="1" t="str">
        <f t="shared" si="2"/>
        <v xml:space="preserve"> </v>
      </c>
      <c r="J55" s="1">
        <f t="shared" si="3"/>
        <v>0</v>
      </c>
      <c r="K55" s="2">
        <v>1553</v>
      </c>
      <c r="M55" s="1" t="s">
        <v>2272</v>
      </c>
      <c r="N55" s="1" t="str">
        <f t="shared" si="4"/>
        <v xml:space="preserve"> </v>
      </c>
      <c r="O55" s="1">
        <f t="shared" si="5"/>
        <v>0</v>
      </c>
    </row>
    <row r="56" spans="1:15" ht="14.25" customHeight="1">
      <c r="A56" s="2">
        <v>1376</v>
      </c>
      <c r="C56" s="1" t="s">
        <v>1357</v>
      </c>
      <c r="D56" s="1" t="str">
        <f t="shared" si="0"/>
        <v xml:space="preserve"> </v>
      </c>
      <c r="E56" s="1">
        <f t="shared" si="1"/>
        <v>0</v>
      </c>
      <c r="F56" s="2">
        <v>1465</v>
      </c>
      <c r="H56" s="1" t="s">
        <v>1361</v>
      </c>
      <c r="I56" s="1" t="str">
        <f t="shared" si="2"/>
        <v xml:space="preserve"> </v>
      </c>
      <c r="J56" s="1">
        <f t="shared" si="3"/>
        <v>0</v>
      </c>
      <c r="K56" s="2">
        <v>1554</v>
      </c>
      <c r="M56" s="1" t="s">
        <v>2330</v>
      </c>
      <c r="N56" s="1" t="str">
        <f t="shared" si="4"/>
        <v xml:space="preserve"> </v>
      </c>
      <c r="O56" s="1">
        <f t="shared" si="5"/>
        <v>0</v>
      </c>
    </row>
    <row r="57" spans="1:15" ht="14.25" customHeight="1">
      <c r="A57" s="2">
        <v>1377</v>
      </c>
      <c r="C57" s="1" t="s">
        <v>903</v>
      </c>
      <c r="D57" s="1" t="str">
        <f t="shared" si="0"/>
        <v xml:space="preserve"> </v>
      </c>
      <c r="E57" s="1">
        <f t="shared" si="1"/>
        <v>0</v>
      </c>
      <c r="F57" s="2">
        <v>1466</v>
      </c>
      <c r="H57" s="1" t="s">
        <v>1433</v>
      </c>
      <c r="I57" s="1" t="str">
        <f t="shared" si="2"/>
        <v xml:space="preserve"> </v>
      </c>
      <c r="J57" s="1">
        <f t="shared" si="3"/>
        <v>0</v>
      </c>
      <c r="K57" s="2">
        <v>1555</v>
      </c>
      <c r="M57" s="1" t="s">
        <v>129</v>
      </c>
      <c r="N57" s="1" t="str">
        <f t="shared" si="4"/>
        <v xml:space="preserve"> </v>
      </c>
      <c r="O57" s="1">
        <f t="shared" si="5"/>
        <v>0</v>
      </c>
    </row>
    <row r="58" spans="1:15" ht="14.25" customHeight="1">
      <c r="A58" s="2">
        <v>1378</v>
      </c>
      <c r="C58" s="1" t="s">
        <v>2529</v>
      </c>
      <c r="D58" s="1" t="str">
        <f t="shared" si="0"/>
        <v xml:space="preserve"> </v>
      </c>
      <c r="E58" s="1">
        <f t="shared" si="1"/>
        <v>0</v>
      </c>
      <c r="F58" s="2">
        <v>1467</v>
      </c>
      <c r="H58" s="1" t="s">
        <v>2471</v>
      </c>
      <c r="I58" s="1" t="str">
        <f t="shared" si="2"/>
        <v xml:space="preserve"> </v>
      </c>
      <c r="J58" s="1">
        <f t="shared" si="3"/>
        <v>0</v>
      </c>
      <c r="K58" s="2">
        <v>1556</v>
      </c>
      <c r="M58" s="1" t="s">
        <v>2341</v>
      </c>
      <c r="N58" s="1" t="str">
        <f t="shared" si="4"/>
        <v xml:space="preserve"> </v>
      </c>
      <c r="O58" s="1">
        <f t="shared" si="5"/>
        <v>0</v>
      </c>
    </row>
    <row r="59" spans="1:15" ht="14.25" customHeight="1">
      <c r="A59" s="2">
        <v>1379</v>
      </c>
      <c r="C59" s="1" t="s">
        <v>696</v>
      </c>
      <c r="D59" s="1" t="str">
        <f t="shared" si="0"/>
        <v xml:space="preserve"> </v>
      </c>
      <c r="E59" s="1">
        <f t="shared" si="1"/>
        <v>0</v>
      </c>
      <c r="F59" s="2">
        <v>1468</v>
      </c>
      <c r="H59" s="1" t="s">
        <v>1857</v>
      </c>
      <c r="I59" s="1" t="str">
        <f t="shared" si="2"/>
        <v xml:space="preserve"> </v>
      </c>
      <c r="J59" s="1">
        <f t="shared" si="3"/>
        <v>0</v>
      </c>
      <c r="K59" s="2">
        <v>1557</v>
      </c>
      <c r="M59" s="1" t="s">
        <v>1732</v>
      </c>
      <c r="N59" s="1" t="str">
        <f t="shared" si="4"/>
        <v xml:space="preserve"> </v>
      </c>
      <c r="O59" s="1">
        <f t="shared" si="5"/>
        <v>0</v>
      </c>
    </row>
    <row r="60" spans="1:15" ht="14.25" customHeight="1">
      <c r="A60" s="2">
        <v>1380</v>
      </c>
      <c r="C60" s="1" t="s">
        <v>1159</v>
      </c>
      <c r="D60" s="1" t="str">
        <f t="shared" si="0"/>
        <v xml:space="preserve"> </v>
      </c>
      <c r="E60" s="1">
        <f t="shared" si="1"/>
        <v>0</v>
      </c>
      <c r="F60" s="2">
        <v>1469</v>
      </c>
      <c r="H60" s="1" t="s">
        <v>2162</v>
      </c>
      <c r="I60" s="1" t="str">
        <f t="shared" si="2"/>
        <v xml:space="preserve"> </v>
      </c>
      <c r="J60" s="1">
        <f t="shared" si="3"/>
        <v>0</v>
      </c>
      <c r="K60" s="2">
        <v>1558</v>
      </c>
      <c r="M60" s="1" t="s">
        <v>825</v>
      </c>
      <c r="N60" s="1" t="str">
        <f t="shared" si="4"/>
        <v xml:space="preserve"> </v>
      </c>
      <c r="O60" s="1">
        <f t="shared" si="5"/>
        <v>0</v>
      </c>
    </row>
    <row r="61" spans="1:15" ht="14.25" customHeight="1">
      <c r="A61" s="2">
        <v>1381</v>
      </c>
      <c r="C61" s="1" t="s">
        <v>789</v>
      </c>
      <c r="D61" s="1" t="str">
        <f t="shared" si="0"/>
        <v xml:space="preserve"> </v>
      </c>
      <c r="E61" s="1">
        <f t="shared" si="1"/>
        <v>0</v>
      </c>
      <c r="F61" s="2">
        <v>1470</v>
      </c>
      <c r="H61" s="1" t="s">
        <v>1744</v>
      </c>
      <c r="I61" s="1" t="str">
        <f t="shared" si="2"/>
        <v xml:space="preserve"> </v>
      </c>
      <c r="J61" s="1">
        <f t="shared" si="3"/>
        <v>0</v>
      </c>
      <c r="K61" s="2">
        <v>1559</v>
      </c>
      <c r="M61" s="1" t="s">
        <v>2082</v>
      </c>
      <c r="N61" s="1" t="str">
        <f t="shared" si="4"/>
        <v xml:space="preserve"> </v>
      </c>
      <c r="O61" s="1">
        <f t="shared" si="5"/>
        <v>0</v>
      </c>
    </row>
    <row r="62" spans="1:15" ht="14.25" customHeight="1">
      <c r="A62" s="2">
        <v>1382</v>
      </c>
      <c r="C62" s="1" t="s">
        <v>2287</v>
      </c>
      <c r="D62" s="1" t="str">
        <f t="shared" si="0"/>
        <v xml:space="preserve"> </v>
      </c>
      <c r="E62" s="1">
        <f t="shared" si="1"/>
        <v>0</v>
      </c>
      <c r="F62" s="2">
        <v>1471</v>
      </c>
      <c r="H62" s="1" t="s">
        <v>954</v>
      </c>
      <c r="I62" s="1" t="str">
        <f t="shared" si="2"/>
        <v xml:space="preserve"> </v>
      </c>
      <c r="J62" s="1">
        <f t="shared" si="3"/>
        <v>0</v>
      </c>
      <c r="K62" s="2">
        <v>1560</v>
      </c>
      <c r="M62" s="1" t="s">
        <v>2146</v>
      </c>
      <c r="N62" s="1" t="str">
        <f t="shared" si="4"/>
        <v xml:space="preserve"> </v>
      </c>
      <c r="O62" s="1">
        <f t="shared" si="5"/>
        <v>0</v>
      </c>
    </row>
    <row r="63" spans="1:15" ht="14.25" customHeight="1">
      <c r="A63" s="2">
        <v>1383</v>
      </c>
      <c r="C63" s="1" t="s">
        <v>1559</v>
      </c>
      <c r="D63" s="1" t="str">
        <f t="shared" si="0"/>
        <v xml:space="preserve"> </v>
      </c>
      <c r="E63" s="1">
        <f t="shared" si="1"/>
        <v>0</v>
      </c>
      <c r="F63" s="2">
        <v>1472</v>
      </c>
      <c r="G63" s="26"/>
      <c r="H63" s="1" t="s">
        <v>970</v>
      </c>
      <c r="I63" s="1" t="str">
        <f>IF(G63=""," ",IF(OR(G63="organisation",G63="organization"),"√","×"))</f>
        <v xml:space="preserve"> </v>
      </c>
      <c r="J63" s="1">
        <f t="shared" si="3"/>
        <v>0</v>
      </c>
      <c r="K63" s="2">
        <v>1561</v>
      </c>
      <c r="M63" s="1" t="s">
        <v>2223</v>
      </c>
      <c r="N63" s="1" t="str">
        <f t="shared" si="4"/>
        <v xml:space="preserve"> </v>
      </c>
      <c r="O63" s="1">
        <f t="shared" si="5"/>
        <v>0</v>
      </c>
    </row>
    <row r="64" spans="1:15" ht="14.25" customHeight="1">
      <c r="A64" s="2">
        <v>1384</v>
      </c>
      <c r="C64" s="1" t="s">
        <v>2277</v>
      </c>
      <c r="D64" s="1" t="str">
        <f t="shared" si="0"/>
        <v xml:space="preserve"> </v>
      </c>
      <c r="E64" s="1">
        <f t="shared" si="1"/>
        <v>0</v>
      </c>
      <c r="F64" s="2">
        <v>1473</v>
      </c>
      <c r="H64" s="1" t="s">
        <v>994</v>
      </c>
      <c r="I64" s="1" t="str">
        <f>IF(G64=""," ",IF(OR(G64="organised",G64="organized"),"√","×"))</f>
        <v xml:space="preserve"> </v>
      </c>
      <c r="J64" s="1">
        <f t="shared" si="3"/>
        <v>0</v>
      </c>
      <c r="K64" s="2">
        <v>1562</v>
      </c>
      <c r="M64" s="1" t="s">
        <v>1611</v>
      </c>
      <c r="N64" s="1" t="str">
        <f t="shared" si="4"/>
        <v xml:space="preserve"> </v>
      </c>
      <c r="O64" s="1">
        <f t="shared" si="5"/>
        <v>0</v>
      </c>
    </row>
    <row r="65" spans="1:15" ht="14.25" customHeight="1">
      <c r="A65" s="2">
        <v>1385</v>
      </c>
      <c r="C65" s="1" t="s">
        <v>1702</v>
      </c>
      <c r="D65" s="1" t="str">
        <f t="shared" si="0"/>
        <v xml:space="preserve"> </v>
      </c>
      <c r="E65" s="1">
        <f t="shared" si="1"/>
        <v>0</v>
      </c>
      <c r="F65" s="2">
        <v>1474</v>
      </c>
      <c r="H65" s="1" t="s">
        <v>2520</v>
      </c>
      <c r="I65" s="1" t="str">
        <f t="shared" si="2"/>
        <v xml:space="preserve"> </v>
      </c>
      <c r="J65" s="1">
        <f t="shared" si="3"/>
        <v>0</v>
      </c>
      <c r="K65" s="2">
        <v>1563</v>
      </c>
      <c r="M65" s="1" t="s">
        <v>2474</v>
      </c>
      <c r="N65" s="1" t="str">
        <f t="shared" si="4"/>
        <v xml:space="preserve"> </v>
      </c>
      <c r="O65" s="1">
        <f t="shared" si="5"/>
        <v>0</v>
      </c>
    </row>
    <row r="66" spans="1:15" ht="14.25" customHeight="1">
      <c r="A66" s="2">
        <v>1386</v>
      </c>
      <c r="C66" s="1" t="s">
        <v>383</v>
      </c>
      <c r="D66" s="1" t="str">
        <f t="shared" si="0"/>
        <v xml:space="preserve"> </v>
      </c>
      <c r="E66" s="1">
        <f t="shared" si="1"/>
        <v>0</v>
      </c>
      <c r="F66" s="2">
        <v>1475</v>
      </c>
      <c r="H66" s="1" t="s">
        <v>1866</v>
      </c>
      <c r="I66" s="1" t="str">
        <f t="shared" si="2"/>
        <v xml:space="preserve"> </v>
      </c>
      <c r="J66" s="1">
        <f t="shared" si="3"/>
        <v>0</v>
      </c>
      <c r="K66" s="2">
        <v>1564</v>
      </c>
      <c r="M66" s="1" t="s">
        <v>1409</v>
      </c>
      <c r="N66" s="1" t="str">
        <f t="shared" si="4"/>
        <v xml:space="preserve"> </v>
      </c>
      <c r="O66" s="1">
        <f t="shared" si="5"/>
        <v>0</v>
      </c>
    </row>
    <row r="67" spans="1:15" ht="14.25" customHeight="1">
      <c r="A67" s="2">
        <v>1387</v>
      </c>
      <c r="C67" s="1" t="s">
        <v>2369</v>
      </c>
      <c r="D67" s="1" t="str">
        <f t="shared" si="0"/>
        <v xml:space="preserve"> </v>
      </c>
      <c r="E67" s="1">
        <f t="shared" si="1"/>
        <v>0</v>
      </c>
      <c r="F67" s="2">
        <v>1476</v>
      </c>
      <c r="H67" s="1" t="s">
        <v>2267</v>
      </c>
      <c r="I67" s="1" t="str">
        <f t="shared" si="2"/>
        <v xml:space="preserve"> </v>
      </c>
      <c r="J67" s="1">
        <f t="shared" si="3"/>
        <v>0</v>
      </c>
      <c r="K67" s="2">
        <v>1565</v>
      </c>
      <c r="M67" s="1" t="s">
        <v>2298</v>
      </c>
      <c r="N67" s="1" t="str">
        <f t="shared" si="4"/>
        <v xml:space="preserve"> </v>
      </c>
      <c r="O67" s="1">
        <f t="shared" si="5"/>
        <v>0</v>
      </c>
    </row>
    <row r="68" spans="1:15" ht="14.25" customHeight="1">
      <c r="A68" s="2">
        <v>1388</v>
      </c>
      <c r="C68" s="1" t="s">
        <v>2378</v>
      </c>
      <c r="D68" s="1" t="str">
        <f t="shared" ref="D68:D91" si="6">IF(B68=""," ",IF(B68=C68,"√","×"))</f>
        <v xml:space="preserve"> </v>
      </c>
      <c r="E68" s="1">
        <f t="shared" ref="E68:E91" si="7">IF(D68="√",1,0)</f>
        <v>0</v>
      </c>
      <c r="F68" s="2">
        <v>1477</v>
      </c>
      <c r="H68" s="1" t="s">
        <v>2243</v>
      </c>
      <c r="I68" s="1" t="str">
        <f t="shared" ref="I68:I91" si="8">IF(G68=""," ",IF(G68=H68,"√","×"))</f>
        <v xml:space="preserve"> </v>
      </c>
      <c r="J68" s="1">
        <f t="shared" ref="J68:J91" si="9">IF(I68="√",1,0)</f>
        <v>0</v>
      </c>
      <c r="K68" s="2">
        <v>1566</v>
      </c>
      <c r="M68" s="1" t="s">
        <v>1103</v>
      </c>
      <c r="N68" s="1" t="str">
        <f t="shared" ref="N68:N87" si="10">IF(L68=""," ",IF(L68=M68,"√","×"))</f>
        <v xml:space="preserve"> </v>
      </c>
      <c r="O68" s="1">
        <f t="shared" ref="O68:O87" si="11">IF(N68="√",1,0)</f>
        <v>0</v>
      </c>
    </row>
    <row r="69" spans="1:15" ht="14.25" customHeight="1">
      <c r="A69" s="2">
        <v>1389</v>
      </c>
      <c r="C69" s="1" t="s">
        <v>1573</v>
      </c>
      <c r="D69" s="1" t="str">
        <f t="shared" si="6"/>
        <v xml:space="preserve"> </v>
      </c>
      <c r="E69" s="1">
        <f t="shared" si="7"/>
        <v>0</v>
      </c>
      <c r="F69" s="2">
        <v>1478</v>
      </c>
      <c r="H69" s="1" t="s">
        <v>968</v>
      </c>
      <c r="I69" s="1" t="str">
        <f t="shared" si="8"/>
        <v xml:space="preserve"> </v>
      </c>
      <c r="J69" s="1">
        <f t="shared" si="9"/>
        <v>0</v>
      </c>
      <c r="K69" s="2">
        <v>1567</v>
      </c>
      <c r="M69" s="1" t="s">
        <v>2273</v>
      </c>
      <c r="N69" s="1" t="str">
        <f t="shared" si="10"/>
        <v xml:space="preserve"> </v>
      </c>
      <c r="O69" s="1">
        <f t="shared" si="11"/>
        <v>0</v>
      </c>
    </row>
    <row r="70" spans="1:15" ht="14.25" customHeight="1">
      <c r="A70" s="2">
        <v>1390</v>
      </c>
      <c r="C70" s="1" t="s">
        <v>2171</v>
      </c>
      <c r="D70" s="1" t="str">
        <f t="shared" si="6"/>
        <v xml:space="preserve"> </v>
      </c>
      <c r="E70" s="1">
        <f t="shared" si="7"/>
        <v>0</v>
      </c>
      <c r="F70" s="2">
        <v>1479</v>
      </c>
      <c r="H70" s="1" t="s">
        <v>1974</v>
      </c>
      <c r="I70" s="1" t="str">
        <f t="shared" si="8"/>
        <v xml:space="preserve"> </v>
      </c>
      <c r="J70" s="1">
        <f t="shared" si="9"/>
        <v>0</v>
      </c>
      <c r="K70" s="2">
        <v>1568</v>
      </c>
      <c r="M70" s="1" t="s">
        <v>484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1391</v>
      </c>
      <c r="C71" s="1" t="s">
        <v>2541</v>
      </c>
      <c r="D71" s="1" t="str">
        <f t="shared" si="6"/>
        <v xml:space="preserve"> </v>
      </c>
      <c r="E71" s="1">
        <f t="shared" si="7"/>
        <v>0</v>
      </c>
      <c r="F71" s="2">
        <v>1480</v>
      </c>
      <c r="H71" s="1" t="s">
        <v>1660</v>
      </c>
      <c r="I71" s="1" t="str">
        <f t="shared" si="8"/>
        <v xml:space="preserve"> </v>
      </c>
      <c r="J71" s="1">
        <f t="shared" si="9"/>
        <v>0</v>
      </c>
      <c r="K71" s="2">
        <v>1569</v>
      </c>
      <c r="M71" s="1" t="s">
        <v>543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1392</v>
      </c>
      <c r="C72" s="1" t="s">
        <v>988</v>
      </c>
      <c r="D72" s="1" t="str">
        <f t="shared" si="6"/>
        <v xml:space="preserve"> </v>
      </c>
      <c r="E72" s="1">
        <f t="shared" si="7"/>
        <v>0</v>
      </c>
      <c r="F72" s="2">
        <v>1481</v>
      </c>
      <c r="H72" s="1" t="s">
        <v>2256</v>
      </c>
      <c r="I72" s="1" t="str">
        <f t="shared" si="8"/>
        <v xml:space="preserve"> </v>
      </c>
      <c r="J72" s="1">
        <f t="shared" si="9"/>
        <v>0</v>
      </c>
      <c r="K72" s="2">
        <v>1570</v>
      </c>
      <c r="M72" s="1" t="s">
        <v>2531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1393</v>
      </c>
      <c r="C73" s="1" t="s">
        <v>1825</v>
      </c>
      <c r="D73" s="1" t="str">
        <f t="shared" si="6"/>
        <v xml:space="preserve"> </v>
      </c>
      <c r="E73" s="1">
        <f t="shared" si="7"/>
        <v>0</v>
      </c>
      <c r="F73" s="2">
        <v>1482</v>
      </c>
      <c r="H73" s="1" t="s">
        <v>2460</v>
      </c>
      <c r="I73" s="1" t="str">
        <f t="shared" si="8"/>
        <v xml:space="preserve"> </v>
      </c>
      <c r="J73" s="1">
        <f t="shared" si="9"/>
        <v>0</v>
      </c>
      <c r="K73" s="2">
        <v>1571</v>
      </c>
      <c r="M73" s="1" t="s">
        <v>1431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1394</v>
      </c>
      <c r="C74" s="1" t="s">
        <v>1513</v>
      </c>
      <c r="D74" s="1" t="str">
        <f t="shared" si="6"/>
        <v xml:space="preserve"> </v>
      </c>
      <c r="E74" s="1">
        <f t="shared" si="7"/>
        <v>0</v>
      </c>
      <c r="F74" s="2">
        <v>1483</v>
      </c>
      <c r="H74" s="1" t="s">
        <v>1785</v>
      </c>
      <c r="I74" s="1" t="str">
        <f t="shared" si="8"/>
        <v xml:space="preserve"> </v>
      </c>
      <c r="J74" s="1">
        <f t="shared" si="9"/>
        <v>0</v>
      </c>
      <c r="K74" s="2">
        <v>1572</v>
      </c>
      <c r="M74" s="1" t="s">
        <v>2510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1395</v>
      </c>
      <c r="C75" s="1" t="s">
        <v>2511</v>
      </c>
      <c r="D75" s="1" t="str">
        <f t="shared" si="6"/>
        <v xml:space="preserve"> </v>
      </c>
      <c r="E75" s="1">
        <f t="shared" si="7"/>
        <v>0</v>
      </c>
      <c r="F75" s="2">
        <v>1484</v>
      </c>
      <c r="H75" s="1" t="s">
        <v>1926</v>
      </c>
      <c r="I75" s="1" t="str">
        <f t="shared" si="8"/>
        <v xml:space="preserve"> </v>
      </c>
      <c r="J75" s="1">
        <f t="shared" si="9"/>
        <v>0</v>
      </c>
      <c r="K75" s="2">
        <v>1573</v>
      </c>
      <c r="M75" s="1" t="s">
        <v>1126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1396</v>
      </c>
      <c r="C76" s="1" t="s">
        <v>368</v>
      </c>
      <c r="D76" s="1" t="str">
        <f t="shared" si="6"/>
        <v xml:space="preserve"> </v>
      </c>
      <c r="E76" s="1">
        <f t="shared" si="7"/>
        <v>0</v>
      </c>
      <c r="F76" s="2">
        <v>1485</v>
      </c>
      <c r="H76" s="1" t="s">
        <v>133</v>
      </c>
      <c r="I76" s="1" t="str">
        <f t="shared" si="8"/>
        <v xml:space="preserve"> </v>
      </c>
      <c r="J76" s="1">
        <f t="shared" si="9"/>
        <v>0</v>
      </c>
      <c r="K76" s="2">
        <v>1574</v>
      </c>
      <c r="M76" s="1" t="s">
        <v>2068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1397</v>
      </c>
      <c r="C77" s="1" t="s">
        <v>563</v>
      </c>
      <c r="D77" s="1" t="str">
        <f t="shared" si="6"/>
        <v xml:space="preserve"> </v>
      </c>
      <c r="E77" s="1">
        <f t="shared" si="7"/>
        <v>0</v>
      </c>
      <c r="F77" s="2">
        <v>1486</v>
      </c>
      <c r="H77" s="1" t="s">
        <v>2029</v>
      </c>
      <c r="I77" s="1" t="str">
        <f t="shared" si="8"/>
        <v xml:space="preserve"> </v>
      </c>
      <c r="J77" s="1">
        <f t="shared" si="9"/>
        <v>0</v>
      </c>
      <c r="K77" s="2">
        <v>1575</v>
      </c>
      <c r="M77" s="1" t="s">
        <v>2292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1398</v>
      </c>
      <c r="C78" s="1" t="s">
        <v>1358</v>
      </c>
      <c r="D78" s="1" t="str">
        <f t="shared" si="6"/>
        <v xml:space="preserve"> </v>
      </c>
      <c r="E78" s="1">
        <f t="shared" si="7"/>
        <v>0</v>
      </c>
      <c r="F78" s="2">
        <v>1487</v>
      </c>
      <c r="H78" s="1" t="s">
        <v>1571</v>
      </c>
      <c r="I78" s="1" t="str">
        <f t="shared" si="8"/>
        <v xml:space="preserve"> </v>
      </c>
      <c r="J78" s="1">
        <f t="shared" si="9"/>
        <v>0</v>
      </c>
      <c r="K78" s="2">
        <v>1576</v>
      </c>
      <c r="M78" s="1" t="s">
        <v>1770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1399</v>
      </c>
      <c r="C79" s="1" t="s">
        <v>2411</v>
      </c>
      <c r="D79" s="1" t="str">
        <f t="shared" si="6"/>
        <v xml:space="preserve"> </v>
      </c>
      <c r="E79" s="1">
        <f t="shared" si="7"/>
        <v>0</v>
      </c>
      <c r="F79" s="2">
        <v>1488</v>
      </c>
      <c r="H79" s="1" t="s">
        <v>1784</v>
      </c>
      <c r="I79" s="1" t="str">
        <f t="shared" si="8"/>
        <v xml:space="preserve"> </v>
      </c>
      <c r="J79" s="1">
        <f t="shared" si="9"/>
        <v>0</v>
      </c>
      <c r="K79" s="2">
        <v>1577</v>
      </c>
      <c r="M79" s="1" t="s">
        <v>2523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1400</v>
      </c>
      <c r="C80" s="1" t="s">
        <v>2242</v>
      </c>
      <c r="D80" s="1" t="str">
        <f t="shared" si="6"/>
        <v xml:space="preserve"> </v>
      </c>
      <c r="E80" s="1">
        <f t="shared" si="7"/>
        <v>0</v>
      </c>
      <c r="F80" s="2">
        <v>1489</v>
      </c>
      <c r="H80" s="1" t="s">
        <v>2383</v>
      </c>
      <c r="I80" s="1" t="str">
        <f t="shared" si="8"/>
        <v xml:space="preserve"> </v>
      </c>
      <c r="J80" s="1">
        <f t="shared" si="9"/>
        <v>0</v>
      </c>
      <c r="K80" s="2">
        <v>1578</v>
      </c>
      <c r="M80" s="1" t="s">
        <v>423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1401</v>
      </c>
      <c r="C81" s="1" t="s">
        <v>2464</v>
      </c>
      <c r="D81" s="1" t="str">
        <f t="shared" si="6"/>
        <v xml:space="preserve"> </v>
      </c>
      <c r="E81" s="1">
        <f t="shared" si="7"/>
        <v>0</v>
      </c>
      <c r="F81" s="2">
        <v>1490</v>
      </c>
      <c r="H81" s="1" t="s">
        <v>688</v>
      </c>
      <c r="I81" s="1" t="str">
        <f t="shared" si="8"/>
        <v xml:space="preserve"> </v>
      </c>
      <c r="J81" s="1">
        <f t="shared" si="9"/>
        <v>0</v>
      </c>
      <c r="K81" s="2">
        <v>1579</v>
      </c>
      <c r="M81" s="1" t="s">
        <v>1376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1402</v>
      </c>
      <c r="C82" s="1" t="s">
        <v>2194</v>
      </c>
      <c r="D82" s="1" t="str">
        <f t="shared" si="6"/>
        <v xml:space="preserve"> </v>
      </c>
      <c r="E82" s="1">
        <f t="shared" si="7"/>
        <v>0</v>
      </c>
      <c r="F82" s="2">
        <v>1491</v>
      </c>
      <c r="H82" s="1" t="s">
        <v>1327</v>
      </c>
      <c r="I82" s="1" t="str">
        <f t="shared" si="8"/>
        <v xml:space="preserve"> </v>
      </c>
      <c r="J82" s="1">
        <f t="shared" si="9"/>
        <v>0</v>
      </c>
      <c r="K82" s="2">
        <v>1580</v>
      </c>
      <c r="M82" s="1" t="s">
        <v>1464</v>
      </c>
      <c r="N82" s="1" t="str">
        <f t="shared" si="10"/>
        <v xml:space="preserve"> </v>
      </c>
      <c r="O82" s="1">
        <f t="shared" si="11"/>
        <v>0</v>
      </c>
    </row>
    <row r="83" spans="1:15" ht="14.25" customHeight="1">
      <c r="A83" s="2">
        <v>1403</v>
      </c>
      <c r="C83" s="1" t="s">
        <v>513</v>
      </c>
      <c r="D83" s="1" t="str">
        <f t="shared" si="6"/>
        <v xml:space="preserve"> </v>
      </c>
      <c r="E83" s="1">
        <f t="shared" si="7"/>
        <v>0</v>
      </c>
      <c r="F83" s="2">
        <v>1492</v>
      </c>
      <c r="H83" s="1" t="s">
        <v>1542</v>
      </c>
      <c r="I83" s="1" t="str">
        <f t="shared" si="8"/>
        <v xml:space="preserve"> </v>
      </c>
      <c r="J83" s="1">
        <f t="shared" si="9"/>
        <v>0</v>
      </c>
      <c r="K83" s="2">
        <v>1581</v>
      </c>
      <c r="M83" s="1" t="s">
        <v>2113</v>
      </c>
      <c r="N83" s="1" t="str">
        <f t="shared" si="10"/>
        <v xml:space="preserve"> </v>
      </c>
      <c r="O83" s="1">
        <f t="shared" si="11"/>
        <v>0</v>
      </c>
    </row>
    <row r="84" spans="1:15" ht="14.25" customHeight="1">
      <c r="A84" s="2">
        <v>1404</v>
      </c>
      <c r="C84" s="1" t="s">
        <v>178</v>
      </c>
      <c r="D84" s="1" t="str">
        <f t="shared" si="6"/>
        <v xml:space="preserve"> </v>
      </c>
      <c r="E84" s="1">
        <f t="shared" si="7"/>
        <v>0</v>
      </c>
      <c r="F84" s="2">
        <v>1493</v>
      </c>
      <c r="H84" s="1" t="s">
        <v>1334</v>
      </c>
      <c r="I84" s="1" t="str">
        <f t="shared" si="8"/>
        <v xml:space="preserve"> </v>
      </c>
      <c r="J84" s="1">
        <f t="shared" si="9"/>
        <v>0</v>
      </c>
      <c r="K84" s="2">
        <v>1582</v>
      </c>
      <c r="M84" s="1" t="s">
        <v>1931</v>
      </c>
      <c r="N84" s="1" t="str">
        <f t="shared" si="10"/>
        <v xml:space="preserve"> </v>
      </c>
      <c r="O84" s="1">
        <f t="shared" si="11"/>
        <v>0</v>
      </c>
    </row>
    <row r="85" spans="1:15" ht="14.25" customHeight="1">
      <c r="A85" s="2">
        <v>1405</v>
      </c>
      <c r="C85" s="1" t="s">
        <v>1030</v>
      </c>
      <c r="D85" s="1" t="str">
        <f t="shared" si="6"/>
        <v xml:space="preserve"> </v>
      </c>
      <c r="E85" s="1">
        <f t="shared" si="7"/>
        <v>0</v>
      </c>
      <c r="F85" s="2">
        <v>1494</v>
      </c>
      <c r="H85" s="1" t="s">
        <v>2491</v>
      </c>
      <c r="I85" s="1" t="str">
        <f t="shared" si="8"/>
        <v xml:space="preserve"> </v>
      </c>
      <c r="J85" s="1">
        <f t="shared" si="9"/>
        <v>0</v>
      </c>
      <c r="K85" s="2">
        <v>1583</v>
      </c>
      <c r="M85" s="1" t="s">
        <v>100</v>
      </c>
      <c r="N85" s="1" t="str">
        <f t="shared" si="10"/>
        <v xml:space="preserve"> </v>
      </c>
      <c r="O85" s="1">
        <f t="shared" si="11"/>
        <v>0</v>
      </c>
    </row>
    <row r="86" spans="1:15" ht="14.25" customHeight="1">
      <c r="A86" s="2">
        <v>1406</v>
      </c>
      <c r="C86" s="1" t="s">
        <v>2268</v>
      </c>
      <c r="D86" s="1" t="str">
        <f t="shared" si="6"/>
        <v xml:space="preserve"> </v>
      </c>
      <c r="E86" s="1">
        <f t="shared" si="7"/>
        <v>0</v>
      </c>
      <c r="F86" s="2">
        <v>1495</v>
      </c>
      <c r="H86" s="1" t="s">
        <v>1248</v>
      </c>
      <c r="I86" s="1" t="str">
        <f t="shared" si="8"/>
        <v xml:space="preserve"> </v>
      </c>
      <c r="J86" s="1">
        <f t="shared" si="9"/>
        <v>0</v>
      </c>
      <c r="K86" s="2">
        <v>1584</v>
      </c>
      <c r="M86" s="1" t="s">
        <v>2183</v>
      </c>
      <c r="N86" s="1" t="str">
        <f t="shared" si="10"/>
        <v xml:space="preserve"> </v>
      </c>
      <c r="O86" s="1">
        <f t="shared" si="11"/>
        <v>0</v>
      </c>
    </row>
    <row r="87" spans="1:15" ht="14.25" customHeight="1">
      <c r="A87" s="2">
        <v>1407</v>
      </c>
      <c r="C87" s="1" t="s">
        <v>1495</v>
      </c>
      <c r="D87" s="1" t="str">
        <f t="shared" si="6"/>
        <v xml:space="preserve"> </v>
      </c>
      <c r="E87" s="1">
        <f t="shared" si="7"/>
        <v>0</v>
      </c>
      <c r="F87" s="2">
        <v>1496</v>
      </c>
      <c r="H87" s="1" t="s">
        <v>408</v>
      </c>
      <c r="I87" s="1" t="str">
        <f t="shared" si="8"/>
        <v xml:space="preserve"> </v>
      </c>
      <c r="J87" s="1">
        <f t="shared" si="9"/>
        <v>0</v>
      </c>
      <c r="K87" s="2">
        <v>1585</v>
      </c>
      <c r="M87" s="1" t="s">
        <v>1557</v>
      </c>
      <c r="N87" s="1" t="str">
        <f t="shared" si="10"/>
        <v xml:space="preserve"> </v>
      </c>
      <c r="O87" s="1">
        <f t="shared" si="11"/>
        <v>0</v>
      </c>
    </row>
    <row r="88" spans="1:15" ht="14.25" customHeight="1">
      <c r="A88" s="2">
        <v>1408</v>
      </c>
      <c r="C88" s="1" t="s">
        <v>1476</v>
      </c>
      <c r="D88" s="1" t="str">
        <f t="shared" si="6"/>
        <v xml:space="preserve"> </v>
      </c>
      <c r="E88" s="1">
        <f t="shared" si="7"/>
        <v>0</v>
      </c>
      <c r="F88" s="2">
        <v>1497</v>
      </c>
      <c r="H88" s="1" t="s">
        <v>28</v>
      </c>
      <c r="I88" s="1" t="str">
        <f t="shared" si="8"/>
        <v xml:space="preserve"> </v>
      </c>
      <c r="J88" s="1">
        <f t="shared" si="9"/>
        <v>0</v>
      </c>
    </row>
    <row r="89" spans="1:15" ht="14.25" customHeight="1">
      <c r="A89" s="2">
        <v>1409</v>
      </c>
      <c r="C89" s="1" t="s">
        <v>1600</v>
      </c>
      <c r="D89" s="1" t="str">
        <f t="shared" si="6"/>
        <v xml:space="preserve"> </v>
      </c>
      <c r="E89" s="1">
        <f t="shared" si="7"/>
        <v>0</v>
      </c>
      <c r="F89" s="2">
        <v>1498</v>
      </c>
      <c r="H89" s="1" t="s">
        <v>140</v>
      </c>
      <c r="I89" s="1" t="str">
        <f t="shared" si="8"/>
        <v xml:space="preserve"> </v>
      </c>
      <c r="J89" s="1">
        <f t="shared" si="9"/>
        <v>0</v>
      </c>
    </row>
    <row r="90" spans="1:15" ht="14.25" customHeight="1">
      <c r="A90" s="2">
        <v>1410</v>
      </c>
      <c r="C90" s="1" t="s">
        <v>2161</v>
      </c>
      <c r="D90" s="1" t="str">
        <f t="shared" si="6"/>
        <v xml:space="preserve"> </v>
      </c>
      <c r="E90" s="1">
        <f t="shared" si="7"/>
        <v>0</v>
      </c>
      <c r="F90" s="2">
        <v>1499</v>
      </c>
      <c r="H90" s="1" t="s">
        <v>137</v>
      </c>
      <c r="I90" s="1" t="str">
        <f t="shared" si="8"/>
        <v xml:space="preserve"> </v>
      </c>
      <c r="J90" s="1">
        <f t="shared" si="9"/>
        <v>0</v>
      </c>
    </row>
    <row r="91" spans="1:15" ht="14.25" customHeight="1">
      <c r="A91" s="2">
        <v>1411</v>
      </c>
      <c r="C91" s="1" t="s">
        <v>501</v>
      </c>
      <c r="D91" s="1" t="str">
        <f t="shared" si="6"/>
        <v xml:space="preserve"> </v>
      </c>
      <c r="E91" s="1">
        <f t="shared" si="7"/>
        <v>0</v>
      </c>
      <c r="F91" s="2">
        <v>1500</v>
      </c>
      <c r="H91" s="1" t="s">
        <v>1404</v>
      </c>
      <c r="I91" s="1" t="str">
        <f t="shared" si="8"/>
        <v xml:space="preserve"> </v>
      </c>
      <c r="J91" s="1">
        <f t="shared" si="9"/>
        <v>0</v>
      </c>
    </row>
    <row r="92" spans="1:15" ht="14.25" customHeight="1">
      <c r="E92" s="1">
        <f>SUM(E3:E91)</f>
        <v>0</v>
      </c>
      <c r="J92" s="1">
        <f>SUM(J3:J91)</f>
        <v>0</v>
      </c>
      <c r="O92" s="1">
        <f>SUM(O3:O91)</f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57D1-5722-464F-8235-8C69E37C5CC0}">
  <dimension ref="A1:T92"/>
  <sheetViews>
    <sheetView workbookViewId="0"/>
  </sheetViews>
  <sheetFormatPr baseColWidth="10" defaultRowHeight="14.25" customHeight="1"/>
  <cols>
    <col min="1" max="1" width="6.1640625" style="2" customWidth="1"/>
    <col min="2" max="2" width="10.83203125" style="25"/>
    <col min="3" max="3" width="10.83203125" hidden="1" customWidth="1"/>
    <col min="5" max="5" width="0" hidden="1" customWidth="1"/>
    <col min="6" max="6" width="6.6640625" style="2" bestFit="1" customWidth="1"/>
    <col min="7" max="7" width="10.83203125" style="25"/>
    <col min="8" max="8" width="0" hidden="1" customWidth="1"/>
    <col min="10" max="10" width="0" hidden="1" customWidth="1"/>
    <col min="11" max="11" width="6.6640625" style="2" bestFit="1" customWidth="1"/>
    <col min="12" max="12" width="10.83203125" style="25"/>
    <col min="13" max="13" width="0" hidden="1" customWidth="1"/>
    <col min="15" max="15" width="0" hidden="1" customWidth="1"/>
    <col min="16" max="16" width="17.83203125" customWidth="1"/>
    <col min="17" max="17" width="21.6640625" customWidth="1"/>
  </cols>
  <sheetData>
    <row r="1" spans="1:20" ht="14.25" customHeight="1" thickBot="1">
      <c r="A1" s="15" t="s">
        <v>2680</v>
      </c>
      <c r="B1" s="16"/>
      <c r="C1" s="16"/>
      <c r="D1" s="16"/>
      <c r="E1" s="16"/>
      <c r="F1" s="18"/>
      <c r="G1" s="18"/>
      <c r="H1" s="16"/>
      <c r="I1" s="16"/>
      <c r="J1" s="16"/>
      <c r="K1" s="16"/>
      <c r="L1" s="16"/>
      <c r="M1" s="16"/>
      <c r="N1" s="18"/>
    </row>
    <row r="2" spans="1:20" ht="14.25" customHeight="1">
      <c r="A2" s="12" t="s">
        <v>2674</v>
      </c>
      <c r="B2" s="13" t="s">
        <v>2697</v>
      </c>
      <c r="C2" s="13" t="s">
        <v>2698</v>
      </c>
      <c r="D2" s="14" t="s">
        <v>2702</v>
      </c>
      <c r="E2" s="31"/>
      <c r="F2" s="12" t="s">
        <v>2674</v>
      </c>
      <c r="G2" s="13" t="s">
        <v>2697</v>
      </c>
      <c r="H2" s="13" t="s">
        <v>2672</v>
      </c>
      <c r="I2" s="14" t="s">
        <v>2702</v>
      </c>
      <c r="J2" s="31"/>
      <c r="K2" s="12" t="s">
        <v>2674</v>
      </c>
      <c r="L2" s="13" t="s">
        <v>2697</v>
      </c>
      <c r="M2" s="13" t="s">
        <v>2672</v>
      </c>
      <c r="N2" s="14" t="s">
        <v>2702</v>
      </c>
    </row>
    <row r="3" spans="1:20" ht="14.25" customHeight="1" thickBot="1">
      <c r="A3" s="2">
        <v>1586</v>
      </c>
      <c r="C3" s="1" t="s">
        <v>2023</v>
      </c>
      <c r="D3" s="1" t="str">
        <f>IF(B3=""," ",IF(B3=C3,"√","×"))</f>
        <v xml:space="preserve"> </v>
      </c>
      <c r="E3" s="1">
        <f>IF(D3="√",1,0)</f>
        <v>0</v>
      </c>
      <c r="F3" s="2">
        <v>1675</v>
      </c>
      <c r="H3" s="1" t="s">
        <v>2163</v>
      </c>
      <c r="I3" s="1" t="str">
        <f>IF(G3=""," ",IF(G3=H3,"√","×"))</f>
        <v xml:space="preserve"> </v>
      </c>
      <c r="J3" s="1">
        <f>IF(I3="√",1,0)</f>
        <v>0</v>
      </c>
      <c r="K3" s="2">
        <v>1764</v>
      </c>
      <c r="M3" s="1" t="s">
        <v>1366</v>
      </c>
      <c r="N3" s="1" t="str">
        <f>IF(L3=""," ",IF(L3=M3,"√","×"))</f>
        <v xml:space="preserve"> </v>
      </c>
      <c r="O3" s="1">
        <f>IF(N3="√",1,0)</f>
        <v>0</v>
      </c>
      <c r="P3" s="19" t="s">
        <v>2703</v>
      </c>
      <c r="Q3" s="20"/>
      <c r="R3" s="20"/>
      <c r="S3" s="20"/>
      <c r="T3" s="20"/>
    </row>
    <row r="4" spans="1:20" ht="14.25" customHeight="1">
      <c r="A4" s="2">
        <v>1587</v>
      </c>
      <c r="C4" s="1" t="s">
        <v>1633</v>
      </c>
      <c r="D4" s="1" t="str">
        <f t="shared" ref="D4:D67" si="0">IF(B4=""," ",IF(B4=C4,"√","×"))</f>
        <v xml:space="preserve"> </v>
      </c>
      <c r="E4" s="1">
        <f t="shared" ref="E4:E67" si="1">IF(D4="√",1,0)</f>
        <v>0</v>
      </c>
      <c r="F4" s="2">
        <v>1676</v>
      </c>
      <c r="G4" s="26"/>
      <c r="H4" s="1" t="s">
        <v>2509</v>
      </c>
      <c r="I4" s="1" t="str">
        <f>IF(G4=""," ",IF(OR(G4="socialise",G4="socialize"),"√","×"))</f>
        <v xml:space="preserve"> </v>
      </c>
      <c r="J4" s="1">
        <f t="shared" ref="J4:J67" si="2">IF(I4="√",1,0)</f>
        <v>0</v>
      </c>
      <c r="K4" s="2">
        <v>1765</v>
      </c>
      <c r="M4" s="1" t="s">
        <v>1007</v>
      </c>
      <c r="N4" s="1" t="str">
        <f t="shared" ref="N4:N66" si="3">IF(L4=""," ",IF(L4=M4,"√","×"))</f>
        <v xml:space="preserve"> </v>
      </c>
      <c r="O4" s="1">
        <f t="shared" ref="O4:O67" si="4">IF(N4="√",1,0)</f>
        <v>0</v>
      </c>
      <c r="P4" s="6" t="s">
        <v>2699</v>
      </c>
      <c r="Q4" s="7">
        <v>257</v>
      </c>
    </row>
    <row r="5" spans="1:20" ht="14.25" customHeight="1">
      <c r="A5" s="2">
        <v>1588</v>
      </c>
      <c r="C5" s="1" t="s">
        <v>107</v>
      </c>
      <c r="D5" s="1" t="str">
        <f t="shared" si="0"/>
        <v xml:space="preserve"> </v>
      </c>
      <c r="E5" s="1">
        <f t="shared" si="1"/>
        <v>0</v>
      </c>
      <c r="F5" s="2">
        <v>1677</v>
      </c>
      <c r="H5" s="1" t="s">
        <v>376</v>
      </c>
      <c r="I5" s="1" t="str">
        <f t="shared" ref="I5:I67" si="5">IF(G5=""," ",IF(G5=H5,"√","×"))</f>
        <v xml:space="preserve"> </v>
      </c>
      <c r="J5" s="1">
        <f t="shared" si="2"/>
        <v>0</v>
      </c>
      <c r="K5" s="2">
        <v>1766</v>
      </c>
      <c r="M5" s="1" t="s">
        <v>2087</v>
      </c>
      <c r="N5" s="1" t="str">
        <f t="shared" si="3"/>
        <v xml:space="preserve"> </v>
      </c>
      <c r="O5" s="1">
        <f t="shared" si="4"/>
        <v>0</v>
      </c>
      <c r="P5" s="8" t="s">
        <v>2700</v>
      </c>
      <c r="Q5" s="9">
        <f>$E$92+$J$92+$O$92</f>
        <v>0</v>
      </c>
    </row>
    <row r="6" spans="1:20" ht="14.25" customHeight="1" thickBot="1">
      <c r="A6" s="2">
        <v>1589</v>
      </c>
      <c r="C6" s="1" t="s">
        <v>452</v>
      </c>
      <c r="D6" s="1" t="str">
        <f t="shared" si="0"/>
        <v xml:space="preserve"> </v>
      </c>
      <c r="E6" s="1">
        <f t="shared" si="1"/>
        <v>0</v>
      </c>
      <c r="F6" s="2">
        <v>1678</v>
      </c>
      <c r="H6" s="1" t="s">
        <v>1820</v>
      </c>
      <c r="I6" s="1" t="str">
        <f t="shared" si="5"/>
        <v xml:space="preserve"> </v>
      </c>
      <c r="J6" s="1">
        <f t="shared" si="2"/>
        <v>0</v>
      </c>
      <c r="K6" s="2">
        <v>1767</v>
      </c>
      <c r="M6" s="1" t="s">
        <v>1379</v>
      </c>
      <c r="N6" s="1" t="str">
        <f t="shared" si="3"/>
        <v xml:space="preserve"> </v>
      </c>
      <c r="O6" s="1">
        <f t="shared" si="4"/>
        <v>0</v>
      </c>
      <c r="P6" s="10" t="s">
        <v>2701</v>
      </c>
      <c r="Q6" s="11">
        <f>Q5/Q4</f>
        <v>0</v>
      </c>
    </row>
    <row r="7" spans="1:20" ht="14.25" customHeight="1">
      <c r="A7" s="2">
        <v>1590</v>
      </c>
      <c r="C7" s="1" t="s">
        <v>2024</v>
      </c>
      <c r="D7" s="1" t="str">
        <f t="shared" si="0"/>
        <v xml:space="preserve"> </v>
      </c>
      <c r="E7" s="1">
        <f t="shared" si="1"/>
        <v>0</v>
      </c>
      <c r="F7" s="2">
        <v>1679</v>
      </c>
      <c r="H7" s="1" t="s">
        <v>1405</v>
      </c>
      <c r="I7" s="1" t="str">
        <f t="shared" si="5"/>
        <v xml:space="preserve"> </v>
      </c>
      <c r="J7" s="1">
        <f t="shared" si="2"/>
        <v>0</v>
      </c>
      <c r="K7" s="2">
        <v>1768</v>
      </c>
      <c r="M7" s="1" t="s">
        <v>462</v>
      </c>
      <c r="N7" s="1" t="str">
        <f t="shared" si="3"/>
        <v xml:space="preserve"> </v>
      </c>
      <c r="O7" s="1">
        <f t="shared" si="4"/>
        <v>0</v>
      </c>
    </row>
    <row r="8" spans="1:20" ht="14.25" customHeight="1">
      <c r="A8" s="2">
        <v>1591</v>
      </c>
      <c r="C8" s="1" t="s">
        <v>138</v>
      </c>
      <c r="D8" s="1" t="str">
        <f t="shared" si="0"/>
        <v xml:space="preserve"> </v>
      </c>
      <c r="E8" s="1">
        <f t="shared" si="1"/>
        <v>0</v>
      </c>
      <c r="F8" s="2">
        <v>1680</v>
      </c>
      <c r="H8" s="1" t="s">
        <v>2398</v>
      </c>
      <c r="I8" s="1" t="str">
        <f t="shared" si="5"/>
        <v xml:space="preserve"> </v>
      </c>
      <c r="J8" s="1">
        <f t="shared" si="2"/>
        <v>0</v>
      </c>
      <c r="K8" s="2">
        <v>1769</v>
      </c>
      <c r="M8" s="1" t="s">
        <v>1401</v>
      </c>
      <c r="N8" s="1" t="str">
        <f t="shared" si="3"/>
        <v xml:space="preserve"> </v>
      </c>
      <c r="O8" s="1">
        <f t="shared" si="4"/>
        <v>0</v>
      </c>
    </row>
    <row r="9" spans="1:20" ht="14.25" customHeight="1">
      <c r="A9" s="2">
        <v>1592</v>
      </c>
      <c r="C9" s="1" t="s">
        <v>2405</v>
      </c>
      <c r="D9" s="1" t="str">
        <f t="shared" si="0"/>
        <v xml:space="preserve"> </v>
      </c>
      <c r="E9" s="1">
        <f t="shared" si="1"/>
        <v>0</v>
      </c>
      <c r="F9" s="2">
        <v>1681</v>
      </c>
      <c r="H9" s="1" t="s">
        <v>1155</v>
      </c>
      <c r="I9" s="1" t="str">
        <f t="shared" si="5"/>
        <v xml:space="preserve"> </v>
      </c>
      <c r="J9" s="1">
        <f t="shared" si="2"/>
        <v>0</v>
      </c>
      <c r="K9" s="2">
        <v>1770</v>
      </c>
      <c r="M9" s="1" t="s">
        <v>2203</v>
      </c>
      <c r="N9" s="1" t="str">
        <f t="shared" si="3"/>
        <v xml:space="preserve"> </v>
      </c>
      <c r="O9" s="1">
        <f t="shared" si="4"/>
        <v>0</v>
      </c>
    </row>
    <row r="10" spans="1:20" ht="14.25" customHeight="1">
      <c r="A10" s="2">
        <v>1593</v>
      </c>
      <c r="C10" s="1" t="s">
        <v>1458</v>
      </c>
      <c r="D10" s="1" t="str">
        <f t="shared" si="0"/>
        <v xml:space="preserve"> </v>
      </c>
      <c r="E10" s="1">
        <f t="shared" si="1"/>
        <v>0</v>
      </c>
      <c r="F10" s="2">
        <v>1682</v>
      </c>
      <c r="H10" s="1" t="s">
        <v>478</v>
      </c>
      <c r="I10" s="1" t="str">
        <f t="shared" si="5"/>
        <v xml:space="preserve"> </v>
      </c>
      <c r="J10" s="1">
        <f t="shared" si="2"/>
        <v>0</v>
      </c>
      <c r="K10" s="2">
        <v>1771</v>
      </c>
      <c r="M10" s="1" t="s">
        <v>2525</v>
      </c>
      <c r="N10" s="1" t="str">
        <f t="shared" si="3"/>
        <v xml:space="preserve"> </v>
      </c>
      <c r="O10" s="1">
        <f t="shared" si="4"/>
        <v>0</v>
      </c>
    </row>
    <row r="11" spans="1:20" ht="14.25" customHeight="1">
      <c r="A11" s="2">
        <v>1594</v>
      </c>
      <c r="C11" s="1" t="s">
        <v>2181</v>
      </c>
      <c r="D11" s="1" t="str">
        <f t="shared" si="0"/>
        <v xml:space="preserve"> </v>
      </c>
      <c r="E11" s="1">
        <f t="shared" si="1"/>
        <v>0</v>
      </c>
      <c r="F11" s="2">
        <v>1683</v>
      </c>
      <c r="H11" s="1" t="s">
        <v>899</v>
      </c>
      <c r="I11" s="1" t="str">
        <f t="shared" si="5"/>
        <v xml:space="preserve"> </v>
      </c>
      <c r="J11" s="1">
        <f t="shared" si="2"/>
        <v>0</v>
      </c>
      <c r="K11" s="2">
        <v>1772</v>
      </c>
      <c r="M11" s="1" t="s">
        <v>2421</v>
      </c>
      <c r="N11" s="1" t="str">
        <f t="shared" si="3"/>
        <v xml:space="preserve"> </v>
      </c>
      <c r="O11" s="1">
        <f t="shared" si="4"/>
        <v>0</v>
      </c>
    </row>
    <row r="12" spans="1:20" ht="14.25" customHeight="1">
      <c r="A12" s="2">
        <v>1595</v>
      </c>
      <c r="C12" s="1" t="s">
        <v>1233</v>
      </c>
      <c r="D12" s="1" t="str">
        <f t="shared" si="0"/>
        <v xml:space="preserve"> </v>
      </c>
      <c r="E12" s="1">
        <f t="shared" si="1"/>
        <v>0</v>
      </c>
      <c r="F12" s="2">
        <v>1684</v>
      </c>
      <c r="H12" s="1" t="s">
        <v>1231</v>
      </c>
      <c r="I12" s="1" t="str">
        <f t="shared" si="5"/>
        <v xml:space="preserve"> </v>
      </c>
      <c r="J12" s="1">
        <f t="shared" si="2"/>
        <v>0</v>
      </c>
      <c r="K12" s="2">
        <v>1773</v>
      </c>
      <c r="M12" s="1" t="s">
        <v>1502</v>
      </c>
      <c r="N12" s="1" t="str">
        <f t="shared" si="3"/>
        <v xml:space="preserve"> </v>
      </c>
      <c r="O12" s="1">
        <f t="shared" si="4"/>
        <v>0</v>
      </c>
    </row>
    <row r="13" spans="1:20" ht="14.25" customHeight="1">
      <c r="A13" s="2">
        <v>1596</v>
      </c>
      <c r="C13" s="1" t="s">
        <v>2485</v>
      </c>
      <c r="D13" s="1" t="str">
        <f t="shared" si="0"/>
        <v xml:space="preserve"> </v>
      </c>
      <c r="E13" s="1">
        <f t="shared" si="1"/>
        <v>0</v>
      </c>
      <c r="F13" s="2">
        <v>1685</v>
      </c>
      <c r="H13" s="1" t="s">
        <v>1983</v>
      </c>
      <c r="I13" s="1" t="str">
        <f t="shared" si="5"/>
        <v xml:space="preserve"> </v>
      </c>
      <c r="J13" s="1">
        <f t="shared" si="2"/>
        <v>0</v>
      </c>
      <c r="K13" s="2">
        <v>1774</v>
      </c>
      <c r="M13" s="1" t="s">
        <v>1604</v>
      </c>
      <c r="N13" s="1" t="str">
        <f t="shared" si="3"/>
        <v xml:space="preserve"> </v>
      </c>
      <c r="O13" s="1">
        <f t="shared" si="4"/>
        <v>0</v>
      </c>
    </row>
    <row r="14" spans="1:20" ht="14.25" customHeight="1">
      <c r="A14" s="2">
        <v>1597</v>
      </c>
      <c r="C14" s="1" t="s">
        <v>1672</v>
      </c>
      <c r="D14" s="1" t="str">
        <f t="shared" si="0"/>
        <v xml:space="preserve"> </v>
      </c>
      <c r="E14" s="1">
        <f t="shared" si="1"/>
        <v>0</v>
      </c>
      <c r="F14" s="2">
        <v>1686</v>
      </c>
      <c r="H14" s="1" t="s">
        <v>2027</v>
      </c>
      <c r="I14" s="1" t="str">
        <f t="shared" si="5"/>
        <v xml:space="preserve"> </v>
      </c>
      <c r="J14" s="1">
        <f t="shared" si="2"/>
        <v>0</v>
      </c>
      <c r="K14" s="2">
        <v>1775</v>
      </c>
      <c r="M14" s="1" t="s">
        <v>2408</v>
      </c>
      <c r="N14" s="1" t="str">
        <f t="shared" si="3"/>
        <v xml:space="preserve"> </v>
      </c>
      <c r="O14" s="1">
        <f t="shared" si="4"/>
        <v>0</v>
      </c>
    </row>
    <row r="15" spans="1:20" ht="14.25" customHeight="1">
      <c r="A15" s="2">
        <v>1598</v>
      </c>
      <c r="C15" s="1" t="s">
        <v>1787</v>
      </c>
      <c r="D15" s="1" t="str">
        <f t="shared" si="0"/>
        <v xml:space="preserve"> </v>
      </c>
      <c r="E15" s="1">
        <f t="shared" si="1"/>
        <v>0</v>
      </c>
      <c r="F15" s="2">
        <v>1687</v>
      </c>
      <c r="H15" s="1" t="s">
        <v>2352</v>
      </c>
      <c r="I15" s="1" t="str">
        <f t="shared" si="5"/>
        <v xml:space="preserve"> </v>
      </c>
      <c r="J15" s="1">
        <f t="shared" si="2"/>
        <v>0</v>
      </c>
      <c r="K15" s="2">
        <v>1776</v>
      </c>
      <c r="M15" s="1" t="s">
        <v>1429</v>
      </c>
      <c r="N15" s="1" t="str">
        <f t="shared" si="3"/>
        <v xml:space="preserve"> </v>
      </c>
      <c r="O15" s="1">
        <f t="shared" si="4"/>
        <v>0</v>
      </c>
    </row>
    <row r="16" spans="1:20" ht="14.25" customHeight="1">
      <c r="A16" s="2">
        <v>1599</v>
      </c>
      <c r="C16" s="1" t="s">
        <v>1448</v>
      </c>
      <c r="D16" s="1" t="str">
        <f t="shared" si="0"/>
        <v xml:space="preserve"> </v>
      </c>
      <c r="E16" s="1">
        <f t="shared" si="1"/>
        <v>0</v>
      </c>
      <c r="F16" s="2">
        <v>1688</v>
      </c>
      <c r="H16" s="1" t="s">
        <v>2056</v>
      </c>
      <c r="I16" s="1" t="str">
        <f t="shared" si="5"/>
        <v xml:space="preserve"> </v>
      </c>
      <c r="J16" s="1">
        <f t="shared" si="2"/>
        <v>0</v>
      </c>
      <c r="K16" s="2">
        <v>1777</v>
      </c>
      <c r="M16" s="1" t="s">
        <v>2263</v>
      </c>
      <c r="N16" s="1" t="str">
        <f t="shared" si="3"/>
        <v xml:space="preserve"> </v>
      </c>
      <c r="O16" s="1">
        <f t="shared" si="4"/>
        <v>0</v>
      </c>
    </row>
    <row r="17" spans="1:15" ht="14.25" customHeight="1">
      <c r="A17" s="2">
        <v>1600</v>
      </c>
      <c r="C17" s="1" t="s">
        <v>2477</v>
      </c>
      <c r="D17" s="1" t="str">
        <f t="shared" si="0"/>
        <v xml:space="preserve"> </v>
      </c>
      <c r="E17" s="1">
        <f t="shared" si="1"/>
        <v>0</v>
      </c>
      <c r="F17" s="2">
        <v>1689</v>
      </c>
      <c r="H17" s="1" t="s">
        <v>1299</v>
      </c>
      <c r="I17" s="1" t="str">
        <f t="shared" si="5"/>
        <v xml:space="preserve"> </v>
      </c>
      <c r="J17" s="1">
        <f t="shared" si="2"/>
        <v>0</v>
      </c>
      <c r="K17" s="2">
        <v>1778</v>
      </c>
      <c r="M17" s="1" t="s">
        <v>1322</v>
      </c>
      <c r="N17" s="1" t="str">
        <f t="shared" si="3"/>
        <v xml:space="preserve"> </v>
      </c>
      <c r="O17" s="1">
        <f t="shared" si="4"/>
        <v>0</v>
      </c>
    </row>
    <row r="18" spans="1:15" ht="14.25" customHeight="1">
      <c r="A18" s="2">
        <v>1601</v>
      </c>
      <c r="C18" s="1" t="s">
        <v>2091</v>
      </c>
      <c r="D18" s="1" t="str">
        <f t="shared" si="0"/>
        <v xml:space="preserve"> </v>
      </c>
      <c r="E18" s="1">
        <f t="shared" si="1"/>
        <v>0</v>
      </c>
      <c r="F18" s="2">
        <v>1690</v>
      </c>
      <c r="H18" s="1" t="s">
        <v>2598</v>
      </c>
      <c r="I18" s="1" t="str">
        <f t="shared" si="5"/>
        <v xml:space="preserve"> </v>
      </c>
      <c r="J18" s="1">
        <f t="shared" si="2"/>
        <v>0</v>
      </c>
      <c r="K18" s="2">
        <v>1779</v>
      </c>
      <c r="M18" s="1" t="s">
        <v>1868</v>
      </c>
      <c r="N18" s="1" t="str">
        <f t="shared" si="3"/>
        <v xml:space="preserve"> </v>
      </c>
      <c r="O18" s="1">
        <f t="shared" si="4"/>
        <v>0</v>
      </c>
    </row>
    <row r="19" spans="1:15" ht="14.25" customHeight="1">
      <c r="A19" s="2">
        <v>1602</v>
      </c>
      <c r="C19" s="1" t="s">
        <v>1151</v>
      </c>
      <c r="D19" s="1" t="str">
        <f t="shared" si="0"/>
        <v xml:space="preserve"> </v>
      </c>
      <c r="E19" s="1">
        <f t="shared" si="1"/>
        <v>0</v>
      </c>
      <c r="F19" s="2">
        <v>1691</v>
      </c>
      <c r="H19" s="1" t="s">
        <v>844</v>
      </c>
      <c r="I19" s="1" t="str">
        <f t="shared" si="5"/>
        <v xml:space="preserve"> </v>
      </c>
      <c r="J19" s="1">
        <f t="shared" si="2"/>
        <v>0</v>
      </c>
      <c r="K19" s="2">
        <v>1780</v>
      </c>
      <c r="M19" s="1" t="s">
        <v>542</v>
      </c>
      <c r="N19" s="1" t="str">
        <f t="shared" si="3"/>
        <v xml:space="preserve"> </v>
      </c>
      <c r="O19" s="1">
        <f t="shared" si="4"/>
        <v>0</v>
      </c>
    </row>
    <row r="20" spans="1:15" ht="14.25" customHeight="1">
      <c r="A20" s="2">
        <v>1603</v>
      </c>
      <c r="C20" s="1" t="s">
        <v>1692</v>
      </c>
      <c r="D20" s="1" t="str">
        <f t="shared" si="0"/>
        <v xml:space="preserve"> </v>
      </c>
      <c r="E20" s="1">
        <f t="shared" si="1"/>
        <v>0</v>
      </c>
      <c r="F20" s="2">
        <v>1692</v>
      </c>
      <c r="H20" s="1" t="s">
        <v>1369</v>
      </c>
      <c r="I20" s="1" t="str">
        <f t="shared" si="5"/>
        <v xml:space="preserve"> </v>
      </c>
      <c r="J20" s="1">
        <f t="shared" si="2"/>
        <v>0</v>
      </c>
      <c r="K20" s="2">
        <v>1781</v>
      </c>
      <c r="M20" s="1" t="s">
        <v>1488</v>
      </c>
      <c r="N20" s="1" t="str">
        <f t="shared" si="3"/>
        <v xml:space="preserve"> </v>
      </c>
      <c r="O20" s="1">
        <f t="shared" si="4"/>
        <v>0</v>
      </c>
    </row>
    <row r="21" spans="1:15" ht="14.25" customHeight="1">
      <c r="A21" s="2">
        <v>1604</v>
      </c>
      <c r="C21" s="1" t="s">
        <v>812</v>
      </c>
      <c r="D21" s="1" t="str">
        <f t="shared" si="0"/>
        <v xml:space="preserve"> </v>
      </c>
      <c r="E21" s="1">
        <f t="shared" si="1"/>
        <v>0</v>
      </c>
      <c r="F21" s="2">
        <v>1693</v>
      </c>
      <c r="H21" s="1" t="s">
        <v>1057</v>
      </c>
      <c r="I21" s="1" t="str">
        <f t="shared" si="5"/>
        <v xml:space="preserve"> </v>
      </c>
      <c r="J21" s="1">
        <f t="shared" si="2"/>
        <v>0</v>
      </c>
      <c r="K21" s="2">
        <v>1782</v>
      </c>
      <c r="M21" s="1" t="s">
        <v>443</v>
      </c>
      <c r="N21" s="1" t="str">
        <f t="shared" si="3"/>
        <v xml:space="preserve"> </v>
      </c>
      <c r="O21" s="1">
        <f t="shared" si="4"/>
        <v>0</v>
      </c>
    </row>
    <row r="22" spans="1:15" ht="14.25" customHeight="1">
      <c r="A22" s="2">
        <v>1605</v>
      </c>
      <c r="C22" s="1" t="s">
        <v>515</v>
      </c>
      <c r="D22" s="1" t="str">
        <f>IF(B22=""," ",IF(OR(B22="rumour",B22="rumor"),"√","×"))</f>
        <v xml:space="preserve"> </v>
      </c>
      <c r="E22" s="1">
        <f t="shared" si="1"/>
        <v>0</v>
      </c>
      <c r="F22" s="2">
        <v>1694</v>
      </c>
      <c r="H22" s="1" t="s">
        <v>1520</v>
      </c>
      <c r="I22" s="1" t="str">
        <f t="shared" si="5"/>
        <v xml:space="preserve"> </v>
      </c>
      <c r="J22" s="1">
        <f t="shared" si="2"/>
        <v>0</v>
      </c>
      <c r="K22" s="2">
        <v>1783</v>
      </c>
      <c r="M22" s="1" t="s">
        <v>2440</v>
      </c>
      <c r="N22" s="1" t="str">
        <f t="shared" si="3"/>
        <v xml:space="preserve"> </v>
      </c>
      <c r="O22" s="1">
        <f t="shared" si="4"/>
        <v>0</v>
      </c>
    </row>
    <row r="23" spans="1:15" ht="14.25" customHeight="1">
      <c r="A23" s="2">
        <v>1606</v>
      </c>
      <c r="C23" s="1" t="s">
        <v>1810</v>
      </c>
      <c r="D23" s="1" t="str">
        <f t="shared" si="0"/>
        <v xml:space="preserve"> </v>
      </c>
      <c r="E23" s="1">
        <f t="shared" si="1"/>
        <v>0</v>
      </c>
      <c r="F23" s="2">
        <v>1695</v>
      </c>
      <c r="H23" s="1" t="s">
        <v>348</v>
      </c>
      <c r="I23" s="1" t="str">
        <f t="shared" si="5"/>
        <v xml:space="preserve"> </v>
      </c>
      <c r="J23" s="1">
        <f t="shared" si="2"/>
        <v>0</v>
      </c>
      <c r="K23" s="2">
        <v>1784</v>
      </c>
      <c r="M23" s="1" t="s">
        <v>2536</v>
      </c>
      <c r="N23" s="1" t="str">
        <f t="shared" si="3"/>
        <v xml:space="preserve"> </v>
      </c>
      <c r="O23" s="1">
        <f t="shared" si="4"/>
        <v>0</v>
      </c>
    </row>
    <row r="24" spans="1:15" ht="14.25" customHeight="1">
      <c r="A24" s="2">
        <v>1607</v>
      </c>
      <c r="C24" s="1" t="s">
        <v>2124</v>
      </c>
      <c r="D24" s="1" t="str">
        <f t="shared" si="0"/>
        <v xml:space="preserve"> </v>
      </c>
      <c r="E24" s="1">
        <f t="shared" si="1"/>
        <v>0</v>
      </c>
      <c r="F24" s="2">
        <v>1696</v>
      </c>
      <c r="H24" s="1" t="s">
        <v>68</v>
      </c>
      <c r="I24" s="1" t="str">
        <f t="shared" si="5"/>
        <v xml:space="preserve"> </v>
      </c>
      <c r="J24" s="1">
        <f t="shared" si="2"/>
        <v>0</v>
      </c>
      <c r="K24" s="2">
        <v>1785</v>
      </c>
      <c r="M24" s="1" t="s">
        <v>865</v>
      </c>
      <c r="N24" s="1" t="str">
        <f t="shared" si="3"/>
        <v xml:space="preserve"> </v>
      </c>
      <c r="O24" s="1">
        <f t="shared" si="4"/>
        <v>0</v>
      </c>
    </row>
    <row r="25" spans="1:15" ht="14.25" customHeight="1">
      <c r="A25" s="2">
        <v>1608</v>
      </c>
      <c r="C25" s="1" t="s">
        <v>2265</v>
      </c>
      <c r="D25" s="1" t="str">
        <f t="shared" si="0"/>
        <v xml:space="preserve"> </v>
      </c>
      <c r="E25" s="1">
        <f t="shared" si="1"/>
        <v>0</v>
      </c>
      <c r="F25" s="2">
        <v>1697</v>
      </c>
      <c r="H25" s="1" t="s">
        <v>2515</v>
      </c>
      <c r="I25" s="1" t="str">
        <f t="shared" si="5"/>
        <v xml:space="preserve"> </v>
      </c>
      <c r="J25" s="1">
        <f t="shared" si="2"/>
        <v>0</v>
      </c>
      <c r="K25" s="2">
        <v>1786</v>
      </c>
      <c r="M25" s="1" t="s">
        <v>2245</v>
      </c>
      <c r="N25" s="1" t="str">
        <f t="shared" si="3"/>
        <v xml:space="preserve"> </v>
      </c>
      <c r="O25" s="1">
        <f t="shared" si="4"/>
        <v>0</v>
      </c>
    </row>
    <row r="26" spans="1:15" ht="14.25" customHeight="1">
      <c r="A26" s="2">
        <v>1609</v>
      </c>
      <c r="C26" s="1" t="s">
        <v>902</v>
      </c>
      <c r="D26" s="1" t="str">
        <f t="shared" si="0"/>
        <v xml:space="preserve"> </v>
      </c>
      <c r="E26" s="1">
        <f t="shared" si="1"/>
        <v>0</v>
      </c>
      <c r="F26" s="2">
        <v>1698</v>
      </c>
      <c r="H26" s="1" t="s">
        <v>39</v>
      </c>
      <c r="I26" s="1" t="str">
        <f t="shared" si="5"/>
        <v xml:space="preserve"> </v>
      </c>
      <c r="J26" s="1">
        <f t="shared" si="2"/>
        <v>0</v>
      </c>
      <c r="K26" s="2">
        <v>1787</v>
      </c>
      <c r="M26" s="1" t="s">
        <v>2260</v>
      </c>
      <c r="N26" s="1" t="str">
        <f t="shared" si="3"/>
        <v xml:space="preserve"> </v>
      </c>
      <c r="O26" s="1">
        <f t="shared" si="4"/>
        <v>0</v>
      </c>
    </row>
    <row r="27" spans="1:15" ht="14.25" customHeight="1">
      <c r="A27" s="2">
        <v>1610</v>
      </c>
      <c r="C27" s="1" t="s">
        <v>1269</v>
      </c>
      <c r="D27" s="1" t="str">
        <f t="shared" si="0"/>
        <v xml:space="preserve"> </v>
      </c>
      <c r="E27" s="1">
        <f t="shared" si="1"/>
        <v>0</v>
      </c>
      <c r="F27" s="2">
        <v>1699</v>
      </c>
      <c r="H27" s="1" t="s">
        <v>2328</v>
      </c>
      <c r="I27" s="1" t="str">
        <f t="shared" si="5"/>
        <v xml:space="preserve"> </v>
      </c>
      <c r="J27" s="1">
        <f t="shared" si="2"/>
        <v>0</v>
      </c>
      <c r="K27" s="2">
        <v>1788</v>
      </c>
      <c r="M27" s="1" t="s">
        <v>2600</v>
      </c>
      <c r="N27" s="1" t="str">
        <f t="shared" si="3"/>
        <v xml:space="preserve"> </v>
      </c>
      <c r="O27" s="1">
        <f t="shared" si="4"/>
        <v>0</v>
      </c>
    </row>
    <row r="28" spans="1:15" ht="14.25" customHeight="1">
      <c r="A28" s="2">
        <v>1611</v>
      </c>
      <c r="C28" s="1" t="s">
        <v>540</v>
      </c>
      <c r="D28" s="1" t="str">
        <f t="shared" si="0"/>
        <v xml:space="preserve"> </v>
      </c>
      <c r="E28" s="1">
        <f t="shared" si="1"/>
        <v>0</v>
      </c>
      <c r="F28" s="2">
        <v>1700</v>
      </c>
      <c r="H28" s="1" t="s">
        <v>2121</v>
      </c>
      <c r="I28" s="1" t="str">
        <f t="shared" si="5"/>
        <v xml:space="preserve"> </v>
      </c>
      <c r="J28" s="1">
        <f t="shared" si="2"/>
        <v>0</v>
      </c>
      <c r="K28" s="2">
        <v>1789</v>
      </c>
      <c r="M28" s="1" t="s">
        <v>281</v>
      </c>
      <c r="N28" s="1" t="str">
        <f t="shared" si="3"/>
        <v xml:space="preserve"> </v>
      </c>
      <c r="O28" s="1">
        <f t="shared" si="4"/>
        <v>0</v>
      </c>
    </row>
    <row r="29" spans="1:15" ht="14.25" customHeight="1">
      <c r="A29" s="2">
        <v>1612</v>
      </c>
      <c r="C29" s="1" t="s">
        <v>509</v>
      </c>
      <c r="D29" s="1" t="str">
        <f t="shared" si="0"/>
        <v xml:space="preserve"> </v>
      </c>
      <c r="E29" s="1">
        <f t="shared" si="1"/>
        <v>0</v>
      </c>
      <c r="F29" s="2">
        <v>1701</v>
      </c>
      <c r="H29" s="1" t="s">
        <v>2545</v>
      </c>
      <c r="I29" s="1" t="str">
        <f t="shared" si="5"/>
        <v xml:space="preserve"> </v>
      </c>
      <c r="J29" s="1">
        <f t="shared" si="2"/>
        <v>0</v>
      </c>
      <c r="K29" s="2">
        <v>1790</v>
      </c>
      <c r="M29" s="1" t="s">
        <v>1858</v>
      </c>
      <c r="N29" s="1" t="str">
        <f t="shared" si="3"/>
        <v xml:space="preserve"> </v>
      </c>
      <c r="O29" s="1">
        <f t="shared" si="4"/>
        <v>0</v>
      </c>
    </row>
    <row r="30" spans="1:15" ht="14.25" customHeight="1">
      <c r="A30" s="2">
        <v>1613</v>
      </c>
      <c r="C30" s="1" t="s">
        <v>2432</v>
      </c>
      <c r="D30" s="1" t="str">
        <f t="shared" si="0"/>
        <v xml:space="preserve"> </v>
      </c>
      <c r="E30" s="1">
        <f t="shared" si="1"/>
        <v>0</v>
      </c>
      <c r="F30" s="2">
        <v>1702</v>
      </c>
      <c r="H30" s="1" t="s">
        <v>838</v>
      </c>
      <c r="I30" s="1" t="str">
        <f t="shared" si="5"/>
        <v xml:space="preserve"> </v>
      </c>
      <c r="J30" s="1">
        <f t="shared" si="2"/>
        <v>0</v>
      </c>
      <c r="K30" s="2">
        <v>1791</v>
      </c>
      <c r="M30" s="1" t="s">
        <v>657</v>
      </c>
      <c r="N30" s="1" t="str">
        <f t="shared" si="3"/>
        <v xml:space="preserve"> </v>
      </c>
      <c r="O30" s="1">
        <f t="shared" si="4"/>
        <v>0</v>
      </c>
    </row>
    <row r="31" spans="1:15" ht="14.25" customHeight="1">
      <c r="A31" s="2">
        <v>1614</v>
      </c>
      <c r="C31" s="1" t="s">
        <v>2230</v>
      </c>
      <c r="D31" s="1" t="str">
        <f t="shared" si="0"/>
        <v xml:space="preserve"> </v>
      </c>
      <c r="E31" s="1">
        <f t="shared" si="1"/>
        <v>0</v>
      </c>
      <c r="F31" s="2">
        <v>1703</v>
      </c>
      <c r="H31" s="1" t="s">
        <v>431</v>
      </c>
      <c r="I31" s="1" t="str">
        <f t="shared" si="5"/>
        <v xml:space="preserve"> </v>
      </c>
      <c r="J31" s="1">
        <f t="shared" si="2"/>
        <v>0</v>
      </c>
      <c r="K31" s="2">
        <v>1792</v>
      </c>
      <c r="M31" s="1" t="s">
        <v>2386</v>
      </c>
      <c r="N31" s="1" t="str">
        <f t="shared" si="3"/>
        <v xml:space="preserve"> </v>
      </c>
      <c r="O31" s="1">
        <f t="shared" si="4"/>
        <v>0</v>
      </c>
    </row>
    <row r="32" spans="1:15" ht="14.25" customHeight="1">
      <c r="A32" s="2">
        <v>1615</v>
      </c>
      <c r="C32" s="1" t="s">
        <v>2534</v>
      </c>
      <c r="D32" s="1" t="str">
        <f t="shared" si="0"/>
        <v xml:space="preserve"> </v>
      </c>
      <c r="E32" s="1">
        <f t="shared" si="1"/>
        <v>0</v>
      </c>
      <c r="F32" s="2">
        <v>1704</v>
      </c>
      <c r="H32" s="1" t="s">
        <v>2384</v>
      </c>
      <c r="I32" s="1" t="str">
        <f t="shared" si="5"/>
        <v xml:space="preserve"> </v>
      </c>
      <c r="J32" s="1">
        <f t="shared" si="2"/>
        <v>0</v>
      </c>
      <c r="K32" s="2">
        <v>1793</v>
      </c>
      <c r="M32" s="1" t="s">
        <v>2314</v>
      </c>
      <c r="N32" s="1" t="str">
        <f t="shared" si="3"/>
        <v xml:space="preserve"> </v>
      </c>
      <c r="O32" s="1">
        <f t="shared" si="4"/>
        <v>0</v>
      </c>
    </row>
    <row r="33" spans="1:15" ht="14.25" customHeight="1">
      <c r="A33" s="2">
        <v>1616</v>
      </c>
      <c r="C33" s="1" t="s">
        <v>2422</v>
      </c>
      <c r="D33" s="1" t="str">
        <f t="shared" si="0"/>
        <v xml:space="preserve"> </v>
      </c>
      <c r="E33" s="1">
        <f t="shared" si="1"/>
        <v>0</v>
      </c>
      <c r="F33" s="2">
        <v>1705</v>
      </c>
      <c r="H33" s="1" t="s">
        <v>802</v>
      </c>
      <c r="I33" s="1" t="str">
        <f t="shared" si="5"/>
        <v xml:space="preserve"> </v>
      </c>
      <c r="J33" s="1">
        <f t="shared" si="2"/>
        <v>0</v>
      </c>
      <c r="K33" s="2">
        <v>1794</v>
      </c>
      <c r="M33" s="1" t="s">
        <v>2418</v>
      </c>
      <c r="N33" s="1" t="str">
        <f t="shared" si="3"/>
        <v xml:space="preserve"> </v>
      </c>
      <c r="O33" s="1">
        <f t="shared" si="4"/>
        <v>0</v>
      </c>
    </row>
    <row r="34" spans="1:15" ht="14.25" customHeight="1">
      <c r="A34" s="2">
        <v>1617</v>
      </c>
      <c r="C34" s="1" t="s">
        <v>2238</v>
      </c>
      <c r="D34" s="1" t="str">
        <f t="shared" si="0"/>
        <v xml:space="preserve"> </v>
      </c>
      <c r="E34" s="1">
        <f t="shared" si="1"/>
        <v>0</v>
      </c>
      <c r="F34" s="2">
        <v>1706</v>
      </c>
      <c r="H34" s="1" t="s">
        <v>2381</v>
      </c>
      <c r="I34" s="1" t="str">
        <f t="shared" si="5"/>
        <v xml:space="preserve"> </v>
      </c>
      <c r="J34" s="1">
        <f t="shared" si="2"/>
        <v>0</v>
      </c>
      <c r="K34" s="2">
        <v>1795</v>
      </c>
      <c r="M34" s="1" t="s">
        <v>916</v>
      </c>
      <c r="N34" s="1" t="str">
        <f t="shared" si="3"/>
        <v xml:space="preserve"> </v>
      </c>
      <c r="O34" s="1">
        <f t="shared" si="4"/>
        <v>0</v>
      </c>
    </row>
    <row r="35" spans="1:15" ht="14.25" customHeight="1">
      <c r="A35" s="2">
        <v>1618</v>
      </c>
      <c r="C35" s="1" t="s">
        <v>160</v>
      </c>
      <c r="D35" s="1" t="str">
        <f t="shared" si="0"/>
        <v xml:space="preserve"> </v>
      </c>
      <c r="E35" s="1">
        <f t="shared" si="1"/>
        <v>0</v>
      </c>
      <c r="F35" s="2">
        <v>1707</v>
      </c>
      <c r="H35" s="1" t="s">
        <v>1943</v>
      </c>
      <c r="I35" s="1" t="str">
        <f t="shared" si="5"/>
        <v xml:space="preserve"> </v>
      </c>
      <c r="J35" s="1">
        <f t="shared" si="2"/>
        <v>0</v>
      </c>
      <c r="K35" s="2">
        <v>1796</v>
      </c>
      <c r="M35" s="1" t="s">
        <v>1599</v>
      </c>
      <c r="N35" s="1" t="str">
        <f t="shared" si="3"/>
        <v xml:space="preserve"> </v>
      </c>
      <c r="O35" s="1">
        <f t="shared" si="4"/>
        <v>0</v>
      </c>
    </row>
    <row r="36" spans="1:15" ht="14.25" customHeight="1">
      <c r="A36" s="2">
        <v>1619</v>
      </c>
      <c r="C36" s="1" t="s">
        <v>2442</v>
      </c>
      <c r="D36" s="1" t="str">
        <f t="shared" si="0"/>
        <v xml:space="preserve"> </v>
      </c>
      <c r="E36" s="1">
        <f t="shared" si="1"/>
        <v>0</v>
      </c>
      <c r="F36" s="2">
        <v>1708</v>
      </c>
      <c r="H36" s="1" t="s">
        <v>94</v>
      </c>
      <c r="I36" s="1" t="str">
        <f t="shared" si="5"/>
        <v xml:space="preserve"> </v>
      </c>
      <c r="J36" s="1">
        <f t="shared" si="2"/>
        <v>0</v>
      </c>
      <c r="K36" s="2">
        <v>1797</v>
      </c>
      <c r="M36" s="1" t="s">
        <v>1831</v>
      </c>
      <c r="N36" s="1" t="str">
        <f t="shared" si="3"/>
        <v xml:space="preserve"> </v>
      </c>
      <c r="O36" s="1">
        <f t="shared" si="4"/>
        <v>0</v>
      </c>
    </row>
    <row r="37" spans="1:15" ht="14.25" customHeight="1">
      <c r="A37" s="2">
        <v>1620</v>
      </c>
      <c r="C37" s="1" t="s">
        <v>2493</v>
      </c>
      <c r="D37" s="1" t="str">
        <f t="shared" si="0"/>
        <v xml:space="preserve"> </v>
      </c>
      <c r="E37" s="1">
        <f t="shared" si="1"/>
        <v>0</v>
      </c>
      <c r="F37" s="2">
        <v>1709</v>
      </c>
      <c r="H37" s="1" t="s">
        <v>67</v>
      </c>
      <c r="I37" s="1" t="str">
        <f t="shared" si="5"/>
        <v xml:space="preserve"> </v>
      </c>
      <c r="J37" s="1">
        <f t="shared" si="2"/>
        <v>0</v>
      </c>
      <c r="K37" s="2">
        <v>1798</v>
      </c>
      <c r="M37" s="1" t="s">
        <v>2166</v>
      </c>
      <c r="N37" s="1" t="str">
        <f t="shared" si="3"/>
        <v xml:space="preserve"> </v>
      </c>
      <c r="O37" s="1">
        <f t="shared" si="4"/>
        <v>0</v>
      </c>
    </row>
    <row r="38" spans="1:15" ht="14.25" customHeight="1">
      <c r="A38" s="2">
        <v>1621</v>
      </c>
      <c r="C38" s="1" t="s">
        <v>2211</v>
      </c>
      <c r="D38" s="1" t="str">
        <f t="shared" si="0"/>
        <v xml:space="preserve"> </v>
      </c>
      <c r="E38" s="1">
        <f t="shared" si="1"/>
        <v>0</v>
      </c>
      <c r="F38" s="2">
        <v>1710</v>
      </c>
      <c r="H38" s="1" t="s">
        <v>2366</v>
      </c>
      <c r="I38" s="1" t="str">
        <f t="shared" si="5"/>
        <v xml:space="preserve"> </v>
      </c>
      <c r="J38" s="1">
        <f t="shared" si="2"/>
        <v>0</v>
      </c>
      <c r="K38" s="2">
        <v>1799</v>
      </c>
      <c r="M38" s="1" t="s">
        <v>2244</v>
      </c>
      <c r="N38" s="1" t="str">
        <f t="shared" si="3"/>
        <v xml:space="preserve"> </v>
      </c>
      <c r="O38" s="1">
        <f t="shared" si="4"/>
        <v>0</v>
      </c>
    </row>
    <row r="39" spans="1:15" ht="14.25" customHeight="1">
      <c r="A39" s="2">
        <v>1622</v>
      </c>
      <c r="C39" s="1" t="s">
        <v>805</v>
      </c>
      <c r="D39" s="1" t="str">
        <f t="shared" si="0"/>
        <v xml:space="preserve"> </v>
      </c>
      <c r="E39" s="1">
        <f t="shared" si="1"/>
        <v>0</v>
      </c>
      <c r="F39" s="2">
        <v>1711</v>
      </c>
      <c r="H39" s="1" t="s">
        <v>2336</v>
      </c>
      <c r="I39" s="1" t="str">
        <f t="shared" si="5"/>
        <v xml:space="preserve"> </v>
      </c>
      <c r="J39" s="1">
        <f t="shared" si="2"/>
        <v>0</v>
      </c>
      <c r="K39" s="2">
        <v>1800</v>
      </c>
      <c r="M39" s="1" t="s">
        <v>1258</v>
      </c>
      <c r="N39" s="1" t="str">
        <f t="shared" si="3"/>
        <v xml:space="preserve"> </v>
      </c>
      <c r="O39" s="1">
        <f t="shared" si="4"/>
        <v>0</v>
      </c>
    </row>
    <row r="40" spans="1:15" ht="14.25" customHeight="1">
      <c r="A40" s="2">
        <v>1623</v>
      </c>
      <c r="C40" s="1" t="s">
        <v>1623</v>
      </c>
      <c r="D40" s="1" t="str">
        <f t="shared" si="0"/>
        <v xml:space="preserve"> </v>
      </c>
      <c r="E40" s="1">
        <f t="shared" si="1"/>
        <v>0</v>
      </c>
      <c r="F40" s="2">
        <v>1712</v>
      </c>
      <c r="H40" s="1" t="s">
        <v>1050</v>
      </c>
      <c r="I40" s="1" t="str">
        <f t="shared" si="5"/>
        <v xml:space="preserve"> </v>
      </c>
      <c r="J40" s="1">
        <f t="shared" si="2"/>
        <v>0</v>
      </c>
      <c r="K40" s="2">
        <v>1801</v>
      </c>
      <c r="M40" s="1" t="s">
        <v>1169</v>
      </c>
      <c r="N40" s="1" t="str">
        <f t="shared" si="3"/>
        <v xml:space="preserve"> </v>
      </c>
      <c r="O40" s="1">
        <f t="shared" si="4"/>
        <v>0</v>
      </c>
    </row>
    <row r="41" spans="1:15" ht="14.25" customHeight="1">
      <c r="A41" s="2">
        <v>1624</v>
      </c>
      <c r="C41" s="1" t="s">
        <v>1903</v>
      </c>
      <c r="D41" s="1" t="str">
        <f t="shared" si="0"/>
        <v xml:space="preserve"> </v>
      </c>
      <c r="E41" s="1">
        <f t="shared" si="1"/>
        <v>0</v>
      </c>
      <c r="F41" s="2">
        <v>1713</v>
      </c>
      <c r="H41" s="1" t="s">
        <v>2441</v>
      </c>
      <c r="I41" s="1" t="str">
        <f t="shared" si="5"/>
        <v xml:space="preserve"> </v>
      </c>
      <c r="J41" s="1">
        <f t="shared" si="2"/>
        <v>0</v>
      </c>
      <c r="K41" s="2">
        <v>1802</v>
      </c>
      <c r="M41" s="1" t="s">
        <v>2227</v>
      </c>
      <c r="N41" s="1" t="str">
        <f t="shared" si="3"/>
        <v xml:space="preserve"> </v>
      </c>
      <c r="O41" s="1">
        <f t="shared" si="4"/>
        <v>0</v>
      </c>
    </row>
    <row r="42" spans="1:15" ht="14.25" customHeight="1">
      <c r="A42" s="2">
        <v>1625</v>
      </c>
      <c r="C42" s="1" t="s">
        <v>2136</v>
      </c>
      <c r="D42" s="1" t="str">
        <f t="shared" si="0"/>
        <v xml:space="preserve"> </v>
      </c>
      <c r="E42" s="1">
        <f t="shared" si="1"/>
        <v>0</v>
      </c>
      <c r="F42" s="2">
        <v>1714</v>
      </c>
      <c r="H42" s="1" t="s">
        <v>2327</v>
      </c>
      <c r="I42" s="1" t="str">
        <f t="shared" si="5"/>
        <v xml:space="preserve"> </v>
      </c>
      <c r="J42" s="1">
        <f t="shared" si="2"/>
        <v>0</v>
      </c>
      <c r="K42" s="2">
        <v>1803</v>
      </c>
      <c r="M42" s="1" t="s">
        <v>2321</v>
      </c>
      <c r="N42" s="1" t="str">
        <f t="shared" si="3"/>
        <v xml:space="preserve"> </v>
      </c>
      <c r="O42" s="1">
        <f t="shared" si="4"/>
        <v>0</v>
      </c>
    </row>
    <row r="43" spans="1:15" ht="14.25" customHeight="1">
      <c r="A43" s="2">
        <v>1626</v>
      </c>
      <c r="C43" s="1" t="s">
        <v>1736</v>
      </c>
      <c r="D43" s="1" t="str">
        <f t="shared" si="0"/>
        <v xml:space="preserve"> </v>
      </c>
      <c r="E43" s="1">
        <f t="shared" si="1"/>
        <v>0</v>
      </c>
      <c r="F43" s="2">
        <v>1715</v>
      </c>
      <c r="H43" s="1" t="s">
        <v>877</v>
      </c>
      <c r="I43" s="1" t="str">
        <f t="shared" si="5"/>
        <v xml:space="preserve"> </v>
      </c>
      <c r="J43" s="1">
        <f t="shared" si="2"/>
        <v>0</v>
      </c>
      <c r="K43" s="2">
        <v>1804</v>
      </c>
      <c r="M43" s="1" t="s">
        <v>2054</v>
      </c>
      <c r="N43" s="1" t="str">
        <f t="shared" si="3"/>
        <v xml:space="preserve"> </v>
      </c>
      <c r="O43" s="1">
        <f t="shared" si="4"/>
        <v>0</v>
      </c>
    </row>
    <row r="44" spans="1:15" ht="14.25" customHeight="1">
      <c r="A44" s="2">
        <v>1627</v>
      </c>
      <c r="C44" s="1" t="s">
        <v>2170</v>
      </c>
      <c r="D44" s="1" t="str">
        <f t="shared" si="0"/>
        <v xml:space="preserve"> </v>
      </c>
      <c r="E44" s="1">
        <f t="shared" si="1"/>
        <v>0</v>
      </c>
      <c r="F44" s="2">
        <v>1716</v>
      </c>
      <c r="H44" s="1" t="s">
        <v>1922</v>
      </c>
      <c r="I44" s="1" t="str">
        <f t="shared" si="5"/>
        <v xml:space="preserve"> </v>
      </c>
      <c r="J44" s="1">
        <f t="shared" si="2"/>
        <v>0</v>
      </c>
      <c r="K44" s="2">
        <v>1805</v>
      </c>
      <c r="M44" s="1" t="s">
        <v>2454</v>
      </c>
      <c r="N44" s="1" t="str">
        <f t="shared" si="3"/>
        <v xml:space="preserve"> </v>
      </c>
      <c r="O44" s="1">
        <f t="shared" si="4"/>
        <v>0</v>
      </c>
    </row>
    <row r="45" spans="1:15" ht="14.25" customHeight="1">
      <c r="A45" s="2">
        <v>1628</v>
      </c>
      <c r="C45" s="1" t="s">
        <v>2374</v>
      </c>
      <c r="D45" s="1" t="str">
        <f t="shared" si="0"/>
        <v xml:space="preserve"> </v>
      </c>
      <c r="E45" s="1">
        <f t="shared" si="1"/>
        <v>0</v>
      </c>
      <c r="F45" s="2">
        <v>1717</v>
      </c>
      <c r="H45" s="1" t="s">
        <v>1441</v>
      </c>
      <c r="I45" s="1" t="str">
        <f t="shared" si="5"/>
        <v xml:space="preserve"> </v>
      </c>
      <c r="J45" s="1">
        <f t="shared" si="2"/>
        <v>0</v>
      </c>
      <c r="K45" s="2">
        <v>1806</v>
      </c>
      <c r="M45" s="1" t="s">
        <v>2228</v>
      </c>
      <c r="N45" s="1" t="str">
        <f t="shared" si="3"/>
        <v xml:space="preserve"> </v>
      </c>
      <c r="O45" s="1">
        <f t="shared" si="4"/>
        <v>0</v>
      </c>
    </row>
    <row r="46" spans="1:15" ht="14.25" customHeight="1">
      <c r="A46" s="2">
        <v>1629</v>
      </c>
      <c r="C46" s="1" t="s">
        <v>1624</v>
      </c>
      <c r="D46" s="1" t="str">
        <f t="shared" si="0"/>
        <v xml:space="preserve"> </v>
      </c>
      <c r="E46" s="1">
        <f t="shared" si="1"/>
        <v>0</v>
      </c>
      <c r="F46" s="2">
        <v>1718</v>
      </c>
      <c r="H46" s="1" t="s">
        <v>938</v>
      </c>
      <c r="I46" s="1" t="str">
        <f t="shared" si="5"/>
        <v xml:space="preserve"> </v>
      </c>
      <c r="J46" s="1">
        <f t="shared" si="2"/>
        <v>0</v>
      </c>
      <c r="K46" s="2">
        <v>1807</v>
      </c>
      <c r="M46" s="1" t="s">
        <v>753</v>
      </c>
      <c r="N46" s="1" t="str">
        <f t="shared" si="3"/>
        <v xml:space="preserve"> </v>
      </c>
      <c r="O46" s="1">
        <f t="shared" si="4"/>
        <v>0</v>
      </c>
    </row>
    <row r="47" spans="1:15" ht="14.25" customHeight="1">
      <c r="A47" s="2">
        <v>1630</v>
      </c>
      <c r="C47" s="1" t="s">
        <v>1325</v>
      </c>
      <c r="D47" s="1" t="str">
        <f t="shared" si="0"/>
        <v xml:space="preserve"> </v>
      </c>
      <c r="E47" s="1">
        <f t="shared" si="1"/>
        <v>0</v>
      </c>
      <c r="F47" s="2">
        <v>1719</v>
      </c>
      <c r="H47" s="1" t="s">
        <v>1249</v>
      </c>
      <c r="I47" s="1" t="str">
        <f t="shared" si="5"/>
        <v xml:space="preserve"> </v>
      </c>
      <c r="J47" s="1">
        <f t="shared" si="2"/>
        <v>0</v>
      </c>
      <c r="K47" s="2">
        <v>1808</v>
      </c>
      <c r="M47" s="1" t="s">
        <v>2191</v>
      </c>
      <c r="N47" s="1" t="str">
        <f t="shared" si="3"/>
        <v xml:space="preserve"> </v>
      </c>
      <c r="O47" s="1">
        <f t="shared" si="4"/>
        <v>0</v>
      </c>
    </row>
    <row r="48" spans="1:15" ht="14.25" customHeight="1">
      <c r="A48" s="2">
        <v>1631</v>
      </c>
      <c r="C48" s="1" t="s">
        <v>1466</v>
      </c>
      <c r="D48" s="1" t="str">
        <f t="shared" si="0"/>
        <v xml:space="preserve"> </v>
      </c>
      <c r="E48" s="1">
        <f t="shared" si="1"/>
        <v>0</v>
      </c>
      <c r="F48" s="2">
        <v>1720</v>
      </c>
      <c r="H48" s="1" t="s">
        <v>1620</v>
      </c>
      <c r="I48" s="1" t="str">
        <f t="shared" si="5"/>
        <v xml:space="preserve"> </v>
      </c>
      <c r="J48" s="1">
        <f t="shared" si="2"/>
        <v>0</v>
      </c>
      <c r="K48" s="2">
        <v>1809</v>
      </c>
      <c r="M48" s="1" t="s">
        <v>2184</v>
      </c>
      <c r="N48" s="1" t="str">
        <f t="shared" si="3"/>
        <v xml:space="preserve"> </v>
      </c>
      <c r="O48" s="1">
        <f t="shared" si="4"/>
        <v>0</v>
      </c>
    </row>
    <row r="49" spans="1:15" ht="14.25" customHeight="1">
      <c r="A49" s="2">
        <v>1632</v>
      </c>
      <c r="C49" s="1" t="s">
        <v>787</v>
      </c>
      <c r="D49" s="1" t="str">
        <f t="shared" si="0"/>
        <v xml:space="preserve"> </v>
      </c>
      <c r="E49" s="1">
        <f t="shared" si="1"/>
        <v>0</v>
      </c>
      <c r="F49" s="2">
        <v>1721</v>
      </c>
      <c r="G49" s="26"/>
      <c r="H49" s="1" t="s">
        <v>2602</v>
      </c>
      <c r="I49" s="1" t="str">
        <f>IF(G49=""," ",IF(OR(G49="summarise",G49="summarize"),"√","×"))</f>
        <v xml:space="preserve"> </v>
      </c>
      <c r="J49" s="1">
        <f t="shared" si="2"/>
        <v>0</v>
      </c>
      <c r="K49" s="2">
        <v>1810</v>
      </c>
      <c r="M49" s="1" t="s">
        <v>1279</v>
      </c>
      <c r="N49" s="1" t="str">
        <f t="shared" si="3"/>
        <v xml:space="preserve"> </v>
      </c>
      <c r="O49" s="1">
        <f t="shared" si="4"/>
        <v>0</v>
      </c>
    </row>
    <row r="50" spans="1:15" ht="14.25" customHeight="1">
      <c r="A50" s="2">
        <v>1633</v>
      </c>
      <c r="C50" s="1" t="s">
        <v>1480</v>
      </c>
      <c r="D50" s="1" t="str">
        <f t="shared" si="0"/>
        <v xml:space="preserve"> </v>
      </c>
      <c r="E50" s="1">
        <f t="shared" si="1"/>
        <v>0</v>
      </c>
      <c r="F50" s="2">
        <v>1722</v>
      </c>
      <c r="H50" s="1" t="s">
        <v>2591</v>
      </c>
      <c r="I50" s="1" t="str">
        <f t="shared" si="5"/>
        <v xml:space="preserve"> </v>
      </c>
      <c r="J50" s="1">
        <f t="shared" si="2"/>
        <v>0</v>
      </c>
      <c r="K50" s="2">
        <v>1811</v>
      </c>
      <c r="M50" s="1" t="s">
        <v>1578</v>
      </c>
      <c r="N50" s="1" t="str">
        <f t="shared" si="3"/>
        <v xml:space="preserve"> </v>
      </c>
      <c r="O50" s="1">
        <f t="shared" si="4"/>
        <v>0</v>
      </c>
    </row>
    <row r="51" spans="1:15" ht="14.25" customHeight="1">
      <c r="A51" s="2">
        <v>1634</v>
      </c>
      <c r="C51" s="1" t="s">
        <v>124</v>
      </c>
      <c r="D51" s="1" t="str">
        <f t="shared" si="0"/>
        <v xml:space="preserve"> </v>
      </c>
      <c r="E51" s="1">
        <f t="shared" si="1"/>
        <v>0</v>
      </c>
      <c r="F51" s="2">
        <v>1723</v>
      </c>
      <c r="H51" s="1" t="s">
        <v>2218</v>
      </c>
      <c r="I51" s="1" t="str">
        <f t="shared" si="5"/>
        <v xml:space="preserve"> </v>
      </c>
      <c r="J51" s="1">
        <f t="shared" si="2"/>
        <v>0</v>
      </c>
      <c r="K51" s="2">
        <v>1812</v>
      </c>
      <c r="M51" s="1" t="s">
        <v>1992</v>
      </c>
      <c r="N51" s="1" t="str">
        <f t="shared" si="3"/>
        <v xml:space="preserve"> </v>
      </c>
      <c r="O51" s="1">
        <f t="shared" si="4"/>
        <v>0</v>
      </c>
    </row>
    <row r="52" spans="1:15" ht="14.25" customHeight="1">
      <c r="A52" s="2">
        <v>1635</v>
      </c>
      <c r="C52" s="1" t="s">
        <v>1164</v>
      </c>
      <c r="D52" s="1" t="str">
        <f t="shared" si="0"/>
        <v xml:space="preserve"> </v>
      </c>
      <c r="E52" s="1">
        <f t="shared" si="1"/>
        <v>0</v>
      </c>
      <c r="F52" s="2">
        <v>1724</v>
      </c>
      <c r="H52" s="1" t="s">
        <v>729</v>
      </c>
      <c r="I52" s="1" t="str">
        <f t="shared" si="5"/>
        <v xml:space="preserve"> </v>
      </c>
      <c r="J52" s="1">
        <f t="shared" si="2"/>
        <v>0</v>
      </c>
      <c r="K52" s="2">
        <v>1813</v>
      </c>
      <c r="M52" s="1" t="s">
        <v>1828</v>
      </c>
      <c r="N52" s="1" t="str">
        <f t="shared" si="3"/>
        <v xml:space="preserve"> </v>
      </c>
      <c r="O52" s="1">
        <f t="shared" si="4"/>
        <v>0</v>
      </c>
    </row>
    <row r="53" spans="1:15" ht="14.25" customHeight="1">
      <c r="A53" s="2">
        <v>1636</v>
      </c>
      <c r="C53" s="1" t="s">
        <v>1005</v>
      </c>
      <c r="D53" s="1" t="str">
        <f t="shared" si="0"/>
        <v xml:space="preserve"> </v>
      </c>
      <c r="E53" s="1">
        <f t="shared" si="1"/>
        <v>0</v>
      </c>
      <c r="F53" s="2">
        <v>1725</v>
      </c>
      <c r="H53" s="1" t="s">
        <v>1510</v>
      </c>
      <c r="I53" s="1" t="str">
        <f t="shared" si="5"/>
        <v xml:space="preserve"> </v>
      </c>
      <c r="J53" s="1">
        <f t="shared" si="2"/>
        <v>0</v>
      </c>
      <c r="K53" s="2">
        <v>1814</v>
      </c>
      <c r="M53" s="1" t="s">
        <v>1977</v>
      </c>
      <c r="N53" s="1" t="str">
        <f t="shared" si="3"/>
        <v xml:space="preserve"> </v>
      </c>
      <c r="O53" s="1">
        <f t="shared" si="4"/>
        <v>0</v>
      </c>
    </row>
    <row r="54" spans="1:15" ht="14.25" customHeight="1">
      <c r="A54" s="2">
        <v>1637</v>
      </c>
      <c r="C54" s="1" t="s">
        <v>2241</v>
      </c>
      <c r="D54" s="1" t="str">
        <f t="shared" si="0"/>
        <v xml:space="preserve"> </v>
      </c>
      <c r="E54" s="1">
        <f t="shared" si="1"/>
        <v>0</v>
      </c>
      <c r="F54" s="2">
        <v>1726</v>
      </c>
      <c r="H54" s="1" t="s">
        <v>1839</v>
      </c>
      <c r="I54" s="1" t="str">
        <f t="shared" si="5"/>
        <v xml:space="preserve"> </v>
      </c>
      <c r="J54" s="1">
        <f t="shared" si="2"/>
        <v>0</v>
      </c>
      <c r="K54" s="2">
        <v>1815</v>
      </c>
      <c r="M54" s="1" t="s">
        <v>1707</v>
      </c>
      <c r="N54" s="1" t="str">
        <f t="shared" si="3"/>
        <v xml:space="preserve"> </v>
      </c>
      <c r="O54" s="1">
        <f t="shared" si="4"/>
        <v>0</v>
      </c>
    </row>
    <row r="55" spans="1:15" ht="14.25" customHeight="1">
      <c r="A55" s="2">
        <v>1638</v>
      </c>
      <c r="B55" s="26"/>
      <c r="C55" s="1" t="s">
        <v>2385</v>
      </c>
      <c r="D55" s="1" t="str">
        <f>IF(B55=""," ",IF(OR(B55="self-centred",B55="self-centered"),"√","×"))</f>
        <v xml:space="preserve"> </v>
      </c>
      <c r="E55" s="1">
        <f t="shared" si="1"/>
        <v>0</v>
      </c>
      <c r="F55" s="2">
        <v>1727</v>
      </c>
      <c r="H55" s="1" t="s">
        <v>1153</v>
      </c>
      <c r="I55" s="1" t="str">
        <f t="shared" si="5"/>
        <v xml:space="preserve"> </v>
      </c>
      <c r="J55" s="1">
        <f t="shared" si="2"/>
        <v>0</v>
      </c>
      <c r="K55" s="2">
        <v>1816</v>
      </c>
      <c r="M55" s="1" t="s">
        <v>2180</v>
      </c>
      <c r="N55" s="1" t="str">
        <f t="shared" si="3"/>
        <v xml:space="preserve"> </v>
      </c>
      <c r="O55" s="1">
        <f t="shared" si="4"/>
        <v>0</v>
      </c>
    </row>
    <row r="56" spans="1:15" ht="14.25" customHeight="1">
      <c r="A56" s="2">
        <v>1639</v>
      </c>
      <c r="B56" s="26"/>
      <c r="C56" s="1" t="s">
        <v>803</v>
      </c>
      <c r="D56" s="1" t="str">
        <f>IF(B56=""," ",IF(OR(B56="self-defence",B56="self-defense"),"√","×"))</f>
        <v xml:space="preserve"> </v>
      </c>
      <c r="E56" s="1">
        <f t="shared" si="1"/>
        <v>0</v>
      </c>
      <c r="F56" s="2">
        <v>1728</v>
      </c>
      <c r="H56" s="1" t="s">
        <v>1766</v>
      </c>
      <c r="I56" s="1" t="str">
        <f t="shared" si="5"/>
        <v xml:space="preserve"> </v>
      </c>
      <c r="J56" s="1">
        <f t="shared" si="2"/>
        <v>0</v>
      </c>
      <c r="K56" s="2">
        <v>1817</v>
      </c>
      <c r="M56" s="1" t="s">
        <v>2333</v>
      </c>
      <c r="N56" s="1" t="str">
        <f t="shared" si="3"/>
        <v xml:space="preserve"> </v>
      </c>
      <c r="O56" s="1">
        <f t="shared" si="4"/>
        <v>0</v>
      </c>
    </row>
    <row r="57" spans="1:15" ht="14.25" customHeight="1">
      <c r="A57" s="2">
        <v>1640</v>
      </c>
      <c r="C57" s="1" t="s">
        <v>1751</v>
      </c>
      <c r="D57" s="1" t="str">
        <f t="shared" si="0"/>
        <v xml:space="preserve"> </v>
      </c>
      <c r="E57" s="1">
        <f t="shared" si="1"/>
        <v>0</v>
      </c>
      <c r="F57" s="2">
        <v>1729</v>
      </c>
      <c r="H57" s="1" t="s">
        <v>2104</v>
      </c>
      <c r="I57" s="1" t="str">
        <f t="shared" si="5"/>
        <v xml:space="preserve"> </v>
      </c>
      <c r="J57" s="1">
        <f t="shared" si="2"/>
        <v>0</v>
      </c>
      <c r="K57" s="2">
        <v>1818</v>
      </c>
      <c r="M57" s="1" t="s">
        <v>547</v>
      </c>
      <c r="N57" s="1" t="str">
        <f t="shared" si="3"/>
        <v xml:space="preserve"> </v>
      </c>
      <c r="O57" s="1">
        <f t="shared" si="4"/>
        <v>0</v>
      </c>
    </row>
    <row r="58" spans="1:15" ht="14.25" customHeight="1">
      <c r="A58" s="2">
        <v>1641</v>
      </c>
      <c r="C58" s="1" t="s">
        <v>2133</v>
      </c>
      <c r="D58" s="1" t="str">
        <f t="shared" si="0"/>
        <v xml:space="preserve"> </v>
      </c>
      <c r="E58" s="1">
        <f t="shared" si="1"/>
        <v>0</v>
      </c>
      <c r="F58" s="2">
        <v>1730</v>
      </c>
      <c r="H58" s="1" t="s">
        <v>1430</v>
      </c>
      <c r="I58" s="1" t="str">
        <f t="shared" si="5"/>
        <v xml:space="preserve"> </v>
      </c>
      <c r="J58" s="1">
        <f t="shared" si="2"/>
        <v>0</v>
      </c>
      <c r="K58" s="2">
        <v>1819</v>
      </c>
      <c r="M58" s="1" t="s">
        <v>218</v>
      </c>
      <c r="N58" s="1" t="str">
        <f t="shared" si="3"/>
        <v xml:space="preserve"> </v>
      </c>
      <c r="O58" s="1">
        <f t="shared" si="4"/>
        <v>0</v>
      </c>
    </row>
    <row r="59" spans="1:15" ht="14.25" customHeight="1">
      <c r="A59" s="2">
        <v>1642</v>
      </c>
      <c r="C59" s="1" t="s">
        <v>2357</v>
      </c>
      <c r="D59" s="1" t="str">
        <f t="shared" si="0"/>
        <v xml:space="preserve"> </v>
      </c>
      <c r="E59" s="1">
        <f t="shared" si="1"/>
        <v>0</v>
      </c>
      <c r="F59" s="2">
        <v>1731</v>
      </c>
      <c r="H59" s="1" t="s">
        <v>1698</v>
      </c>
      <c r="I59" s="1" t="str">
        <f t="shared" si="5"/>
        <v xml:space="preserve"> </v>
      </c>
      <c r="J59" s="1">
        <f t="shared" si="2"/>
        <v>0</v>
      </c>
      <c r="K59" s="2">
        <v>1820</v>
      </c>
      <c r="M59" s="1" t="s">
        <v>1963</v>
      </c>
      <c r="N59" s="1" t="str">
        <f t="shared" si="3"/>
        <v xml:space="preserve"> </v>
      </c>
      <c r="O59" s="1">
        <f t="shared" si="4"/>
        <v>0</v>
      </c>
    </row>
    <row r="60" spans="1:15" ht="14.25" customHeight="1">
      <c r="A60" s="2">
        <v>1643</v>
      </c>
      <c r="C60" s="1" t="s">
        <v>1902</v>
      </c>
      <c r="D60" s="1" t="str">
        <f t="shared" si="0"/>
        <v xml:space="preserve"> </v>
      </c>
      <c r="E60" s="1">
        <f t="shared" si="1"/>
        <v>0</v>
      </c>
      <c r="F60" s="2">
        <v>1732</v>
      </c>
      <c r="H60" s="1" t="s">
        <v>2249</v>
      </c>
      <c r="I60" s="1" t="str">
        <f t="shared" si="5"/>
        <v xml:space="preserve"> </v>
      </c>
      <c r="J60" s="1">
        <f t="shared" si="2"/>
        <v>0</v>
      </c>
      <c r="K60" s="2">
        <v>1821</v>
      </c>
      <c r="M60" s="1" t="s">
        <v>1689</v>
      </c>
      <c r="N60" s="1" t="str">
        <f t="shared" si="3"/>
        <v xml:space="preserve"> </v>
      </c>
      <c r="O60" s="1">
        <f t="shared" si="4"/>
        <v>0</v>
      </c>
    </row>
    <row r="61" spans="1:15" ht="14.25" customHeight="1">
      <c r="A61" s="2">
        <v>1644</v>
      </c>
      <c r="C61" s="1" t="s">
        <v>388</v>
      </c>
      <c r="D61" s="1" t="str">
        <f t="shared" si="0"/>
        <v xml:space="preserve"> </v>
      </c>
      <c r="E61" s="1">
        <f t="shared" si="1"/>
        <v>0</v>
      </c>
      <c r="F61" s="2">
        <v>1733</v>
      </c>
      <c r="H61" s="1" t="s">
        <v>1125</v>
      </c>
      <c r="I61" s="1" t="str">
        <f t="shared" si="5"/>
        <v xml:space="preserve"> </v>
      </c>
      <c r="J61" s="1">
        <f t="shared" si="2"/>
        <v>0</v>
      </c>
      <c r="K61" s="2">
        <v>1822</v>
      </c>
      <c r="M61" s="1" t="s">
        <v>2206</v>
      </c>
      <c r="N61" s="1" t="str">
        <f t="shared" si="3"/>
        <v xml:space="preserve"> </v>
      </c>
      <c r="O61" s="1">
        <f t="shared" si="4"/>
        <v>0</v>
      </c>
    </row>
    <row r="62" spans="1:15" ht="14.25" customHeight="1">
      <c r="A62" s="2">
        <v>1645</v>
      </c>
      <c r="C62" s="1" t="s">
        <v>1860</v>
      </c>
      <c r="D62" s="1" t="str">
        <f t="shared" si="0"/>
        <v xml:space="preserve"> </v>
      </c>
      <c r="E62" s="1">
        <f t="shared" si="1"/>
        <v>0</v>
      </c>
      <c r="F62" s="2">
        <v>1734</v>
      </c>
      <c r="H62" s="1" t="s">
        <v>1120</v>
      </c>
      <c r="I62" s="1" t="str">
        <f t="shared" si="5"/>
        <v xml:space="preserve"> </v>
      </c>
      <c r="J62" s="1">
        <f t="shared" si="2"/>
        <v>0</v>
      </c>
      <c r="K62" s="2">
        <v>1823</v>
      </c>
      <c r="M62" s="1" t="s">
        <v>854</v>
      </c>
      <c r="N62" s="1" t="str">
        <f t="shared" si="3"/>
        <v xml:space="preserve"> </v>
      </c>
      <c r="O62" s="1">
        <f t="shared" si="4"/>
        <v>0</v>
      </c>
    </row>
    <row r="63" spans="1:15" ht="14.25" customHeight="1">
      <c r="A63" s="2">
        <v>1646</v>
      </c>
      <c r="C63" s="1" t="s">
        <v>2466</v>
      </c>
      <c r="D63" s="1" t="str">
        <f t="shared" si="0"/>
        <v xml:space="preserve"> </v>
      </c>
      <c r="E63" s="1">
        <f t="shared" si="1"/>
        <v>0</v>
      </c>
      <c r="F63" s="2">
        <v>1735</v>
      </c>
      <c r="H63" s="1" t="s">
        <v>709</v>
      </c>
      <c r="I63" s="1" t="str">
        <f t="shared" si="5"/>
        <v xml:space="preserve"> </v>
      </c>
      <c r="J63" s="1">
        <f t="shared" si="2"/>
        <v>0</v>
      </c>
      <c r="K63" s="2">
        <v>1824</v>
      </c>
      <c r="M63" s="1" t="s">
        <v>2095</v>
      </c>
      <c r="N63" s="1" t="str">
        <f t="shared" si="3"/>
        <v xml:space="preserve"> </v>
      </c>
      <c r="O63" s="1">
        <f t="shared" si="4"/>
        <v>0</v>
      </c>
    </row>
    <row r="64" spans="1:15" ht="14.25" customHeight="1">
      <c r="A64" s="2">
        <v>1647</v>
      </c>
      <c r="C64" s="1" t="s">
        <v>1653</v>
      </c>
      <c r="D64" s="1" t="str">
        <f t="shared" si="0"/>
        <v xml:space="preserve"> </v>
      </c>
      <c r="E64" s="1">
        <f t="shared" si="1"/>
        <v>0</v>
      </c>
      <c r="F64" s="2">
        <v>1736</v>
      </c>
      <c r="H64" s="1" t="s">
        <v>110</v>
      </c>
      <c r="I64" s="1" t="str">
        <f t="shared" si="5"/>
        <v xml:space="preserve"> </v>
      </c>
      <c r="J64" s="1">
        <f t="shared" si="2"/>
        <v>0</v>
      </c>
      <c r="K64" s="2">
        <v>1825</v>
      </c>
      <c r="M64" s="1" t="s">
        <v>2513</v>
      </c>
      <c r="N64" s="1" t="str">
        <f t="shared" si="3"/>
        <v xml:space="preserve"> </v>
      </c>
      <c r="O64" s="1">
        <f t="shared" si="4"/>
        <v>0</v>
      </c>
    </row>
    <row r="65" spans="1:15" ht="14.25" customHeight="1">
      <c r="A65" s="2">
        <v>1648</v>
      </c>
      <c r="C65" s="1" t="s">
        <v>2413</v>
      </c>
      <c r="D65" s="1" t="str">
        <f t="shared" si="0"/>
        <v xml:space="preserve"> </v>
      </c>
      <c r="E65" s="1">
        <f t="shared" si="1"/>
        <v>0</v>
      </c>
      <c r="F65" s="2">
        <v>1737</v>
      </c>
      <c r="H65" s="1" t="s">
        <v>2262</v>
      </c>
      <c r="I65" s="1" t="str">
        <f t="shared" si="5"/>
        <v xml:space="preserve"> </v>
      </c>
      <c r="J65" s="1">
        <f t="shared" si="2"/>
        <v>0</v>
      </c>
      <c r="K65" s="2">
        <v>1826</v>
      </c>
      <c r="M65" s="1" t="s">
        <v>1973</v>
      </c>
      <c r="N65" s="1" t="str">
        <f t="shared" si="3"/>
        <v xml:space="preserve"> </v>
      </c>
      <c r="O65" s="1">
        <f t="shared" si="4"/>
        <v>0</v>
      </c>
    </row>
    <row r="66" spans="1:15" ht="14.25" customHeight="1">
      <c r="A66" s="2">
        <v>1649</v>
      </c>
      <c r="C66" s="1" t="s">
        <v>1859</v>
      </c>
      <c r="D66" s="1" t="str">
        <f t="shared" si="0"/>
        <v xml:space="preserve"> </v>
      </c>
      <c r="E66" s="1">
        <f t="shared" si="1"/>
        <v>0</v>
      </c>
      <c r="F66" s="2">
        <v>1738</v>
      </c>
      <c r="H66" s="1" t="s">
        <v>1584</v>
      </c>
      <c r="I66" s="1" t="str">
        <f t="shared" si="5"/>
        <v xml:space="preserve"> </v>
      </c>
      <c r="J66" s="1">
        <f t="shared" si="2"/>
        <v>0</v>
      </c>
      <c r="K66" s="2">
        <v>1827</v>
      </c>
      <c r="M66" s="1" t="s">
        <v>263</v>
      </c>
      <c r="N66" s="1" t="str">
        <f t="shared" si="3"/>
        <v xml:space="preserve"> </v>
      </c>
      <c r="O66" s="1">
        <f t="shared" si="4"/>
        <v>0</v>
      </c>
    </row>
    <row r="67" spans="1:15" ht="14.25" customHeight="1">
      <c r="A67" s="2">
        <v>1650</v>
      </c>
      <c r="C67" s="1" t="s">
        <v>2379</v>
      </c>
      <c r="D67" s="1" t="str">
        <f t="shared" si="0"/>
        <v xml:space="preserve"> </v>
      </c>
      <c r="E67" s="1">
        <f t="shared" si="1"/>
        <v>0</v>
      </c>
      <c r="F67" s="2">
        <v>1739</v>
      </c>
      <c r="H67" s="1" t="s">
        <v>496</v>
      </c>
      <c r="I67" s="1" t="str">
        <f t="shared" si="5"/>
        <v xml:space="preserve"> </v>
      </c>
      <c r="J67" s="1">
        <f t="shared" si="2"/>
        <v>0</v>
      </c>
      <c r="K67" s="2">
        <v>1828</v>
      </c>
      <c r="L67" s="26"/>
      <c r="M67" s="1" t="s">
        <v>2601</v>
      </c>
      <c r="N67" s="1" t="str">
        <f>IF(L67=""," ",IF(OR(L67="well-organised",L67="well-organized"),"√","×"))</f>
        <v xml:space="preserve"> </v>
      </c>
      <c r="O67" s="1">
        <f t="shared" si="4"/>
        <v>0</v>
      </c>
    </row>
    <row r="68" spans="1:15" ht="14.25" customHeight="1">
      <c r="A68" s="2">
        <v>1651</v>
      </c>
      <c r="C68" s="1" t="s">
        <v>2174</v>
      </c>
      <c r="D68" s="1" t="str">
        <f t="shared" ref="D68:D91" si="6">IF(B68=""," ",IF(B68=C68,"√","×"))</f>
        <v xml:space="preserve"> </v>
      </c>
      <c r="E68" s="1">
        <f t="shared" ref="E68:E91" si="7">IF(D68="√",1,0)</f>
        <v>0</v>
      </c>
      <c r="F68" s="2">
        <v>1740</v>
      </c>
      <c r="H68" s="1" t="s">
        <v>1438</v>
      </c>
      <c r="I68" s="1" t="str">
        <f t="shared" ref="I68:I91" si="8">IF(G68=""," ",IF(G68=H68,"√","×"))</f>
        <v xml:space="preserve"> </v>
      </c>
      <c r="J68" s="1">
        <f t="shared" ref="J68:J91" si="9">IF(I68="√",1,0)</f>
        <v>0</v>
      </c>
      <c r="K68" s="2">
        <v>1829</v>
      </c>
      <c r="M68" s="1" t="s">
        <v>2404</v>
      </c>
      <c r="N68" s="1" t="str">
        <f t="shared" ref="N68:N81" si="10">IF(L68=""," ",IF(L68=M68,"√","×"))</f>
        <v xml:space="preserve"> </v>
      </c>
      <c r="O68" s="1">
        <f t="shared" ref="O68:O81" si="11">IF(N68="√",1,0)</f>
        <v>0</v>
      </c>
    </row>
    <row r="69" spans="1:15" ht="14.25" customHeight="1">
      <c r="A69" s="2">
        <v>1652</v>
      </c>
      <c r="C69" s="1" t="s">
        <v>419</v>
      </c>
      <c r="D69" s="1" t="str">
        <f t="shared" si="6"/>
        <v xml:space="preserve"> </v>
      </c>
      <c r="E69" s="1">
        <f t="shared" si="7"/>
        <v>0</v>
      </c>
      <c r="F69" s="2">
        <v>1741</v>
      </c>
      <c r="H69" s="1" t="s">
        <v>222</v>
      </c>
      <c r="I69" s="1" t="str">
        <f t="shared" si="8"/>
        <v xml:space="preserve"> </v>
      </c>
      <c r="J69" s="1">
        <f t="shared" si="9"/>
        <v>0</v>
      </c>
      <c r="K69" s="2">
        <v>1830</v>
      </c>
      <c r="M69" s="1" t="s">
        <v>972</v>
      </c>
      <c r="N69" s="1" t="str">
        <f t="shared" si="10"/>
        <v xml:space="preserve"> </v>
      </c>
      <c r="O69" s="1">
        <f t="shared" si="11"/>
        <v>0</v>
      </c>
    </row>
    <row r="70" spans="1:15" ht="14.25" customHeight="1">
      <c r="A70" s="2">
        <v>1653</v>
      </c>
      <c r="C70" s="1" t="s">
        <v>2315</v>
      </c>
      <c r="D70" s="1" t="str">
        <f t="shared" si="6"/>
        <v xml:space="preserve"> </v>
      </c>
      <c r="E70" s="1">
        <f t="shared" si="7"/>
        <v>0</v>
      </c>
      <c r="F70" s="2">
        <v>1742</v>
      </c>
      <c r="H70" s="1" t="s">
        <v>1738</v>
      </c>
      <c r="I70" s="1" t="str">
        <f t="shared" si="8"/>
        <v xml:space="preserve"> </v>
      </c>
      <c r="J70" s="1">
        <f t="shared" si="9"/>
        <v>0</v>
      </c>
      <c r="K70" s="2">
        <v>1831</v>
      </c>
      <c r="M70" s="1" t="s">
        <v>1338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1654</v>
      </c>
      <c r="C71" s="1" t="s">
        <v>1368</v>
      </c>
      <c r="D71" s="1" t="str">
        <f t="shared" si="6"/>
        <v xml:space="preserve"> </v>
      </c>
      <c r="E71" s="1">
        <f t="shared" si="7"/>
        <v>0</v>
      </c>
      <c r="F71" s="2">
        <v>1743</v>
      </c>
      <c r="H71" s="1" t="s">
        <v>2446</v>
      </c>
      <c r="I71" s="1" t="str">
        <f t="shared" si="8"/>
        <v xml:space="preserve"> </v>
      </c>
      <c r="J71" s="1">
        <f t="shared" si="9"/>
        <v>0</v>
      </c>
      <c r="K71" s="2">
        <v>1832</v>
      </c>
      <c r="M71" s="1" t="s">
        <v>2221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1655</v>
      </c>
      <c r="C72" s="1" t="s">
        <v>1970</v>
      </c>
      <c r="D72" s="1" t="str">
        <f t="shared" si="6"/>
        <v xml:space="preserve"> </v>
      </c>
      <c r="E72" s="1">
        <f t="shared" si="7"/>
        <v>0</v>
      </c>
      <c r="F72" s="2">
        <v>1744</v>
      </c>
      <c r="H72" s="1" t="s">
        <v>2388</v>
      </c>
      <c r="I72" s="1" t="str">
        <f t="shared" si="8"/>
        <v xml:space="preserve"> </v>
      </c>
      <c r="J72" s="1">
        <f t="shared" si="9"/>
        <v>0</v>
      </c>
      <c r="K72" s="2">
        <v>1833</v>
      </c>
      <c r="M72" s="1" t="s">
        <v>2137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1656</v>
      </c>
      <c r="C73" s="1" t="s">
        <v>2480</v>
      </c>
      <c r="D73" s="1" t="str">
        <f t="shared" si="6"/>
        <v xml:space="preserve"> </v>
      </c>
      <c r="E73" s="1">
        <f t="shared" si="7"/>
        <v>0</v>
      </c>
      <c r="F73" s="2">
        <v>1745</v>
      </c>
      <c r="H73" s="1" t="s">
        <v>1773</v>
      </c>
      <c r="I73" s="1" t="str">
        <f t="shared" si="8"/>
        <v xml:space="preserve"> </v>
      </c>
      <c r="J73" s="1">
        <f t="shared" si="9"/>
        <v>0</v>
      </c>
      <c r="K73" s="2">
        <v>1834</v>
      </c>
      <c r="M73" s="1" t="s">
        <v>340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1657</v>
      </c>
      <c r="C74" s="1" t="s">
        <v>1675</v>
      </c>
      <c r="D74" s="1" t="str">
        <f t="shared" si="6"/>
        <v xml:space="preserve"> </v>
      </c>
      <c r="E74" s="1">
        <f t="shared" si="7"/>
        <v>0</v>
      </c>
      <c r="F74" s="2">
        <v>1746</v>
      </c>
      <c r="H74" s="1" t="s">
        <v>16</v>
      </c>
      <c r="I74" s="1" t="str">
        <f t="shared" si="8"/>
        <v xml:space="preserve"> </v>
      </c>
      <c r="J74" s="1">
        <f t="shared" si="9"/>
        <v>0</v>
      </c>
      <c r="K74" s="2">
        <v>1835</v>
      </c>
      <c r="M74" s="1" t="s">
        <v>1628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1658</v>
      </c>
      <c r="C75" s="1" t="s">
        <v>1576</v>
      </c>
      <c r="D75" s="1" t="str">
        <f t="shared" si="6"/>
        <v xml:space="preserve"> </v>
      </c>
      <c r="E75" s="1">
        <f t="shared" si="7"/>
        <v>0</v>
      </c>
      <c r="F75" s="2">
        <v>1747</v>
      </c>
      <c r="H75" s="1" t="s">
        <v>2304</v>
      </c>
      <c r="I75" s="1" t="str">
        <f t="shared" si="8"/>
        <v xml:space="preserve"> </v>
      </c>
      <c r="J75" s="1">
        <f t="shared" si="9"/>
        <v>0</v>
      </c>
      <c r="K75" s="2">
        <v>1836</v>
      </c>
      <c r="M75" s="1" t="s">
        <v>570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1659</v>
      </c>
      <c r="C76" s="1" t="s">
        <v>1596</v>
      </c>
      <c r="D76" s="1" t="str">
        <f t="shared" si="6"/>
        <v xml:space="preserve"> </v>
      </c>
      <c r="E76" s="1">
        <f t="shared" si="7"/>
        <v>0</v>
      </c>
      <c r="F76" s="2">
        <v>1748</v>
      </c>
      <c r="H76" s="1" t="s">
        <v>1585</v>
      </c>
      <c r="I76" s="1" t="str">
        <f t="shared" si="8"/>
        <v xml:space="preserve"> </v>
      </c>
      <c r="J76" s="1">
        <f t="shared" si="9"/>
        <v>0</v>
      </c>
      <c r="K76" s="2">
        <v>1837</v>
      </c>
      <c r="M76" s="1" t="s">
        <v>2392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1660</v>
      </c>
      <c r="C77" s="1" t="s">
        <v>2468</v>
      </c>
      <c r="D77" s="1" t="str">
        <f t="shared" si="6"/>
        <v xml:space="preserve"> </v>
      </c>
      <c r="E77" s="1">
        <f t="shared" si="7"/>
        <v>0</v>
      </c>
      <c r="F77" s="2">
        <v>1749</v>
      </c>
      <c r="H77" s="1" t="s">
        <v>1434</v>
      </c>
      <c r="I77" s="1" t="str">
        <f t="shared" si="8"/>
        <v xml:space="preserve"> </v>
      </c>
      <c r="J77" s="1">
        <f t="shared" si="9"/>
        <v>0</v>
      </c>
      <c r="K77" s="2">
        <v>1838</v>
      </c>
      <c r="M77" s="1" t="s">
        <v>1581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1661</v>
      </c>
      <c r="C78" s="1" t="s">
        <v>1583</v>
      </c>
      <c r="D78" s="1" t="str">
        <f t="shared" si="6"/>
        <v xml:space="preserve"> </v>
      </c>
      <c r="E78" s="1">
        <f t="shared" si="7"/>
        <v>0</v>
      </c>
      <c r="F78" s="2">
        <v>1750</v>
      </c>
      <c r="H78" s="1" t="s">
        <v>2410</v>
      </c>
      <c r="I78" s="1" t="str">
        <f t="shared" si="8"/>
        <v xml:space="preserve"> </v>
      </c>
      <c r="J78" s="1">
        <f t="shared" si="9"/>
        <v>0</v>
      </c>
      <c r="K78" s="2">
        <v>1839</v>
      </c>
      <c r="M78" s="1" t="s">
        <v>2479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1662</v>
      </c>
      <c r="C79" s="1" t="s">
        <v>2283</v>
      </c>
      <c r="D79" s="1" t="str">
        <f t="shared" si="6"/>
        <v xml:space="preserve"> </v>
      </c>
      <c r="E79" s="1">
        <f t="shared" si="7"/>
        <v>0</v>
      </c>
      <c r="F79" s="2">
        <v>1751</v>
      </c>
      <c r="H79" s="1" t="s">
        <v>1574</v>
      </c>
      <c r="I79" s="1" t="str">
        <f t="shared" si="8"/>
        <v xml:space="preserve"> </v>
      </c>
      <c r="J79" s="1">
        <f t="shared" si="9"/>
        <v>0</v>
      </c>
      <c r="K79" s="2">
        <v>1840</v>
      </c>
      <c r="M79" s="1" t="s">
        <v>1029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1663</v>
      </c>
      <c r="C80" s="1" t="s">
        <v>617</v>
      </c>
      <c r="D80" s="1" t="str">
        <f t="shared" si="6"/>
        <v xml:space="preserve"> </v>
      </c>
      <c r="E80" s="1">
        <f t="shared" si="7"/>
        <v>0</v>
      </c>
      <c r="F80" s="2">
        <v>1752</v>
      </c>
      <c r="H80" s="1" t="s">
        <v>647</v>
      </c>
      <c r="I80" s="1" t="str">
        <f t="shared" si="8"/>
        <v xml:space="preserve"> </v>
      </c>
      <c r="J80" s="1">
        <f t="shared" si="9"/>
        <v>0</v>
      </c>
      <c r="K80" s="2">
        <v>1841</v>
      </c>
      <c r="M80" s="1" t="s">
        <v>2517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1664</v>
      </c>
      <c r="C81" s="1" t="s">
        <v>1896</v>
      </c>
      <c r="D81" s="1" t="str">
        <f t="shared" si="6"/>
        <v xml:space="preserve"> </v>
      </c>
      <c r="E81" s="1">
        <f t="shared" si="7"/>
        <v>0</v>
      </c>
      <c r="F81" s="2">
        <v>1753</v>
      </c>
      <c r="H81" s="1" t="s">
        <v>2182</v>
      </c>
      <c r="I81" s="1" t="str">
        <f t="shared" si="8"/>
        <v xml:space="preserve"> </v>
      </c>
      <c r="J81" s="1">
        <f t="shared" si="9"/>
        <v>0</v>
      </c>
      <c r="K81" s="2">
        <v>1842</v>
      </c>
      <c r="M81" s="1" t="b">
        <v>1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1665</v>
      </c>
      <c r="C82" s="1" t="s">
        <v>256</v>
      </c>
      <c r="D82" s="1" t="str">
        <f t="shared" si="6"/>
        <v xml:space="preserve"> </v>
      </c>
      <c r="E82" s="1">
        <f t="shared" si="7"/>
        <v>0</v>
      </c>
      <c r="F82" s="2">
        <v>1754</v>
      </c>
      <c r="H82" s="1" t="s">
        <v>518</v>
      </c>
      <c r="I82" s="1" t="str">
        <f t="shared" si="8"/>
        <v xml:space="preserve"> </v>
      </c>
      <c r="J82" s="1">
        <f t="shared" si="9"/>
        <v>0</v>
      </c>
    </row>
    <row r="83" spans="1:15" ht="14.25" customHeight="1">
      <c r="A83" s="2">
        <v>1666</v>
      </c>
      <c r="C83" s="1" t="s">
        <v>276</v>
      </c>
      <c r="D83" s="1" t="str">
        <f t="shared" si="6"/>
        <v xml:space="preserve"> </v>
      </c>
      <c r="E83" s="1">
        <f t="shared" si="7"/>
        <v>0</v>
      </c>
      <c r="F83" s="2">
        <v>1755</v>
      </c>
      <c r="H83" s="1" t="s">
        <v>1518</v>
      </c>
      <c r="I83" s="1" t="str">
        <f t="shared" si="8"/>
        <v xml:space="preserve"> </v>
      </c>
      <c r="J83" s="1">
        <f t="shared" si="9"/>
        <v>0</v>
      </c>
    </row>
    <row r="84" spans="1:15" ht="14.25" customHeight="1">
      <c r="A84" s="2">
        <v>1667</v>
      </c>
      <c r="C84" s="1" t="s">
        <v>305</v>
      </c>
      <c r="D84" s="1" t="str">
        <f t="shared" si="6"/>
        <v xml:space="preserve"> </v>
      </c>
      <c r="E84" s="1">
        <f t="shared" si="7"/>
        <v>0</v>
      </c>
      <c r="F84" s="2">
        <v>1756</v>
      </c>
      <c r="H84" s="1" t="s">
        <v>157</v>
      </c>
      <c r="I84" s="1" t="str">
        <f t="shared" si="8"/>
        <v xml:space="preserve"> </v>
      </c>
      <c r="J84" s="1">
        <f t="shared" si="9"/>
        <v>0</v>
      </c>
    </row>
    <row r="85" spans="1:15" ht="14.25" customHeight="1">
      <c r="A85" s="2">
        <v>1668</v>
      </c>
      <c r="C85" s="1" t="s">
        <v>1687</v>
      </c>
      <c r="D85" s="1" t="str">
        <f t="shared" si="6"/>
        <v xml:space="preserve"> </v>
      </c>
      <c r="E85" s="1">
        <f t="shared" si="7"/>
        <v>0</v>
      </c>
      <c r="F85" s="2">
        <v>1757</v>
      </c>
      <c r="H85" s="1" t="s">
        <v>2540</v>
      </c>
      <c r="I85" s="1" t="str">
        <f t="shared" si="8"/>
        <v xml:space="preserve"> </v>
      </c>
      <c r="J85" s="1">
        <f t="shared" si="9"/>
        <v>0</v>
      </c>
    </row>
    <row r="86" spans="1:15" ht="14.25" customHeight="1">
      <c r="A86" s="2">
        <v>1669</v>
      </c>
      <c r="C86" s="1" t="s">
        <v>154</v>
      </c>
      <c r="D86" s="1" t="str">
        <f t="shared" si="6"/>
        <v xml:space="preserve"> </v>
      </c>
      <c r="E86" s="1">
        <f t="shared" si="7"/>
        <v>0</v>
      </c>
      <c r="F86" s="2">
        <v>1758</v>
      </c>
      <c r="H86" s="1" t="s">
        <v>975</v>
      </c>
      <c r="I86" s="1" t="str">
        <f t="shared" si="8"/>
        <v xml:space="preserve"> </v>
      </c>
      <c r="J86" s="1">
        <f t="shared" si="9"/>
        <v>0</v>
      </c>
    </row>
    <row r="87" spans="1:15" ht="14.25" customHeight="1">
      <c r="A87" s="2">
        <v>1670</v>
      </c>
      <c r="C87" s="1" t="s">
        <v>1642</v>
      </c>
      <c r="D87" s="1" t="str">
        <f t="shared" si="6"/>
        <v xml:space="preserve"> </v>
      </c>
      <c r="E87" s="1">
        <f t="shared" si="7"/>
        <v>0</v>
      </c>
      <c r="F87" s="2">
        <v>1759</v>
      </c>
      <c r="H87" s="1" t="s">
        <v>1197</v>
      </c>
      <c r="I87" s="1" t="str">
        <f t="shared" si="8"/>
        <v xml:space="preserve"> </v>
      </c>
      <c r="J87" s="1">
        <f t="shared" si="9"/>
        <v>0</v>
      </c>
    </row>
    <row r="88" spans="1:15" ht="14.25" customHeight="1">
      <c r="A88" s="2">
        <v>1671</v>
      </c>
      <c r="C88" s="1" t="s">
        <v>2376</v>
      </c>
      <c r="D88" s="1" t="str">
        <f t="shared" si="6"/>
        <v xml:space="preserve"> </v>
      </c>
      <c r="E88" s="1">
        <f t="shared" si="7"/>
        <v>0</v>
      </c>
      <c r="F88" s="2">
        <v>1760</v>
      </c>
      <c r="H88" s="1" t="s">
        <v>397</v>
      </c>
      <c r="I88" s="1" t="str">
        <f t="shared" si="8"/>
        <v xml:space="preserve"> </v>
      </c>
      <c r="J88" s="1">
        <f t="shared" si="9"/>
        <v>0</v>
      </c>
    </row>
    <row r="89" spans="1:15" ht="14.25" customHeight="1">
      <c r="A89" s="2">
        <v>1672</v>
      </c>
      <c r="C89" s="1" t="s">
        <v>428</v>
      </c>
      <c r="D89" s="1" t="str">
        <f t="shared" si="6"/>
        <v xml:space="preserve"> </v>
      </c>
      <c r="E89" s="1">
        <f t="shared" si="7"/>
        <v>0</v>
      </c>
      <c r="F89" s="2">
        <v>1761</v>
      </c>
      <c r="H89" s="1" t="s">
        <v>1110</v>
      </c>
      <c r="I89" s="1" t="str">
        <f t="shared" si="8"/>
        <v xml:space="preserve"> </v>
      </c>
      <c r="J89" s="1">
        <f t="shared" si="9"/>
        <v>0</v>
      </c>
    </row>
    <row r="90" spans="1:15" ht="14.25" customHeight="1">
      <c r="A90" s="2">
        <v>1673</v>
      </c>
      <c r="C90" s="1" t="s">
        <v>1267</v>
      </c>
      <c r="D90" s="1" t="str">
        <f t="shared" si="6"/>
        <v xml:space="preserve"> </v>
      </c>
      <c r="E90" s="1">
        <f t="shared" si="7"/>
        <v>0</v>
      </c>
      <c r="F90" s="2">
        <v>1762</v>
      </c>
      <c r="H90" s="1" t="s">
        <v>2451</v>
      </c>
      <c r="I90" s="1" t="str">
        <f t="shared" si="8"/>
        <v xml:space="preserve"> </v>
      </c>
      <c r="J90" s="1">
        <f t="shared" si="9"/>
        <v>0</v>
      </c>
    </row>
    <row r="91" spans="1:15" ht="14.25" customHeight="1">
      <c r="A91" s="2">
        <v>1674</v>
      </c>
      <c r="C91" s="1" t="s">
        <v>2055</v>
      </c>
      <c r="D91" s="1" t="str">
        <f t="shared" si="6"/>
        <v xml:space="preserve"> </v>
      </c>
      <c r="E91" s="1">
        <f t="shared" si="7"/>
        <v>0</v>
      </c>
      <c r="F91" s="2">
        <v>1763</v>
      </c>
      <c r="H91" s="1" t="s">
        <v>1753</v>
      </c>
      <c r="I91" s="1" t="str">
        <f t="shared" si="8"/>
        <v xml:space="preserve"> </v>
      </c>
      <c r="J91" s="1">
        <f t="shared" si="9"/>
        <v>0</v>
      </c>
    </row>
    <row r="92" spans="1:15" ht="14.25" customHeight="1">
      <c r="E92" s="1">
        <f>SUM(E3:E91)</f>
        <v>0</v>
      </c>
      <c r="J92" s="1">
        <f>SUM(J3:J91)</f>
        <v>0</v>
      </c>
      <c r="O92" s="1">
        <f>SUM(O3:O91)</f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1373-4267-404B-BC6D-A759655B6630}">
  <dimension ref="A1:T87"/>
  <sheetViews>
    <sheetView workbookViewId="0"/>
  </sheetViews>
  <sheetFormatPr baseColWidth="10" defaultRowHeight="14.25" customHeight="1"/>
  <cols>
    <col min="1" max="1" width="5.1640625" customWidth="1"/>
    <col min="2" max="2" width="17.83203125" customWidth="1"/>
    <col min="3" max="3" width="10.83203125" hidden="1" customWidth="1"/>
    <col min="5" max="5" width="0" hidden="1" customWidth="1"/>
    <col min="6" max="6" width="5.5" bestFit="1" customWidth="1"/>
    <col min="7" max="7" width="22.33203125" customWidth="1"/>
    <col min="8" max="8" width="0" hidden="1" customWidth="1"/>
    <col min="10" max="10" width="0" hidden="1" customWidth="1"/>
    <col min="11" max="11" width="5.5" bestFit="1" customWidth="1"/>
    <col min="12" max="12" width="19.83203125" customWidth="1"/>
    <col min="13" max="13" width="9.6640625" hidden="1" customWidth="1"/>
    <col min="15" max="15" width="0" hidden="1" customWidth="1"/>
    <col min="16" max="16" width="17.83203125" customWidth="1"/>
    <col min="17" max="17" width="21.6640625" customWidth="1"/>
  </cols>
  <sheetData>
    <row r="1" spans="1:20" ht="14.25" customHeight="1">
      <c r="A1" s="21" t="s">
        <v>2691</v>
      </c>
      <c r="B1" s="2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20" ht="14.25" customHeight="1" thickBot="1">
      <c r="A2" s="22" t="s">
        <v>2690</v>
      </c>
      <c r="B2" s="2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20" ht="14.25" customHeight="1" thickBot="1">
      <c r="A3" s="12" t="s">
        <v>2674</v>
      </c>
      <c r="B3" s="13" t="s">
        <v>2697</v>
      </c>
      <c r="C3" s="13" t="s">
        <v>2698</v>
      </c>
      <c r="D3" s="14" t="s">
        <v>2702</v>
      </c>
      <c r="E3" s="31"/>
      <c r="F3" s="12" t="s">
        <v>2674</v>
      </c>
      <c r="G3" s="13" t="s">
        <v>2697</v>
      </c>
      <c r="H3" s="13" t="s">
        <v>2672</v>
      </c>
      <c r="I3" s="14" t="s">
        <v>2702</v>
      </c>
      <c r="J3" s="31"/>
      <c r="K3" s="12" t="s">
        <v>2674</v>
      </c>
      <c r="L3" s="13" t="s">
        <v>2697</v>
      </c>
      <c r="M3" s="13" t="s">
        <v>2672</v>
      </c>
      <c r="N3" s="14" t="s">
        <v>2702</v>
      </c>
      <c r="P3" s="19" t="s">
        <v>2703</v>
      </c>
      <c r="Q3" s="20"/>
      <c r="R3" s="20"/>
      <c r="S3" s="20"/>
      <c r="T3" s="20"/>
    </row>
    <row r="4" spans="1:20" ht="14.25" customHeight="1">
      <c r="A4" s="2">
        <v>1</v>
      </c>
      <c r="B4" s="25"/>
      <c r="C4" s="1" t="s">
        <v>254</v>
      </c>
      <c r="D4" s="1" t="str">
        <f>IF(B4=""," ",IF(B4=C4,"√","×"))</f>
        <v xml:space="preserve"> </v>
      </c>
      <c r="E4" s="1">
        <f>IF(D4="√",1,0)</f>
        <v>0</v>
      </c>
      <c r="F4" s="2">
        <v>84</v>
      </c>
      <c r="G4" s="25"/>
      <c r="H4" s="1" t="s">
        <v>2048</v>
      </c>
      <c r="I4" s="1" t="str">
        <f>IF(G4=""," ",IF(G4=H4,"√","×"))</f>
        <v xml:space="preserve"> </v>
      </c>
      <c r="J4" s="1">
        <f>IF(I4="√",1,0)</f>
        <v>0</v>
      </c>
      <c r="K4" s="2">
        <v>167</v>
      </c>
      <c r="L4" s="25"/>
      <c r="M4" s="1" t="s">
        <v>1051</v>
      </c>
      <c r="N4" s="1" t="str">
        <f>IF(L4=""," ",IF(L4=M4,"√","×"))</f>
        <v xml:space="preserve"> </v>
      </c>
      <c r="O4" s="1">
        <f>IF(N4="√",1,0)</f>
        <v>0</v>
      </c>
      <c r="P4" s="6" t="s">
        <v>2699</v>
      </c>
      <c r="Q4" s="7">
        <v>247</v>
      </c>
    </row>
    <row r="5" spans="1:20" ht="14.25" customHeight="1">
      <c r="A5" s="2">
        <v>2</v>
      </c>
      <c r="B5" s="25"/>
      <c r="C5" s="1" t="s">
        <v>1068</v>
      </c>
      <c r="D5" s="1" t="str">
        <f t="shared" ref="D5:D68" si="0">IF(B5=""," ",IF(B5=C5,"√","×"))</f>
        <v xml:space="preserve"> </v>
      </c>
      <c r="E5" s="1">
        <f t="shared" ref="E5:E68" si="1">IF(D5="√",1,0)</f>
        <v>0</v>
      </c>
      <c r="F5" s="2">
        <v>85</v>
      </c>
      <c r="G5" s="25"/>
      <c r="H5" s="1" t="s">
        <v>1271</v>
      </c>
      <c r="I5" s="1" t="str">
        <f t="shared" ref="I5:I68" si="2">IF(G5=""," ",IF(G5=H5,"√","×"))</f>
        <v xml:space="preserve"> </v>
      </c>
      <c r="J5" s="1">
        <f t="shared" ref="J5:J68" si="3">IF(I5="√",1,0)</f>
        <v>0</v>
      </c>
      <c r="K5" s="2">
        <v>168</v>
      </c>
      <c r="L5" s="25"/>
      <c r="M5" s="1" t="s">
        <v>2065</v>
      </c>
      <c r="N5" s="1" t="str">
        <f>IF(L5=""," ",IF(L5=M5,"√","×"))</f>
        <v xml:space="preserve"> </v>
      </c>
      <c r="O5" s="1">
        <f>IF(N5="√",1,0)</f>
        <v>0</v>
      </c>
      <c r="P5" s="8" t="s">
        <v>2700</v>
      </c>
      <c r="Q5" s="9">
        <f>$E$87+$J$87+$O$87</f>
        <v>0</v>
      </c>
    </row>
    <row r="6" spans="1:20" ht="14.25" customHeight="1" thickBot="1">
      <c r="A6" s="2">
        <v>3</v>
      </c>
      <c r="B6" s="25"/>
      <c r="C6" s="1" t="s">
        <v>1123</v>
      </c>
      <c r="D6" s="1" t="str">
        <f t="shared" si="0"/>
        <v xml:space="preserve"> </v>
      </c>
      <c r="E6" s="1">
        <f t="shared" si="1"/>
        <v>0</v>
      </c>
      <c r="F6" s="2">
        <v>86</v>
      </c>
      <c r="G6" s="25"/>
      <c r="H6" s="1" t="s">
        <v>1450</v>
      </c>
      <c r="I6" s="1" t="str">
        <f t="shared" si="2"/>
        <v xml:space="preserve"> </v>
      </c>
      <c r="J6" s="1">
        <f t="shared" si="3"/>
        <v>0</v>
      </c>
      <c r="K6" s="2">
        <v>169</v>
      </c>
      <c r="L6" s="25"/>
      <c r="M6" s="1" t="s">
        <v>776</v>
      </c>
      <c r="N6" s="1" t="str">
        <f t="shared" ref="N6:N68" si="4">IF(L6=""," ",IF(L6=M6,"√","×"))</f>
        <v xml:space="preserve"> </v>
      </c>
      <c r="O6" s="1">
        <f t="shared" ref="O6:O68" si="5">IF(N6="√",1,0)</f>
        <v>0</v>
      </c>
      <c r="P6" s="10" t="s">
        <v>2701</v>
      </c>
      <c r="Q6" s="11">
        <f>Q5/Q4</f>
        <v>0</v>
      </c>
    </row>
    <row r="7" spans="1:20" ht="14.25" customHeight="1">
      <c r="A7" s="2">
        <v>4</v>
      </c>
      <c r="B7" s="25"/>
      <c r="C7" s="1" t="s">
        <v>737</v>
      </c>
      <c r="D7" s="1" t="str">
        <f t="shared" si="0"/>
        <v xml:space="preserve"> </v>
      </c>
      <c r="E7" s="1">
        <f t="shared" si="1"/>
        <v>0</v>
      </c>
      <c r="F7" s="2">
        <v>87</v>
      </c>
      <c r="G7" s="25"/>
      <c r="H7" s="1" t="s">
        <v>1211</v>
      </c>
      <c r="I7" s="1" t="str">
        <f t="shared" si="2"/>
        <v xml:space="preserve"> </v>
      </c>
      <c r="J7" s="1">
        <f t="shared" si="3"/>
        <v>0</v>
      </c>
      <c r="K7" s="2">
        <v>170</v>
      </c>
      <c r="L7" s="25"/>
      <c r="M7" s="1" t="s">
        <v>2138</v>
      </c>
      <c r="N7" s="1" t="str">
        <f t="shared" si="4"/>
        <v xml:space="preserve"> </v>
      </c>
      <c r="O7" s="1">
        <f t="shared" si="5"/>
        <v>0</v>
      </c>
    </row>
    <row r="8" spans="1:20" ht="14.25" customHeight="1">
      <c r="A8" s="2">
        <v>5</v>
      </c>
      <c r="B8" s="25"/>
      <c r="C8" s="1" t="s">
        <v>608</v>
      </c>
      <c r="D8" s="1" t="str">
        <f t="shared" si="0"/>
        <v xml:space="preserve"> </v>
      </c>
      <c r="E8" s="1">
        <f t="shared" si="1"/>
        <v>0</v>
      </c>
      <c r="F8" s="2">
        <v>88</v>
      </c>
      <c r="G8" s="25"/>
      <c r="H8" s="1" t="s">
        <v>2317</v>
      </c>
      <c r="I8" s="1" t="str">
        <f t="shared" si="2"/>
        <v xml:space="preserve"> </v>
      </c>
      <c r="J8" s="1">
        <f t="shared" si="3"/>
        <v>0</v>
      </c>
      <c r="K8" s="2">
        <v>171</v>
      </c>
      <c r="L8" s="25"/>
      <c r="M8" s="1" t="s">
        <v>1765</v>
      </c>
      <c r="N8" s="1" t="str">
        <f t="shared" si="4"/>
        <v xml:space="preserve"> </v>
      </c>
      <c r="O8" s="1">
        <f t="shared" si="5"/>
        <v>0</v>
      </c>
    </row>
    <row r="9" spans="1:20" ht="14.25" customHeight="1">
      <c r="A9" s="2">
        <v>6</v>
      </c>
      <c r="B9" s="25"/>
      <c r="C9" s="1" t="s">
        <v>1194</v>
      </c>
      <c r="D9" s="1" t="str">
        <f t="shared" si="0"/>
        <v xml:space="preserve"> </v>
      </c>
      <c r="E9" s="1">
        <f t="shared" si="1"/>
        <v>0</v>
      </c>
      <c r="F9" s="2">
        <v>89</v>
      </c>
      <c r="G9" s="25"/>
      <c r="H9" s="1" t="s">
        <v>1568</v>
      </c>
      <c r="I9" s="1" t="str">
        <f t="shared" si="2"/>
        <v xml:space="preserve"> </v>
      </c>
      <c r="J9" s="1">
        <f t="shared" si="3"/>
        <v>0</v>
      </c>
      <c r="K9" s="2">
        <v>172</v>
      </c>
      <c r="L9" s="25"/>
      <c r="M9" s="1" t="s">
        <v>1955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7</v>
      </c>
      <c r="B10" s="25"/>
      <c r="C10" s="1" t="s">
        <v>713</v>
      </c>
      <c r="D10" s="1" t="str">
        <f t="shared" si="0"/>
        <v xml:space="preserve"> </v>
      </c>
      <c r="E10" s="1">
        <f t="shared" si="1"/>
        <v>0</v>
      </c>
      <c r="F10" s="2">
        <v>90</v>
      </c>
      <c r="G10" s="25"/>
      <c r="H10" s="1" t="s">
        <v>2495</v>
      </c>
      <c r="I10" s="1" t="str">
        <f t="shared" si="2"/>
        <v xml:space="preserve"> </v>
      </c>
      <c r="J10" s="1">
        <f t="shared" si="3"/>
        <v>0</v>
      </c>
      <c r="K10" s="2">
        <v>173</v>
      </c>
      <c r="L10" s="25"/>
      <c r="M10" s="1" t="s">
        <v>1473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8</v>
      </c>
      <c r="B11" s="25"/>
      <c r="C11" s="1" t="s">
        <v>1470</v>
      </c>
      <c r="D11" s="1" t="str">
        <f t="shared" si="0"/>
        <v xml:space="preserve"> </v>
      </c>
      <c r="E11" s="1">
        <f t="shared" si="1"/>
        <v>0</v>
      </c>
      <c r="F11" s="2">
        <v>91</v>
      </c>
      <c r="G11" s="25"/>
      <c r="H11" s="1" t="s">
        <v>1570</v>
      </c>
      <c r="I11" s="1" t="str">
        <f t="shared" si="2"/>
        <v xml:space="preserve"> </v>
      </c>
      <c r="J11" s="1">
        <f t="shared" si="3"/>
        <v>0</v>
      </c>
      <c r="K11" s="2">
        <v>174</v>
      </c>
      <c r="L11" s="25"/>
      <c r="M11" s="1" t="s">
        <v>907</v>
      </c>
      <c r="N11" s="1" t="str">
        <f t="shared" si="4"/>
        <v xml:space="preserve"> </v>
      </c>
      <c r="O11" s="1">
        <f t="shared" si="5"/>
        <v>0</v>
      </c>
    </row>
    <row r="12" spans="1:20" ht="14.25" customHeight="1">
      <c r="A12" s="2">
        <v>9</v>
      </c>
      <c r="B12" s="25"/>
      <c r="C12" s="1" t="s">
        <v>1730</v>
      </c>
      <c r="D12" s="1" t="str">
        <f t="shared" si="0"/>
        <v xml:space="preserve"> </v>
      </c>
      <c r="E12" s="1">
        <f t="shared" si="1"/>
        <v>0</v>
      </c>
      <c r="F12" s="2">
        <v>92</v>
      </c>
      <c r="G12" s="25"/>
      <c r="H12" s="1" t="s">
        <v>1554</v>
      </c>
      <c r="I12" s="1" t="str">
        <f t="shared" si="2"/>
        <v xml:space="preserve"> </v>
      </c>
      <c r="J12" s="1">
        <f t="shared" si="3"/>
        <v>0</v>
      </c>
      <c r="K12" s="2">
        <v>175</v>
      </c>
      <c r="L12" s="25"/>
      <c r="M12" s="1" t="s">
        <v>2370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10</v>
      </c>
      <c r="B13" s="25"/>
      <c r="C13" s="1" t="s">
        <v>1631</v>
      </c>
      <c r="D13" s="1" t="str">
        <f t="shared" si="0"/>
        <v xml:space="preserve"> </v>
      </c>
      <c r="E13" s="1">
        <f t="shared" si="1"/>
        <v>0</v>
      </c>
      <c r="F13" s="2">
        <v>93</v>
      </c>
      <c r="G13" s="25"/>
      <c r="H13" s="1" t="s">
        <v>1456</v>
      </c>
      <c r="I13" s="1" t="str">
        <f t="shared" si="2"/>
        <v xml:space="preserve"> </v>
      </c>
      <c r="J13" s="1">
        <f t="shared" si="3"/>
        <v>0</v>
      </c>
      <c r="K13" s="2">
        <v>176</v>
      </c>
      <c r="L13" s="25"/>
      <c r="M13" s="1" t="s">
        <v>2126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11</v>
      </c>
      <c r="B14" s="25"/>
      <c r="C14" s="1" t="s">
        <v>1082</v>
      </c>
      <c r="D14" s="1" t="str">
        <f t="shared" si="0"/>
        <v xml:space="preserve"> </v>
      </c>
      <c r="E14" s="1">
        <f t="shared" si="1"/>
        <v>0</v>
      </c>
      <c r="F14" s="2">
        <v>94</v>
      </c>
      <c r="G14" s="25"/>
      <c r="H14" s="1" t="s">
        <v>1774</v>
      </c>
      <c r="I14" s="1" t="str">
        <f t="shared" si="2"/>
        <v xml:space="preserve"> </v>
      </c>
      <c r="J14" s="1">
        <f t="shared" si="3"/>
        <v>0</v>
      </c>
      <c r="K14" s="2">
        <v>177</v>
      </c>
      <c r="L14" s="25"/>
      <c r="M14" s="1" t="s">
        <v>2010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12</v>
      </c>
      <c r="B15" s="25"/>
      <c r="C15" s="1" t="s">
        <v>2207</v>
      </c>
      <c r="D15" s="1" t="str">
        <f t="shared" si="0"/>
        <v xml:space="preserve"> </v>
      </c>
      <c r="E15" s="1">
        <f t="shared" si="1"/>
        <v>0</v>
      </c>
      <c r="F15" s="2">
        <v>95</v>
      </c>
      <c r="G15" s="25"/>
      <c r="H15" s="1" t="s">
        <v>1214</v>
      </c>
      <c r="I15" s="1" t="str">
        <f t="shared" si="2"/>
        <v xml:space="preserve"> </v>
      </c>
      <c r="J15" s="1">
        <f t="shared" si="3"/>
        <v>0</v>
      </c>
      <c r="K15" s="2">
        <v>178</v>
      </c>
      <c r="L15" s="25"/>
      <c r="M15" s="1" t="s">
        <v>2101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13</v>
      </c>
      <c r="B16" s="25"/>
      <c r="C16" s="1" t="s">
        <v>2683</v>
      </c>
      <c r="D16" s="1" t="str">
        <f t="shared" si="0"/>
        <v xml:space="preserve"> </v>
      </c>
      <c r="E16" s="1">
        <f t="shared" si="1"/>
        <v>0</v>
      </c>
      <c r="F16" s="2">
        <v>96</v>
      </c>
      <c r="G16" s="25"/>
      <c r="H16" s="1" t="s">
        <v>919</v>
      </c>
      <c r="I16" s="1" t="str">
        <f t="shared" si="2"/>
        <v xml:space="preserve"> </v>
      </c>
      <c r="J16" s="1">
        <f t="shared" si="3"/>
        <v>0</v>
      </c>
      <c r="K16" s="2">
        <v>179</v>
      </c>
      <c r="L16" s="25"/>
      <c r="M16" s="1" t="s">
        <v>1463</v>
      </c>
      <c r="N16" s="1" t="str">
        <f t="shared" si="4"/>
        <v xml:space="preserve"> </v>
      </c>
      <c r="O16" s="1">
        <f t="shared" si="5"/>
        <v>0</v>
      </c>
    </row>
    <row r="17" spans="1:15" ht="14.25" customHeight="1">
      <c r="A17" s="2">
        <v>14</v>
      </c>
      <c r="B17" s="25"/>
      <c r="C17" s="1" t="s">
        <v>1122</v>
      </c>
      <c r="D17" s="1" t="str">
        <f t="shared" si="0"/>
        <v xml:space="preserve"> </v>
      </c>
      <c r="E17" s="1">
        <f t="shared" si="1"/>
        <v>0</v>
      </c>
      <c r="F17" s="2">
        <v>97</v>
      </c>
      <c r="G17" s="25"/>
      <c r="H17" s="1" t="s">
        <v>1756</v>
      </c>
      <c r="I17" s="1" t="str">
        <f t="shared" si="2"/>
        <v xml:space="preserve"> </v>
      </c>
      <c r="J17" s="1">
        <f t="shared" si="3"/>
        <v>0</v>
      </c>
      <c r="K17" s="2">
        <v>180</v>
      </c>
      <c r="L17" s="25"/>
      <c r="M17" s="1" t="s">
        <v>1511</v>
      </c>
      <c r="N17" s="1" t="str">
        <f t="shared" si="4"/>
        <v xml:space="preserve"> </v>
      </c>
      <c r="O17" s="1">
        <f t="shared" si="5"/>
        <v>0</v>
      </c>
    </row>
    <row r="18" spans="1:15" ht="14.25" customHeight="1">
      <c r="A18" s="2">
        <v>15</v>
      </c>
      <c r="B18" s="25"/>
      <c r="C18" s="1" t="s">
        <v>1928</v>
      </c>
      <c r="D18" s="1" t="str">
        <f t="shared" si="0"/>
        <v xml:space="preserve"> </v>
      </c>
      <c r="E18" s="1">
        <f t="shared" si="1"/>
        <v>0</v>
      </c>
      <c r="F18" s="2">
        <v>98</v>
      </c>
      <c r="G18" s="25"/>
      <c r="H18" s="1" t="s">
        <v>2303</v>
      </c>
      <c r="I18" s="1" t="str">
        <f t="shared" si="2"/>
        <v xml:space="preserve"> </v>
      </c>
      <c r="J18" s="1">
        <f t="shared" si="3"/>
        <v>0</v>
      </c>
      <c r="K18" s="2">
        <v>181</v>
      </c>
      <c r="L18" s="26"/>
      <c r="M18" s="1" t="s">
        <v>1549</v>
      </c>
      <c r="N18" s="1" t="str">
        <f>IF(L18=""," ",IF(OR(L18="culture centre",L18="culture center"),"√","×"))</f>
        <v xml:space="preserve"> </v>
      </c>
      <c r="O18" s="1">
        <f t="shared" si="5"/>
        <v>0</v>
      </c>
    </row>
    <row r="19" spans="1:15" ht="14.25" customHeight="1">
      <c r="A19" s="2">
        <v>16</v>
      </c>
      <c r="B19" s="25"/>
      <c r="C19" s="1" t="s">
        <v>1968</v>
      </c>
      <c r="D19" s="1" t="str">
        <f t="shared" si="0"/>
        <v xml:space="preserve"> </v>
      </c>
      <c r="E19" s="1">
        <f t="shared" si="1"/>
        <v>0</v>
      </c>
      <c r="F19" s="2">
        <v>99</v>
      </c>
      <c r="G19" s="25"/>
      <c r="H19" s="1" t="s">
        <v>1822</v>
      </c>
      <c r="I19" s="1" t="str">
        <f t="shared" si="2"/>
        <v xml:space="preserve"> </v>
      </c>
      <c r="J19" s="1">
        <f t="shared" si="3"/>
        <v>0</v>
      </c>
      <c r="K19" s="2">
        <v>182</v>
      </c>
      <c r="L19" s="25"/>
      <c r="M19" s="1" t="s">
        <v>1942</v>
      </c>
      <c r="N19" s="1" t="str">
        <f t="shared" si="4"/>
        <v xml:space="preserve"> </v>
      </c>
      <c r="O19" s="1">
        <f t="shared" si="5"/>
        <v>0</v>
      </c>
    </row>
    <row r="20" spans="1:15" ht="14.25" customHeight="1">
      <c r="A20" s="2">
        <v>17</v>
      </c>
      <c r="B20" s="25"/>
      <c r="C20" s="1" t="s">
        <v>2152</v>
      </c>
      <c r="D20" s="1" t="str">
        <f t="shared" si="0"/>
        <v xml:space="preserve"> </v>
      </c>
      <c r="E20" s="1">
        <f t="shared" si="1"/>
        <v>0</v>
      </c>
      <c r="F20" s="2">
        <v>100</v>
      </c>
      <c r="G20" s="25"/>
      <c r="H20" s="1" t="s">
        <v>3073</v>
      </c>
      <c r="I20" s="1" t="str">
        <f t="shared" si="2"/>
        <v xml:space="preserve"> </v>
      </c>
      <c r="J20" s="1">
        <f t="shared" si="3"/>
        <v>0</v>
      </c>
      <c r="K20" s="2">
        <v>183</v>
      </c>
      <c r="L20" s="25"/>
      <c r="M20" s="1" t="s">
        <v>872</v>
      </c>
      <c r="N20" s="1" t="str">
        <f t="shared" si="4"/>
        <v xml:space="preserve"> </v>
      </c>
      <c r="O20" s="1">
        <f t="shared" si="5"/>
        <v>0</v>
      </c>
    </row>
    <row r="21" spans="1:15" ht="14.25" customHeight="1">
      <c r="A21" s="2">
        <v>18</v>
      </c>
      <c r="B21" s="25"/>
      <c r="C21" s="1" t="s">
        <v>2684</v>
      </c>
      <c r="D21" s="1" t="str">
        <f t="shared" si="0"/>
        <v xml:space="preserve"> </v>
      </c>
      <c r="E21" s="1">
        <f t="shared" si="1"/>
        <v>0</v>
      </c>
      <c r="F21" s="2">
        <v>101</v>
      </c>
      <c r="G21" s="25"/>
      <c r="H21" s="1" t="s">
        <v>1837</v>
      </c>
      <c r="I21" s="1" t="str">
        <f t="shared" si="2"/>
        <v xml:space="preserve"> </v>
      </c>
      <c r="J21" s="1">
        <f t="shared" si="3"/>
        <v>0</v>
      </c>
      <c r="K21" s="2">
        <v>184</v>
      </c>
      <c r="L21" s="25"/>
      <c r="M21" s="1" t="s">
        <v>1989</v>
      </c>
      <c r="N21" s="1" t="str">
        <f t="shared" si="4"/>
        <v xml:space="preserve"> </v>
      </c>
      <c r="O21" s="1">
        <f t="shared" si="5"/>
        <v>0</v>
      </c>
    </row>
    <row r="22" spans="1:15" ht="14.25" customHeight="1">
      <c r="A22" s="2">
        <v>19</v>
      </c>
      <c r="B22" s="25"/>
      <c r="C22" s="1" t="s">
        <v>1529</v>
      </c>
      <c r="D22" s="1" t="str">
        <f t="shared" si="0"/>
        <v xml:space="preserve"> </v>
      </c>
      <c r="E22" s="1">
        <f t="shared" si="1"/>
        <v>0</v>
      </c>
      <c r="F22" s="2">
        <v>102</v>
      </c>
      <c r="G22" s="25"/>
      <c r="H22" s="1" t="s">
        <v>1224</v>
      </c>
      <c r="I22" s="1" t="str">
        <f t="shared" si="2"/>
        <v xml:space="preserve"> </v>
      </c>
      <c r="J22" s="1">
        <f t="shared" si="3"/>
        <v>0</v>
      </c>
      <c r="K22" s="2">
        <v>185</v>
      </c>
      <c r="L22" s="25"/>
      <c r="M22" s="1" t="s">
        <v>2308</v>
      </c>
      <c r="N22" s="1" t="str">
        <f t="shared" si="4"/>
        <v xml:space="preserve"> </v>
      </c>
      <c r="O22" s="1">
        <f t="shared" si="5"/>
        <v>0</v>
      </c>
    </row>
    <row r="23" spans="1:15" ht="14.25" customHeight="1">
      <c r="A23" s="2">
        <v>20</v>
      </c>
      <c r="B23" s="26"/>
      <c r="C23" s="1" t="s">
        <v>1208</v>
      </c>
      <c r="D23" s="1" t="str">
        <f>IF(B23=""," ",IF(OR(B23="city centre",B23="city center"),"√","×"))</f>
        <v xml:space="preserve"> </v>
      </c>
      <c r="E23" s="1">
        <f t="shared" si="1"/>
        <v>0</v>
      </c>
      <c r="F23" s="2">
        <v>103</v>
      </c>
      <c r="G23" s="25"/>
      <c r="H23" s="1" t="s">
        <v>1328</v>
      </c>
      <c r="I23" s="1" t="str">
        <f t="shared" si="2"/>
        <v xml:space="preserve"> </v>
      </c>
      <c r="J23" s="1">
        <f t="shared" si="3"/>
        <v>0</v>
      </c>
      <c r="K23" s="2">
        <v>186</v>
      </c>
      <c r="L23" s="25"/>
      <c r="M23" s="1" t="s">
        <v>1626</v>
      </c>
      <c r="N23" s="1" t="str">
        <f t="shared" si="4"/>
        <v xml:space="preserve"> </v>
      </c>
      <c r="O23" s="1">
        <f t="shared" si="5"/>
        <v>0</v>
      </c>
    </row>
    <row r="24" spans="1:15" ht="14.25" customHeight="1">
      <c r="A24" s="2">
        <v>21</v>
      </c>
      <c r="B24" s="25"/>
      <c r="C24" s="1" t="s">
        <v>1209</v>
      </c>
      <c r="D24" s="1" t="str">
        <f t="shared" si="0"/>
        <v xml:space="preserve"> </v>
      </c>
      <c r="E24" s="1">
        <f t="shared" si="1"/>
        <v>0</v>
      </c>
      <c r="F24" s="2">
        <v>104</v>
      </c>
      <c r="G24" s="25"/>
      <c r="H24" s="1" t="s">
        <v>1396</v>
      </c>
      <c r="I24" s="1" t="str">
        <f>IF(G24=""," ",IF(G24=H24,"√","×"))</f>
        <v xml:space="preserve"> </v>
      </c>
      <c r="J24" s="1">
        <f t="shared" si="3"/>
        <v>0</v>
      </c>
      <c r="K24" s="2">
        <v>187</v>
      </c>
      <c r="L24" s="25"/>
      <c r="M24" s="1" t="s">
        <v>1010</v>
      </c>
      <c r="N24" s="1" t="str">
        <f t="shared" si="4"/>
        <v xml:space="preserve"> </v>
      </c>
      <c r="O24" s="1">
        <f t="shared" si="5"/>
        <v>0</v>
      </c>
    </row>
    <row r="25" spans="1:15" ht="14.25" customHeight="1">
      <c r="A25" s="2">
        <v>22</v>
      </c>
      <c r="B25" s="25"/>
      <c r="C25" s="1" t="s">
        <v>1083</v>
      </c>
      <c r="D25" s="1" t="str">
        <f t="shared" si="0"/>
        <v xml:space="preserve"> </v>
      </c>
      <c r="E25" s="1">
        <f t="shared" si="1"/>
        <v>0</v>
      </c>
      <c r="F25" s="2">
        <v>105</v>
      </c>
      <c r="G25" s="25"/>
      <c r="H25" s="1" t="s">
        <v>1800</v>
      </c>
      <c r="I25" s="1" t="str">
        <f t="shared" si="2"/>
        <v xml:space="preserve"> </v>
      </c>
      <c r="J25" s="1">
        <f t="shared" si="3"/>
        <v>0</v>
      </c>
      <c r="K25" s="2">
        <v>188</v>
      </c>
      <c r="L25" s="25"/>
      <c r="M25" s="1" t="s">
        <v>1984</v>
      </c>
      <c r="N25" s="1" t="str">
        <f t="shared" si="4"/>
        <v xml:space="preserve"> </v>
      </c>
      <c r="O25" s="1">
        <f t="shared" si="5"/>
        <v>0</v>
      </c>
    </row>
    <row r="26" spans="1:15" ht="14.25" customHeight="1">
      <c r="A26" s="2">
        <v>23</v>
      </c>
      <c r="B26" s="26"/>
      <c r="C26" s="1" t="s">
        <v>690</v>
      </c>
      <c r="D26" s="1" t="str">
        <f>IF(B26=""," ",IF(OR(B26="conference centre",B26="conference center"),"√","×"))</f>
        <v xml:space="preserve"> </v>
      </c>
      <c r="E26" s="1">
        <f t="shared" si="1"/>
        <v>0</v>
      </c>
      <c r="F26" s="2">
        <v>106</v>
      </c>
      <c r="G26" s="25"/>
      <c r="H26" s="1" t="s">
        <v>1923</v>
      </c>
      <c r="I26" s="1" t="str">
        <f t="shared" si="2"/>
        <v xml:space="preserve"> </v>
      </c>
      <c r="J26" s="1">
        <f t="shared" si="3"/>
        <v>0</v>
      </c>
      <c r="K26" s="2">
        <v>189</v>
      </c>
      <c r="L26" s="25"/>
      <c r="M26" s="1" t="s">
        <v>2134</v>
      </c>
      <c r="N26" s="1" t="str">
        <f t="shared" si="4"/>
        <v xml:space="preserve"> </v>
      </c>
      <c r="O26" s="1">
        <f t="shared" si="5"/>
        <v>0</v>
      </c>
    </row>
    <row r="27" spans="1:15" ht="14.25" customHeight="1">
      <c r="A27" s="2">
        <v>24</v>
      </c>
      <c r="B27" s="25"/>
      <c r="C27" s="1" t="s">
        <v>697</v>
      </c>
      <c r="D27" s="1" t="str">
        <f>IF(B27=""," ",IF(OR(B27=C27,B27="driving licence"),"√","×"))</f>
        <v xml:space="preserve"> </v>
      </c>
      <c r="E27" s="1">
        <f t="shared" si="1"/>
        <v>0</v>
      </c>
      <c r="F27" s="2">
        <v>107</v>
      </c>
      <c r="G27" s="25"/>
      <c r="H27" s="1" t="s">
        <v>1799</v>
      </c>
      <c r="I27" s="1" t="str">
        <f t="shared" si="2"/>
        <v xml:space="preserve"> </v>
      </c>
      <c r="J27" s="1">
        <f t="shared" si="3"/>
        <v>0</v>
      </c>
      <c r="K27" s="2">
        <v>190</v>
      </c>
      <c r="L27" s="25"/>
      <c r="M27" s="1" t="s">
        <v>2033</v>
      </c>
      <c r="N27" s="1" t="str">
        <f t="shared" si="4"/>
        <v xml:space="preserve"> </v>
      </c>
      <c r="O27" s="1">
        <f t="shared" si="5"/>
        <v>0</v>
      </c>
    </row>
    <row r="28" spans="1:15" ht="14.25" customHeight="1">
      <c r="A28" s="2">
        <v>25</v>
      </c>
      <c r="B28" s="25"/>
      <c r="C28" s="1" t="s">
        <v>2596</v>
      </c>
      <c r="D28" s="1" t="str">
        <f t="shared" si="0"/>
        <v xml:space="preserve"> </v>
      </c>
      <c r="E28" s="1">
        <f t="shared" si="1"/>
        <v>0</v>
      </c>
      <c r="F28" s="2">
        <v>108</v>
      </c>
      <c r="G28" s="25"/>
      <c r="H28" s="1" t="s">
        <v>1836</v>
      </c>
      <c r="I28" s="1" t="str">
        <f t="shared" si="2"/>
        <v xml:space="preserve"> </v>
      </c>
      <c r="J28" s="1">
        <f t="shared" si="3"/>
        <v>0</v>
      </c>
      <c r="K28" s="2">
        <v>191</v>
      </c>
      <c r="L28" s="25"/>
      <c r="M28" s="1" t="s">
        <v>1877</v>
      </c>
      <c r="N28" s="1" t="str">
        <f t="shared" si="4"/>
        <v xml:space="preserve"> </v>
      </c>
      <c r="O28" s="1">
        <f t="shared" si="5"/>
        <v>0</v>
      </c>
    </row>
    <row r="29" spans="1:15" ht="14.25" customHeight="1">
      <c r="A29" s="2">
        <v>26</v>
      </c>
      <c r="B29" s="25"/>
      <c r="C29" s="1" t="s">
        <v>1483</v>
      </c>
      <c r="D29" s="1" t="str">
        <f t="shared" si="0"/>
        <v xml:space="preserve"> </v>
      </c>
      <c r="E29" s="1">
        <f t="shared" si="1"/>
        <v>0</v>
      </c>
      <c r="F29" s="2">
        <v>109</v>
      </c>
      <c r="G29" s="25"/>
      <c r="H29" s="1" t="s">
        <v>2438</v>
      </c>
      <c r="I29" s="1" t="str">
        <f t="shared" si="2"/>
        <v xml:space="preserve"> </v>
      </c>
      <c r="J29" s="1">
        <f t="shared" si="3"/>
        <v>0</v>
      </c>
      <c r="K29" s="2">
        <v>192</v>
      </c>
      <c r="L29" s="25"/>
      <c r="M29" s="1" t="s">
        <v>577</v>
      </c>
      <c r="N29" s="1" t="str">
        <f t="shared" si="4"/>
        <v xml:space="preserve"> </v>
      </c>
      <c r="O29" s="1">
        <f t="shared" si="5"/>
        <v>0</v>
      </c>
    </row>
    <row r="30" spans="1:15" ht="14.25" customHeight="1">
      <c r="A30" s="2">
        <v>27</v>
      </c>
      <c r="B30" s="25"/>
      <c r="C30" s="1" t="s">
        <v>1210</v>
      </c>
      <c r="D30" s="1" t="str">
        <f t="shared" si="0"/>
        <v xml:space="preserve"> </v>
      </c>
      <c r="E30" s="1">
        <f t="shared" si="1"/>
        <v>0</v>
      </c>
      <c r="F30" s="2">
        <v>110</v>
      </c>
      <c r="G30" s="25"/>
      <c r="H30" s="1" t="s">
        <v>1474</v>
      </c>
      <c r="I30" s="1" t="str">
        <f t="shared" si="2"/>
        <v xml:space="preserve"> </v>
      </c>
      <c r="J30" s="1">
        <f t="shared" si="3"/>
        <v>0</v>
      </c>
      <c r="K30" s="2">
        <v>193</v>
      </c>
      <c r="L30" s="25"/>
      <c r="M30" s="1" t="s">
        <v>1961</v>
      </c>
      <c r="N30" s="1" t="str">
        <f t="shared" si="4"/>
        <v xml:space="preserve"> </v>
      </c>
      <c r="O30" s="1">
        <f t="shared" si="5"/>
        <v>0</v>
      </c>
    </row>
    <row r="31" spans="1:15" ht="14.25" customHeight="1">
      <c r="A31" s="2">
        <v>28</v>
      </c>
      <c r="B31" s="25"/>
      <c r="C31" s="1" t="s">
        <v>894</v>
      </c>
      <c r="D31" s="1" t="str">
        <f t="shared" si="0"/>
        <v xml:space="preserve"> </v>
      </c>
      <c r="E31" s="1">
        <f t="shared" si="1"/>
        <v>0</v>
      </c>
      <c r="F31" s="2">
        <v>111</v>
      </c>
      <c r="G31" s="25"/>
      <c r="H31" s="1" t="s">
        <v>1452</v>
      </c>
      <c r="I31" s="1" t="str">
        <f t="shared" si="2"/>
        <v xml:space="preserve"> </v>
      </c>
      <c r="J31" s="1">
        <f t="shared" si="3"/>
        <v>0</v>
      </c>
      <c r="K31" s="2">
        <v>194</v>
      </c>
      <c r="L31" s="25"/>
      <c r="M31" s="1" t="s">
        <v>1020</v>
      </c>
      <c r="N31" s="1" t="str">
        <f t="shared" si="4"/>
        <v xml:space="preserve"> </v>
      </c>
      <c r="O31" s="1">
        <f t="shared" si="5"/>
        <v>0</v>
      </c>
    </row>
    <row r="32" spans="1:15" ht="14.25" customHeight="1">
      <c r="A32" s="2">
        <v>29</v>
      </c>
      <c r="B32" s="25"/>
      <c r="C32" s="1" t="s">
        <v>1728</v>
      </c>
      <c r="D32" s="1" t="str">
        <f t="shared" si="0"/>
        <v xml:space="preserve"> </v>
      </c>
      <c r="E32" s="1">
        <f t="shared" si="1"/>
        <v>0</v>
      </c>
      <c r="F32" s="2">
        <v>112</v>
      </c>
      <c r="G32" s="25"/>
      <c r="H32" s="1" t="s">
        <v>1794</v>
      </c>
      <c r="I32" s="1" t="str">
        <f t="shared" si="2"/>
        <v xml:space="preserve"> </v>
      </c>
      <c r="J32" s="1">
        <f t="shared" si="3"/>
        <v>0</v>
      </c>
      <c r="K32" s="2">
        <v>195</v>
      </c>
      <c r="L32" s="25"/>
      <c r="M32" s="1" t="s">
        <v>1226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30</v>
      </c>
      <c r="B33" s="25"/>
      <c r="C33" s="1" t="s">
        <v>2682</v>
      </c>
      <c r="D33" s="1" t="str">
        <f t="shared" si="0"/>
        <v xml:space="preserve"> </v>
      </c>
      <c r="E33" s="1">
        <f t="shared" si="1"/>
        <v>0</v>
      </c>
      <c r="F33" s="2">
        <v>113</v>
      </c>
      <c r="G33" s="25"/>
      <c r="H33" s="1" t="s">
        <v>1950</v>
      </c>
      <c r="I33" s="1" t="str">
        <f t="shared" si="2"/>
        <v xml:space="preserve"> </v>
      </c>
      <c r="J33" s="1">
        <f t="shared" si="3"/>
        <v>0</v>
      </c>
      <c r="K33" s="2">
        <v>196</v>
      </c>
      <c r="L33" s="25"/>
      <c r="M33" s="1" t="s">
        <v>1775</v>
      </c>
      <c r="N33" s="1" t="str">
        <f t="shared" si="4"/>
        <v xml:space="preserve"> </v>
      </c>
      <c r="O33" s="1">
        <f t="shared" si="5"/>
        <v>0</v>
      </c>
    </row>
    <row r="34" spans="1:15" ht="14.25" customHeight="1">
      <c r="A34" s="2">
        <v>31</v>
      </c>
      <c r="B34" s="25"/>
      <c r="C34" s="1" t="s">
        <v>1551</v>
      </c>
      <c r="D34" s="1" t="str">
        <f t="shared" si="0"/>
        <v xml:space="preserve"> </v>
      </c>
      <c r="E34" s="1">
        <f t="shared" si="1"/>
        <v>0</v>
      </c>
      <c r="F34" s="2">
        <v>114</v>
      </c>
      <c r="G34" s="25"/>
      <c r="H34" s="1" t="s">
        <v>1069</v>
      </c>
      <c r="I34" s="1" t="str">
        <f t="shared" si="2"/>
        <v xml:space="preserve"> </v>
      </c>
      <c r="J34" s="1">
        <f t="shared" si="3"/>
        <v>0</v>
      </c>
      <c r="K34" s="2">
        <v>197</v>
      </c>
      <c r="L34" s="25"/>
      <c r="M34" s="1" t="s">
        <v>1725</v>
      </c>
      <c r="N34" s="1" t="str">
        <f t="shared" si="4"/>
        <v xml:space="preserve"> </v>
      </c>
      <c r="O34" s="1">
        <f t="shared" si="5"/>
        <v>0</v>
      </c>
    </row>
    <row r="35" spans="1:15" ht="14.25" customHeight="1">
      <c r="A35" s="2">
        <v>32</v>
      </c>
      <c r="B35" s="25"/>
      <c r="C35" s="1" t="s">
        <v>1070</v>
      </c>
      <c r="D35" s="1" t="str">
        <f t="shared" si="0"/>
        <v xml:space="preserve"> </v>
      </c>
      <c r="E35" s="1">
        <f t="shared" si="1"/>
        <v>0</v>
      </c>
      <c r="F35" s="2">
        <v>115</v>
      </c>
      <c r="G35" s="25"/>
      <c r="H35" s="1" t="s">
        <v>1238</v>
      </c>
      <c r="I35" s="1" t="str">
        <f t="shared" si="2"/>
        <v xml:space="preserve"> </v>
      </c>
      <c r="J35" s="1">
        <f t="shared" si="3"/>
        <v>0</v>
      </c>
      <c r="K35" s="2">
        <v>198</v>
      </c>
      <c r="L35" s="25"/>
      <c r="M35" s="1" t="s">
        <v>866</v>
      </c>
      <c r="N35" s="1" t="str">
        <f t="shared" si="4"/>
        <v xml:space="preserve"> </v>
      </c>
      <c r="O35" s="1">
        <f t="shared" si="5"/>
        <v>0</v>
      </c>
    </row>
    <row r="36" spans="1:15" ht="14.25" customHeight="1">
      <c r="A36" s="2">
        <v>33</v>
      </c>
      <c r="B36" s="25"/>
      <c r="C36" s="1" t="s">
        <v>271</v>
      </c>
      <c r="D36" s="1" t="str">
        <f t="shared" si="0"/>
        <v xml:space="preserve"> </v>
      </c>
      <c r="E36" s="1">
        <f t="shared" si="1"/>
        <v>0</v>
      </c>
      <c r="F36" s="2">
        <v>116</v>
      </c>
      <c r="G36" s="25"/>
      <c r="H36" s="1" t="s">
        <v>1527</v>
      </c>
      <c r="I36" s="1" t="str">
        <f t="shared" si="2"/>
        <v xml:space="preserve"> </v>
      </c>
      <c r="J36" s="1">
        <f t="shared" si="3"/>
        <v>0</v>
      </c>
      <c r="K36" s="2">
        <v>199</v>
      </c>
      <c r="L36" s="25"/>
      <c r="M36" s="1" t="s">
        <v>875</v>
      </c>
      <c r="N36" s="1" t="str">
        <f t="shared" si="4"/>
        <v xml:space="preserve"> </v>
      </c>
      <c r="O36" s="1">
        <f t="shared" si="5"/>
        <v>0</v>
      </c>
    </row>
    <row r="37" spans="1:15" ht="14.25" customHeight="1">
      <c r="A37" s="2">
        <v>34</v>
      </c>
      <c r="B37" s="25"/>
      <c r="C37" s="1" t="s">
        <v>592</v>
      </c>
      <c r="D37" s="1" t="str">
        <f t="shared" si="0"/>
        <v xml:space="preserve"> </v>
      </c>
      <c r="E37" s="1">
        <f t="shared" si="1"/>
        <v>0</v>
      </c>
      <c r="F37" s="2">
        <v>117</v>
      </c>
      <c r="G37" s="25"/>
      <c r="H37" s="1" t="s">
        <v>923</v>
      </c>
      <c r="I37" s="1" t="str">
        <f t="shared" si="2"/>
        <v xml:space="preserve"> </v>
      </c>
      <c r="J37" s="1">
        <f t="shared" si="3"/>
        <v>0</v>
      </c>
      <c r="K37" s="2">
        <v>200</v>
      </c>
      <c r="L37" s="25"/>
      <c r="M37" s="1" t="s">
        <v>2484</v>
      </c>
      <c r="N37" s="1" t="str">
        <f t="shared" si="4"/>
        <v xml:space="preserve"> </v>
      </c>
      <c r="O37" s="1">
        <f t="shared" si="5"/>
        <v>0</v>
      </c>
    </row>
    <row r="38" spans="1:15" ht="14.25" customHeight="1">
      <c r="A38" s="2">
        <v>35</v>
      </c>
      <c r="B38" s="25"/>
      <c r="C38" s="1" t="s">
        <v>832</v>
      </c>
      <c r="D38" s="1" t="str">
        <f t="shared" si="0"/>
        <v xml:space="preserve"> </v>
      </c>
      <c r="E38" s="1">
        <f t="shared" si="1"/>
        <v>0</v>
      </c>
      <c r="F38" s="2">
        <v>118</v>
      </c>
      <c r="G38" s="25"/>
      <c r="H38" s="1" t="s">
        <v>955</v>
      </c>
      <c r="I38" s="1" t="str">
        <f t="shared" si="2"/>
        <v xml:space="preserve"> </v>
      </c>
      <c r="J38" s="1">
        <f t="shared" si="3"/>
        <v>0</v>
      </c>
      <c r="K38" s="2">
        <v>201</v>
      </c>
      <c r="L38" s="25"/>
      <c r="M38" s="1" t="s">
        <v>2239</v>
      </c>
      <c r="N38" s="1" t="str">
        <f t="shared" si="4"/>
        <v xml:space="preserve"> </v>
      </c>
      <c r="O38" s="1">
        <f t="shared" si="5"/>
        <v>0</v>
      </c>
    </row>
    <row r="39" spans="1:15" ht="14.25" customHeight="1">
      <c r="A39" s="2">
        <v>36</v>
      </c>
      <c r="B39" s="25"/>
      <c r="C39" s="1" t="s">
        <v>960</v>
      </c>
      <c r="D39" s="1" t="str">
        <f t="shared" si="0"/>
        <v xml:space="preserve"> </v>
      </c>
      <c r="E39" s="1">
        <f t="shared" si="1"/>
        <v>0</v>
      </c>
      <c r="F39" s="2">
        <v>119</v>
      </c>
      <c r="G39" s="25"/>
      <c r="H39" s="1" t="s">
        <v>2220</v>
      </c>
      <c r="I39" s="1" t="str">
        <f t="shared" si="2"/>
        <v xml:space="preserve"> </v>
      </c>
      <c r="J39" s="1">
        <f t="shared" si="3"/>
        <v>0</v>
      </c>
      <c r="K39" s="2">
        <v>202</v>
      </c>
      <c r="L39" s="25"/>
      <c r="M39" s="1" t="s">
        <v>2062</v>
      </c>
      <c r="N39" s="1" t="str">
        <f t="shared" si="4"/>
        <v xml:space="preserve"> </v>
      </c>
      <c r="O39" s="1">
        <f t="shared" si="5"/>
        <v>0</v>
      </c>
    </row>
    <row r="40" spans="1:15" ht="14.25" customHeight="1">
      <c r="A40" s="2">
        <v>37</v>
      </c>
      <c r="B40" s="25"/>
      <c r="C40" s="1" t="s">
        <v>811</v>
      </c>
      <c r="D40" s="1" t="str">
        <f t="shared" si="0"/>
        <v xml:space="preserve"> </v>
      </c>
      <c r="E40" s="1">
        <f t="shared" si="1"/>
        <v>0</v>
      </c>
      <c r="F40" s="2">
        <v>120</v>
      </c>
      <c r="G40" s="25"/>
      <c r="H40" s="1" t="s">
        <v>1543</v>
      </c>
      <c r="I40" s="1" t="str">
        <f t="shared" si="2"/>
        <v xml:space="preserve"> </v>
      </c>
      <c r="J40" s="1">
        <f t="shared" si="3"/>
        <v>0</v>
      </c>
      <c r="K40" s="2">
        <v>203</v>
      </c>
      <c r="L40" s="25"/>
      <c r="M40" s="1" t="s">
        <v>1712</v>
      </c>
      <c r="N40" s="1" t="str">
        <f t="shared" si="4"/>
        <v xml:space="preserve"> </v>
      </c>
      <c r="O40" s="1">
        <f t="shared" si="5"/>
        <v>0</v>
      </c>
    </row>
    <row r="41" spans="1:15" ht="14.25" customHeight="1">
      <c r="A41" s="2">
        <v>38</v>
      </c>
      <c r="B41" s="25"/>
      <c r="C41" s="1" t="s">
        <v>611</v>
      </c>
      <c r="D41" s="1" t="str">
        <f t="shared" si="0"/>
        <v xml:space="preserve"> </v>
      </c>
      <c r="E41" s="1">
        <f t="shared" si="1"/>
        <v>0</v>
      </c>
      <c r="F41" s="2">
        <v>121</v>
      </c>
      <c r="G41" s="25"/>
      <c r="H41" s="1" t="s">
        <v>2232</v>
      </c>
      <c r="I41" s="1" t="str">
        <f t="shared" si="2"/>
        <v xml:space="preserve"> </v>
      </c>
      <c r="J41" s="1">
        <f t="shared" si="3"/>
        <v>0</v>
      </c>
      <c r="K41" s="2">
        <v>204</v>
      </c>
      <c r="L41" s="25"/>
      <c r="M41" s="1" t="s">
        <v>1985</v>
      </c>
      <c r="N41" s="1" t="str">
        <f t="shared" si="4"/>
        <v xml:space="preserve"> </v>
      </c>
      <c r="O41" s="1">
        <f t="shared" si="5"/>
        <v>0</v>
      </c>
    </row>
    <row r="42" spans="1:15" ht="14.25" customHeight="1">
      <c r="A42" s="2">
        <v>39</v>
      </c>
      <c r="B42" s="25"/>
      <c r="C42" s="1" t="s">
        <v>1577</v>
      </c>
      <c r="D42" s="1" t="str">
        <f t="shared" si="0"/>
        <v xml:space="preserve"> </v>
      </c>
      <c r="E42" s="1">
        <f t="shared" si="1"/>
        <v>0</v>
      </c>
      <c r="F42" s="2">
        <v>122</v>
      </c>
      <c r="G42" s="25"/>
      <c r="H42" s="1" t="s">
        <v>1256</v>
      </c>
      <c r="I42" s="1" t="str">
        <f t="shared" si="2"/>
        <v xml:space="preserve"> </v>
      </c>
      <c r="J42" s="1">
        <f t="shared" si="3"/>
        <v>0</v>
      </c>
      <c r="K42" s="2">
        <v>205</v>
      </c>
      <c r="L42" s="25"/>
      <c r="M42" s="1" t="s">
        <v>1367</v>
      </c>
      <c r="N42" s="1" t="str">
        <f t="shared" si="4"/>
        <v xml:space="preserve"> </v>
      </c>
      <c r="O42" s="1">
        <f t="shared" si="5"/>
        <v>0</v>
      </c>
    </row>
    <row r="43" spans="1:15" ht="14.25" customHeight="1">
      <c r="A43" s="2">
        <v>40</v>
      </c>
      <c r="B43" s="25"/>
      <c r="C43" s="1" t="s">
        <v>1668</v>
      </c>
      <c r="D43" s="1" t="str">
        <f t="shared" si="0"/>
        <v xml:space="preserve"> </v>
      </c>
      <c r="E43" s="1">
        <f t="shared" si="1"/>
        <v>0</v>
      </c>
      <c r="F43" s="2">
        <v>123</v>
      </c>
      <c r="G43" s="25"/>
      <c r="H43" s="1" t="s">
        <v>1055</v>
      </c>
      <c r="I43" s="1" t="str">
        <f t="shared" si="2"/>
        <v xml:space="preserve"> </v>
      </c>
      <c r="J43" s="1">
        <f t="shared" si="3"/>
        <v>0</v>
      </c>
      <c r="K43" s="2">
        <v>206</v>
      </c>
      <c r="L43" s="25"/>
      <c r="M43" s="1" t="s">
        <v>1832</v>
      </c>
      <c r="N43" s="1" t="str">
        <f t="shared" si="4"/>
        <v xml:space="preserve"> </v>
      </c>
      <c r="O43" s="1">
        <f t="shared" si="5"/>
        <v>0</v>
      </c>
    </row>
    <row r="44" spans="1:15" ht="14.25" customHeight="1">
      <c r="A44" s="2">
        <v>41</v>
      </c>
      <c r="B44" s="25"/>
      <c r="C44" s="1" t="s">
        <v>593</v>
      </c>
      <c r="D44" s="1" t="str">
        <f t="shared" si="0"/>
        <v xml:space="preserve"> </v>
      </c>
      <c r="E44" s="1">
        <f t="shared" si="1"/>
        <v>0</v>
      </c>
      <c r="F44" s="2">
        <v>124</v>
      </c>
      <c r="G44" s="25"/>
      <c r="H44" s="1" t="s">
        <v>1286</v>
      </c>
      <c r="I44" s="1" t="str">
        <f t="shared" si="2"/>
        <v xml:space="preserve"> </v>
      </c>
      <c r="J44" s="1">
        <f t="shared" si="3"/>
        <v>0</v>
      </c>
      <c r="K44" s="2">
        <v>207</v>
      </c>
      <c r="L44" s="25"/>
      <c r="M44" s="1" t="s">
        <v>1162</v>
      </c>
      <c r="N44" s="1" t="str">
        <f t="shared" si="4"/>
        <v xml:space="preserve"> </v>
      </c>
      <c r="O44" s="1">
        <f t="shared" si="5"/>
        <v>0</v>
      </c>
    </row>
    <row r="45" spans="1:15" ht="14.25" customHeight="1">
      <c r="A45" s="2">
        <v>42</v>
      </c>
      <c r="B45" s="25"/>
      <c r="C45" s="1" t="s">
        <v>2013</v>
      </c>
      <c r="D45" s="1" t="str">
        <f t="shared" si="0"/>
        <v xml:space="preserve"> </v>
      </c>
      <c r="E45" s="1">
        <f t="shared" si="1"/>
        <v>0</v>
      </c>
      <c r="F45" s="2">
        <v>125</v>
      </c>
      <c r="G45" s="25"/>
      <c r="H45" s="1" t="s">
        <v>2293</v>
      </c>
      <c r="I45" s="1" t="str">
        <f t="shared" si="2"/>
        <v xml:space="preserve"> </v>
      </c>
      <c r="J45" s="1">
        <f t="shared" si="3"/>
        <v>0</v>
      </c>
      <c r="K45" s="2">
        <v>208</v>
      </c>
      <c r="L45" s="25"/>
      <c r="M45" s="1" t="s">
        <v>2075</v>
      </c>
      <c r="N45" s="1" t="str">
        <f t="shared" si="4"/>
        <v xml:space="preserve"> </v>
      </c>
      <c r="O45" s="1">
        <f t="shared" si="5"/>
        <v>0</v>
      </c>
    </row>
    <row r="46" spans="1:15" ht="14.25" customHeight="1">
      <c r="A46" s="2">
        <v>43</v>
      </c>
      <c r="B46" s="25"/>
      <c r="C46" s="1" t="s">
        <v>1289</v>
      </c>
      <c r="D46" s="1" t="str">
        <f t="shared" si="0"/>
        <v xml:space="preserve"> </v>
      </c>
      <c r="E46" s="1">
        <f t="shared" si="1"/>
        <v>0</v>
      </c>
      <c r="F46" s="2">
        <v>126</v>
      </c>
      <c r="G46" s="25"/>
      <c r="H46" s="1" t="s">
        <v>1447</v>
      </c>
      <c r="I46" s="1" t="str">
        <f t="shared" si="2"/>
        <v xml:space="preserve"> </v>
      </c>
      <c r="J46" s="1">
        <f t="shared" si="3"/>
        <v>0</v>
      </c>
      <c r="K46" s="2">
        <v>209</v>
      </c>
      <c r="L46" s="25"/>
      <c r="M46" s="1" t="s">
        <v>1142</v>
      </c>
      <c r="N46" s="1" t="str">
        <f t="shared" si="4"/>
        <v xml:space="preserve"> </v>
      </c>
      <c r="O46" s="1">
        <f t="shared" si="5"/>
        <v>0</v>
      </c>
    </row>
    <row r="47" spans="1:15" ht="14.25" customHeight="1">
      <c r="A47" s="2">
        <v>44</v>
      </c>
      <c r="B47" s="25"/>
      <c r="C47" s="1" t="s">
        <v>1936</v>
      </c>
      <c r="D47" s="1" t="str">
        <f t="shared" si="0"/>
        <v xml:space="preserve"> </v>
      </c>
      <c r="E47" s="1">
        <f t="shared" si="1"/>
        <v>0</v>
      </c>
      <c r="F47" s="2">
        <v>127</v>
      </c>
      <c r="G47" s="25"/>
      <c r="H47" s="1" t="s">
        <v>1951</v>
      </c>
      <c r="I47" s="1" t="str">
        <f t="shared" si="2"/>
        <v xml:space="preserve"> </v>
      </c>
      <c r="J47" s="1">
        <f t="shared" si="3"/>
        <v>0</v>
      </c>
      <c r="K47" s="2">
        <v>210</v>
      </c>
      <c r="L47" s="25"/>
      <c r="M47" s="1" t="s">
        <v>1041</v>
      </c>
      <c r="N47" s="1" t="str">
        <f t="shared" si="4"/>
        <v xml:space="preserve"> </v>
      </c>
      <c r="O47" s="1">
        <f t="shared" si="5"/>
        <v>0</v>
      </c>
    </row>
    <row r="48" spans="1:15" ht="14.25" customHeight="1">
      <c r="A48" s="2">
        <v>45</v>
      </c>
      <c r="B48" s="25"/>
      <c r="C48" s="1" t="s">
        <v>1911</v>
      </c>
      <c r="D48" s="1" t="str">
        <f t="shared" si="0"/>
        <v xml:space="preserve"> </v>
      </c>
      <c r="E48" s="1">
        <f t="shared" si="1"/>
        <v>0</v>
      </c>
      <c r="F48" s="2">
        <v>128</v>
      </c>
      <c r="G48" s="25"/>
      <c r="H48" s="1" t="s">
        <v>1803</v>
      </c>
      <c r="I48" s="1" t="str">
        <f t="shared" si="2"/>
        <v xml:space="preserve"> </v>
      </c>
      <c r="J48" s="1">
        <f t="shared" si="3"/>
        <v>0</v>
      </c>
      <c r="K48" s="2">
        <v>211</v>
      </c>
      <c r="L48" s="25"/>
      <c r="M48" s="1" t="s">
        <v>2284</v>
      </c>
      <c r="N48" s="1" t="str">
        <f t="shared" si="4"/>
        <v xml:space="preserve"> </v>
      </c>
      <c r="O48" s="1">
        <f t="shared" si="5"/>
        <v>0</v>
      </c>
    </row>
    <row r="49" spans="1:15" ht="14.25" customHeight="1">
      <c r="A49" s="2">
        <v>46</v>
      </c>
      <c r="B49" s="25"/>
      <c r="C49" s="1" t="s">
        <v>1530</v>
      </c>
      <c r="D49" s="1" t="str">
        <f t="shared" si="0"/>
        <v xml:space="preserve"> </v>
      </c>
      <c r="E49" s="1">
        <f t="shared" si="1"/>
        <v>0</v>
      </c>
      <c r="F49" s="2">
        <v>129</v>
      </c>
      <c r="G49" s="25"/>
      <c r="H49" s="1" t="s">
        <v>599</v>
      </c>
      <c r="I49" s="1" t="str">
        <f t="shared" si="2"/>
        <v xml:space="preserve"> </v>
      </c>
      <c r="J49" s="1">
        <f t="shared" si="3"/>
        <v>0</v>
      </c>
      <c r="K49" s="2">
        <v>212</v>
      </c>
      <c r="L49" s="25"/>
      <c r="M49" s="1" t="s">
        <v>958</v>
      </c>
      <c r="N49" s="1" t="str">
        <f t="shared" si="4"/>
        <v xml:space="preserve"> </v>
      </c>
      <c r="O49" s="1">
        <f t="shared" si="5"/>
        <v>0</v>
      </c>
    </row>
    <row r="50" spans="1:15" ht="14.25" customHeight="1">
      <c r="A50" s="2">
        <v>47</v>
      </c>
      <c r="B50" s="25"/>
      <c r="C50" s="1" t="s">
        <v>1451</v>
      </c>
      <c r="D50" s="1" t="str">
        <f t="shared" si="0"/>
        <v xml:space="preserve"> </v>
      </c>
      <c r="E50" s="1">
        <f t="shared" si="1"/>
        <v>0</v>
      </c>
      <c r="F50" s="2">
        <v>130</v>
      </c>
      <c r="G50" s="26"/>
      <c r="H50" s="1" t="s">
        <v>1789</v>
      </c>
      <c r="I50" s="1" t="str">
        <f>IF(G50=""," ",IF(OR(G50="call centre",G50="call center"),"√","×"))</f>
        <v xml:space="preserve"> </v>
      </c>
      <c r="J50" s="1">
        <f t="shared" si="3"/>
        <v>0</v>
      </c>
      <c r="K50" s="2">
        <v>213</v>
      </c>
      <c r="L50" s="25"/>
      <c r="M50" s="1" t="s">
        <v>2704</v>
      </c>
      <c r="N50" s="1" t="str">
        <f t="shared" si="4"/>
        <v xml:space="preserve"> </v>
      </c>
      <c r="O50" s="1">
        <f t="shared" si="5"/>
        <v>0</v>
      </c>
    </row>
    <row r="51" spans="1:15" ht="14.25" customHeight="1">
      <c r="A51" s="2">
        <v>48</v>
      </c>
      <c r="B51" s="25"/>
      <c r="C51" s="1" t="s">
        <v>1852</v>
      </c>
      <c r="D51" s="1" t="str">
        <f t="shared" si="0"/>
        <v xml:space="preserve"> </v>
      </c>
      <c r="E51" s="1">
        <f t="shared" si="1"/>
        <v>0</v>
      </c>
      <c r="F51" s="2">
        <v>131</v>
      </c>
      <c r="G51" s="25"/>
      <c r="H51" s="1" t="s">
        <v>2108</v>
      </c>
      <c r="I51" s="1" t="str">
        <f t="shared" si="2"/>
        <v xml:space="preserve"> </v>
      </c>
      <c r="J51" s="1">
        <f t="shared" si="3"/>
        <v>0</v>
      </c>
      <c r="K51" s="2">
        <v>214</v>
      </c>
      <c r="L51" s="25"/>
      <c r="M51" s="1" t="s">
        <v>2116</v>
      </c>
      <c r="N51" s="1" t="str">
        <f t="shared" si="4"/>
        <v xml:space="preserve"> </v>
      </c>
      <c r="O51" s="1">
        <f t="shared" si="5"/>
        <v>0</v>
      </c>
    </row>
    <row r="52" spans="1:15" ht="14.25" customHeight="1">
      <c r="A52" s="2">
        <v>49</v>
      </c>
      <c r="B52" s="25"/>
      <c r="C52" s="1" t="s">
        <v>2004</v>
      </c>
      <c r="D52" s="1" t="str">
        <f t="shared" si="0"/>
        <v xml:space="preserve"> </v>
      </c>
      <c r="E52" s="1">
        <f t="shared" si="1"/>
        <v>0</v>
      </c>
      <c r="F52" s="2">
        <v>132</v>
      </c>
      <c r="G52" s="25"/>
      <c r="H52" s="1" t="s">
        <v>2349</v>
      </c>
      <c r="I52" s="1" t="str">
        <f t="shared" si="2"/>
        <v xml:space="preserve"> </v>
      </c>
      <c r="J52" s="1">
        <f t="shared" si="3"/>
        <v>0</v>
      </c>
      <c r="K52" s="2">
        <v>215</v>
      </c>
      <c r="L52" s="25"/>
      <c r="M52" s="1" t="s">
        <v>1015</v>
      </c>
      <c r="N52" s="1" t="str">
        <f t="shared" si="4"/>
        <v xml:space="preserve"> </v>
      </c>
      <c r="O52" s="1">
        <f t="shared" si="5"/>
        <v>0</v>
      </c>
    </row>
    <row r="53" spans="1:15" ht="14.25" customHeight="1">
      <c r="A53" s="2">
        <v>50</v>
      </c>
      <c r="B53" s="25"/>
      <c r="C53" s="1" t="s">
        <v>914</v>
      </c>
      <c r="D53" s="1" t="str">
        <f t="shared" si="0"/>
        <v xml:space="preserve"> </v>
      </c>
      <c r="E53" s="1">
        <f t="shared" si="1"/>
        <v>0</v>
      </c>
      <c r="F53" s="2">
        <v>133</v>
      </c>
      <c r="G53" s="25"/>
      <c r="H53" s="1" t="s">
        <v>1764</v>
      </c>
      <c r="I53" s="1" t="str">
        <f t="shared" si="2"/>
        <v xml:space="preserve"> </v>
      </c>
      <c r="J53" s="1">
        <f t="shared" si="3"/>
        <v>0</v>
      </c>
      <c r="K53" s="2">
        <v>216</v>
      </c>
      <c r="L53" s="25"/>
      <c r="M53" s="1" t="s">
        <v>1916</v>
      </c>
      <c r="N53" s="1" t="str">
        <f t="shared" si="4"/>
        <v xml:space="preserve"> </v>
      </c>
      <c r="O53" s="1">
        <f t="shared" si="5"/>
        <v>0</v>
      </c>
    </row>
    <row r="54" spans="1:15" ht="14.25" customHeight="1">
      <c r="A54" s="2">
        <v>51</v>
      </c>
      <c r="B54" s="25"/>
      <c r="C54" s="1" t="s">
        <v>1561</v>
      </c>
      <c r="D54" s="1" t="str">
        <f t="shared" si="0"/>
        <v xml:space="preserve"> </v>
      </c>
      <c r="E54" s="1">
        <f t="shared" si="1"/>
        <v>0</v>
      </c>
      <c r="F54" s="2">
        <v>134</v>
      </c>
      <c r="G54" s="25"/>
      <c r="H54" s="1" t="s">
        <v>921</v>
      </c>
      <c r="I54" s="1" t="str">
        <f t="shared" si="2"/>
        <v xml:space="preserve"> </v>
      </c>
      <c r="J54" s="1">
        <f t="shared" si="3"/>
        <v>0</v>
      </c>
      <c r="K54" s="2">
        <v>217</v>
      </c>
      <c r="L54" s="25"/>
      <c r="M54" s="1" t="s">
        <v>2025</v>
      </c>
      <c r="N54" s="1" t="str">
        <f t="shared" si="4"/>
        <v xml:space="preserve"> </v>
      </c>
      <c r="O54" s="1">
        <f t="shared" si="5"/>
        <v>0</v>
      </c>
    </row>
    <row r="55" spans="1:15" ht="14.25" customHeight="1">
      <c r="A55" s="2">
        <v>52</v>
      </c>
      <c r="B55" s="25"/>
      <c r="C55" s="1" t="s">
        <v>1782</v>
      </c>
      <c r="D55" s="1" t="str">
        <f t="shared" si="0"/>
        <v xml:space="preserve"> </v>
      </c>
      <c r="E55" s="1">
        <f t="shared" si="1"/>
        <v>0</v>
      </c>
      <c r="F55" s="2">
        <v>135</v>
      </c>
      <c r="G55" s="25"/>
      <c r="H55" s="1" t="s">
        <v>1003</v>
      </c>
      <c r="I55" s="1" t="str">
        <f t="shared" si="2"/>
        <v xml:space="preserve"> </v>
      </c>
      <c r="J55" s="1">
        <f t="shared" si="3"/>
        <v>0</v>
      </c>
      <c r="K55" s="2">
        <v>218</v>
      </c>
      <c r="L55" s="25"/>
      <c r="M55" s="1" t="s">
        <v>2144</v>
      </c>
      <c r="N55" s="1" t="str">
        <f t="shared" si="4"/>
        <v xml:space="preserve"> </v>
      </c>
      <c r="O55" s="1">
        <f t="shared" si="5"/>
        <v>0</v>
      </c>
    </row>
    <row r="56" spans="1:15" ht="14.25" customHeight="1">
      <c r="A56" s="2">
        <v>53</v>
      </c>
      <c r="B56" s="25"/>
      <c r="C56" s="1" t="s">
        <v>1181</v>
      </c>
      <c r="D56" s="1" t="str">
        <f t="shared" si="0"/>
        <v xml:space="preserve"> </v>
      </c>
      <c r="E56" s="1">
        <f t="shared" si="1"/>
        <v>0</v>
      </c>
      <c r="F56" s="2">
        <v>136</v>
      </c>
      <c r="G56" s="25"/>
      <c r="H56" s="1" t="s">
        <v>3074</v>
      </c>
      <c r="I56" s="1" t="str">
        <f t="shared" si="2"/>
        <v xml:space="preserve"> </v>
      </c>
      <c r="J56" s="1">
        <f t="shared" si="3"/>
        <v>0</v>
      </c>
      <c r="K56" s="2">
        <v>219</v>
      </c>
      <c r="L56" s="25"/>
      <c r="M56" s="1" t="s">
        <v>1708</v>
      </c>
      <c r="N56" s="1" t="str">
        <f t="shared" si="4"/>
        <v xml:space="preserve"> </v>
      </c>
      <c r="O56" s="1">
        <f t="shared" si="5"/>
        <v>0</v>
      </c>
    </row>
    <row r="57" spans="1:15" ht="14.25" customHeight="1">
      <c r="A57" s="2">
        <v>54</v>
      </c>
      <c r="B57" s="25"/>
      <c r="C57" s="1" t="s">
        <v>1821</v>
      </c>
      <c r="D57" s="1" t="str">
        <f t="shared" si="0"/>
        <v xml:space="preserve"> </v>
      </c>
      <c r="E57" s="1">
        <f t="shared" si="1"/>
        <v>0</v>
      </c>
      <c r="F57" s="2">
        <v>137</v>
      </c>
      <c r="G57" s="25"/>
      <c r="H57" s="1" t="s">
        <v>870</v>
      </c>
      <c r="I57" s="1" t="str">
        <f t="shared" si="2"/>
        <v xml:space="preserve"> </v>
      </c>
      <c r="J57" s="1">
        <f t="shared" si="3"/>
        <v>0</v>
      </c>
      <c r="K57" s="2">
        <v>220</v>
      </c>
      <c r="L57" s="25"/>
      <c r="M57" s="1" t="s">
        <v>1761</v>
      </c>
      <c r="N57" s="1" t="str">
        <f t="shared" si="4"/>
        <v xml:space="preserve"> </v>
      </c>
      <c r="O57" s="1">
        <f t="shared" si="5"/>
        <v>0</v>
      </c>
    </row>
    <row r="58" spans="1:15" ht="14.25" customHeight="1">
      <c r="A58" s="2">
        <v>55</v>
      </c>
      <c r="B58" s="25"/>
      <c r="C58" s="1" t="s">
        <v>590</v>
      </c>
      <c r="D58" s="1" t="str">
        <f t="shared" si="0"/>
        <v xml:space="preserve"> </v>
      </c>
      <c r="E58" s="1">
        <f t="shared" si="1"/>
        <v>0</v>
      </c>
      <c r="F58" s="2">
        <v>138</v>
      </c>
      <c r="G58" s="25"/>
      <c r="H58" s="1" t="s">
        <v>1999</v>
      </c>
      <c r="I58" s="1" t="str">
        <f t="shared" si="2"/>
        <v xml:space="preserve"> </v>
      </c>
      <c r="J58" s="1">
        <f t="shared" si="3"/>
        <v>0</v>
      </c>
      <c r="K58" s="2">
        <v>221</v>
      </c>
      <c r="L58" s="25"/>
      <c r="M58" s="1" t="s">
        <v>962</v>
      </c>
      <c r="N58" s="1" t="str">
        <f t="shared" si="4"/>
        <v xml:space="preserve"> </v>
      </c>
      <c r="O58" s="1">
        <f t="shared" si="5"/>
        <v>0</v>
      </c>
    </row>
    <row r="59" spans="1:15" ht="14.25" customHeight="1">
      <c r="A59" s="2">
        <v>56</v>
      </c>
      <c r="B59" s="25"/>
      <c r="C59" s="1" t="s">
        <v>1528</v>
      </c>
      <c r="D59" s="1" t="str">
        <f t="shared" si="0"/>
        <v xml:space="preserve"> </v>
      </c>
      <c r="E59" s="1">
        <f t="shared" si="1"/>
        <v>0</v>
      </c>
      <c r="F59" s="2">
        <v>139</v>
      </c>
      <c r="G59" s="25"/>
      <c r="H59" s="1" t="s">
        <v>1072</v>
      </c>
      <c r="I59" s="1" t="str">
        <f t="shared" si="2"/>
        <v xml:space="preserve"> </v>
      </c>
      <c r="J59" s="1">
        <f t="shared" si="3"/>
        <v>0</v>
      </c>
      <c r="K59" s="2">
        <v>222</v>
      </c>
      <c r="L59" s="25"/>
      <c r="M59" s="1" t="s">
        <v>2706</v>
      </c>
      <c r="N59" s="1" t="str">
        <f t="shared" si="4"/>
        <v xml:space="preserve"> </v>
      </c>
      <c r="O59" s="1">
        <f t="shared" si="5"/>
        <v>0</v>
      </c>
    </row>
    <row r="60" spans="1:15" ht="14.25" customHeight="1">
      <c r="A60" s="2">
        <v>57</v>
      </c>
      <c r="B60" s="25"/>
      <c r="C60" s="1" t="s">
        <v>2546</v>
      </c>
      <c r="D60" s="1" t="str">
        <f t="shared" si="0"/>
        <v xml:space="preserve"> </v>
      </c>
      <c r="E60" s="1">
        <f t="shared" si="1"/>
        <v>0</v>
      </c>
      <c r="F60" s="2">
        <v>140</v>
      </c>
      <c r="G60" s="25"/>
      <c r="H60" s="1" t="s">
        <v>1074</v>
      </c>
      <c r="I60" s="1" t="str">
        <f t="shared" si="2"/>
        <v xml:space="preserve"> </v>
      </c>
      <c r="J60" s="1">
        <f t="shared" si="3"/>
        <v>0</v>
      </c>
      <c r="K60" s="2">
        <v>223</v>
      </c>
      <c r="L60" s="25"/>
      <c r="M60" s="1" t="s">
        <v>2059</v>
      </c>
      <c r="N60" s="1" t="str">
        <f t="shared" si="4"/>
        <v xml:space="preserve"> </v>
      </c>
      <c r="O60" s="1">
        <f t="shared" si="5"/>
        <v>0</v>
      </c>
    </row>
    <row r="61" spans="1:15" ht="14.25" customHeight="1">
      <c r="A61" s="2">
        <v>58</v>
      </c>
      <c r="B61" s="25"/>
      <c r="C61" s="1" t="s">
        <v>2106</v>
      </c>
      <c r="D61" s="1" t="str">
        <f t="shared" si="0"/>
        <v xml:space="preserve"> </v>
      </c>
      <c r="E61" s="1">
        <f t="shared" si="1"/>
        <v>0</v>
      </c>
      <c r="F61" s="2">
        <v>141</v>
      </c>
      <c r="G61" s="25"/>
      <c r="H61" s="1" t="s">
        <v>1390</v>
      </c>
      <c r="I61" s="1" t="str">
        <f t="shared" si="2"/>
        <v xml:space="preserve"> </v>
      </c>
      <c r="J61" s="1">
        <f t="shared" si="3"/>
        <v>0</v>
      </c>
      <c r="K61" s="2">
        <v>224</v>
      </c>
      <c r="L61" s="25"/>
      <c r="M61" s="1" t="s">
        <v>2681</v>
      </c>
      <c r="N61" s="1" t="str">
        <f t="shared" si="4"/>
        <v xml:space="preserve"> </v>
      </c>
      <c r="O61" s="1">
        <f t="shared" si="5"/>
        <v>0</v>
      </c>
    </row>
    <row r="62" spans="1:15" ht="14.25" customHeight="1">
      <c r="A62" s="2">
        <v>59</v>
      </c>
      <c r="B62" s="25"/>
      <c r="C62" s="1" t="s">
        <v>1758</v>
      </c>
      <c r="D62" s="1" t="str">
        <f t="shared" si="0"/>
        <v xml:space="preserve"> </v>
      </c>
      <c r="E62" s="1">
        <f t="shared" si="1"/>
        <v>0</v>
      </c>
      <c r="F62" s="2">
        <v>142</v>
      </c>
      <c r="G62" s="26"/>
      <c r="H62" s="1" t="s">
        <v>859</v>
      </c>
      <c r="I62" s="1" t="str">
        <f>IF(G62=""," ",IF(OR(G62="change behaviour",G62="change behavior"),"√","×"))</f>
        <v xml:space="preserve"> </v>
      </c>
      <c r="J62" s="1">
        <f t="shared" si="3"/>
        <v>0</v>
      </c>
      <c r="K62" s="2">
        <v>225</v>
      </c>
      <c r="L62" s="25"/>
      <c r="M62" s="1" t="s">
        <v>2395</v>
      </c>
      <c r="N62" s="1" t="str">
        <f t="shared" si="4"/>
        <v xml:space="preserve"> </v>
      </c>
      <c r="O62" s="1">
        <f t="shared" si="5"/>
        <v>0</v>
      </c>
    </row>
    <row r="63" spans="1:15" ht="14.25" customHeight="1">
      <c r="A63" s="2">
        <v>60</v>
      </c>
      <c r="B63" s="25"/>
      <c r="C63" s="1" t="s">
        <v>1771</v>
      </c>
      <c r="D63" s="1" t="str">
        <f t="shared" si="0"/>
        <v xml:space="preserve"> </v>
      </c>
      <c r="E63" s="1">
        <f t="shared" si="1"/>
        <v>0</v>
      </c>
      <c r="F63" s="2">
        <v>143</v>
      </c>
      <c r="G63" s="25"/>
      <c r="H63" s="1" t="s">
        <v>2539</v>
      </c>
      <c r="I63" s="1" t="str">
        <f t="shared" si="2"/>
        <v xml:space="preserve"> </v>
      </c>
      <c r="J63" s="1">
        <f t="shared" si="3"/>
        <v>0</v>
      </c>
      <c r="K63" s="2">
        <v>226</v>
      </c>
      <c r="L63" s="25"/>
      <c r="M63" s="1" t="s">
        <v>2022</v>
      </c>
      <c r="N63" s="1" t="str">
        <f t="shared" si="4"/>
        <v xml:space="preserve"> </v>
      </c>
      <c r="O63" s="1">
        <f t="shared" si="5"/>
        <v>0</v>
      </c>
    </row>
    <row r="64" spans="1:15" ht="14.25" customHeight="1">
      <c r="A64" s="2">
        <v>61</v>
      </c>
      <c r="B64" s="25"/>
      <c r="C64" s="1" t="s">
        <v>2340</v>
      </c>
      <c r="D64" s="1" t="str">
        <f t="shared" si="0"/>
        <v xml:space="preserve"> </v>
      </c>
      <c r="E64" s="1">
        <f t="shared" si="1"/>
        <v>0</v>
      </c>
      <c r="F64" s="2">
        <v>144</v>
      </c>
      <c r="G64" s="25"/>
      <c r="H64" s="1" t="s">
        <v>1442</v>
      </c>
      <c r="I64" s="1" t="str">
        <f t="shared" si="2"/>
        <v xml:space="preserve"> </v>
      </c>
      <c r="J64" s="1">
        <f t="shared" si="3"/>
        <v>0</v>
      </c>
      <c r="K64" s="2">
        <v>227</v>
      </c>
      <c r="L64" s="25"/>
      <c r="M64" s="1" t="s">
        <v>1046</v>
      </c>
      <c r="N64" s="1" t="str">
        <f t="shared" si="4"/>
        <v xml:space="preserve"> </v>
      </c>
      <c r="O64" s="1">
        <f t="shared" si="5"/>
        <v>0</v>
      </c>
    </row>
    <row r="65" spans="1:15" ht="14.25" customHeight="1">
      <c r="A65" s="2">
        <v>62</v>
      </c>
      <c r="B65" s="25"/>
      <c r="C65" s="1" t="s">
        <v>3071</v>
      </c>
      <c r="D65" s="1" t="str">
        <f t="shared" si="0"/>
        <v xml:space="preserve"> </v>
      </c>
      <c r="E65" s="1">
        <f t="shared" si="1"/>
        <v>0</v>
      </c>
      <c r="F65" s="2">
        <v>145</v>
      </c>
      <c r="G65" s="25"/>
      <c r="H65" s="1" t="s">
        <v>1548</v>
      </c>
      <c r="I65" s="1" t="str">
        <f t="shared" si="2"/>
        <v xml:space="preserve"> </v>
      </c>
      <c r="J65" s="1">
        <f t="shared" si="3"/>
        <v>0</v>
      </c>
      <c r="K65" s="2">
        <v>228</v>
      </c>
      <c r="L65" s="25"/>
      <c r="M65" s="1" t="s">
        <v>933</v>
      </c>
      <c r="N65" s="1" t="str">
        <f t="shared" si="4"/>
        <v xml:space="preserve"> </v>
      </c>
      <c r="O65" s="1">
        <f t="shared" si="5"/>
        <v>0</v>
      </c>
    </row>
    <row r="66" spans="1:15" ht="14.25" customHeight="1">
      <c r="A66" s="2">
        <v>63</v>
      </c>
      <c r="B66" s="25"/>
      <c r="C66" s="1" t="s">
        <v>1879</v>
      </c>
      <c r="D66" s="1" t="str">
        <f t="shared" si="0"/>
        <v xml:space="preserve"> </v>
      </c>
      <c r="E66" s="1">
        <f t="shared" si="1"/>
        <v>0</v>
      </c>
      <c r="F66" s="2">
        <v>146</v>
      </c>
      <c r="G66" s="25"/>
      <c r="H66" s="1" t="s">
        <v>1032</v>
      </c>
      <c r="I66" s="1" t="str">
        <f t="shared" si="2"/>
        <v xml:space="preserve"> </v>
      </c>
      <c r="J66" s="1">
        <f t="shared" si="3"/>
        <v>0</v>
      </c>
      <c r="K66" s="2">
        <v>229</v>
      </c>
      <c r="L66" s="25"/>
      <c r="M66" s="1" t="s">
        <v>1769</v>
      </c>
      <c r="N66" s="1" t="str">
        <f t="shared" si="4"/>
        <v xml:space="preserve"> </v>
      </c>
      <c r="O66" s="1">
        <f t="shared" si="5"/>
        <v>0</v>
      </c>
    </row>
    <row r="67" spans="1:15" ht="14.25" customHeight="1">
      <c r="A67" s="2">
        <v>64</v>
      </c>
      <c r="B67" s="25"/>
      <c r="C67" s="1" t="s">
        <v>2017</v>
      </c>
      <c r="D67" s="1" t="str">
        <f t="shared" si="0"/>
        <v xml:space="preserve"> </v>
      </c>
      <c r="E67" s="1">
        <f t="shared" si="1"/>
        <v>0</v>
      </c>
      <c r="F67" s="2">
        <v>147</v>
      </c>
      <c r="G67" s="25"/>
      <c r="H67" s="1" t="s">
        <v>1445</v>
      </c>
      <c r="I67" s="1" t="str">
        <f t="shared" si="2"/>
        <v xml:space="preserve"> </v>
      </c>
      <c r="J67" s="1">
        <f t="shared" si="3"/>
        <v>0</v>
      </c>
      <c r="K67" s="2">
        <v>230</v>
      </c>
      <c r="L67" s="25"/>
      <c r="M67" s="1" t="s">
        <v>965</v>
      </c>
      <c r="N67" s="1" t="str">
        <f t="shared" si="4"/>
        <v xml:space="preserve"> </v>
      </c>
      <c r="O67" s="1">
        <f t="shared" si="5"/>
        <v>0</v>
      </c>
    </row>
    <row r="68" spans="1:15" ht="14.25" customHeight="1">
      <c r="A68" s="2">
        <v>65</v>
      </c>
      <c r="B68" s="25"/>
      <c r="C68" s="1" t="s">
        <v>1956</v>
      </c>
      <c r="D68" s="1" t="str">
        <f t="shared" si="0"/>
        <v xml:space="preserve"> </v>
      </c>
      <c r="E68" s="1">
        <f t="shared" si="1"/>
        <v>0</v>
      </c>
      <c r="F68" s="2">
        <v>148</v>
      </c>
      <c r="G68" s="25"/>
      <c r="H68" s="1" t="s">
        <v>1739</v>
      </c>
      <c r="I68" s="1" t="str">
        <f t="shared" si="2"/>
        <v xml:space="preserve"> </v>
      </c>
      <c r="J68" s="1">
        <f t="shared" si="3"/>
        <v>0</v>
      </c>
      <c r="K68" s="2">
        <v>231</v>
      </c>
      <c r="L68" s="25"/>
      <c r="M68" s="1" t="s">
        <v>1290</v>
      </c>
      <c r="N68" s="1" t="str">
        <f t="shared" si="4"/>
        <v xml:space="preserve"> </v>
      </c>
      <c r="O68" s="1">
        <f t="shared" si="5"/>
        <v>0</v>
      </c>
    </row>
    <row r="69" spans="1:15" ht="14.25" customHeight="1">
      <c r="A69" s="2">
        <v>66</v>
      </c>
      <c r="B69" s="25"/>
      <c r="C69" s="1" t="s">
        <v>2362</v>
      </c>
      <c r="D69" s="1" t="str">
        <f t="shared" ref="D69:D86" si="6">IF(B69=""," ",IF(B69=C69,"√","×"))</f>
        <v xml:space="preserve"> </v>
      </c>
      <c r="E69" s="1">
        <f t="shared" ref="E69:E86" si="7">IF(D69="√",1,0)</f>
        <v>0</v>
      </c>
      <c r="F69" s="2">
        <v>149</v>
      </c>
      <c r="G69" s="25"/>
      <c r="H69" s="1" t="s">
        <v>1617</v>
      </c>
      <c r="I69" s="1" t="str">
        <f t="shared" ref="I69:I86" si="8">IF(G69=""," ",IF(G69=H69,"√","×"))</f>
        <v xml:space="preserve"> </v>
      </c>
      <c r="J69" s="1">
        <f t="shared" ref="J69:J86" si="9">IF(I69="√",1,0)</f>
        <v>0</v>
      </c>
      <c r="K69" s="2">
        <v>232</v>
      </c>
      <c r="L69" s="25"/>
      <c r="M69" s="1" t="s">
        <v>2078</v>
      </c>
      <c r="N69" s="1" t="str">
        <f t="shared" ref="N69:N84" si="10">IF(L69=""," ",IF(L69=M69,"√","×"))</f>
        <v xml:space="preserve"> </v>
      </c>
      <c r="O69" s="1">
        <f t="shared" ref="O69:O84" si="11">IF(N69="√",1,0)</f>
        <v>0</v>
      </c>
    </row>
    <row r="70" spans="1:15" ht="14.25" customHeight="1">
      <c r="A70" s="2">
        <v>67</v>
      </c>
      <c r="B70" s="25"/>
      <c r="C70" s="1" t="s">
        <v>1203</v>
      </c>
      <c r="D70" s="1" t="str">
        <f t="shared" si="6"/>
        <v xml:space="preserve"> </v>
      </c>
      <c r="E70" s="1">
        <f t="shared" si="7"/>
        <v>0</v>
      </c>
      <c r="F70" s="2">
        <v>150</v>
      </c>
      <c r="G70" s="25"/>
      <c r="H70" s="1" t="s">
        <v>575</v>
      </c>
      <c r="I70" s="1" t="str">
        <f t="shared" si="8"/>
        <v xml:space="preserve"> </v>
      </c>
      <c r="J70" s="1">
        <f t="shared" si="9"/>
        <v>0</v>
      </c>
      <c r="K70" s="2">
        <v>233</v>
      </c>
      <c r="L70" s="25"/>
      <c r="M70" s="1" t="s">
        <v>1158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68</v>
      </c>
      <c r="B71" s="25"/>
      <c r="C71" s="1" t="s">
        <v>1909</v>
      </c>
      <c r="D71" s="1" t="str">
        <f t="shared" si="6"/>
        <v xml:space="preserve"> </v>
      </c>
      <c r="E71" s="1">
        <f t="shared" si="7"/>
        <v>0</v>
      </c>
      <c r="F71" s="2">
        <v>151</v>
      </c>
      <c r="G71" s="25"/>
      <c r="H71" s="1" t="s">
        <v>3075</v>
      </c>
      <c r="I71" s="1" t="str">
        <f t="shared" si="8"/>
        <v xml:space="preserve"> </v>
      </c>
      <c r="J71" s="1">
        <f t="shared" si="9"/>
        <v>0</v>
      </c>
      <c r="K71" s="2">
        <v>234</v>
      </c>
      <c r="L71" s="25"/>
      <c r="M71" s="1" t="s">
        <v>1132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69</v>
      </c>
      <c r="B72" s="25"/>
      <c r="C72" s="1" t="s">
        <v>1755</v>
      </c>
      <c r="D72" s="1" t="str">
        <f t="shared" si="6"/>
        <v xml:space="preserve"> </v>
      </c>
      <c r="E72" s="1">
        <f t="shared" si="7"/>
        <v>0</v>
      </c>
      <c r="F72" s="2">
        <v>152</v>
      </c>
      <c r="G72" s="25"/>
      <c r="H72" s="1" t="s">
        <v>2501</v>
      </c>
      <c r="I72" s="1" t="str">
        <f t="shared" si="8"/>
        <v xml:space="preserve"> </v>
      </c>
      <c r="J72" s="1">
        <f t="shared" si="9"/>
        <v>0</v>
      </c>
      <c r="K72" s="2">
        <v>235</v>
      </c>
      <c r="L72" s="25"/>
      <c r="M72" s="1" t="s">
        <v>1098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70</v>
      </c>
      <c r="B73" s="27"/>
      <c r="C73" s="1" t="s">
        <v>3076</v>
      </c>
      <c r="D73" s="1" t="str">
        <f>IF(B73=""," ",IF(OR(B73="animals' behaviour",B73="animals' behavior"),"√","×"))</f>
        <v xml:space="preserve"> </v>
      </c>
      <c r="E73" s="1">
        <f t="shared" si="7"/>
        <v>0</v>
      </c>
      <c r="F73" s="2">
        <v>153</v>
      </c>
      <c r="G73" s="25"/>
      <c r="H73" s="1" t="s">
        <v>200</v>
      </c>
      <c r="I73" s="1" t="str">
        <f t="shared" si="8"/>
        <v xml:space="preserve"> </v>
      </c>
      <c r="J73" s="1">
        <f t="shared" si="9"/>
        <v>0</v>
      </c>
      <c r="K73" s="2">
        <v>236</v>
      </c>
      <c r="L73" s="25"/>
      <c r="M73" s="1" t="s">
        <v>884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71</v>
      </c>
      <c r="B74" s="25"/>
      <c r="C74" s="1" t="s">
        <v>1759</v>
      </c>
      <c r="D74" s="1" t="str">
        <f t="shared" si="6"/>
        <v xml:space="preserve"> </v>
      </c>
      <c r="E74" s="1">
        <f t="shared" si="7"/>
        <v>0</v>
      </c>
      <c r="F74" s="2">
        <v>154</v>
      </c>
      <c r="G74" s="25"/>
      <c r="H74" s="1" t="s">
        <v>999</v>
      </c>
      <c r="I74" s="1" t="str">
        <f t="shared" si="8"/>
        <v xml:space="preserve"> </v>
      </c>
      <c r="J74" s="1">
        <f t="shared" si="9"/>
        <v>0</v>
      </c>
      <c r="K74" s="2">
        <v>237</v>
      </c>
      <c r="L74" s="25"/>
      <c r="M74" s="1" t="s">
        <v>1444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72</v>
      </c>
      <c r="B75" s="25"/>
      <c r="C75" s="1" t="s">
        <v>1140</v>
      </c>
      <c r="D75" s="1" t="str">
        <f t="shared" si="6"/>
        <v xml:space="preserve"> </v>
      </c>
      <c r="E75" s="1">
        <f t="shared" si="7"/>
        <v>0</v>
      </c>
      <c r="F75" s="2">
        <v>155</v>
      </c>
      <c r="G75" s="25"/>
      <c r="H75" s="1" t="s">
        <v>1861</v>
      </c>
      <c r="I75" s="1" t="str">
        <f t="shared" si="8"/>
        <v xml:space="preserve"> </v>
      </c>
      <c r="J75" s="1">
        <f t="shared" si="9"/>
        <v>0</v>
      </c>
      <c r="K75" s="2">
        <v>238</v>
      </c>
      <c r="L75" s="25"/>
      <c r="M75" s="1" t="s">
        <v>1049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73</v>
      </c>
      <c r="B76" s="25"/>
      <c r="C76" s="1" t="s">
        <v>2494</v>
      </c>
      <c r="D76" s="1" t="str">
        <f t="shared" si="6"/>
        <v xml:space="preserve"> </v>
      </c>
      <c r="E76" s="1">
        <f t="shared" si="7"/>
        <v>0</v>
      </c>
      <c r="F76" s="2">
        <v>156</v>
      </c>
      <c r="G76" s="25"/>
      <c r="H76" s="1" t="s">
        <v>1737</v>
      </c>
      <c r="I76" s="1" t="str">
        <f t="shared" si="8"/>
        <v xml:space="preserve"> </v>
      </c>
      <c r="J76" s="1">
        <f t="shared" si="9"/>
        <v>0</v>
      </c>
      <c r="K76" s="2">
        <v>239</v>
      </c>
      <c r="L76" s="25"/>
      <c r="M76" s="1" t="s">
        <v>863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74</v>
      </c>
      <c r="B77" s="25"/>
      <c r="C77" s="1" t="s">
        <v>2499</v>
      </c>
      <c r="D77" s="1" t="str">
        <f t="shared" si="6"/>
        <v xml:space="preserve"> </v>
      </c>
      <c r="E77" s="1">
        <f t="shared" si="7"/>
        <v>0</v>
      </c>
      <c r="F77" s="2">
        <v>157</v>
      </c>
      <c r="G77" s="25"/>
      <c r="H77" s="1" t="s">
        <v>1352</v>
      </c>
      <c r="I77" s="1" t="str">
        <f t="shared" si="8"/>
        <v xml:space="preserve"> </v>
      </c>
      <c r="J77" s="1">
        <f t="shared" si="9"/>
        <v>0</v>
      </c>
      <c r="K77" s="2">
        <v>240</v>
      </c>
      <c r="L77" s="25"/>
      <c r="M77" s="1" t="s">
        <v>2487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75</v>
      </c>
      <c r="B78" s="25"/>
      <c r="C78" s="1" t="s">
        <v>1750</v>
      </c>
      <c r="D78" s="1" t="str">
        <f t="shared" si="6"/>
        <v xml:space="preserve"> </v>
      </c>
      <c r="E78" s="1">
        <f t="shared" si="7"/>
        <v>0</v>
      </c>
      <c r="F78" s="2">
        <v>158</v>
      </c>
      <c r="G78" s="25"/>
      <c r="H78" s="1" t="s">
        <v>1844</v>
      </c>
      <c r="I78" s="1" t="str">
        <f t="shared" si="8"/>
        <v xml:space="preserve"> </v>
      </c>
      <c r="J78" s="1">
        <f t="shared" si="9"/>
        <v>0</v>
      </c>
      <c r="K78" s="2">
        <v>241</v>
      </c>
      <c r="L78" s="25"/>
      <c r="M78" s="1" t="s">
        <v>1234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76</v>
      </c>
      <c r="B79" s="25"/>
      <c r="C79" s="1" t="s">
        <v>1954</v>
      </c>
      <c r="D79" s="1" t="str">
        <f t="shared" si="6"/>
        <v xml:space="preserve"> </v>
      </c>
      <c r="E79" s="1">
        <f t="shared" si="7"/>
        <v>0</v>
      </c>
      <c r="F79" s="2">
        <v>159</v>
      </c>
      <c r="G79" s="25"/>
      <c r="H79" s="1" t="s">
        <v>2226</v>
      </c>
      <c r="I79" s="1" t="str">
        <f t="shared" si="8"/>
        <v xml:space="preserve"> </v>
      </c>
      <c r="J79" s="1">
        <f t="shared" si="9"/>
        <v>0</v>
      </c>
      <c r="K79" s="2">
        <v>242</v>
      </c>
      <c r="L79" s="25"/>
      <c r="M79" s="1" t="s">
        <v>1485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77</v>
      </c>
      <c r="B80" s="25"/>
      <c r="C80" s="1" t="s">
        <v>1462</v>
      </c>
      <c r="D80" s="1" t="str">
        <f t="shared" si="6"/>
        <v xml:space="preserve"> </v>
      </c>
      <c r="E80" s="1">
        <f t="shared" si="7"/>
        <v>0</v>
      </c>
      <c r="F80" s="2">
        <v>160</v>
      </c>
      <c r="G80" s="25"/>
      <c r="H80" s="1" t="s">
        <v>2247</v>
      </c>
      <c r="I80" s="1" t="str">
        <f t="shared" si="8"/>
        <v xml:space="preserve"> </v>
      </c>
      <c r="J80" s="1">
        <f t="shared" si="9"/>
        <v>0</v>
      </c>
      <c r="K80" s="2">
        <v>243</v>
      </c>
      <c r="L80" s="25"/>
      <c r="M80" s="1" t="s">
        <v>2313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78</v>
      </c>
      <c r="B81" s="25"/>
      <c r="C81" s="1" t="s">
        <v>1501</v>
      </c>
      <c r="D81" s="1" t="str">
        <f t="shared" si="6"/>
        <v xml:space="preserve"> </v>
      </c>
      <c r="E81" s="1">
        <f t="shared" si="7"/>
        <v>0</v>
      </c>
      <c r="F81" s="2">
        <v>161</v>
      </c>
      <c r="G81" s="25"/>
      <c r="H81" s="1" t="s">
        <v>1316</v>
      </c>
      <c r="I81" s="1" t="str">
        <f t="shared" si="8"/>
        <v xml:space="preserve"> </v>
      </c>
      <c r="J81" s="1">
        <f t="shared" si="9"/>
        <v>0</v>
      </c>
      <c r="K81" s="2">
        <v>244</v>
      </c>
      <c r="L81" s="25"/>
      <c r="M81" s="1" t="s">
        <v>2346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79</v>
      </c>
      <c r="B82" s="25"/>
      <c r="C82" s="1" t="s">
        <v>1913</v>
      </c>
      <c r="D82" s="1" t="str">
        <f t="shared" si="6"/>
        <v xml:space="preserve"> </v>
      </c>
      <c r="E82" s="1">
        <f t="shared" si="7"/>
        <v>0</v>
      </c>
      <c r="F82" s="2">
        <v>162</v>
      </c>
      <c r="G82" s="25"/>
      <c r="H82" s="1" t="s">
        <v>1880</v>
      </c>
      <c r="I82" s="1" t="str">
        <f t="shared" si="8"/>
        <v xml:space="preserve"> </v>
      </c>
      <c r="J82" s="1">
        <f t="shared" si="9"/>
        <v>0</v>
      </c>
      <c r="K82" s="2">
        <v>245</v>
      </c>
      <c r="L82" s="25"/>
      <c r="M82" s="1" t="s">
        <v>2015</v>
      </c>
      <c r="N82" s="1" t="str">
        <f t="shared" si="10"/>
        <v xml:space="preserve"> </v>
      </c>
      <c r="O82" s="1">
        <f t="shared" si="11"/>
        <v>0</v>
      </c>
    </row>
    <row r="83" spans="1:15" ht="14.25" customHeight="1">
      <c r="A83" s="2">
        <v>80</v>
      </c>
      <c r="B83" s="25"/>
      <c r="C83" s="1" t="s">
        <v>2359</v>
      </c>
      <c r="D83" s="1" t="str">
        <f t="shared" si="6"/>
        <v xml:space="preserve"> </v>
      </c>
      <c r="E83" s="1">
        <f t="shared" si="7"/>
        <v>0</v>
      </c>
      <c r="F83" s="2">
        <v>163</v>
      </c>
      <c r="G83" s="26"/>
      <c r="H83" s="1" t="s">
        <v>649</v>
      </c>
      <c r="I83" s="1" t="str">
        <f>IF(G83=""," ",IF(OR(G83="colour blind",G83="color blind"),"√","×"))</f>
        <v xml:space="preserve"> </v>
      </c>
      <c r="J83" s="1">
        <f t="shared" si="9"/>
        <v>0</v>
      </c>
      <c r="K83" s="2">
        <v>246</v>
      </c>
      <c r="L83" s="25"/>
      <c r="M83" s="1" t="s">
        <v>1472</v>
      </c>
      <c r="N83" s="1" t="str">
        <f t="shared" si="10"/>
        <v xml:space="preserve"> </v>
      </c>
      <c r="O83" s="1">
        <f t="shared" si="11"/>
        <v>0</v>
      </c>
    </row>
    <row r="84" spans="1:15" ht="14.25" customHeight="1">
      <c r="A84" s="2">
        <v>81</v>
      </c>
      <c r="B84" s="25"/>
      <c r="C84" s="1" t="s">
        <v>1026</v>
      </c>
      <c r="D84" s="1" t="str">
        <f t="shared" si="6"/>
        <v xml:space="preserve"> </v>
      </c>
      <c r="E84" s="1">
        <f t="shared" si="7"/>
        <v>0</v>
      </c>
      <c r="F84" s="2">
        <v>164</v>
      </c>
      <c r="G84" s="25"/>
      <c r="H84" s="1" t="s">
        <v>1949</v>
      </c>
      <c r="I84" s="1" t="str">
        <f t="shared" si="8"/>
        <v xml:space="preserve"> </v>
      </c>
      <c r="J84" s="1">
        <f t="shared" si="9"/>
        <v>0</v>
      </c>
      <c r="K84" s="2">
        <v>247</v>
      </c>
      <c r="L84" s="25"/>
      <c r="M84" s="1" t="s">
        <v>1313</v>
      </c>
      <c r="N84" s="1" t="str">
        <f t="shared" si="10"/>
        <v xml:space="preserve"> </v>
      </c>
      <c r="O84" s="1">
        <f t="shared" si="11"/>
        <v>0</v>
      </c>
    </row>
    <row r="85" spans="1:15" ht="14.25" customHeight="1">
      <c r="A85" s="2">
        <v>82</v>
      </c>
      <c r="B85" s="25"/>
      <c r="C85" s="1" t="s">
        <v>1097</v>
      </c>
      <c r="D85" s="1" t="str">
        <f t="shared" si="6"/>
        <v xml:space="preserve"> </v>
      </c>
      <c r="E85" s="1">
        <f t="shared" si="7"/>
        <v>0</v>
      </c>
      <c r="F85" s="2">
        <v>165</v>
      </c>
      <c r="G85" s="25"/>
      <c r="H85" s="1" t="s">
        <v>967</v>
      </c>
      <c r="I85" s="1" t="str">
        <f t="shared" si="8"/>
        <v xml:space="preserve"> </v>
      </c>
      <c r="J85" s="1">
        <f t="shared" si="9"/>
        <v>0</v>
      </c>
    </row>
    <row r="86" spans="1:15" ht="14.25" customHeight="1">
      <c r="A86" s="2">
        <v>83</v>
      </c>
      <c r="B86" s="25"/>
      <c r="C86" s="1" t="s">
        <v>2155</v>
      </c>
      <c r="D86" s="1" t="str">
        <f t="shared" si="6"/>
        <v xml:space="preserve"> </v>
      </c>
      <c r="E86" s="1">
        <f t="shared" si="7"/>
        <v>0</v>
      </c>
      <c r="F86" s="2">
        <v>166</v>
      </c>
      <c r="G86" s="25"/>
      <c r="H86" s="1" t="s">
        <v>1592</v>
      </c>
      <c r="I86" s="1" t="str">
        <f t="shared" si="8"/>
        <v xml:space="preserve"> </v>
      </c>
      <c r="J86" s="1">
        <f t="shared" si="9"/>
        <v>0</v>
      </c>
    </row>
    <row r="87" spans="1:15" ht="14.25" customHeight="1">
      <c r="E87" s="1">
        <f>SUM(E4:E86)</f>
        <v>0</v>
      </c>
      <c r="J87" s="1">
        <f>SUM(J4:J86)</f>
        <v>0</v>
      </c>
      <c r="O87" s="1">
        <f>SUM(O4:O86)</f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0874-2A32-F544-A7C8-C14ACDC80338}">
  <dimension ref="A1:T88"/>
  <sheetViews>
    <sheetView workbookViewId="0"/>
  </sheetViews>
  <sheetFormatPr baseColWidth="10" defaultRowHeight="14.25" customHeight="1"/>
  <cols>
    <col min="1" max="1" width="6.33203125" customWidth="1"/>
    <col min="2" max="2" width="21.5" customWidth="1"/>
    <col min="3" max="3" width="0" hidden="1" customWidth="1"/>
    <col min="5" max="5" width="0" hidden="1" customWidth="1"/>
    <col min="6" max="6" width="5.5" bestFit="1" customWidth="1"/>
    <col min="7" max="7" width="21.33203125" customWidth="1"/>
    <col min="8" max="8" width="0" hidden="1" customWidth="1"/>
    <col min="10" max="10" width="0" hidden="1" customWidth="1"/>
    <col min="11" max="11" width="5.5" bestFit="1" customWidth="1"/>
    <col min="12" max="12" width="21.6640625" customWidth="1"/>
    <col min="13" max="13" width="0" hidden="1" customWidth="1"/>
    <col min="15" max="15" width="0" hidden="1" customWidth="1"/>
    <col min="16" max="16" width="17.33203125" customWidth="1"/>
    <col min="17" max="17" width="21.6640625" customWidth="1"/>
  </cols>
  <sheetData>
    <row r="1" spans="1:20" ht="14.25" customHeight="1">
      <c r="A1" s="21" t="s">
        <v>2692</v>
      </c>
      <c r="B1" s="23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</row>
    <row r="2" spans="1:20" ht="14.25" customHeight="1" thickBot="1">
      <c r="A2" s="22" t="s">
        <v>2690</v>
      </c>
      <c r="B2" s="2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1:20" ht="14.25" customHeight="1" thickBot="1">
      <c r="A3" s="12" t="s">
        <v>2674</v>
      </c>
      <c r="B3" s="13" t="s">
        <v>2697</v>
      </c>
      <c r="C3" s="13" t="s">
        <v>2698</v>
      </c>
      <c r="D3" s="14" t="s">
        <v>2702</v>
      </c>
      <c r="E3" s="31"/>
      <c r="F3" s="12" t="s">
        <v>2674</v>
      </c>
      <c r="G3" s="13" t="s">
        <v>2697</v>
      </c>
      <c r="H3" s="13" t="s">
        <v>2672</v>
      </c>
      <c r="I3" s="14" t="s">
        <v>2702</v>
      </c>
      <c r="J3" s="31"/>
      <c r="K3" s="12" t="s">
        <v>2674</v>
      </c>
      <c r="L3" s="13" t="s">
        <v>2697</v>
      </c>
      <c r="M3" s="13" t="s">
        <v>2672</v>
      </c>
      <c r="N3" s="14" t="s">
        <v>2702</v>
      </c>
      <c r="P3" s="19" t="s">
        <v>2703</v>
      </c>
      <c r="Q3" s="20"/>
      <c r="R3" s="20"/>
      <c r="S3" s="20"/>
      <c r="T3" s="20"/>
    </row>
    <row r="4" spans="1:20" ht="14.25" customHeight="1">
      <c r="A4" s="2">
        <v>248</v>
      </c>
      <c r="B4" s="25"/>
      <c r="C4" s="1" t="s">
        <v>581</v>
      </c>
      <c r="D4" s="1" t="str">
        <f>IF(B4=""," ",IF(B4=C4,"√","×"))</f>
        <v xml:space="preserve"> </v>
      </c>
      <c r="E4" s="1">
        <f>IF(D4="√",1,0)</f>
        <v>0</v>
      </c>
      <c r="F4" s="2">
        <v>332</v>
      </c>
      <c r="G4" s="25"/>
      <c r="H4" s="1" t="s">
        <v>1546</v>
      </c>
      <c r="I4" s="1" t="str">
        <f>IF(G4=""," ",IF(G4=H4,"√","×"))</f>
        <v xml:space="preserve"> </v>
      </c>
      <c r="J4" s="1">
        <f>IF(I4="√",1,0)</f>
        <v>0</v>
      </c>
      <c r="K4" s="2">
        <v>416</v>
      </c>
      <c r="L4" s="25"/>
      <c r="M4" s="1" t="s">
        <v>777</v>
      </c>
      <c r="N4" s="1" t="str">
        <f>IF(L4=""," ",IF(L4=M4,"√","×"))</f>
        <v xml:space="preserve"> </v>
      </c>
      <c r="O4" s="1">
        <f>IF(N4="√",1,0)</f>
        <v>0</v>
      </c>
      <c r="P4" s="6" t="s">
        <v>2699</v>
      </c>
      <c r="Q4" s="7">
        <v>249</v>
      </c>
    </row>
    <row r="5" spans="1:20" ht="14.25" customHeight="1">
      <c r="A5" s="2">
        <v>249</v>
      </c>
      <c r="B5" s="25"/>
      <c r="C5" s="1" t="s">
        <v>2695</v>
      </c>
      <c r="D5" s="1" t="str">
        <f t="shared" ref="D5:D68" si="0">IF(B5=""," ",IF(B5=C5,"√","×"))</f>
        <v xml:space="preserve"> </v>
      </c>
      <c r="E5" s="1">
        <f t="shared" ref="E5:E68" si="1">IF(D5="√",1,0)</f>
        <v>0</v>
      </c>
      <c r="F5" s="2">
        <v>333</v>
      </c>
      <c r="G5" s="25"/>
      <c r="H5" s="1" t="s">
        <v>1045</v>
      </c>
      <c r="I5" s="1" t="str">
        <f t="shared" ref="I5:I68" si="2">IF(G5=""," ",IF(G5=H5,"√","×"))</f>
        <v xml:space="preserve"> </v>
      </c>
      <c r="J5" s="1">
        <f t="shared" ref="J5:J68" si="3">IF(I5="√",1,0)</f>
        <v>0</v>
      </c>
      <c r="K5" s="2">
        <v>417</v>
      </c>
      <c r="L5" s="25"/>
      <c r="M5" s="1" t="s">
        <v>1436</v>
      </c>
      <c r="N5" s="1" t="str">
        <f t="shared" ref="N5:N68" si="4">IF(L5=""," ",IF(L5=M5,"√","×"))</f>
        <v xml:space="preserve"> </v>
      </c>
      <c r="O5" s="1">
        <f t="shared" ref="O5:O68" si="5">IF(N5="√",1,0)</f>
        <v>0</v>
      </c>
      <c r="P5" s="8" t="s">
        <v>2700</v>
      </c>
      <c r="Q5" s="9">
        <f>$E$88+$J$88+$O$88</f>
        <v>0</v>
      </c>
    </row>
    <row r="6" spans="1:20" ht="14.25" customHeight="1" thickBot="1">
      <c r="A6" s="2">
        <v>250</v>
      </c>
      <c r="B6" s="25"/>
      <c r="C6" s="1" t="s">
        <v>2117</v>
      </c>
      <c r="D6" s="1" t="str">
        <f t="shared" si="0"/>
        <v xml:space="preserve"> </v>
      </c>
      <c r="E6" s="1">
        <f t="shared" si="1"/>
        <v>0</v>
      </c>
      <c r="F6" s="2">
        <v>334</v>
      </c>
      <c r="G6" s="25"/>
      <c r="H6" s="1" t="s">
        <v>1881</v>
      </c>
      <c r="I6" s="1" t="str">
        <f t="shared" si="2"/>
        <v xml:space="preserve"> </v>
      </c>
      <c r="J6" s="1">
        <f t="shared" si="3"/>
        <v>0</v>
      </c>
      <c r="K6" s="2">
        <v>418</v>
      </c>
      <c r="L6" s="25"/>
      <c r="M6" s="1" t="s">
        <v>2311</v>
      </c>
      <c r="N6" s="1" t="str">
        <f t="shared" si="4"/>
        <v xml:space="preserve"> </v>
      </c>
      <c r="O6" s="1">
        <f t="shared" si="5"/>
        <v>0</v>
      </c>
      <c r="P6" s="10" t="s">
        <v>2701</v>
      </c>
      <c r="Q6" s="11">
        <f>Q5/Q4</f>
        <v>0</v>
      </c>
    </row>
    <row r="7" spans="1:20" ht="14.25" customHeight="1">
      <c r="A7" s="2">
        <v>251</v>
      </c>
      <c r="B7" s="25"/>
      <c r="C7" s="1" t="s">
        <v>946</v>
      </c>
      <c r="D7" s="1" t="str">
        <f t="shared" si="0"/>
        <v xml:space="preserve"> </v>
      </c>
      <c r="E7" s="1">
        <f t="shared" si="1"/>
        <v>0</v>
      </c>
      <c r="F7" s="2">
        <v>335</v>
      </c>
      <c r="G7" s="25"/>
      <c r="H7" s="1" t="s">
        <v>373</v>
      </c>
      <c r="I7" s="1" t="str">
        <f t="shared" si="2"/>
        <v xml:space="preserve"> </v>
      </c>
      <c r="J7" s="1">
        <f t="shared" si="3"/>
        <v>0</v>
      </c>
      <c r="K7" s="2">
        <v>419</v>
      </c>
      <c r="L7" s="25"/>
      <c r="M7" s="1" t="s">
        <v>1778</v>
      </c>
      <c r="N7" s="1" t="str">
        <f t="shared" si="4"/>
        <v xml:space="preserve"> </v>
      </c>
      <c r="O7" s="1">
        <f t="shared" si="5"/>
        <v>0</v>
      </c>
    </row>
    <row r="8" spans="1:20" ht="14.25" customHeight="1">
      <c r="A8" s="2">
        <v>252</v>
      </c>
      <c r="B8" s="26"/>
      <c r="C8" s="1" t="s">
        <v>2685</v>
      </c>
      <c r="D8" s="1" t="str">
        <f>IF(B8=""," ",IF(OR(B8="files in colour",B8="files in color"),"√","×"))</f>
        <v xml:space="preserve"> </v>
      </c>
      <c r="E8" s="1">
        <f t="shared" si="1"/>
        <v>0</v>
      </c>
      <c r="F8" s="2">
        <v>336</v>
      </c>
      <c r="G8" s="25"/>
      <c r="H8" s="1" t="s">
        <v>1133</v>
      </c>
      <c r="I8" s="1" t="str">
        <f t="shared" si="2"/>
        <v xml:space="preserve"> </v>
      </c>
      <c r="J8" s="1">
        <f t="shared" si="3"/>
        <v>0</v>
      </c>
      <c r="K8" s="2">
        <v>420</v>
      </c>
      <c r="L8" s="25"/>
      <c r="M8" s="1" t="s">
        <v>1870</v>
      </c>
      <c r="N8" s="1" t="str">
        <f t="shared" si="4"/>
        <v xml:space="preserve"> </v>
      </c>
      <c r="O8" s="1">
        <f t="shared" si="5"/>
        <v>0</v>
      </c>
    </row>
    <row r="9" spans="1:20" ht="14.25" customHeight="1">
      <c r="A9" s="2">
        <v>253</v>
      </c>
      <c r="B9" s="25"/>
      <c r="C9" s="1" t="s">
        <v>1014</v>
      </c>
      <c r="D9" s="1" t="str">
        <f t="shared" si="0"/>
        <v xml:space="preserve"> </v>
      </c>
      <c r="E9" s="1">
        <f t="shared" si="1"/>
        <v>0</v>
      </c>
      <c r="F9" s="2">
        <v>337</v>
      </c>
      <c r="G9" s="25"/>
      <c r="H9" s="1" t="s">
        <v>1229</v>
      </c>
      <c r="I9" s="1" t="str">
        <f t="shared" si="2"/>
        <v xml:space="preserve"> </v>
      </c>
      <c r="J9" s="1">
        <f t="shared" si="3"/>
        <v>0</v>
      </c>
      <c r="K9" s="2">
        <v>421</v>
      </c>
      <c r="L9" s="25"/>
      <c r="M9" s="1" t="s">
        <v>1639</v>
      </c>
      <c r="N9" s="1" t="str">
        <f t="shared" si="4"/>
        <v xml:space="preserve"> </v>
      </c>
      <c r="O9" s="1">
        <f t="shared" si="5"/>
        <v>0</v>
      </c>
    </row>
    <row r="10" spans="1:20" ht="14.25" customHeight="1">
      <c r="A10" s="2">
        <v>254</v>
      </c>
      <c r="B10" s="25"/>
      <c r="C10" s="1" t="s">
        <v>951</v>
      </c>
      <c r="D10" s="1" t="str">
        <f t="shared" si="0"/>
        <v xml:space="preserve"> </v>
      </c>
      <c r="E10" s="1">
        <f t="shared" si="1"/>
        <v>0</v>
      </c>
      <c r="F10" s="2">
        <v>338</v>
      </c>
      <c r="G10" s="25"/>
      <c r="H10" s="1" t="s">
        <v>1217</v>
      </c>
      <c r="I10" s="1" t="str">
        <f t="shared" si="2"/>
        <v xml:space="preserve"> </v>
      </c>
      <c r="J10" s="1">
        <f t="shared" si="3"/>
        <v>0</v>
      </c>
      <c r="K10" s="2">
        <v>422</v>
      </c>
      <c r="L10" s="25"/>
      <c r="M10" s="1" t="s">
        <v>2375</v>
      </c>
      <c r="N10" s="1" t="str">
        <f t="shared" si="4"/>
        <v xml:space="preserve"> </v>
      </c>
      <c r="O10" s="1">
        <f t="shared" si="5"/>
        <v>0</v>
      </c>
    </row>
    <row r="11" spans="1:20" ht="14.25" customHeight="1">
      <c r="A11" s="2">
        <v>255</v>
      </c>
      <c r="B11" s="25"/>
      <c r="C11" s="1" t="s">
        <v>1315</v>
      </c>
      <c r="D11" s="1" t="str">
        <f t="shared" si="0"/>
        <v xml:space="preserve"> </v>
      </c>
      <c r="E11" s="1">
        <f t="shared" si="1"/>
        <v>0</v>
      </c>
      <c r="F11" s="2">
        <v>339</v>
      </c>
      <c r="G11" s="25"/>
      <c r="H11" s="1" t="s">
        <v>1058</v>
      </c>
      <c r="I11" s="1" t="str">
        <f t="shared" si="2"/>
        <v xml:space="preserve"> </v>
      </c>
      <c r="J11" s="1">
        <f t="shared" si="3"/>
        <v>0</v>
      </c>
      <c r="K11" s="2">
        <v>423</v>
      </c>
      <c r="L11" s="25"/>
      <c r="M11" s="1" t="s">
        <v>1381</v>
      </c>
      <c r="N11" s="1" t="str">
        <f t="shared" si="4"/>
        <v xml:space="preserve"> </v>
      </c>
      <c r="O11" s="1">
        <f t="shared" si="5"/>
        <v>0</v>
      </c>
    </row>
    <row r="12" spans="1:20" ht="14.25" customHeight="1">
      <c r="A12" s="2">
        <v>256</v>
      </c>
      <c r="B12" s="25"/>
      <c r="C12" s="1" t="s">
        <v>772</v>
      </c>
      <c r="D12" s="1" t="str">
        <f t="shared" si="0"/>
        <v xml:space="preserve"> </v>
      </c>
      <c r="E12" s="1">
        <f t="shared" si="1"/>
        <v>0</v>
      </c>
      <c r="F12" s="2">
        <v>340</v>
      </c>
      <c r="G12" s="25"/>
      <c r="H12" s="1" t="s">
        <v>1040</v>
      </c>
      <c r="I12" s="1" t="str">
        <f t="shared" si="2"/>
        <v xml:space="preserve"> </v>
      </c>
      <c r="J12" s="1">
        <f t="shared" si="3"/>
        <v>0</v>
      </c>
      <c r="K12" s="2">
        <v>424</v>
      </c>
      <c r="L12" s="25"/>
      <c r="M12" s="1" t="s">
        <v>2173</v>
      </c>
      <c r="N12" s="1" t="str">
        <f t="shared" si="4"/>
        <v xml:space="preserve"> </v>
      </c>
      <c r="O12" s="1">
        <f t="shared" si="5"/>
        <v>0</v>
      </c>
    </row>
    <row r="13" spans="1:20" ht="14.25" customHeight="1">
      <c r="A13" s="2">
        <v>257</v>
      </c>
      <c r="B13" s="25"/>
      <c r="C13" s="1" t="s">
        <v>1966</v>
      </c>
      <c r="D13" s="1" t="str">
        <f t="shared" si="0"/>
        <v xml:space="preserve"> </v>
      </c>
      <c r="E13" s="1">
        <f t="shared" si="1"/>
        <v>0</v>
      </c>
      <c r="F13" s="2">
        <v>341</v>
      </c>
      <c r="G13" s="25"/>
      <c r="H13" s="1" t="s">
        <v>2236</v>
      </c>
      <c r="I13" s="1" t="str">
        <f t="shared" si="2"/>
        <v xml:space="preserve"> </v>
      </c>
      <c r="J13" s="1">
        <f t="shared" si="3"/>
        <v>0</v>
      </c>
      <c r="K13" s="2">
        <v>425</v>
      </c>
      <c r="L13" s="25"/>
      <c r="M13" s="1" t="s">
        <v>2344</v>
      </c>
      <c r="N13" s="1" t="str">
        <f t="shared" si="4"/>
        <v xml:space="preserve"> </v>
      </c>
      <c r="O13" s="1">
        <f t="shared" si="5"/>
        <v>0</v>
      </c>
    </row>
    <row r="14" spans="1:20" ht="14.25" customHeight="1">
      <c r="A14" s="2">
        <v>258</v>
      </c>
      <c r="B14" s="25"/>
      <c r="C14" s="1" t="s">
        <v>1085</v>
      </c>
      <c r="D14" s="1" t="str">
        <f t="shared" si="0"/>
        <v xml:space="preserve"> </v>
      </c>
      <c r="E14" s="1">
        <f t="shared" si="1"/>
        <v>0</v>
      </c>
      <c r="F14" s="2">
        <v>342</v>
      </c>
      <c r="G14" s="25"/>
      <c r="H14" s="1" t="s">
        <v>1720</v>
      </c>
      <c r="I14" s="1" t="str">
        <f t="shared" si="2"/>
        <v xml:space="preserve"> </v>
      </c>
      <c r="J14" s="1">
        <f t="shared" si="3"/>
        <v>0</v>
      </c>
      <c r="K14" s="2">
        <v>426</v>
      </c>
      <c r="L14" s="25"/>
      <c r="M14" s="1" t="s">
        <v>1701</v>
      </c>
      <c r="N14" s="1" t="str">
        <f t="shared" si="4"/>
        <v xml:space="preserve"> </v>
      </c>
      <c r="O14" s="1">
        <f t="shared" si="5"/>
        <v>0</v>
      </c>
    </row>
    <row r="15" spans="1:20" ht="14.25" customHeight="1">
      <c r="A15" s="2">
        <v>259</v>
      </c>
      <c r="B15" s="25"/>
      <c r="C15" s="1" t="s">
        <v>868</v>
      </c>
      <c r="D15" s="1" t="str">
        <f t="shared" si="0"/>
        <v xml:space="preserve"> </v>
      </c>
      <c r="E15" s="1">
        <f t="shared" si="1"/>
        <v>0</v>
      </c>
      <c r="F15" s="2">
        <v>343</v>
      </c>
      <c r="G15" s="25"/>
      <c r="H15" s="1" t="s">
        <v>1034</v>
      </c>
      <c r="I15" s="1" t="str">
        <f t="shared" si="2"/>
        <v xml:space="preserve"> </v>
      </c>
      <c r="J15" s="1">
        <f t="shared" si="3"/>
        <v>0</v>
      </c>
      <c r="K15" s="2">
        <v>427</v>
      </c>
      <c r="L15" s="25"/>
      <c r="M15" s="1" t="s">
        <v>1649</v>
      </c>
      <c r="N15" s="1" t="str">
        <f t="shared" si="4"/>
        <v xml:space="preserve"> </v>
      </c>
      <c r="O15" s="1">
        <f t="shared" si="5"/>
        <v>0</v>
      </c>
    </row>
    <row r="16" spans="1:20" ht="14.25" customHeight="1">
      <c r="A16" s="2">
        <v>260</v>
      </c>
      <c r="B16" s="25"/>
      <c r="C16" s="1" t="s">
        <v>1704</v>
      </c>
      <c r="D16" s="1" t="str">
        <f t="shared" si="0"/>
        <v xml:space="preserve"> </v>
      </c>
      <c r="E16" s="1">
        <f t="shared" si="1"/>
        <v>0</v>
      </c>
      <c r="F16" s="2">
        <v>344</v>
      </c>
      <c r="G16" s="25"/>
      <c r="H16" s="1" t="s">
        <v>2217</v>
      </c>
      <c r="I16" s="1" t="str">
        <f t="shared" si="2"/>
        <v xml:space="preserve"> </v>
      </c>
      <c r="J16" s="1">
        <f t="shared" si="3"/>
        <v>0</v>
      </c>
      <c r="K16" s="2">
        <v>428</v>
      </c>
      <c r="L16" s="25"/>
      <c r="M16" s="1" t="s">
        <v>952</v>
      </c>
      <c r="N16" s="1" t="str">
        <f t="shared" si="4"/>
        <v xml:space="preserve"> </v>
      </c>
      <c r="O16" s="1">
        <f t="shared" si="5"/>
        <v>0</v>
      </c>
    </row>
    <row r="17" spans="1:15" ht="14.25" customHeight="1">
      <c r="A17" s="2">
        <v>261</v>
      </c>
      <c r="B17" s="25"/>
      <c r="C17" s="1" t="s">
        <v>2032</v>
      </c>
      <c r="D17" s="1" t="str">
        <f t="shared" si="0"/>
        <v xml:space="preserve"> </v>
      </c>
      <c r="E17" s="1">
        <f t="shared" si="1"/>
        <v>0</v>
      </c>
      <c r="F17" s="2">
        <v>345</v>
      </c>
      <c r="G17" s="25"/>
      <c r="H17" s="1" t="s">
        <v>2307</v>
      </c>
      <c r="I17" s="1" t="str">
        <f t="shared" si="2"/>
        <v xml:space="preserve"> </v>
      </c>
      <c r="J17" s="1">
        <f t="shared" si="3"/>
        <v>0</v>
      </c>
      <c r="K17" s="2">
        <v>429</v>
      </c>
      <c r="L17" s="25"/>
      <c r="M17" s="1" t="s">
        <v>1350</v>
      </c>
      <c r="N17" s="1" t="str">
        <f t="shared" si="4"/>
        <v xml:space="preserve"> </v>
      </c>
      <c r="O17" s="1">
        <f t="shared" si="5"/>
        <v>0</v>
      </c>
    </row>
    <row r="18" spans="1:15" ht="14.25" customHeight="1">
      <c r="A18" s="2">
        <v>262</v>
      </c>
      <c r="B18" s="25"/>
      <c r="C18" s="1" t="s">
        <v>1850</v>
      </c>
      <c r="D18" s="1" t="str">
        <f t="shared" si="0"/>
        <v xml:space="preserve"> </v>
      </c>
      <c r="E18" s="1">
        <f t="shared" si="1"/>
        <v>0</v>
      </c>
      <c r="F18" s="2">
        <v>346</v>
      </c>
      <c r="G18" s="25"/>
      <c r="H18" s="1" t="s">
        <v>2396</v>
      </c>
      <c r="I18" s="1" t="str">
        <f t="shared" si="2"/>
        <v xml:space="preserve"> </v>
      </c>
      <c r="J18" s="1">
        <f t="shared" si="3"/>
        <v>0</v>
      </c>
      <c r="K18" s="2">
        <v>430</v>
      </c>
      <c r="L18" s="25"/>
      <c r="M18" s="1" t="s">
        <v>1461</v>
      </c>
      <c r="N18" s="1" t="str">
        <f t="shared" si="4"/>
        <v xml:space="preserve"> </v>
      </c>
      <c r="O18" s="1">
        <f t="shared" si="5"/>
        <v>0</v>
      </c>
    </row>
    <row r="19" spans="1:15" ht="14.25" customHeight="1">
      <c r="A19" s="2">
        <v>263</v>
      </c>
      <c r="B19" s="25"/>
      <c r="C19" s="1" t="s">
        <v>1252</v>
      </c>
      <c r="D19" s="1" t="str">
        <f t="shared" si="0"/>
        <v xml:space="preserve"> </v>
      </c>
      <c r="E19" s="1">
        <f t="shared" si="1"/>
        <v>0</v>
      </c>
      <c r="F19" s="2">
        <v>347</v>
      </c>
      <c r="G19" s="25"/>
      <c r="H19" s="1" t="s">
        <v>1107</v>
      </c>
      <c r="I19" s="1" t="str">
        <f t="shared" si="2"/>
        <v xml:space="preserve"> </v>
      </c>
      <c r="J19" s="1">
        <f t="shared" si="3"/>
        <v>0</v>
      </c>
      <c r="K19" s="2">
        <v>431</v>
      </c>
      <c r="L19" s="25"/>
      <c r="M19" s="1" t="s">
        <v>886</v>
      </c>
      <c r="N19" s="1" t="str">
        <f t="shared" si="4"/>
        <v xml:space="preserve"> </v>
      </c>
      <c r="O19" s="1">
        <f t="shared" si="5"/>
        <v>0</v>
      </c>
    </row>
    <row r="20" spans="1:15" ht="14.25" customHeight="1">
      <c r="A20" s="2">
        <v>264</v>
      </c>
      <c r="B20" s="25"/>
      <c r="C20" s="1" t="s">
        <v>1640</v>
      </c>
      <c r="D20" s="1" t="str">
        <f t="shared" si="0"/>
        <v xml:space="preserve"> </v>
      </c>
      <c r="E20" s="1">
        <f t="shared" si="1"/>
        <v>0</v>
      </c>
      <c r="F20" s="2">
        <v>348</v>
      </c>
      <c r="G20" s="25"/>
      <c r="H20" s="1" t="s">
        <v>1218</v>
      </c>
      <c r="I20" s="1" t="str">
        <f t="shared" si="2"/>
        <v xml:space="preserve"> </v>
      </c>
      <c r="J20" s="1">
        <f t="shared" si="3"/>
        <v>0</v>
      </c>
      <c r="K20" s="2">
        <v>432</v>
      </c>
      <c r="L20" s="25"/>
      <c r="M20" s="1" t="s">
        <v>1460</v>
      </c>
      <c r="N20" s="1" t="str">
        <f t="shared" si="4"/>
        <v xml:space="preserve"> </v>
      </c>
      <c r="O20" s="1">
        <f t="shared" si="5"/>
        <v>0</v>
      </c>
    </row>
    <row r="21" spans="1:15" ht="14.25" customHeight="1">
      <c r="A21" s="2">
        <v>265</v>
      </c>
      <c r="B21" s="26"/>
      <c r="C21" s="1" t="s">
        <v>1478</v>
      </c>
      <c r="D21" s="1" t="str">
        <f>IF(B21=""," ",IF(OR(B21="fitness centre",B21="fitness center"),"√","×"))</f>
        <v xml:space="preserve"> </v>
      </c>
      <c r="E21" s="1">
        <f t="shared" si="1"/>
        <v>0</v>
      </c>
      <c r="F21" s="2">
        <v>349</v>
      </c>
      <c r="G21" s="25"/>
      <c r="H21" s="1" t="s">
        <v>2079</v>
      </c>
      <c r="I21" s="1" t="str">
        <f t="shared" si="2"/>
        <v xml:space="preserve"> </v>
      </c>
      <c r="J21" s="1">
        <f t="shared" si="3"/>
        <v>0</v>
      </c>
      <c r="K21" s="2">
        <v>433</v>
      </c>
      <c r="L21" s="25"/>
      <c r="M21" s="1" t="s">
        <v>2348</v>
      </c>
      <c r="N21" s="1" t="str">
        <f t="shared" si="4"/>
        <v xml:space="preserve"> </v>
      </c>
      <c r="O21" s="1">
        <f t="shared" si="5"/>
        <v>0</v>
      </c>
    </row>
    <row r="22" spans="1:15" ht="14.25" customHeight="1">
      <c r="A22" s="2">
        <v>266</v>
      </c>
      <c r="B22" s="25"/>
      <c r="C22" s="1" t="s">
        <v>953</v>
      </c>
      <c r="D22" s="1" t="str">
        <f t="shared" si="0"/>
        <v xml:space="preserve"> </v>
      </c>
      <c r="E22" s="1">
        <f t="shared" si="1"/>
        <v>0</v>
      </c>
      <c r="F22" s="2">
        <v>350</v>
      </c>
      <c r="G22" s="25"/>
      <c r="H22" s="1" t="s">
        <v>915</v>
      </c>
      <c r="I22" s="1" t="str">
        <f t="shared" si="2"/>
        <v xml:space="preserve"> </v>
      </c>
      <c r="J22" s="1">
        <f t="shared" si="3"/>
        <v>0</v>
      </c>
      <c r="K22" s="2">
        <v>434</v>
      </c>
      <c r="L22" s="25"/>
      <c r="M22" s="1" t="s">
        <v>1225</v>
      </c>
      <c r="N22" s="1" t="str">
        <f t="shared" si="4"/>
        <v xml:space="preserve"> </v>
      </c>
      <c r="O22" s="1">
        <f t="shared" si="5"/>
        <v>0</v>
      </c>
    </row>
    <row r="23" spans="1:15" ht="14.25" customHeight="1">
      <c r="A23" s="2">
        <v>267</v>
      </c>
      <c r="B23" s="25"/>
      <c r="C23" s="1" t="s">
        <v>1494</v>
      </c>
      <c r="D23" s="1" t="str">
        <f t="shared" si="0"/>
        <v xml:space="preserve"> </v>
      </c>
      <c r="E23" s="1">
        <f t="shared" si="1"/>
        <v>0</v>
      </c>
      <c r="F23" s="2">
        <v>351</v>
      </c>
      <c r="G23" s="25"/>
      <c r="H23" s="1" t="s">
        <v>2156</v>
      </c>
      <c r="I23" s="1" t="str">
        <f t="shared" si="2"/>
        <v xml:space="preserve"> </v>
      </c>
      <c r="J23" s="1">
        <f t="shared" si="3"/>
        <v>0</v>
      </c>
      <c r="K23" s="2">
        <v>435</v>
      </c>
      <c r="L23" s="25"/>
      <c r="M23" s="1" t="s">
        <v>1846</v>
      </c>
      <c r="N23" s="1" t="str">
        <f t="shared" si="4"/>
        <v xml:space="preserve"> </v>
      </c>
      <c r="O23" s="1">
        <f t="shared" si="5"/>
        <v>0</v>
      </c>
    </row>
    <row r="24" spans="1:15" ht="14.25" customHeight="1">
      <c r="A24" s="2">
        <v>268</v>
      </c>
      <c r="B24" s="25"/>
      <c r="C24" s="1" t="s">
        <v>804</v>
      </c>
      <c r="D24" s="1" t="str">
        <f t="shared" si="0"/>
        <v xml:space="preserve"> </v>
      </c>
      <c r="E24" s="1">
        <f t="shared" si="1"/>
        <v>0</v>
      </c>
      <c r="F24" s="2">
        <v>352</v>
      </c>
      <c r="G24" s="25"/>
      <c r="H24" s="1" t="s">
        <v>1878</v>
      </c>
      <c r="I24" s="1" t="str">
        <f t="shared" si="2"/>
        <v xml:space="preserve"> </v>
      </c>
      <c r="J24" s="1">
        <f t="shared" si="3"/>
        <v>0</v>
      </c>
      <c r="K24" s="2">
        <v>436</v>
      </c>
      <c r="L24" s="25"/>
      <c r="M24" s="1" t="s">
        <v>1763</v>
      </c>
      <c r="N24" s="1" t="str">
        <f t="shared" si="4"/>
        <v xml:space="preserve"> </v>
      </c>
      <c r="O24" s="1">
        <f t="shared" si="5"/>
        <v>0</v>
      </c>
    </row>
    <row r="25" spans="1:15" ht="14.25" customHeight="1">
      <c r="A25" s="2">
        <v>269</v>
      </c>
      <c r="B25" s="25"/>
      <c r="C25" s="1" t="s">
        <v>1489</v>
      </c>
      <c r="D25" s="1" t="str">
        <f t="shared" si="0"/>
        <v xml:space="preserve"> </v>
      </c>
      <c r="E25" s="1">
        <f t="shared" si="1"/>
        <v>0</v>
      </c>
      <c r="F25" s="2">
        <v>353</v>
      </c>
      <c r="G25" s="25"/>
      <c r="H25" s="1" t="s">
        <v>910</v>
      </c>
      <c r="I25" s="1" t="str">
        <f t="shared" si="2"/>
        <v xml:space="preserve"> </v>
      </c>
      <c r="J25" s="1">
        <f t="shared" si="3"/>
        <v>0</v>
      </c>
      <c r="K25" s="2">
        <v>437</v>
      </c>
      <c r="L25" s="25"/>
      <c r="M25" s="1" t="s">
        <v>1724</v>
      </c>
      <c r="N25" s="1" t="str">
        <f t="shared" si="4"/>
        <v xml:space="preserve"> </v>
      </c>
      <c r="O25" s="1">
        <f t="shared" si="5"/>
        <v>0</v>
      </c>
    </row>
    <row r="26" spans="1:15" ht="14.25" customHeight="1">
      <c r="A26" s="2">
        <v>270</v>
      </c>
      <c r="B26" s="25"/>
      <c r="C26" s="1" t="s">
        <v>2143</v>
      </c>
      <c r="D26" s="1" t="str">
        <f t="shared" si="0"/>
        <v xml:space="preserve"> </v>
      </c>
      <c r="E26" s="1">
        <f t="shared" si="1"/>
        <v>0</v>
      </c>
      <c r="F26" s="2">
        <v>354</v>
      </c>
      <c r="G26" s="25"/>
      <c r="H26" s="1" t="s">
        <v>1237</v>
      </c>
      <c r="I26" s="1" t="str">
        <f t="shared" si="2"/>
        <v xml:space="preserve"> </v>
      </c>
      <c r="J26" s="1">
        <f t="shared" si="3"/>
        <v>0</v>
      </c>
      <c r="K26" s="2">
        <v>438</v>
      </c>
      <c r="L26" s="25"/>
      <c r="M26" s="1" t="s">
        <v>1410</v>
      </c>
      <c r="N26" s="1" t="str">
        <f t="shared" si="4"/>
        <v xml:space="preserve"> </v>
      </c>
      <c r="O26" s="1">
        <f t="shared" si="5"/>
        <v>0</v>
      </c>
    </row>
    <row r="27" spans="1:15" ht="14.25" customHeight="1">
      <c r="A27" s="2">
        <v>271</v>
      </c>
      <c r="B27" s="25"/>
      <c r="C27" s="1" t="s">
        <v>573</v>
      </c>
      <c r="D27" s="1" t="str">
        <f t="shared" si="0"/>
        <v xml:space="preserve"> </v>
      </c>
      <c r="E27" s="1">
        <f t="shared" si="1"/>
        <v>0</v>
      </c>
      <c r="F27" s="2">
        <v>355</v>
      </c>
      <c r="G27" s="25"/>
      <c r="H27" s="1" t="s">
        <v>2488</v>
      </c>
      <c r="I27" s="1" t="str">
        <f t="shared" si="2"/>
        <v xml:space="preserve"> </v>
      </c>
      <c r="J27" s="1">
        <f t="shared" si="3"/>
        <v>0</v>
      </c>
      <c r="K27" s="2">
        <v>439</v>
      </c>
      <c r="L27" s="25"/>
      <c r="M27" s="1" t="s">
        <v>2360</v>
      </c>
      <c r="N27" s="1" t="str">
        <f t="shared" si="4"/>
        <v xml:space="preserve"> </v>
      </c>
      <c r="O27" s="1">
        <f t="shared" si="5"/>
        <v>0</v>
      </c>
    </row>
    <row r="28" spans="1:15" ht="14.25" customHeight="1">
      <c r="A28" s="2">
        <v>272</v>
      </c>
      <c r="B28" s="25"/>
      <c r="C28" s="1" t="s">
        <v>151</v>
      </c>
      <c r="D28" s="1" t="str">
        <f t="shared" si="0"/>
        <v xml:space="preserve"> </v>
      </c>
      <c r="E28" s="1">
        <f t="shared" si="1"/>
        <v>0</v>
      </c>
      <c r="F28" s="2">
        <v>356</v>
      </c>
      <c r="G28" s="25"/>
      <c r="H28" s="1" t="s">
        <v>2012</v>
      </c>
      <c r="I28" s="1" t="str">
        <f t="shared" si="2"/>
        <v xml:space="preserve"> </v>
      </c>
      <c r="J28" s="1">
        <f t="shared" si="3"/>
        <v>0</v>
      </c>
      <c r="K28" s="2">
        <v>440</v>
      </c>
      <c r="L28" s="25"/>
      <c r="M28" s="1" t="s">
        <v>1012</v>
      </c>
      <c r="N28" s="1" t="str">
        <f t="shared" si="4"/>
        <v xml:space="preserve"> </v>
      </c>
      <c r="O28" s="1">
        <f t="shared" si="5"/>
        <v>0</v>
      </c>
    </row>
    <row r="29" spans="1:15" ht="14.25" customHeight="1">
      <c r="A29" s="2">
        <v>273</v>
      </c>
      <c r="B29" s="25"/>
      <c r="C29" s="1" t="s">
        <v>925</v>
      </c>
      <c r="D29" s="1" t="str">
        <f t="shared" si="0"/>
        <v xml:space="preserve"> </v>
      </c>
      <c r="E29" s="1">
        <f t="shared" si="1"/>
        <v>0</v>
      </c>
      <c r="F29" s="2">
        <v>357</v>
      </c>
      <c r="G29" s="25"/>
      <c r="H29" s="1" t="s">
        <v>2042</v>
      </c>
      <c r="I29" s="1" t="str">
        <f t="shared" si="2"/>
        <v xml:space="preserve"> </v>
      </c>
      <c r="J29" s="1">
        <f t="shared" si="3"/>
        <v>0</v>
      </c>
      <c r="K29" s="2">
        <v>441</v>
      </c>
      <c r="L29" s="25"/>
      <c r="M29" s="1" t="s">
        <v>1393</v>
      </c>
      <c r="N29" s="1" t="str">
        <f t="shared" si="4"/>
        <v xml:space="preserve"> </v>
      </c>
      <c r="O29" s="1">
        <f t="shared" si="5"/>
        <v>0</v>
      </c>
    </row>
    <row r="30" spans="1:15" ht="14.25" customHeight="1">
      <c r="A30" s="2">
        <v>274</v>
      </c>
      <c r="B30" s="25"/>
      <c r="C30" s="1" t="s">
        <v>1671</v>
      </c>
      <c r="D30" s="1" t="str">
        <f t="shared" si="0"/>
        <v xml:space="preserve"> </v>
      </c>
      <c r="E30" s="1">
        <f t="shared" si="1"/>
        <v>0</v>
      </c>
      <c r="F30" s="2">
        <v>358</v>
      </c>
      <c r="G30" s="25"/>
      <c r="H30" s="1" t="s">
        <v>1612</v>
      </c>
      <c r="I30" s="1" t="str">
        <f t="shared" si="2"/>
        <v xml:space="preserve"> </v>
      </c>
      <c r="J30" s="1">
        <f t="shared" si="3"/>
        <v>0</v>
      </c>
      <c r="K30" s="2">
        <v>442</v>
      </c>
      <c r="L30" s="25"/>
      <c r="M30" s="1" t="s">
        <v>2325</v>
      </c>
      <c r="N30" s="1" t="str">
        <f t="shared" si="4"/>
        <v xml:space="preserve"> </v>
      </c>
      <c r="O30" s="1">
        <f t="shared" si="5"/>
        <v>0</v>
      </c>
    </row>
    <row r="31" spans="1:15" ht="14.25" customHeight="1">
      <c r="A31" s="2">
        <v>275</v>
      </c>
      <c r="B31" s="25"/>
      <c r="C31" s="1" t="s">
        <v>1308</v>
      </c>
      <c r="D31" s="1" t="str">
        <f t="shared" si="0"/>
        <v xml:space="preserve"> </v>
      </c>
      <c r="E31" s="1">
        <f t="shared" si="1"/>
        <v>0</v>
      </c>
      <c r="F31" s="2">
        <v>359</v>
      </c>
      <c r="G31" s="25"/>
      <c r="H31" s="1" t="s">
        <v>2500</v>
      </c>
      <c r="I31" s="1" t="str">
        <f t="shared" si="2"/>
        <v xml:space="preserve"> </v>
      </c>
      <c r="J31" s="1">
        <f t="shared" si="3"/>
        <v>0</v>
      </c>
      <c r="K31" s="2">
        <v>443</v>
      </c>
      <c r="L31" s="25"/>
      <c r="M31" s="1" t="s">
        <v>1094</v>
      </c>
      <c r="N31" s="1" t="str">
        <f t="shared" si="4"/>
        <v xml:space="preserve"> </v>
      </c>
      <c r="O31" s="1">
        <f t="shared" si="5"/>
        <v>0</v>
      </c>
    </row>
    <row r="32" spans="1:15" ht="14.25" customHeight="1">
      <c r="A32" s="2">
        <v>276</v>
      </c>
      <c r="B32" s="25"/>
      <c r="C32" s="1" t="s">
        <v>1586</v>
      </c>
      <c r="D32" s="1" t="str">
        <f t="shared" si="0"/>
        <v xml:space="preserve"> </v>
      </c>
      <c r="E32" s="1">
        <f t="shared" si="1"/>
        <v>0</v>
      </c>
      <c r="F32" s="2">
        <v>360</v>
      </c>
      <c r="G32" s="25"/>
      <c r="H32" s="1" t="s">
        <v>2074</v>
      </c>
      <c r="I32" s="1" t="str">
        <f t="shared" si="2"/>
        <v xml:space="preserve"> </v>
      </c>
      <c r="J32" s="1">
        <f t="shared" si="3"/>
        <v>0</v>
      </c>
      <c r="K32" s="2">
        <v>444</v>
      </c>
      <c r="L32" s="25"/>
      <c r="M32" s="1" t="s">
        <v>1664</v>
      </c>
      <c r="N32" s="1" t="str">
        <f t="shared" si="4"/>
        <v xml:space="preserve"> </v>
      </c>
      <c r="O32" s="1">
        <f t="shared" si="5"/>
        <v>0</v>
      </c>
    </row>
    <row r="33" spans="1:15" ht="14.25" customHeight="1">
      <c r="A33" s="2">
        <v>277</v>
      </c>
      <c r="B33" s="25"/>
      <c r="C33" s="1" t="s">
        <v>1946</v>
      </c>
      <c r="D33" s="1" t="str">
        <f t="shared" si="0"/>
        <v xml:space="preserve"> </v>
      </c>
      <c r="E33" s="1">
        <f t="shared" si="1"/>
        <v>0</v>
      </c>
      <c r="F33" s="2">
        <v>361</v>
      </c>
      <c r="G33" s="25"/>
      <c r="H33" s="1" t="s">
        <v>1457</v>
      </c>
      <c r="I33" s="1" t="str">
        <f t="shared" si="2"/>
        <v xml:space="preserve"> </v>
      </c>
      <c r="J33" s="1">
        <f t="shared" si="3"/>
        <v>0</v>
      </c>
      <c r="K33" s="2">
        <v>445</v>
      </c>
      <c r="L33" s="25"/>
      <c r="M33" s="1" t="s">
        <v>887</v>
      </c>
      <c r="N33" s="1" t="str">
        <f t="shared" si="4"/>
        <v xml:space="preserve"> </v>
      </c>
      <c r="O33" s="1">
        <f t="shared" si="5"/>
        <v>0</v>
      </c>
    </row>
    <row r="34" spans="1:15" ht="14.25" customHeight="1">
      <c r="A34" s="2">
        <v>278</v>
      </c>
      <c r="B34" s="25"/>
      <c r="C34" s="1" t="s">
        <v>632</v>
      </c>
      <c r="D34" s="1" t="str">
        <f t="shared" si="0"/>
        <v xml:space="preserve"> </v>
      </c>
      <c r="E34" s="1">
        <f t="shared" si="1"/>
        <v>0</v>
      </c>
      <c r="F34" s="2">
        <v>362</v>
      </c>
      <c r="G34" s="25"/>
      <c r="H34" s="1" t="s">
        <v>1387</v>
      </c>
      <c r="I34" s="1" t="str">
        <f t="shared" si="2"/>
        <v xml:space="preserve"> </v>
      </c>
      <c r="J34" s="1">
        <f t="shared" si="3"/>
        <v>0</v>
      </c>
      <c r="K34" s="2">
        <v>446</v>
      </c>
      <c r="L34" s="25"/>
      <c r="M34" s="1" t="s">
        <v>1734</v>
      </c>
      <c r="N34" s="1" t="str">
        <f t="shared" si="4"/>
        <v xml:space="preserve"> </v>
      </c>
      <c r="O34" s="1">
        <f t="shared" si="5"/>
        <v>0</v>
      </c>
    </row>
    <row r="35" spans="1:15" ht="14.25" customHeight="1">
      <c r="A35" s="2">
        <v>279</v>
      </c>
      <c r="B35" s="25"/>
      <c r="C35" s="1" t="s">
        <v>288</v>
      </c>
      <c r="D35" s="1" t="str">
        <f t="shared" si="0"/>
        <v xml:space="preserve"> </v>
      </c>
      <c r="E35" s="1">
        <f t="shared" si="1"/>
        <v>0</v>
      </c>
      <c r="F35" s="2">
        <v>363</v>
      </c>
      <c r="G35" s="25"/>
      <c r="H35" s="1" t="s">
        <v>948</v>
      </c>
      <c r="I35" s="1" t="str">
        <f t="shared" si="2"/>
        <v xml:space="preserve"> </v>
      </c>
      <c r="J35" s="1">
        <f t="shared" si="3"/>
        <v>0</v>
      </c>
      <c r="K35" s="2">
        <v>447</v>
      </c>
      <c r="L35" s="25"/>
      <c r="M35" s="1" t="s">
        <v>3077</v>
      </c>
      <c r="N35" s="1" t="str">
        <f t="shared" si="4"/>
        <v xml:space="preserve"> </v>
      </c>
      <c r="O35" s="1">
        <f t="shared" si="5"/>
        <v>0</v>
      </c>
    </row>
    <row r="36" spans="1:15" ht="14.25" customHeight="1">
      <c r="A36" s="2">
        <v>280</v>
      </c>
      <c r="B36" s="25"/>
      <c r="C36" s="1" t="s">
        <v>2400</v>
      </c>
      <c r="D36" s="1" t="str">
        <f t="shared" si="0"/>
        <v xml:space="preserve"> </v>
      </c>
      <c r="E36" s="1">
        <f t="shared" si="1"/>
        <v>0</v>
      </c>
      <c r="F36" s="2">
        <v>364</v>
      </c>
      <c r="G36" s="25"/>
      <c r="H36" s="1" t="s">
        <v>1905</v>
      </c>
      <c r="I36" s="1" t="str">
        <f t="shared" si="2"/>
        <v xml:space="preserve"> </v>
      </c>
      <c r="J36" s="1">
        <f t="shared" si="3"/>
        <v>0</v>
      </c>
      <c r="K36" s="2">
        <v>448</v>
      </c>
      <c r="L36" s="25"/>
      <c r="M36" s="1" t="s">
        <v>1443</v>
      </c>
      <c r="N36" s="1" t="str">
        <f t="shared" si="4"/>
        <v xml:space="preserve"> </v>
      </c>
      <c r="O36" s="1">
        <f t="shared" si="5"/>
        <v>0</v>
      </c>
    </row>
    <row r="37" spans="1:15" ht="14.25" customHeight="1">
      <c r="A37" s="2">
        <v>281</v>
      </c>
      <c r="B37" s="25"/>
      <c r="C37" s="1" t="s">
        <v>2299</v>
      </c>
      <c r="D37" s="1" t="str">
        <f t="shared" si="0"/>
        <v xml:space="preserve"> </v>
      </c>
      <c r="E37" s="1">
        <f t="shared" si="1"/>
        <v>0</v>
      </c>
      <c r="F37" s="2">
        <v>365</v>
      </c>
      <c r="G37" s="25"/>
      <c r="H37" s="1" t="s">
        <v>2212</v>
      </c>
      <c r="I37" s="1" t="str">
        <f t="shared" si="2"/>
        <v xml:space="preserve"> </v>
      </c>
      <c r="J37" s="1">
        <f t="shared" si="3"/>
        <v>0</v>
      </c>
      <c r="K37" s="2">
        <v>449</v>
      </c>
      <c r="L37" s="25"/>
      <c r="M37" s="1" t="s">
        <v>1719</v>
      </c>
      <c r="N37" s="1" t="str">
        <f t="shared" si="4"/>
        <v xml:space="preserve"> </v>
      </c>
      <c r="O37" s="1">
        <f t="shared" si="5"/>
        <v>0</v>
      </c>
    </row>
    <row r="38" spans="1:15" ht="14.25" customHeight="1">
      <c r="A38" s="2">
        <v>282</v>
      </c>
      <c r="B38" s="25"/>
      <c r="C38" s="1" t="s">
        <v>1721</v>
      </c>
      <c r="D38" s="1" t="str">
        <f t="shared" si="0"/>
        <v xml:space="preserve"> </v>
      </c>
      <c r="E38" s="1">
        <f t="shared" si="1"/>
        <v>0</v>
      </c>
      <c r="F38" s="2">
        <v>366</v>
      </c>
      <c r="G38" s="25"/>
      <c r="H38" s="1" t="s">
        <v>1298</v>
      </c>
      <c r="I38" s="1" t="str">
        <f t="shared" si="2"/>
        <v xml:space="preserve"> </v>
      </c>
      <c r="J38" s="1">
        <f t="shared" si="3"/>
        <v>0</v>
      </c>
      <c r="K38" s="2">
        <v>450</v>
      </c>
      <c r="L38" s="25"/>
      <c r="M38" s="1" t="s">
        <v>1077</v>
      </c>
      <c r="N38" s="1" t="str">
        <f t="shared" si="4"/>
        <v xml:space="preserve"> </v>
      </c>
      <c r="O38" s="1">
        <f t="shared" si="5"/>
        <v>0</v>
      </c>
    </row>
    <row r="39" spans="1:15" ht="14.25" customHeight="1">
      <c r="A39" s="2">
        <v>283</v>
      </c>
      <c r="B39" s="25"/>
      <c r="C39" s="1" t="s">
        <v>2135</v>
      </c>
      <c r="D39" s="1" t="str">
        <f t="shared" si="0"/>
        <v xml:space="preserve"> </v>
      </c>
      <c r="E39" s="1">
        <f t="shared" si="1"/>
        <v>0</v>
      </c>
      <c r="F39" s="2">
        <v>367</v>
      </c>
      <c r="G39" s="25"/>
      <c r="H39" s="1" t="s">
        <v>1662</v>
      </c>
      <c r="I39" s="1" t="str">
        <f t="shared" si="2"/>
        <v xml:space="preserve"> </v>
      </c>
      <c r="J39" s="1">
        <f t="shared" si="3"/>
        <v>0</v>
      </c>
      <c r="K39" s="2">
        <v>451</v>
      </c>
      <c r="L39" s="25"/>
      <c r="M39" s="1" t="s">
        <v>1213</v>
      </c>
      <c r="N39" s="1" t="str">
        <f t="shared" si="4"/>
        <v xml:space="preserve"> </v>
      </c>
      <c r="O39" s="1">
        <f t="shared" si="5"/>
        <v>0</v>
      </c>
    </row>
    <row r="40" spans="1:15" ht="14.25" customHeight="1">
      <c r="A40" s="2">
        <v>284</v>
      </c>
      <c r="B40" s="25"/>
      <c r="C40" s="1" t="s">
        <v>2051</v>
      </c>
      <c r="D40" s="1" t="str">
        <f t="shared" si="0"/>
        <v xml:space="preserve"> </v>
      </c>
      <c r="E40" s="1">
        <f t="shared" si="1"/>
        <v>0</v>
      </c>
      <c r="F40" s="2">
        <v>368</v>
      </c>
      <c r="G40" s="25"/>
      <c r="H40" s="1" t="s">
        <v>2427</v>
      </c>
      <c r="I40" s="1" t="str">
        <f t="shared" si="2"/>
        <v xml:space="preserve"> </v>
      </c>
      <c r="J40" s="1">
        <f t="shared" si="3"/>
        <v>0</v>
      </c>
      <c r="K40" s="2">
        <v>452</v>
      </c>
      <c r="L40" s="25"/>
      <c r="M40" s="1" t="s">
        <v>1131</v>
      </c>
      <c r="N40" s="1" t="str">
        <f t="shared" si="4"/>
        <v xml:space="preserve"> </v>
      </c>
      <c r="O40" s="1">
        <f t="shared" si="5"/>
        <v>0</v>
      </c>
    </row>
    <row r="41" spans="1:15" ht="14.25" customHeight="1">
      <c r="A41" s="2">
        <v>285</v>
      </c>
      <c r="B41" s="25"/>
      <c r="C41" s="1" t="s">
        <v>176</v>
      </c>
      <c r="D41" s="1" t="str">
        <f t="shared" si="0"/>
        <v xml:space="preserve"> </v>
      </c>
      <c r="E41" s="1">
        <f t="shared" si="1"/>
        <v>0</v>
      </c>
      <c r="F41" s="2">
        <v>369</v>
      </c>
      <c r="G41" s="25"/>
      <c r="H41" s="1" t="s">
        <v>1505</v>
      </c>
      <c r="I41" s="1" t="str">
        <f t="shared" si="2"/>
        <v xml:space="preserve"> </v>
      </c>
      <c r="J41" s="1">
        <f t="shared" si="3"/>
        <v>0</v>
      </c>
      <c r="K41" s="2">
        <v>453</v>
      </c>
      <c r="L41" s="25"/>
      <c r="M41" s="1" t="s">
        <v>1075</v>
      </c>
      <c r="N41" s="1" t="str">
        <f t="shared" si="4"/>
        <v xml:space="preserve"> </v>
      </c>
      <c r="O41" s="1">
        <f t="shared" si="5"/>
        <v>0</v>
      </c>
    </row>
    <row r="42" spans="1:15" ht="14.25" customHeight="1">
      <c r="A42" s="2">
        <v>286</v>
      </c>
      <c r="B42" s="25"/>
      <c r="C42" s="1" t="s">
        <v>1508</v>
      </c>
      <c r="D42" s="1" t="str">
        <f t="shared" si="0"/>
        <v xml:space="preserve"> </v>
      </c>
      <c r="E42" s="1">
        <f t="shared" si="1"/>
        <v>0</v>
      </c>
      <c r="F42" s="2">
        <v>370</v>
      </c>
      <c r="G42" s="25"/>
      <c r="H42" s="1" t="s">
        <v>1709</v>
      </c>
      <c r="I42" s="1" t="str">
        <f t="shared" si="2"/>
        <v xml:space="preserve"> </v>
      </c>
      <c r="J42" s="1">
        <f t="shared" si="3"/>
        <v>0</v>
      </c>
      <c r="K42" s="2">
        <v>454</v>
      </c>
      <c r="L42" s="25"/>
      <c r="M42" s="1" t="s">
        <v>971</v>
      </c>
      <c r="N42" s="1" t="str">
        <f t="shared" si="4"/>
        <v xml:space="preserve"> </v>
      </c>
      <c r="O42" s="1">
        <f t="shared" si="5"/>
        <v>0</v>
      </c>
    </row>
    <row r="43" spans="1:15" ht="14.25" customHeight="1">
      <c r="A43" s="2">
        <v>287</v>
      </c>
      <c r="B43" s="25"/>
      <c r="C43" s="1" t="s">
        <v>2085</v>
      </c>
      <c r="D43" s="1" t="str">
        <f t="shared" si="0"/>
        <v xml:space="preserve"> </v>
      </c>
      <c r="E43" s="1">
        <f t="shared" si="1"/>
        <v>0</v>
      </c>
      <c r="F43" s="2">
        <v>371</v>
      </c>
      <c r="G43" s="25"/>
      <c r="H43" s="1" t="s">
        <v>2296</v>
      </c>
      <c r="I43" s="1" t="str">
        <f t="shared" si="2"/>
        <v xml:space="preserve"> </v>
      </c>
      <c r="J43" s="1">
        <f t="shared" si="3"/>
        <v>0</v>
      </c>
      <c r="K43" s="2">
        <v>455</v>
      </c>
      <c r="L43" s="25"/>
      <c r="M43" s="1" t="s">
        <v>1212</v>
      </c>
      <c r="N43" s="1" t="str">
        <f t="shared" si="4"/>
        <v xml:space="preserve"> </v>
      </c>
      <c r="O43" s="1">
        <f t="shared" si="5"/>
        <v>0</v>
      </c>
    </row>
    <row r="44" spans="1:15" ht="14.25" customHeight="1">
      <c r="A44" s="2">
        <v>288</v>
      </c>
      <c r="B44" s="25"/>
      <c r="C44" s="1" t="s">
        <v>979</v>
      </c>
      <c r="D44" s="1" t="str">
        <f t="shared" si="0"/>
        <v xml:space="preserve"> </v>
      </c>
      <c r="E44" s="1">
        <f t="shared" si="1"/>
        <v>0</v>
      </c>
      <c r="F44" s="2">
        <v>372</v>
      </c>
      <c r="G44" s="25"/>
      <c r="H44" s="1" t="s">
        <v>433</v>
      </c>
      <c r="I44" s="1" t="str">
        <f t="shared" si="2"/>
        <v xml:space="preserve"> </v>
      </c>
      <c r="J44" s="1">
        <f t="shared" si="3"/>
        <v>0</v>
      </c>
      <c r="K44" s="2">
        <v>456</v>
      </c>
      <c r="L44" s="25"/>
      <c r="M44" s="1" t="s">
        <v>1129</v>
      </c>
      <c r="N44" s="1" t="str">
        <f t="shared" si="4"/>
        <v xml:space="preserve"> </v>
      </c>
      <c r="O44" s="1">
        <f t="shared" si="5"/>
        <v>0</v>
      </c>
    </row>
    <row r="45" spans="1:15" ht="14.25" customHeight="1">
      <c r="A45" s="2">
        <v>289</v>
      </c>
      <c r="B45" s="25"/>
      <c r="C45" s="1" t="s">
        <v>1503</v>
      </c>
      <c r="D45" s="1" t="str">
        <f t="shared" si="0"/>
        <v xml:space="preserve"> </v>
      </c>
      <c r="E45" s="1">
        <f t="shared" si="1"/>
        <v>0</v>
      </c>
      <c r="F45" s="2">
        <v>373</v>
      </c>
      <c r="G45" s="25"/>
      <c r="H45" s="1" t="s">
        <v>2159</v>
      </c>
      <c r="I45" s="1" t="str">
        <f t="shared" si="2"/>
        <v xml:space="preserve"> </v>
      </c>
      <c r="J45" s="1">
        <f t="shared" si="3"/>
        <v>0</v>
      </c>
      <c r="K45" s="2">
        <v>457</v>
      </c>
      <c r="L45" s="25"/>
      <c r="M45" s="1" t="s">
        <v>796</v>
      </c>
      <c r="N45" s="1" t="str">
        <f t="shared" si="4"/>
        <v xml:space="preserve"> </v>
      </c>
      <c r="O45" s="1">
        <f t="shared" si="5"/>
        <v>0</v>
      </c>
    </row>
    <row r="46" spans="1:15" ht="14.25" customHeight="1">
      <c r="A46" s="2">
        <v>290</v>
      </c>
      <c r="B46" s="25"/>
      <c r="C46" s="1" t="s">
        <v>2290</v>
      </c>
      <c r="D46" s="1" t="str">
        <f t="shared" si="0"/>
        <v xml:space="preserve"> </v>
      </c>
      <c r="E46" s="1">
        <f t="shared" si="1"/>
        <v>0</v>
      </c>
      <c r="F46" s="2">
        <v>374</v>
      </c>
      <c r="G46" s="25"/>
      <c r="H46" s="1" t="s">
        <v>2233</v>
      </c>
      <c r="I46" s="1" t="str">
        <f t="shared" si="2"/>
        <v xml:space="preserve"> </v>
      </c>
      <c r="J46" s="1">
        <f t="shared" si="3"/>
        <v>0</v>
      </c>
      <c r="K46" s="2">
        <v>458</v>
      </c>
      <c r="L46" s="25"/>
      <c r="M46" s="1" t="s">
        <v>1545</v>
      </c>
      <c r="N46" s="1" t="str">
        <f t="shared" si="4"/>
        <v xml:space="preserve"> </v>
      </c>
      <c r="O46" s="1">
        <f t="shared" si="5"/>
        <v>0</v>
      </c>
    </row>
    <row r="47" spans="1:15" ht="14.25" customHeight="1">
      <c r="A47" s="2">
        <v>291</v>
      </c>
      <c r="B47" s="25"/>
      <c r="C47" s="1" t="s">
        <v>2544</v>
      </c>
      <c r="D47" s="1" t="str">
        <f t="shared" si="0"/>
        <v xml:space="preserve"> </v>
      </c>
      <c r="E47" s="1">
        <f t="shared" si="1"/>
        <v>0</v>
      </c>
      <c r="F47" s="2">
        <v>375</v>
      </c>
      <c r="G47" s="25"/>
      <c r="H47" s="1" t="s">
        <v>1907</v>
      </c>
      <c r="I47" s="1" t="str">
        <f t="shared" si="2"/>
        <v xml:space="preserve"> </v>
      </c>
      <c r="J47" s="1">
        <f t="shared" si="3"/>
        <v>0</v>
      </c>
      <c r="K47" s="2">
        <v>459</v>
      </c>
      <c r="L47" s="25"/>
      <c r="M47" s="1" t="s">
        <v>891</v>
      </c>
      <c r="N47" s="1" t="str">
        <f t="shared" si="4"/>
        <v xml:space="preserve"> </v>
      </c>
      <c r="O47" s="1">
        <f t="shared" si="5"/>
        <v>0</v>
      </c>
    </row>
    <row r="48" spans="1:15" ht="14.25" customHeight="1">
      <c r="A48" s="2">
        <v>292</v>
      </c>
      <c r="B48" s="25"/>
      <c r="C48" s="1" t="s">
        <v>2225</v>
      </c>
      <c r="D48" s="1" t="str">
        <f t="shared" si="0"/>
        <v xml:space="preserve"> </v>
      </c>
      <c r="E48" s="1">
        <f t="shared" si="1"/>
        <v>0</v>
      </c>
      <c r="F48" s="2">
        <v>376</v>
      </c>
      <c r="G48" s="25"/>
      <c r="H48" s="1" t="s">
        <v>1834</v>
      </c>
      <c r="I48" s="1" t="str">
        <f t="shared" si="2"/>
        <v xml:space="preserve"> </v>
      </c>
      <c r="J48" s="1">
        <f t="shared" si="3"/>
        <v>0</v>
      </c>
      <c r="K48" s="2">
        <v>460</v>
      </c>
      <c r="L48" s="25"/>
      <c r="M48" s="1" t="s">
        <v>1037</v>
      </c>
      <c r="N48" s="1" t="str">
        <f t="shared" si="4"/>
        <v xml:space="preserve"> </v>
      </c>
      <c r="O48" s="1">
        <f t="shared" si="5"/>
        <v>0</v>
      </c>
    </row>
    <row r="49" spans="1:15" ht="14.25" customHeight="1">
      <c r="A49" s="2">
        <v>293</v>
      </c>
      <c r="B49" s="25"/>
      <c r="C49" s="1" t="s">
        <v>817</v>
      </c>
      <c r="D49" s="1" t="str">
        <f t="shared" si="0"/>
        <v xml:space="preserve"> </v>
      </c>
      <c r="E49" s="1">
        <f t="shared" si="1"/>
        <v>0</v>
      </c>
      <c r="F49" s="2">
        <v>377</v>
      </c>
      <c r="G49" s="25"/>
      <c r="H49" s="1" t="s">
        <v>1569</v>
      </c>
      <c r="I49" s="1" t="str">
        <f t="shared" si="2"/>
        <v xml:space="preserve"> </v>
      </c>
      <c r="J49" s="1">
        <f t="shared" si="3"/>
        <v>0</v>
      </c>
      <c r="K49" s="2">
        <v>461</v>
      </c>
      <c r="L49" s="25"/>
      <c r="M49" s="1" t="s">
        <v>2355</v>
      </c>
      <c r="N49" s="1" t="str">
        <f t="shared" si="4"/>
        <v xml:space="preserve"> </v>
      </c>
      <c r="O49" s="1">
        <f t="shared" si="5"/>
        <v>0</v>
      </c>
    </row>
    <row r="50" spans="1:15" ht="14.25" customHeight="1">
      <c r="A50" s="2">
        <v>294</v>
      </c>
      <c r="B50" s="25"/>
      <c r="C50" s="1" t="s">
        <v>189</v>
      </c>
      <c r="D50" s="1" t="str">
        <f t="shared" si="0"/>
        <v xml:space="preserve"> </v>
      </c>
      <c r="E50" s="1">
        <f t="shared" si="1"/>
        <v>0</v>
      </c>
      <c r="F50" s="2">
        <v>378</v>
      </c>
      <c r="G50" s="25"/>
      <c r="H50" s="1" t="s">
        <v>2072</v>
      </c>
      <c r="I50" s="1" t="str">
        <f t="shared" si="2"/>
        <v xml:space="preserve"> </v>
      </c>
      <c r="J50" s="1">
        <f t="shared" si="3"/>
        <v>0</v>
      </c>
      <c r="K50" s="2">
        <v>462</v>
      </c>
      <c r="L50" s="25"/>
      <c r="M50" s="1" t="s">
        <v>1179</v>
      </c>
      <c r="N50" s="1" t="str">
        <f t="shared" si="4"/>
        <v xml:space="preserve"> </v>
      </c>
      <c r="O50" s="1">
        <f t="shared" si="5"/>
        <v>0</v>
      </c>
    </row>
    <row r="51" spans="1:15" ht="14.25" customHeight="1">
      <c r="A51" s="2">
        <v>295</v>
      </c>
      <c r="B51" s="25"/>
      <c r="C51" s="1" t="s">
        <v>1512</v>
      </c>
      <c r="D51" s="1" t="str">
        <f t="shared" si="0"/>
        <v xml:space="preserve"> </v>
      </c>
      <c r="E51" s="1">
        <f t="shared" si="1"/>
        <v>0</v>
      </c>
      <c r="F51" s="2">
        <v>379</v>
      </c>
      <c r="G51" s="25"/>
      <c r="H51" s="1" t="s">
        <v>1265</v>
      </c>
      <c r="I51" s="1" t="str">
        <f t="shared" si="2"/>
        <v xml:space="preserve"> </v>
      </c>
      <c r="J51" s="1">
        <f t="shared" si="3"/>
        <v>0</v>
      </c>
      <c r="K51" s="2">
        <v>463</v>
      </c>
      <c r="L51" s="25"/>
      <c r="M51" s="1" t="s">
        <v>1862</v>
      </c>
      <c r="N51" s="1" t="str">
        <f t="shared" si="4"/>
        <v xml:space="preserve"> </v>
      </c>
      <c r="O51" s="1">
        <f t="shared" si="5"/>
        <v>0</v>
      </c>
    </row>
    <row r="52" spans="1:15" ht="14.25" customHeight="1">
      <c r="A52" s="2">
        <v>296</v>
      </c>
      <c r="B52" s="25"/>
      <c r="C52" s="1" t="s">
        <v>1798</v>
      </c>
      <c r="D52" s="1" t="str">
        <f t="shared" si="0"/>
        <v xml:space="preserve"> </v>
      </c>
      <c r="E52" s="1">
        <f t="shared" si="1"/>
        <v>0</v>
      </c>
      <c r="F52" s="2">
        <v>380</v>
      </c>
      <c r="G52" s="25"/>
      <c r="H52" s="1" t="s">
        <v>1130</v>
      </c>
      <c r="I52" s="1" t="str">
        <f t="shared" si="2"/>
        <v xml:space="preserve"> </v>
      </c>
      <c r="J52" s="1">
        <f t="shared" si="3"/>
        <v>0</v>
      </c>
      <c r="K52" s="2">
        <v>464</v>
      </c>
      <c r="L52" s="25"/>
      <c r="M52" s="1" t="s">
        <v>773</v>
      </c>
      <c r="N52" s="1" t="str">
        <f t="shared" si="4"/>
        <v xml:space="preserve"> </v>
      </c>
      <c r="O52" s="1">
        <f t="shared" si="5"/>
        <v>0</v>
      </c>
    </row>
    <row r="53" spans="1:15" ht="14.25" customHeight="1">
      <c r="A53" s="2">
        <v>297</v>
      </c>
      <c r="B53" s="25"/>
      <c r="C53" s="1" t="s">
        <v>791</v>
      </c>
      <c r="D53" s="1" t="str">
        <f t="shared" si="0"/>
        <v xml:space="preserve"> </v>
      </c>
      <c r="E53" s="1">
        <f t="shared" si="1"/>
        <v>0</v>
      </c>
      <c r="F53" s="2">
        <v>381</v>
      </c>
      <c r="G53" s="25"/>
      <c r="H53" s="1" t="s">
        <v>2406</v>
      </c>
      <c r="I53" s="1" t="str">
        <f t="shared" si="2"/>
        <v xml:space="preserve"> </v>
      </c>
      <c r="J53" s="1">
        <f t="shared" si="3"/>
        <v>0</v>
      </c>
      <c r="K53" s="2">
        <v>465</v>
      </c>
      <c r="L53" s="25"/>
      <c r="M53" s="1" t="s">
        <v>1625</v>
      </c>
      <c r="N53" s="1" t="str">
        <f t="shared" si="4"/>
        <v xml:space="preserve"> </v>
      </c>
      <c r="O53" s="1">
        <f t="shared" si="5"/>
        <v>0</v>
      </c>
    </row>
    <row r="54" spans="1:15" ht="14.25" customHeight="1">
      <c r="A54" s="2">
        <v>298</v>
      </c>
      <c r="B54" s="25"/>
      <c r="C54" s="1" t="s">
        <v>1506</v>
      </c>
      <c r="D54" s="1" t="str">
        <f t="shared" si="0"/>
        <v xml:space="preserve"> </v>
      </c>
      <c r="E54" s="1">
        <f t="shared" si="1"/>
        <v>0</v>
      </c>
      <c r="F54" s="2">
        <v>382</v>
      </c>
      <c r="G54" s="25"/>
      <c r="H54" s="1" t="s">
        <v>1235</v>
      </c>
      <c r="I54" s="1" t="str">
        <f t="shared" si="2"/>
        <v xml:space="preserve"> </v>
      </c>
      <c r="J54" s="1">
        <f t="shared" si="3"/>
        <v>0</v>
      </c>
      <c r="K54" s="2">
        <v>466</v>
      </c>
      <c r="L54" s="25"/>
      <c r="M54" s="1" t="s">
        <v>1111</v>
      </c>
      <c r="N54" s="1" t="str">
        <f t="shared" si="4"/>
        <v xml:space="preserve"> </v>
      </c>
      <c r="O54" s="1">
        <f t="shared" si="5"/>
        <v>0</v>
      </c>
    </row>
    <row r="55" spans="1:15" ht="14.25" customHeight="1">
      <c r="A55" s="2">
        <v>299</v>
      </c>
      <c r="B55" s="25"/>
      <c r="C55" s="1" t="s">
        <v>1060</v>
      </c>
      <c r="D55" s="1" t="str">
        <f t="shared" si="0"/>
        <v xml:space="preserve"> </v>
      </c>
      <c r="E55" s="1">
        <f t="shared" si="1"/>
        <v>0</v>
      </c>
      <c r="F55" s="2">
        <v>383</v>
      </c>
      <c r="G55" s="25"/>
      <c r="H55" s="1" t="s">
        <v>576</v>
      </c>
      <c r="I55" s="1" t="str">
        <f t="shared" si="2"/>
        <v xml:space="preserve"> </v>
      </c>
      <c r="J55" s="1">
        <f t="shared" si="3"/>
        <v>0</v>
      </c>
      <c r="K55" s="2">
        <v>467</v>
      </c>
      <c r="L55" s="25"/>
      <c r="M55" s="1" t="s">
        <v>2687</v>
      </c>
      <c r="N55" s="1" t="str">
        <f t="shared" si="4"/>
        <v xml:space="preserve"> </v>
      </c>
      <c r="O55" s="1">
        <f t="shared" si="5"/>
        <v>0</v>
      </c>
    </row>
    <row r="56" spans="1:15" ht="14.25" customHeight="1">
      <c r="A56" s="2">
        <v>300</v>
      </c>
      <c r="B56" s="25"/>
      <c r="C56" s="1" t="s">
        <v>2064</v>
      </c>
      <c r="D56" s="1" t="str">
        <f t="shared" si="0"/>
        <v xml:space="preserve"> </v>
      </c>
      <c r="E56" s="1">
        <f t="shared" si="1"/>
        <v>0</v>
      </c>
      <c r="F56" s="2">
        <v>384</v>
      </c>
      <c r="G56" s="25"/>
      <c r="H56" s="1" t="s">
        <v>1017</v>
      </c>
      <c r="I56" s="1" t="str">
        <f t="shared" si="2"/>
        <v xml:space="preserve"> </v>
      </c>
      <c r="J56" s="1">
        <f t="shared" si="3"/>
        <v>0</v>
      </c>
      <c r="K56" s="2">
        <v>468</v>
      </c>
      <c r="L56" s="25"/>
      <c r="M56" s="1" t="s">
        <v>2688</v>
      </c>
      <c r="N56" s="1" t="str">
        <f t="shared" si="4"/>
        <v xml:space="preserve"> </v>
      </c>
      <c r="O56" s="1">
        <f t="shared" si="5"/>
        <v>0</v>
      </c>
    </row>
    <row r="57" spans="1:15" ht="14.25" customHeight="1">
      <c r="A57" s="2">
        <v>301</v>
      </c>
      <c r="B57" s="25"/>
      <c r="C57" s="1" t="s">
        <v>2285</v>
      </c>
      <c r="D57" s="1" t="str">
        <f t="shared" si="0"/>
        <v xml:space="preserve"> </v>
      </c>
      <c r="E57" s="1">
        <f t="shared" si="1"/>
        <v>0</v>
      </c>
      <c r="F57" s="2">
        <v>385</v>
      </c>
      <c r="G57" s="25"/>
      <c r="H57" s="1" t="s">
        <v>1465</v>
      </c>
      <c r="I57" s="1" t="str">
        <f t="shared" si="2"/>
        <v xml:space="preserve"> </v>
      </c>
      <c r="J57" s="1">
        <f t="shared" si="3"/>
        <v>0</v>
      </c>
      <c r="K57" s="2">
        <v>469</v>
      </c>
      <c r="L57" s="25"/>
      <c r="M57" s="1" t="s">
        <v>1200</v>
      </c>
      <c r="N57" s="1" t="str">
        <f t="shared" si="4"/>
        <v xml:space="preserve"> </v>
      </c>
      <c r="O57" s="1">
        <f t="shared" si="5"/>
        <v>0</v>
      </c>
    </row>
    <row r="58" spans="1:15" ht="14.25" customHeight="1">
      <c r="A58" s="2">
        <v>302</v>
      </c>
      <c r="B58" s="25"/>
      <c r="C58" s="1" t="s">
        <v>2037</v>
      </c>
      <c r="D58" s="1" t="str">
        <f t="shared" si="0"/>
        <v xml:space="preserve"> </v>
      </c>
      <c r="E58" s="1">
        <f t="shared" si="1"/>
        <v>0</v>
      </c>
      <c r="F58" s="2">
        <v>386</v>
      </c>
      <c r="G58" s="25"/>
      <c r="H58" s="1" t="s">
        <v>1492</v>
      </c>
      <c r="I58" s="1" t="str">
        <f t="shared" si="2"/>
        <v xml:space="preserve"> </v>
      </c>
      <c r="J58" s="1">
        <f t="shared" si="3"/>
        <v>0</v>
      </c>
      <c r="K58" s="2">
        <v>470</v>
      </c>
      <c r="L58" s="25"/>
      <c r="M58" s="1" t="s">
        <v>1648</v>
      </c>
      <c r="N58" s="1" t="str">
        <f t="shared" si="4"/>
        <v xml:space="preserve"> </v>
      </c>
      <c r="O58" s="1">
        <f t="shared" si="5"/>
        <v>0</v>
      </c>
    </row>
    <row r="59" spans="1:15" ht="14.25" customHeight="1">
      <c r="A59" s="2">
        <v>303</v>
      </c>
      <c r="B59" s="25"/>
      <c r="C59" s="1" t="s">
        <v>2250</v>
      </c>
      <c r="D59" s="1" t="str">
        <f t="shared" si="0"/>
        <v xml:space="preserve"> </v>
      </c>
      <c r="E59" s="1">
        <f t="shared" si="1"/>
        <v>0</v>
      </c>
      <c r="F59" s="2">
        <v>387</v>
      </c>
      <c r="G59" s="25"/>
      <c r="H59" s="1" t="s">
        <v>1507</v>
      </c>
      <c r="I59" s="1" t="str">
        <f t="shared" si="2"/>
        <v xml:space="preserve"> </v>
      </c>
      <c r="J59" s="1">
        <f t="shared" si="3"/>
        <v>0</v>
      </c>
      <c r="K59" s="2">
        <v>471</v>
      </c>
      <c r="L59" s="25"/>
      <c r="M59" s="1" t="s">
        <v>2358</v>
      </c>
      <c r="N59" s="1" t="str">
        <f t="shared" si="4"/>
        <v xml:space="preserve"> </v>
      </c>
      <c r="O59" s="1">
        <f t="shared" si="5"/>
        <v>0</v>
      </c>
    </row>
    <row r="60" spans="1:15" ht="14.25" customHeight="1">
      <c r="A60" s="2">
        <v>304</v>
      </c>
      <c r="B60" s="25"/>
      <c r="C60" s="1" t="s">
        <v>1869</v>
      </c>
      <c r="D60" s="1" t="str">
        <f t="shared" si="0"/>
        <v xml:space="preserve"> </v>
      </c>
      <c r="E60" s="1">
        <f t="shared" si="1"/>
        <v>0</v>
      </c>
      <c r="F60" s="2">
        <v>388</v>
      </c>
      <c r="G60" s="25"/>
      <c r="H60" s="1" t="s">
        <v>1886</v>
      </c>
      <c r="I60" s="1" t="str">
        <f t="shared" si="2"/>
        <v xml:space="preserve"> </v>
      </c>
      <c r="J60" s="1">
        <f t="shared" si="3"/>
        <v>0</v>
      </c>
      <c r="K60" s="2">
        <v>472</v>
      </c>
      <c r="L60" s="25"/>
      <c r="M60" s="1" t="s">
        <v>1780</v>
      </c>
      <c r="N60" s="1" t="str">
        <f t="shared" si="4"/>
        <v xml:space="preserve"> </v>
      </c>
      <c r="O60" s="1">
        <f t="shared" si="5"/>
        <v>0</v>
      </c>
    </row>
    <row r="61" spans="1:15" ht="14.25" customHeight="1">
      <c r="A61" s="2">
        <v>305</v>
      </c>
      <c r="B61" s="25"/>
      <c r="C61" s="1" t="s">
        <v>578</v>
      </c>
      <c r="D61" s="1" t="str">
        <f t="shared" si="0"/>
        <v xml:space="preserve"> </v>
      </c>
      <c r="E61" s="1">
        <f t="shared" si="1"/>
        <v>0</v>
      </c>
      <c r="F61" s="2">
        <v>389</v>
      </c>
      <c r="G61" s="25"/>
      <c r="H61" s="1" t="s">
        <v>1127</v>
      </c>
      <c r="I61" s="1" t="str">
        <f t="shared" si="2"/>
        <v xml:space="preserve"> </v>
      </c>
      <c r="J61" s="1">
        <f t="shared" si="3"/>
        <v>0</v>
      </c>
      <c r="K61" s="2">
        <v>473</v>
      </c>
      <c r="L61" s="25"/>
      <c r="M61" s="1" t="s">
        <v>1550</v>
      </c>
      <c r="N61" s="1" t="str">
        <f t="shared" si="4"/>
        <v xml:space="preserve"> </v>
      </c>
      <c r="O61" s="1">
        <f t="shared" si="5"/>
        <v>0</v>
      </c>
    </row>
    <row r="62" spans="1:15" ht="14.25" customHeight="1">
      <c r="A62" s="2">
        <v>306</v>
      </c>
      <c r="B62" s="25"/>
      <c r="C62" s="1" t="s">
        <v>1851</v>
      </c>
      <c r="D62" s="1" t="str">
        <f t="shared" si="0"/>
        <v xml:space="preserve"> </v>
      </c>
      <c r="E62" s="1">
        <f t="shared" si="1"/>
        <v>0</v>
      </c>
      <c r="F62" s="2">
        <v>390</v>
      </c>
      <c r="G62" s="25"/>
      <c r="H62" s="1" t="s">
        <v>1990</v>
      </c>
      <c r="I62" s="1" t="str">
        <f t="shared" si="2"/>
        <v xml:space="preserve"> </v>
      </c>
      <c r="J62" s="1">
        <f t="shared" si="3"/>
        <v>0</v>
      </c>
      <c r="K62" s="2">
        <v>474</v>
      </c>
      <c r="L62" s="25"/>
      <c r="M62" s="1" t="s">
        <v>1275</v>
      </c>
      <c r="N62" s="1" t="str">
        <f t="shared" si="4"/>
        <v xml:space="preserve"> </v>
      </c>
      <c r="O62" s="1">
        <f t="shared" si="5"/>
        <v>0</v>
      </c>
    </row>
    <row r="63" spans="1:15" ht="14.25" customHeight="1">
      <c r="A63" s="2">
        <v>307</v>
      </c>
      <c r="B63" s="25"/>
      <c r="C63" s="1" t="s">
        <v>950</v>
      </c>
      <c r="D63" s="1" t="str">
        <f t="shared" si="0"/>
        <v xml:space="preserve"> </v>
      </c>
      <c r="E63" s="1">
        <f t="shared" si="1"/>
        <v>0</v>
      </c>
      <c r="F63" s="2">
        <v>391</v>
      </c>
      <c r="G63" s="25"/>
      <c r="H63" s="1" t="s">
        <v>1814</v>
      </c>
      <c r="I63" s="1" t="str">
        <f t="shared" si="2"/>
        <v xml:space="preserve"> </v>
      </c>
      <c r="J63" s="1">
        <f t="shared" si="3"/>
        <v>0</v>
      </c>
      <c r="K63" s="2">
        <v>475</v>
      </c>
      <c r="L63" s="25"/>
      <c r="M63" s="1" t="s">
        <v>2154</v>
      </c>
      <c r="N63" s="1" t="str">
        <f t="shared" si="4"/>
        <v xml:space="preserve"> </v>
      </c>
      <c r="O63" s="1">
        <f t="shared" si="5"/>
        <v>0</v>
      </c>
    </row>
    <row r="64" spans="1:15" ht="14.25" customHeight="1">
      <c r="A64" s="2">
        <v>308</v>
      </c>
      <c r="B64" s="25"/>
      <c r="C64" s="1" t="s">
        <v>2402</v>
      </c>
      <c r="D64" s="1" t="str">
        <f t="shared" si="0"/>
        <v xml:space="preserve"> </v>
      </c>
      <c r="E64" s="1">
        <f t="shared" si="1"/>
        <v>0</v>
      </c>
      <c r="F64" s="2">
        <v>392</v>
      </c>
      <c r="G64" s="25"/>
      <c r="H64" s="1" t="s">
        <v>1723</v>
      </c>
      <c r="I64" s="1" t="str">
        <f t="shared" si="2"/>
        <v xml:space="preserve"> </v>
      </c>
      <c r="J64" s="1">
        <f t="shared" si="3"/>
        <v>0</v>
      </c>
      <c r="K64" s="2">
        <v>476</v>
      </c>
      <c r="L64" s="25"/>
      <c r="M64" s="1" t="s">
        <v>1544</v>
      </c>
      <c r="N64" s="1" t="str">
        <f t="shared" si="4"/>
        <v xml:space="preserve"> </v>
      </c>
      <c r="O64" s="1">
        <f t="shared" si="5"/>
        <v>0</v>
      </c>
    </row>
    <row r="65" spans="1:15" ht="14.25" customHeight="1">
      <c r="A65" s="2">
        <v>309</v>
      </c>
      <c r="B65" s="25"/>
      <c r="C65" s="1" t="s">
        <v>1670</v>
      </c>
      <c r="D65" s="1" t="str">
        <f t="shared" si="0"/>
        <v xml:space="preserve"> </v>
      </c>
      <c r="E65" s="1">
        <f t="shared" si="1"/>
        <v>0</v>
      </c>
      <c r="F65" s="2">
        <v>393</v>
      </c>
      <c r="G65" s="25"/>
      <c r="H65" s="1" t="s">
        <v>2504</v>
      </c>
      <c r="I65" s="1" t="str">
        <f t="shared" si="2"/>
        <v xml:space="preserve"> </v>
      </c>
      <c r="J65" s="1">
        <f t="shared" si="3"/>
        <v>0</v>
      </c>
      <c r="K65" s="2">
        <v>477</v>
      </c>
      <c r="L65" s="25"/>
      <c r="M65" s="1" t="s">
        <v>714</v>
      </c>
      <c r="N65" s="1" t="str">
        <f t="shared" si="4"/>
        <v xml:space="preserve"> </v>
      </c>
      <c r="O65" s="1">
        <f t="shared" si="5"/>
        <v>0</v>
      </c>
    </row>
    <row r="66" spans="1:15" ht="14.25" customHeight="1">
      <c r="A66" s="2">
        <v>310</v>
      </c>
      <c r="B66" s="26"/>
      <c r="C66" s="1" t="s">
        <v>1813</v>
      </c>
      <c r="D66" s="1" t="str">
        <f>IF(B66=""," ",IF(OR(B66="health centre",B66="health center"),"√","×"))</f>
        <v xml:space="preserve"> </v>
      </c>
      <c r="E66" s="1">
        <f t="shared" si="1"/>
        <v>0</v>
      </c>
      <c r="F66" s="2">
        <v>394</v>
      </c>
      <c r="G66" s="25"/>
      <c r="H66" s="1" t="s">
        <v>1134</v>
      </c>
      <c r="I66" s="1" t="str">
        <f t="shared" si="2"/>
        <v xml:space="preserve"> </v>
      </c>
      <c r="J66" s="1">
        <f t="shared" si="3"/>
        <v>0</v>
      </c>
      <c r="K66" s="2">
        <v>478</v>
      </c>
      <c r="L66" s="25"/>
      <c r="M66" s="1" t="s">
        <v>1073</v>
      </c>
      <c r="N66" s="1" t="str">
        <f t="shared" si="4"/>
        <v xml:space="preserve"> </v>
      </c>
      <c r="O66" s="1">
        <f t="shared" si="5"/>
        <v>0</v>
      </c>
    </row>
    <row r="67" spans="1:15" ht="14.25" customHeight="1">
      <c r="A67" s="2">
        <v>311</v>
      </c>
      <c r="B67" s="25"/>
      <c r="C67" s="1" t="s">
        <v>2102</v>
      </c>
      <c r="D67" s="1" t="str">
        <f t="shared" si="0"/>
        <v xml:space="preserve"> </v>
      </c>
      <c r="E67" s="1">
        <f t="shared" si="1"/>
        <v>0</v>
      </c>
      <c r="F67" s="2">
        <v>395</v>
      </c>
      <c r="G67" s="25"/>
      <c r="H67" s="1" t="s">
        <v>1135</v>
      </c>
      <c r="I67" s="1" t="str">
        <f t="shared" si="2"/>
        <v xml:space="preserve"> </v>
      </c>
      <c r="J67" s="1">
        <f t="shared" si="3"/>
        <v>0</v>
      </c>
      <c r="K67" s="2">
        <v>479</v>
      </c>
      <c r="L67" s="25"/>
      <c r="M67" s="1" t="s">
        <v>1024</v>
      </c>
      <c r="N67" s="1" t="str">
        <f t="shared" si="4"/>
        <v xml:space="preserve"> </v>
      </c>
      <c r="O67" s="1">
        <f t="shared" si="5"/>
        <v>0</v>
      </c>
    </row>
    <row r="68" spans="1:15" ht="14.25" customHeight="1">
      <c r="A68" s="2">
        <v>312</v>
      </c>
      <c r="B68" s="25"/>
      <c r="C68" s="1" t="s">
        <v>1733</v>
      </c>
      <c r="D68" s="1" t="str">
        <f t="shared" si="0"/>
        <v xml:space="preserve"> </v>
      </c>
      <c r="E68" s="1">
        <f t="shared" si="1"/>
        <v>0</v>
      </c>
      <c r="F68" s="2">
        <v>396</v>
      </c>
      <c r="G68" s="25"/>
      <c r="H68" s="1" t="s">
        <v>1031</v>
      </c>
      <c r="I68" s="1" t="str">
        <f t="shared" si="2"/>
        <v xml:space="preserve"> </v>
      </c>
      <c r="J68" s="1">
        <f t="shared" si="3"/>
        <v>0</v>
      </c>
      <c r="K68" s="2">
        <v>480</v>
      </c>
      <c r="L68" s="25"/>
      <c r="M68" s="1" t="s">
        <v>2035</v>
      </c>
      <c r="N68" s="1" t="str">
        <f t="shared" si="4"/>
        <v xml:space="preserve"> </v>
      </c>
      <c r="O68" s="1">
        <f t="shared" si="5"/>
        <v>0</v>
      </c>
    </row>
    <row r="69" spans="1:15" ht="14.25" customHeight="1">
      <c r="A69" s="2">
        <v>313</v>
      </c>
      <c r="B69" s="25"/>
      <c r="C69" s="1" t="s">
        <v>2142</v>
      </c>
      <c r="D69" s="1" t="str">
        <f t="shared" ref="D69:D87" si="6">IF(B69=""," ",IF(B69=C69,"√","×"))</f>
        <v xml:space="preserve"> </v>
      </c>
      <c r="E69" s="1">
        <f t="shared" ref="E69:E87" si="7">IF(D69="√",1,0)</f>
        <v>0</v>
      </c>
      <c r="F69" s="2">
        <v>397</v>
      </c>
      <c r="G69" s="25"/>
      <c r="H69" s="1" t="s">
        <v>2020</v>
      </c>
      <c r="I69" s="1" t="str">
        <f t="shared" ref="I69:I87" si="8">IF(G69=""," ",IF(G69=H69,"√","×"))</f>
        <v xml:space="preserve"> </v>
      </c>
      <c r="J69" s="1">
        <f t="shared" ref="J69:J87" si="9">IF(I69="√",1,0)</f>
        <v>0</v>
      </c>
      <c r="K69" s="2">
        <v>481</v>
      </c>
      <c r="L69" s="25"/>
      <c r="M69" s="1" t="s">
        <v>2295</v>
      </c>
      <c r="N69" s="1" t="str">
        <f t="shared" ref="N69:N84" si="10">IF(L69=""," ",IF(L69=M69,"√","×"))</f>
        <v xml:space="preserve"> </v>
      </c>
      <c r="O69" s="1">
        <f t="shared" ref="O69:O84" si="11">IF(N69="√",1,0)</f>
        <v>0</v>
      </c>
    </row>
    <row r="70" spans="1:15" ht="14.25" customHeight="1">
      <c r="A70" s="2">
        <v>314</v>
      </c>
      <c r="B70" s="25"/>
      <c r="C70" s="1" t="s">
        <v>2280</v>
      </c>
      <c r="D70" s="1" t="str">
        <f t="shared" si="6"/>
        <v xml:space="preserve"> </v>
      </c>
      <c r="E70" s="1">
        <f t="shared" si="7"/>
        <v>0</v>
      </c>
      <c r="F70" s="2">
        <v>398</v>
      </c>
      <c r="G70" s="25"/>
      <c r="H70" s="1" t="s">
        <v>2686</v>
      </c>
      <c r="I70" s="1" t="str">
        <f t="shared" si="8"/>
        <v xml:space="preserve"> </v>
      </c>
      <c r="J70" s="1">
        <f t="shared" si="9"/>
        <v>0</v>
      </c>
      <c r="K70" s="2">
        <v>482</v>
      </c>
      <c r="L70" s="25"/>
      <c r="M70" s="1" t="s">
        <v>2100</v>
      </c>
      <c r="N70" s="1" t="str">
        <f t="shared" si="10"/>
        <v xml:space="preserve"> </v>
      </c>
      <c r="O70" s="1">
        <f t="shared" si="11"/>
        <v>0</v>
      </c>
    </row>
    <row r="71" spans="1:15" ht="14.25" customHeight="1">
      <c r="A71" s="2">
        <v>315</v>
      </c>
      <c r="B71" s="25"/>
      <c r="C71" s="1" t="s">
        <v>2007</v>
      </c>
      <c r="D71" s="1" t="str">
        <f t="shared" si="6"/>
        <v xml:space="preserve"> </v>
      </c>
      <c r="E71" s="1">
        <f t="shared" si="7"/>
        <v>0</v>
      </c>
      <c r="F71" s="2">
        <v>399</v>
      </c>
      <c r="G71" s="25"/>
      <c r="H71" s="1" t="s">
        <v>2537</v>
      </c>
      <c r="I71" s="1" t="str">
        <f t="shared" si="8"/>
        <v xml:space="preserve"> </v>
      </c>
      <c r="J71" s="1">
        <f t="shared" si="9"/>
        <v>0</v>
      </c>
      <c r="K71" s="2">
        <v>483</v>
      </c>
      <c r="L71" s="25"/>
      <c r="M71" s="1" t="s">
        <v>2006</v>
      </c>
      <c r="N71" s="1" t="str">
        <f t="shared" si="10"/>
        <v xml:space="preserve"> </v>
      </c>
      <c r="O71" s="1">
        <f t="shared" si="11"/>
        <v>0</v>
      </c>
    </row>
    <row r="72" spans="1:15" ht="14.25" customHeight="1">
      <c r="A72" s="2">
        <v>316</v>
      </c>
      <c r="B72" s="25"/>
      <c r="C72" s="1" t="s">
        <v>1306</v>
      </c>
      <c r="D72" s="1" t="str">
        <f t="shared" si="6"/>
        <v xml:space="preserve"> </v>
      </c>
      <c r="E72" s="1">
        <f t="shared" si="7"/>
        <v>0</v>
      </c>
      <c r="F72" s="2">
        <v>400</v>
      </c>
      <c r="G72" s="25"/>
      <c r="H72" s="1" t="s">
        <v>2083</v>
      </c>
      <c r="I72" s="1" t="str">
        <f t="shared" si="8"/>
        <v xml:space="preserve"> </v>
      </c>
      <c r="J72" s="1">
        <f t="shared" si="9"/>
        <v>0</v>
      </c>
      <c r="K72" s="2">
        <v>484</v>
      </c>
      <c r="L72" s="25"/>
      <c r="M72" s="1" t="s">
        <v>363</v>
      </c>
      <c r="N72" s="1" t="str">
        <f t="shared" si="10"/>
        <v xml:space="preserve"> </v>
      </c>
      <c r="O72" s="1">
        <f t="shared" si="11"/>
        <v>0</v>
      </c>
    </row>
    <row r="73" spans="1:15" ht="14.25" customHeight="1">
      <c r="A73" s="2">
        <v>317</v>
      </c>
      <c r="B73" s="25"/>
      <c r="C73" s="1" t="s">
        <v>2512</v>
      </c>
      <c r="D73" s="1" t="str">
        <f t="shared" si="6"/>
        <v xml:space="preserve"> </v>
      </c>
      <c r="E73" s="1">
        <f t="shared" si="7"/>
        <v>0</v>
      </c>
      <c r="F73" s="2">
        <v>401</v>
      </c>
      <c r="G73" s="25"/>
      <c r="H73" s="1" t="s">
        <v>2497</v>
      </c>
      <c r="I73" s="1" t="str">
        <f t="shared" si="8"/>
        <v xml:space="preserve"> </v>
      </c>
      <c r="J73" s="1">
        <f t="shared" si="9"/>
        <v>0</v>
      </c>
      <c r="K73" s="2">
        <v>485</v>
      </c>
      <c r="L73" s="25"/>
      <c r="M73" s="1" t="s">
        <v>1743</v>
      </c>
      <c r="N73" s="1" t="str">
        <f t="shared" si="10"/>
        <v xml:space="preserve"> </v>
      </c>
      <c r="O73" s="1">
        <f t="shared" si="11"/>
        <v>0</v>
      </c>
    </row>
    <row r="74" spans="1:15" ht="14.25" customHeight="1">
      <c r="A74" s="2">
        <v>318</v>
      </c>
      <c r="B74" s="25"/>
      <c r="C74" s="1" t="s">
        <v>2318</v>
      </c>
      <c r="D74" s="1" t="str">
        <f t="shared" si="6"/>
        <v xml:space="preserve"> </v>
      </c>
      <c r="E74" s="1">
        <f t="shared" si="7"/>
        <v>0</v>
      </c>
      <c r="F74" s="2">
        <v>402</v>
      </c>
      <c r="G74" s="25"/>
      <c r="H74" s="1" t="s">
        <v>1962</v>
      </c>
      <c r="I74" s="1" t="str">
        <f t="shared" si="8"/>
        <v xml:space="preserve"> </v>
      </c>
      <c r="J74" s="1">
        <f t="shared" si="9"/>
        <v>0</v>
      </c>
      <c r="K74" s="2">
        <v>486</v>
      </c>
      <c r="L74" s="25"/>
      <c r="M74" s="1" t="s">
        <v>2089</v>
      </c>
      <c r="N74" s="1" t="str">
        <f t="shared" si="10"/>
        <v xml:space="preserve"> </v>
      </c>
      <c r="O74" s="1">
        <f t="shared" si="11"/>
        <v>0</v>
      </c>
    </row>
    <row r="75" spans="1:15" ht="14.25" customHeight="1">
      <c r="A75" s="2">
        <v>319</v>
      </c>
      <c r="B75" s="25"/>
      <c r="C75" s="1" t="s">
        <v>2482</v>
      </c>
      <c r="D75" s="1" t="str">
        <f t="shared" si="6"/>
        <v xml:space="preserve"> </v>
      </c>
      <c r="E75" s="1">
        <f t="shared" si="7"/>
        <v>0</v>
      </c>
      <c r="F75" s="2">
        <v>403</v>
      </c>
      <c r="G75" s="25"/>
      <c r="H75" s="1" t="s">
        <v>1918</v>
      </c>
      <c r="I75" s="1" t="str">
        <f t="shared" si="8"/>
        <v xml:space="preserve"> </v>
      </c>
      <c r="J75" s="1">
        <f t="shared" si="9"/>
        <v>0</v>
      </c>
      <c r="K75" s="2">
        <v>487</v>
      </c>
      <c r="L75" s="25"/>
      <c r="M75" s="1" t="s">
        <v>1647</v>
      </c>
      <c r="N75" s="1" t="str">
        <f t="shared" si="10"/>
        <v xml:space="preserve"> </v>
      </c>
      <c r="O75" s="1">
        <f t="shared" si="11"/>
        <v>0</v>
      </c>
    </row>
    <row r="76" spans="1:15" ht="14.25" customHeight="1">
      <c r="A76" s="2">
        <v>320</v>
      </c>
      <c r="B76" s="25"/>
      <c r="C76" s="1" t="s">
        <v>1998</v>
      </c>
      <c r="D76" s="1" t="str">
        <f t="shared" si="6"/>
        <v xml:space="preserve"> </v>
      </c>
      <c r="E76" s="1">
        <f t="shared" si="7"/>
        <v>0</v>
      </c>
      <c r="F76" s="2">
        <v>404</v>
      </c>
      <c r="G76" s="25"/>
      <c r="H76" s="1" t="s">
        <v>2187</v>
      </c>
      <c r="I76" s="1" t="str">
        <f t="shared" si="8"/>
        <v xml:space="preserve"> </v>
      </c>
      <c r="J76" s="1">
        <f t="shared" si="9"/>
        <v>0</v>
      </c>
      <c r="K76" s="2">
        <v>488</v>
      </c>
      <c r="L76" s="25"/>
      <c r="M76" s="1" t="s">
        <v>1287</v>
      </c>
      <c r="N76" s="1" t="str">
        <f t="shared" si="10"/>
        <v xml:space="preserve"> </v>
      </c>
      <c r="O76" s="1">
        <f t="shared" si="11"/>
        <v>0</v>
      </c>
    </row>
    <row r="77" spans="1:15" ht="14.25" customHeight="1">
      <c r="A77" s="2">
        <v>321</v>
      </c>
      <c r="B77" s="25"/>
      <c r="C77" s="1" t="s">
        <v>1053</v>
      </c>
      <c r="D77" s="1" t="str">
        <f t="shared" si="6"/>
        <v xml:space="preserve"> </v>
      </c>
      <c r="E77" s="1">
        <f t="shared" si="7"/>
        <v>0</v>
      </c>
      <c r="F77" s="2">
        <v>405</v>
      </c>
      <c r="G77" s="25"/>
      <c r="H77" s="1" t="s">
        <v>1981</v>
      </c>
      <c r="I77" s="1" t="str">
        <f t="shared" si="8"/>
        <v xml:space="preserve"> </v>
      </c>
      <c r="J77" s="1">
        <f t="shared" si="9"/>
        <v>0</v>
      </c>
      <c r="K77" s="2">
        <v>489</v>
      </c>
      <c r="L77" s="25"/>
      <c r="M77" s="1" t="s">
        <v>364</v>
      </c>
      <c r="N77" s="1" t="str">
        <f t="shared" si="10"/>
        <v xml:space="preserve"> </v>
      </c>
      <c r="O77" s="1">
        <f t="shared" si="11"/>
        <v>0</v>
      </c>
    </row>
    <row r="78" spans="1:15" ht="14.25" customHeight="1">
      <c r="A78" s="2">
        <v>322</v>
      </c>
      <c r="B78" s="25"/>
      <c r="C78" s="1" t="s">
        <v>2489</v>
      </c>
      <c r="D78" s="1" t="str">
        <f t="shared" si="6"/>
        <v xml:space="preserve"> </v>
      </c>
      <c r="E78" s="1">
        <f t="shared" si="7"/>
        <v>0</v>
      </c>
      <c r="F78" s="2">
        <v>406</v>
      </c>
      <c r="G78" s="25"/>
      <c r="H78" s="1" t="s">
        <v>1871</v>
      </c>
      <c r="I78" s="1" t="str">
        <f t="shared" si="8"/>
        <v xml:space="preserve"> </v>
      </c>
      <c r="J78" s="1">
        <f t="shared" si="9"/>
        <v>0</v>
      </c>
      <c r="K78" s="2">
        <v>490</v>
      </c>
      <c r="L78" s="25"/>
      <c r="M78" s="1" t="s">
        <v>1898</v>
      </c>
      <c r="N78" s="1" t="str">
        <f t="shared" si="10"/>
        <v xml:space="preserve"> </v>
      </c>
      <c r="O78" s="1">
        <f t="shared" si="11"/>
        <v>0</v>
      </c>
    </row>
    <row r="79" spans="1:15" ht="14.25" customHeight="1">
      <c r="A79" s="2">
        <v>323</v>
      </c>
      <c r="B79" s="25"/>
      <c r="C79" s="1" t="s">
        <v>981</v>
      </c>
      <c r="D79" s="1" t="str">
        <f t="shared" si="6"/>
        <v xml:space="preserve"> </v>
      </c>
      <c r="E79" s="1">
        <f t="shared" si="7"/>
        <v>0</v>
      </c>
      <c r="F79" s="2">
        <v>407</v>
      </c>
      <c r="G79" s="25"/>
      <c r="H79" s="1" t="s">
        <v>1033</v>
      </c>
      <c r="I79" s="1" t="str">
        <f t="shared" si="8"/>
        <v xml:space="preserve"> </v>
      </c>
      <c r="J79" s="1">
        <f t="shared" si="9"/>
        <v>0</v>
      </c>
      <c r="K79" s="2">
        <v>491</v>
      </c>
      <c r="L79" s="25"/>
      <c r="M79" s="1" t="s">
        <v>924</v>
      </c>
      <c r="N79" s="1" t="str">
        <f t="shared" si="10"/>
        <v xml:space="preserve"> </v>
      </c>
      <c r="O79" s="1">
        <f t="shared" si="11"/>
        <v>0</v>
      </c>
    </row>
    <row r="80" spans="1:15" ht="14.25" customHeight="1">
      <c r="A80" s="2">
        <v>324</v>
      </c>
      <c r="B80" s="25"/>
      <c r="C80" s="1" t="s">
        <v>2003</v>
      </c>
      <c r="D80" s="1" t="str">
        <f t="shared" si="6"/>
        <v xml:space="preserve"> </v>
      </c>
      <c r="E80" s="1">
        <f t="shared" si="7"/>
        <v>0</v>
      </c>
      <c r="F80" s="2">
        <v>408</v>
      </c>
      <c r="G80" s="25"/>
      <c r="H80" s="1" t="s">
        <v>1944</v>
      </c>
      <c r="I80" s="1" t="str">
        <f t="shared" si="8"/>
        <v xml:space="preserve"> </v>
      </c>
      <c r="J80" s="1">
        <f t="shared" si="9"/>
        <v>0</v>
      </c>
      <c r="K80" s="2">
        <v>492</v>
      </c>
      <c r="L80" s="25"/>
      <c r="M80" s="1" t="s">
        <v>959</v>
      </c>
      <c r="N80" s="1" t="str">
        <f t="shared" si="10"/>
        <v xml:space="preserve"> </v>
      </c>
      <c r="O80" s="1">
        <f t="shared" si="11"/>
        <v>0</v>
      </c>
    </row>
    <row r="81" spans="1:15" ht="14.25" customHeight="1">
      <c r="A81" s="2">
        <v>325</v>
      </c>
      <c r="B81" s="25"/>
      <c r="C81" s="1" t="s">
        <v>1240</v>
      </c>
      <c r="D81" s="1" t="str">
        <f t="shared" si="6"/>
        <v xml:space="preserve"> </v>
      </c>
      <c r="E81" s="1">
        <f t="shared" si="7"/>
        <v>0</v>
      </c>
      <c r="F81" s="2">
        <v>409</v>
      </c>
      <c r="G81" s="25"/>
      <c r="H81" s="1" t="s">
        <v>1535</v>
      </c>
      <c r="I81" s="1" t="str">
        <f t="shared" si="8"/>
        <v xml:space="preserve"> </v>
      </c>
      <c r="J81" s="1">
        <f t="shared" si="9"/>
        <v>0</v>
      </c>
      <c r="K81" s="2">
        <v>493</v>
      </c>
      <c r="L81" s="25"/>
      <c r="M81" s="1" t="s">
        <v>2457</v>
      </c>
      <c r="N81" s="1" t="str">
        <f t="shared" si="10"/>
        <v xml:space="preserve"> </v>
      </c>
      <c r="O81" s="1">
        <f t="shared" si="11"/>
        <v>0</v>
      </c>
    </row>
    <row r="82" spans="1:15" ht="14.25" customHeight="1">
      <c r="A82" s="2">
        <v>326</v>
      </c>
      <c r="B82" s="25"/>
      <c r="C82" s="1" t="s">
        <v>824</v>
      </c>
      <c r="D82" s="1" t="str">
        <f t="shared" si="6"/>
        <v xml:space="preserve"> </v>
      </c>
      <c r="E82" s="1">
        <f t="shared" si="7"/>
        <v>0</v>
      </c>
      <c r="F82" s="2">
        <v>410</v>
      </c>
      <c r="G82" s="25"/>
      <c r="H82" s="1" t="s">
        <v>936</v>
      </c>
      <c r="I82" s="1" t="str">
        <f t="shared" si="8"/>
        <v xml:space="preserve"> </v>
      </c>
      <c r="J82" s="1">
        <f t="shared" si="9"/>
        <v>0</v>
      </c>
      <c r="K82" s="2">
        <v>494</v>
      </c>
      <c r="L82" s="25"/>
      <c r="M82" s="1" t="s">
        <v>1792</v>
      </c>
      <c r="N82" s="1" t="str">
        <f t="shared" si="10"/>
        <v xml:space="preserve"> </v>
      </c>
      <c r="O82" s="1">
        <f t="shared" si="11"/>
        <v>0</v>
      </c>
    </row>
    <row r="83" spans="1:15" ht="14.25" customHeight="1">
      <c r="A83" s="2">
        <v>327</v>
      </c>
      <c r="B83" s="25"/>
      <c r="C83" s="1" t="s">
        <v>2118</v>
      </c>
      <c r="D83" s="1" t="str">
        <f t="shared" si="6"/>
        <v xml:space="preserve"> </v>
      </c>
      <c r="E83" s="1">
        <f t="shared" si="7"/>
        <v>0</v>
      </c>
      <c r="F83" s="2">
        <v>411</v>
      </c>
      <c r="G83" s="25"/>
      <c r="H83" s="1" t="s">
        <v>1025</v>
      </c>
      <c r="I83" s="1" t="str">
        <f t="shared" si="8"/>
        <v xml:space="preserve"> </v>
      </c>
      <c r="J83" s="1">
        <f t="shared" si="9"/>
        <v>0</v>
      </c>
      <c r="K83" s="2">
        <v>495</v>
      </c>
      <c r="L83" s="25"/>
      <c r="M83" s="1" t="s">
        <v>1925</v>
      </c>
      <c r="N83" s="1" t="str">
        <f t="shared" si="10"/>
        <v xml:space="preserve"> </v>
      </c>
      <c r="O83" s="1">
        <f t="shared" si="11"/>
        <v>0</v>
      </c>
    </row>
    <row r="84" spans="1:15" ht="14.25" customHeight="1">
      <c r="A84" s="2">
        <v>328</v>
      </c>
      <c r="B84" s="25"/>
      <c r="C84" s="1" t="s">
        <v>1028</v>
      </c>
      <c r="D84" s="1" t="str">
        <f t="shared" si="6"/>
        <v xml:space="preserve"> </v>
      </c>
      <c r="E84" s="1">
        <f t="shared" si="7"/>
        <v>0</v>
      </c>
      <c r="F84" s="2">
        <v>412</v>
      </c>
      <c r="G84" s="25"/>
      <c r="H84" s="1" t="s">
        <v>788</v>
      </c>
      <c r="I84" s="1" t="str">
        <f t="shared" si="8"/>
        <v xml:space="preserve"> </v>
      </c>
      <c r="J84" s="1">
        <f t="shared" si="9"/>
        <v>0</v>
      </c>
      <c r="K84" s="2">
        <v>496</v>
      </c>
      <c r="L84" s="25"/>
      <c r="M84" s="1" t="s">
        <v>1114</v>
      </c>
      <c r="N84" s="1" t="str">
        <f t="shared" si="10"/>
        <v xml:space="preserve"> </v>
      </c>
      <c r="O84" s="1">
        <f t="shared" si="11"/>
        <v>0</v>
      </c>
    </row>
    <row r="85" spans="1:15" ht="14.25" customHeight="1">
      <c r="A85" s="2">
        <v>329</v>
      </c>
      <c r="B85" s="25"/>
      <c r="C85" s="1" t="s">
        <v>1236</v>
      </c>
      <c r="D85" s="1" t="str">
        <f t="shared" si="6"/>
        <v xml:space="preserve"> </v>
      </c>
      <c r="E85" s="1">
        <f t="shared" si="7"/>
        <v>0</v>
      </c>
      <c r="F85" s="2">
        <v>413</v>
      </c>
      <c r="G85" s="25"/>
      <c r="H85" s="1" t="s">
        <v>857</v>
      </c>
      <c r="I85" s="1" t="str">
        <f t="shared" si="8"/>
        <v xml:space="preserve"> </v>
      </c>
      <c r="J85" s="1">
        <f t="shared" si="9"/>
        <v>0</v>
      </c>
    </row>
    <row r="86" spans="1:15" ht="14.25" customHeight="1">
      <c r="A86" s="2">
        <v>330</v>
      </c>
      <c r="B86" s="25"/>
      <c r="C86" s="1" t="s">
        <v>1230</v>
      </c>
      <c r="D86" s="1" t="str">
        <f t="shared" si="6"/>
        <v xml:space="preserve"> </v>
      </c>
      <c r="E86" s="1">
        <f t="shared" si="7"/>
        <v>0</v>
      </c>
      <c r="F86" s="2">
        <v>414</v>
      </c>
      <c r="G86" s="25"/>
      <c r="H86" s="1" t="s">
        <v>1067</v>
      </c>
      <c r="I86" s="1" t="str">
        <f t="shared" si="8"/>
        <v xml:space="preserve"> </v>
      </c>
      <c r="J86" s="1">
        <f t="shared" si="9"/>
        <v>0</v>
      </c>
    </row>
    <row r="87" spans="1:15" ht="14.25" customHeight="1">
      <c r="A87" s="2">
        <v>331</v>
      </c>
      <c r="B87" s="25"/>
      <c r="C87" s="1" t="s">
        <v>135</v>
      </c>
      <c r="D87" s="1" t="str">
        <f t="shared" si="6"/>
        <v xml:space="preserve"> </v>
      </c>
      <c r="E87" s="1">
        <f t="shared" si="7"/>
        <v>0</v>
      </c>
      <c r="F87" s="2">
        <v>415</v>
      </c>
      <c r="G87" s="25"/>
      <c r="H87" s="1" t="s">
        <v>1705</v>
      </c>
      <c r="I87" s="1" t="str">
        <f t="shared" si="8"/>
        <v xml:space="preserve"> </v>
      </c>
      <c r="J87" s="1">
        <f t="shared" si="9"/>
        <v>0</v>
      </c>
    </row>
    <row r="88" spans="1:15" ht="14.25" customHeight="1">
      <c r="E88" s="1">
        <f>SUM(E4:E87)</f>
        <v>0</v>
      </c>
      <c r="J88" s="1">
        <f>SUM(J4:J87)</f>
        <v>0</v>
      </c>
      <c r="O88" s="1">
        <f>SUM(O4:O87)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unit1</vt:lpstr>
      <vt:lpstr>uni2</vt:lpstr>
      <vt:lpstr>uni3</vt:lpstr>
      <vt:lpstr>unit4</vt:lpstr>
      <vt:lpstr>unit5</vt:lpstr>
      <vt:lpstr>unit6</vt:lpstr>
      <vt:lpstr>unit7</vt:lpstr>
      <vt:lpstr>unit8词组</vt:lpstr>
      <vt:lpstr>unit9词组</vt:lpstr>
      <vt:lpstr>unit10词组</vt:lpstr>
      <vt:lpstr>unit11单复数专题</vt:lpstr>
      <vt:lpstr>unit12单词更新</vt:lpstr>
      <vt:lpstr>unit13词组更新</vt:lpstr>
      <vt:lpstr>unit14单词更新2</vt:lpstr>
      <vt:lpstr>unit15词组更新2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A4452</cp:lastModifiedBy>
  <dcterms:created xsi:type="dcterms:W3CDTF">2022-02-16T03:46:58Z</dcterms:created>
  <dcterms:modified xsi:type="dcterms:W3CDTF">2024-03-08T03:56:33Z</dcterms:modified>
</cp:coreProperties>
</file>