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255\AppData\Roaming\EggSoft\TimeCurve\Data\"/>
    </mc:Choice>
  </mc:AlternateContent>
  <xr:revisionPtr revIDLastSave="0" documentId="8_{1F6485BD-63BE-459C-953D-A3A4E9A867FF}" xr6:coauthVersionLast="47" xr6:coauthVersionMax="47" xr10:uidLastSave="{00000000-0000-0000-0000-000000000000}"/>
  <bookViews>
    <workbookView xWindow="6060" yWindow="225" windowWidth="17940" windowHeight="148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M47" i="1"/>
  <c r="O47" i="1" s="1"/>
  <c r="N47" i="1"/>
  <c r="M46" i="1"/>
  <c r="N46" i="1" s="1"/>
  <c r="M45" i="1"/>
  <c r="O45" i="1" s="1"/>
  <c r="M44" i="1"/>
  <c r="M43" i="1"/>
  <c r="O43" i="1" s="1"/>
  <c r="N43" i="1"/>
  <c r="M42" i="1"/>
  <c r="N42" i="1" s="1"/>
  <c r="M41" i="1"/>
  <c r="O41" i="1" s="1"/>
  <c r="M40" i="1"/>
  <c r="M39" i="1"/>
  <c r="O39" i="1" s="1"/>
  <c r="N39" i="1"/>
  <c r="M38" i="1"/>
  <c r="N38" i="1" s="1"/>
  <c r="M37" i="1"/>
  <c r="O37" i="1" s="1"/>
  <c r="M36" i="1"/>
  <c r="M35" i="1"/>
  <c r="O35" i="1" s="1"/>
  <c r="N35" i="1"/>
  <c r="M34" i="1"/>
  <c r="N34" i="1" s="1"/>
  <c r="M33" i="1"/>
  <c r="O33" i="1" s="1"/>
  <c r="M32" i="1"/>
  <c r="M31" i="1"/>
  <c r="O31" i="1" s="1"/>
  <c r="N31" i="1"/>
  <c r="M30" i="1"/>
  <c r="N30" i="1" s="1"/>
  <c r="M29" i="1"/>
  <c r="O29" i="1" s="1"/>
  <c r="M28" i="1"/>
  <c r="M27" i="1"/>
  <c r="O27" i="1" s="1"/>
  <c r="N27" i="1"/>
  <c r="M26" i="1"/>
  <c r="N26" i="1" s="1"/>
  <c r="M25" i="1"/>
  <c r="O25" i="1" s="1"/>
  <c r="M24" i="1"/>
  <c r="M23" i="1"/>
  <c r="O23" i="1" s="1"/>
  <c r="N23" i="1"/>
  <c r="M22" i="1"/>
  <c r="N22" i="1" s="1"/>
  <c r="M21" i="1"/>
  <c r="O21" i="1" s="1"/>
  <c r="M20" i="1"/>
  <c r="M19" i="1"/>
  <c r="O19" i="1" s="1"/>
  <c r="N19" i="1"/>
  <c r="M18" i="1"/>
  <c r="N18" i="1" s="1"/>
  <c r="M17" i="1"/>
  <c r="O17" i="1" s="1"/>
  <c r="M16" i="1"/>
  <c r="M15" i="1"/>
  <c r="O15" i="1" s="1"/>
  <c r="N15" i="1"/>
  <c r="M14" i="1"/>
  <c r="N14" i="1" s="1"/>
  <c r="M13" i="1"/>
  <c r="O13" i="1" s="1"/>
  <c r="M12" i="1"/>
  <c r="M11" i="1"/>
  <c r="O11" i="1" s="1"/>
  <c r="N11" i="1"/>
  <c r="M10" i="1"/>
  <c r="N10" i="1" s="1"/>
  <c r="M9" i="1"/>
  <c r="O9" i="1" s="1"/>
  <c r="M8" i="1"/>
  <c r="M7" i="1"/>
  <c r="O7" i="1" s="1"/>
  <c r="N7" i="1"/>
  <c r="M6" i="1"/>
  <c r="N6" i="1" s="1"/>
  <c r="M5" i="1"/>
  <c r="O5" i="1" s="1"/>
  <c r="M4" i="1"/>
  <c r="M3" i="1"/>
  <c r="O3" i="1" s="1"/>
  <c r="N3" i="1"/>
  <c r="M2" i="1"/>
  <c r="N2" i="1" s="1"/>
  <c r="L48" i="1"/>
  <c r="O48" i="1" s="1"/>
  <c r="L47" i="1"/>
  <c r="L46" i="1"/>
  <c r="L45" i="1"/>
  <c r="L44" i="1"/>
  <c r="N44" i="1" s="1"/>
  <c r="L43" i="1"/>
  <c r="L42" i="1"/>
  <c r="O42" i="1" s="1"/>
  <c r="L41" i="1"/>
  <c r="L40" i="1"/>
  <c r="N40" i="1" s="1"/>
  <c r="L39" i="1"/>
  <c r="L38" i="1"/>
  <c r="O38" i="1" s="1"/>
  <c r="L37" i="1"/>
  <c r="L36" i="1"/>
  <c r="N36" i="1" s="1"/>
  <c r="L35" i="1"/>
  <c r="L34" i="1"/>
  <c r="O34" i="1" s="1"/>
  <c r="L33" i="1"/>
  <c r="L32" i="1"/>
  <c r="O32" i="1" s="1"/>
  <c r="L31" i="1"/>
  <c r="L30" i="1"/>
  <c r="O30" i="1" s="1"/>
  <c r="L29" i="1"/>
  <c r="L28" i="1"/>
  <c r="N28" i="1" s="1"/>
  <c r="L27" i="1"/>
  <c r="L26" i="1"/>
  <c r="O26" i="1" s="1"/>
  <c r="L25" i="1"/>
  <c r="L24" i="1"/>
  <c r="N24" i="1" s="1"/>
  <c r="L23" i="1"/>
  <c r="L22" i="1"/>
  <c r="O22" i="1" s="1"/>
  <c r="L21" i="1"/>
  <c r="L20" i="1"/>
  <c r="O20" i="1" s="1"/>
  <c r="L19" i="1"/>
  <c r="L18" i="1"/>
  <c r="O18" i="1" s="1"/>
  <c r="L17" i="1"/>
  <c r="L16" i="1"/>
  <c r="N16" i="1" s="1"/>
  <c r="L15" i="1"/>
  <c r="L14" i="1"/>
  <c r="O14" i="1" s="1"/>
  <c r="L13" i="1"/>
  <c r="L12" i="1"/>
  <c r="O12" i="1" s="1"/>
  <c r="L11" i="1"/>
  <c r="L10" i="1"/>
  <c r="O10" i="1" s="1"/>
  <c r="L9" i="1"/>
  <c r="L8" i="1"/>
  <c r="N8" i="1" s="1"/>
  <c r="L7" i="1"/>
  <c r="L6" i="1"/>
  <c r="O6" i="1" s="1"/>
  <c r="L5" i="1"/>
  <c r="L4" i="1"/>
  <c r="O4" i="1" s="1"/>
  <c r="L3" i="1"/>
  <c r="L2" i="1"/>
  <c r="O2" i="1" s="1"/>
  <c r="M52" i="1"/>
  <c r="H3" i="1"/>
  <c r="H49" i="1"/>
  <c r="J48" i="1"/>
  <c r="J49" i="1"/>
  <c r="J4" i="1"/>
  <c r="J3" i="1"/>
  <c r="J50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" i="1"/>
  <c r="H50" i="1"/>
  <c r="I50" i="1"/>
  <c r="I49" i="1"/>
  <c r="H48" i="1"/>
  <c r="I48" i="1"/>
  <c r="H47" i="1"/>
  <c r="I47" i="1" s="1"/>
  <c r="H46" i="1"/>
  <c r="I46" i="1"/>
  <c r="H45" i="1"/>
  <c r="I45" i="1" s="1"/>
  <c r="H44" i="1"/>
  <c r="I44" i="1"/>
  <c r="H43" i="1"/>
  <c r="I43" i="1" s="1"/>
  <c r="H42" i="1"/>
  <c r="I42" i="1"/>
  <c r="H41" i="1"/>
  <c r="I41" i="1" s="1"/>
  <c r="H40" i="1"/>
  <c r="I40" i="1"/>
  <c r="H39" i="1"/>
  <c r="I39" i="1" s="1"/>
  <c r="H38" i="1"/>
  <c r="I38" i="1"/>
  <c r="H37" i="1"/>
  <c r="I37" i="1" s="1"/>
  <c r="H36" i="1"/>
  <c r="I36" i="1"/>
  <c r="H35" i="1"/>
  <c r="I35" i="1" s="1"/>
  <c r="H34" i="1"/>
  <c r="I34" i="1"/>
  <c r="H33" i="1"/>
  <c r="I33" i="1" s="1"/>
  <c r="H32" i="1"/>
  <c r="I32" i="1"/>
  <c r="H31" i="1"/>
  <c r="I31" i="1" s="1"/>
  <c r="H30" i="1"/>
  <c r="I30" i="1"/>
  <c r="H29" i="1"/>
  <c r="I29" i="1" s="1"/>
  <c r="H28" i="1"/>
  <c r="I28" i="1"/>
  <c r="H27" i="1"/>
  <c r="I27" i="1" s="1"/>
  <c r="H26" i="1"/>
  <c r="I26" i="1"/>
  <c r="H25" i="1"/>
  <c r="I25" i="1" s="1"/>
  <c r="H24" i="1"/>
  <c r="I24" i="1"/>
  <c r="H23" i="1"/>
  <c r="I23" i="1" s="1"/>
  <c r="H22" i="1"/>
  <c r="I22" i="1"/>
  <c r="H21" i="1"/>
  <c r="I21" i="1" s="1"/>
  <c r="H20" i="1"/>
  <c r="I20" i="1"/>
  <c r="H19" i="1"/>
  <c r="I19" i="1" s="1"/>
  <c r="H18" i="1"/>
  <c r="I18" i="1"/>
  <c r="H17" i="1"/>
  <c r="I17" i="1" s="1"/>
  <c r="H16" i="1"/>
  <c r="I16" i="1"/>
  <c r="H15" i="1"/>
  <c r="I15" i="1" s="1"/>
  <c r="H14" i="1"/>
  <c r="I14" i="1"/>
  <c r="H13" i="1"/>
  <c r="I13" i="1" s="1"/>
  <c r="H12" i="1"/>
  <c r="I12" i="1"/>
  <c r="H11" i="1"/>
  <c r="I11" i="1" s="1"/>
  <c r="H10" i="1"/>
  <c r="I10" i="1"/>
  <c r="H9" i="1"/>
  <c r="I9" i="1" s="1"/>
  <c r="H8" i="1"/>
  <c r="I8" i="1"/>
  <c r="H7" i="1"/>
  <c r="I7" i="1" s="1"/>
  <c r="H6" i="1"/>
  <c r="I6" i="1"/>
  <c r="H5" i="1"/>
  <c r="I5" i="1" s="1"/>
  <c r="H4" i="1"/>
  <c r="I4" i="1"/>
  <c r="I3" i="1"/>
  <c r="I2" i="1"/>
  <c r="H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O46" i="1" l="1"/>
  <c r="O8" i="1"/>
  <c r="O52" i="1" s="1"/>
  <c r="O16" i="1"/>
  <c r="O24" i="1"/>
  <c r="O28" i="1"/>
  <c r="O36" i="1"/>
  <c r="O40" i="1"/>
  <c r="O44" i="1"/>
  <c r="N5" i="1"/>
  <c r="N9" i="1"/>
  <c r="N13" i="1"/>
  <c r="N17" i="1"/>
  <c r="N21" i="1"/>
  <c r="N25" i="1"/>
  <c r="N29" i="1"/>
  <c r="N33" i="1"/>
  <c r="N37" i="1"/>
  <c r="N41" i="1"/>
  <c r="N45" i="1"/>
  <c r="N4" i="1"/>
  <c r="N52" i="1" s="1"/>
  <c r="B52" i="1" s="1"/>
  <c r="N12" i="1"/>
  <c r="N20" i="1"/>
  <c r="N32" i="1"/>
  <c r="N48" i="1"/>
  <c r="N54" i="1" l="1"/>
</calcChain>
</file>

<file path=xl/sharedStrings.xml><?xml version="1.0" encoding="utf-8"?>
<sst xmlns="http://schemas.openxmlformats.org/spreadsheetml/2006/main" count="5" uniqueCount="5">
  <si>
    <t>Age</t>
  </si>
  <si>
    <t>Ratio</t>
  </si>
  <si>
    <t>Uncertainty</t>
  </si>
  <si>
    <t>tw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</si>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</sst>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abSelected="1" topLeftCell="A22" workbookViewId="0">
      <selection activeCell="A61" sqref="A61"/>
    </sheetView>
  </sheetViews>
  <sheetFormatPr defaultRowHeight="12.75" x14ac:dyDescent="0.2"/>
  <cols>
    <col min="15" max="15" width="12.42578125" bestFit="1" customWidth="1"/>
  </cols>
  <sheetData>
    <row r="1" spans="1:15" x14ac:dyDescent="0.2">
      <c r="A1" t="s">
        <v>0</v>
      </c>
      <c r="B1" t="s">
        <v>1</v>
      </c>
      <c r="C1" t="s">
        <v>2</v>
      </c>
      <c r="G1">
        <v>3</v>
      </c>
      <c r="H1">
        <v>5</v>
      </c>
      <c r="J1">
        <v>7</v>
      </c>
      <c r="L1" t="s">
        <v>4</v>
      </c>
      <c r="M1" t="s">
        <v>3</v>
      </c>
    </row>
    <row r="2" spans="1:15" x14ac:dyDescent="0.2">
      <c r="A2">
        <v>1</v>
      </c>
      <c r="B2">
        <v>1</v>
      </c>
      <c r="C2">
        <v>0.19600000000000001</v>
      </c>
      <c r="E2">
        <v>1</v>
      </c>
      <c r="F2" s="2">
        <v>0.99998201381203689</v>
      </c>
      <c r="G2" s="1">
        <f>B2</f>
        <v>1</v>
      </c>
      <c r="H2" s="1">
        <f>B2</f>
        <v>1</v>
      </c>
      <c r="I2">
        <f>B2</f>
        <v>1</v>
      </c>
      <c r="J2" s="1">
        <f>B2</f>
        <v>1</v>
      </c>
      <c r="L2" s="2">
        <f>B2-F2</f>
        <v>1.7986187963114908E-5</v>
      </c>
      <c r="M2">
        <f t="shared" ref="M2:M48" si="0">1/(C2*C2)</f>
        <v>26.030820491461888</v>
      </c>
      <c r="N2" s="3">
        <f>M2*L2</f>
        <v>4.6819523019353673E-4</v>
      </c>
      <c r="O2" s="3">
        <f>M2*L2*L2</f>
        <v>8.4210474136948039E-9</v>
      </c>
    </row>
    <row r="3" spans="1:15" x14ac:dyDescent="0.2">
      <c r="A3">
        <v>2</v>
      </c>
      <c r="B3">
        <v>2</v>
      </c>
      <c r="C3">
        <v>0.19600000000000001</v>
      </c>
      <c r="E3">
        <v>2</v>
      </c>
      <c r="F3" s="2">
        <v>2.000108496464863</v>
      </c>
      <c r="G3" s="1">
        <f t="shared" ref="G3:G49" si="1">(B3+B2+B4)/G$1</f>
        <v>2</v>
      </c>
      <c r="H3" s="1">
        <f>(B2+B3+B4)/3</f>
        <v>2</v>
      </c>
      <c r="I3">
        <f>H3*2</f>
        <v>4</v>
      </c>
      <c r="J3" s="1">
        <f>(B2+B3+B4)/3</f>
        <v>2</v>
      </c>
      <c r="L3" s="2">
        <f t="shared" ref="L3:L48" si="2">B3-F3</f>
        <v>-1.0849646486299491E-4</v>
      </c>
      <c r="M3">
        <f t="shared" si="0"/>
        <v>26.030820491461888</v>
      </c>
      <c r="N3" s="3">
        <f t="shared" ref="N3:N48" si="3">M3*L3</f>
        <v>-2.8242520008068227E-3</v>
      </c>
      <c r="O3" s="3">
        <f t="shared" ref="O3:O48" si="4">M3*L3*L3</f>
        <v>3.0642135796978053E-7</v>
      </c>
    </row>
    <row r="4" spans="1:15" x14ac:dyDescent="0.2">
      <c r="A4">
        <v>3</v>
      </c>
      <c r="B4">
        <v>3</v>
      </c>
      <c r="C4">
        <v>0.19600000000000001</v>
      </c>
      <c r="E4">
        <v>3</v>
      </c>
      <c r="F4" s="2">
        <v>2.9995625849702225</v>
      </c>
      <c r="G4" s="1">
        <f t="shared" si="1"/>
        <v>3</v>
      </c>
      <c r="H4" s="1">
        <f t="shared" ref="H4:H48" si="5">(B4+B3+B2+B5+B6)/H$1</f>
        <v>3</v>
      </c>
      <c r="I4">
        <f>H4*H$1</f>
        <v>15</v>
      </c>
      <c r="J4" s="1">
        <f>(B2+B3+B4+B5+B6)/5</f>
        <v>3</v>
      </c>
      <c r="L4" s="2">
        <f t="shared" si="2"/>
        <v>4.3741502977745483E-4</v>
      </c>
      <c r="M4">
        <f t="shared" si="0"/>
        <v>26.030820491461888</v>
      </c>
      <c r="N4" s="3">
        <f t="shared" si="3"/>
        <v>1.1386272120404384E-2</v>
      </c>
      <c r="O4" s="3">
        <f t="shared" si="4"/>
        <v>4.9805265586008877E-6</v>
      </c>
    </row>
    <row r="5" spans="1:15" x14ac:dyDescent="0.2">
      <c r="A5">
        <v>4</v>
      </c>
      <c r="B5">
        <v>4</v>
      </c>
      <c r="C5">
        <v>0.19600000000000001</v>
      </c>
      <c r="E5">
        <v>4</v>
      </c>
      <c r="F5" s="2">
        <v>4.0016518721676393</v>
      </c>
      <c r="G5" s="1">
        <f t="shared" si="1"/>
        <v>4</v>
      </c>
      <c r="H5" s="1">
        <f t="shared" si="5"/>
        <v>3.2</v>
      </c>
      <c r="I5">
        <f t="shared" ref="I5:I48" si="6">H5*H$1</f>
        <v>16</v>
      </c>
      <c r="J5" s="1">
        <f t="shared" ref="J5:J47" si="7">(B5+B2+B3+B4+B6+B7+B8)/J$1</f>
        <v>2.4285714285714284</v>
      </c>
      <c r="L5" s="2">
        <f t="shared" si="2"/>
        <v>-1.65187216763929E-3</v>
      </c>
      <c r="M5">
        <f t="shared" si="0"/>
        <v>26.030820491461888</v>
      </c>
      <c r="N5" s="3">
        <f t="shared" si="3"/>
        <v>-4.2999587870660397E-2</v>
      </c>
      <c r="O5" s="3">
        <f t="shared" si="4"/>
        <v>7.1029822423503906E-5</v>
      </c>
    </row>
    <row r="6" spans="1:15" x14ac:dyDescent="0.2">
      <c r="A6">
        <v>5</v>
      </c>
      <c r="B6">
        <v>5</v>
      </c>
      <c r="C6">
        <v>0.19600000000000001</v>
      </c>
      <c r="E6">
        <v>5</v>
      </c>
      <c r="F6" s="2">
        <v>4.9972553632484376</v>
      </c>
      <c r="G6" s="1">
        <f t="shared" si="1"/>
        <v>3.6666666666666665</v>
      </c>
      <c r="H6" s="1">
        <f t="shared" si="5"/>
        <v>2.8</v>
      </c>
      <c r="I6">
        <f t="shared" si="6"/>
        <v>14</v>
      </c>
      <c r="J6" s="1">
        <f t="shared" si="7"/>
        <v>2.2857142857142856</v>
      </c>
      <c r="L6" s="2">
        <f t="shared" si="2"/>
        <v>2.7446367515624459E-3</v>
      </c>
      <c r="M6">
        <f t="shared" si="0"/>
        <v>26.030820491461888</v>
      </c>
      <c r="N6" s="3">
        <f t="shared" si="3"/>
        <v>7.1445146594191114E-2</v>
      </c>
      <c r="O6" s="3">
        <f t="shared" si="4"/>
        <v>1.9609097506318344E-4</v>
      </c>
    </row>
    <row r="7" spans="1:15" x14ac:dyDescent="0.2">
      <c r="A7">
        <v>6</v>
      </c>
      <c r="B7">
        <v>2</v>
      </c>
      <c r="C7">
        <v>0.19600000000000001</v>
      </c>
      <c r="E7">
        <v>6</v>
      </c>
      <c r="F7" s="2">
        <v>2.0015982026943129</v>
      </c>
      <c r="G7" s="1">
        <f t="shared" si="1"/>
        <v>2.3333333333333335</v>
      </c>
      <c r="H7" s="1">
        <f t="shared" si="5"/>
        <v>2.2000000000000002</v>
      </c>
      <c r="I7">
        <f t="shared" si="6"/>
        <v>11</v>
      </c>
      <c r="J7" s="1">
        <f t="shared" si="7"/>
        <v>2.1428571428571428</v>
      </c>
      <c r="L7" s="2">
        <f t="shared" si="2"/>
        <v>-1.598202694312878E-3</v>
      </c>
      <c r="M7">
        <f t="shared" si="0"/>
        <v>26.030820491461888</v>
      </c>
      <c r="N7" s="3">
        <f t="shared" si="3"/>
        <v>-4.1602527444629264E-2</v>
      </c>
      <c r="O7" s="3">
        <f t="shared" si="4"/>
        <v>6.6489271452231942E-5</v>
      </c>
    </row>
    <row r="8" spans="1:15" x14ac:dyDescent="0.2">
      <c r="A8">
        <v>7</v>
      </c>
      <c r="B8">
        <v>0</v>
      </c>
      <c r="C8">
        <v>0.19600000000000001</v>
      </c>
      <c r="E8">
        <v>7</v>
      </c>
      <c r="F8" s="2">
        <v>-2.2255915685793126E-4</v>
      </c>
      <c r="G8" s="1">
        <f t="shared" si="1"/>
        <v>0.66666666666666663</v>
      </c>
      <c r="H8" s="1">
        <f t="shared" si="5"/>
        <v>1.6</v>
      </c>
      <c r="I8">
        <f t="shared" si="6"/>
        <v>8</v>
      </c>
      <c r="J8" s="1">
        <f t="shared" si="7"/>
        <v>1.7142857142857142</v>
      </c>
      <c r="L8" s="2">
        <f t="shared" si="2"/>
        <v>2.2255915685793126E-4</v>
      </c>
      <c r="M8">
        <f t="shared" si="0"/>
        <v>26.030820491461888</v>
      </c>
      <c r="N8" s="3">
        <f t="shared" si="3"/>
        <v>5.7933974608999177E-3</v>
      </c>
      <c r="O8" s="3">
        <f t="shared" si="4"/>
        <v>1.2893736542407655E-6</v>
      </c>
    </row>
    <row r="9" spans="1:15" x14ac:dyDescent="0.2">
      <c r="A9">
        <v>8</v>
      </c>
      <c r="B9">
        <v>0</v>
      </c>
      <c r="C9">
        <v>0.19600000000000001</v>
      </c>
      <c r="E9">
        <v>8</v>
      </c>
      <c r="F9" s="2">
        <v>1.0296994109021769E-3</v>
      </c>
      <c r="G9" s="1">
        <f t="shared" si="1"/>
        <v>0.33333333333333331</v>
      </c>
      <c r="H9" s="1">
        <f t="shared" si="5"/>
        <v>0.6</v>
      </c>
      <c r="I9">
        <f t="shared" si="6"/>
        <v>3</v>
      </c>
      <c r="J9" s="1">
        <f t="shared" si="7"/>
        <v>1.2857142857142858</v>
      </c>
      <c r="L9" s="2">
        <f t="shared" si="2"/>
        <v>-1.0296994109021769E-3</v>
      </c>
      <c r="M9">
        <f t="shared" si="0"/>
        <v>26.030820491461888</v>
      </c>
      <c r="N9" s="3">
        <f t="shared" si="3"/>
        <v>-2.680392052535862E-2</v>
      </c>
      <c r="O9" s="3">
        <f t="shared" si="4"/>
        <v>2.7599981174830539E-5</v>
      </c>
    </row>
    <row r="10" spans="1:15" x14ac:dyDescent="0.2">
      <c r="A10">
        <v>9</v>
      </c>
      <c r="B10">
        <v>1</v>
      </c>
      <c r="C10">
        <v>0.19600000000000001</v>
      </c>
      <c r="E10">
        <v>9</v>
      </c>
      <c r="F10" s="2">
        <v>0.9978104744356705</v>
      </c>
      <c r="G10" s="1">
        <f t="shared" si="1"/>
        <v>0.33333333333333331</v>
      </c>
      <c r="H10" s="1">
        <f t="shared" si="5"/>
        <v>0.4</v>
      </c>
      <c r="I10">
        <f t="shared" si="6"/>
        <v>2</v>
      </c>
      <c r="J10" s="1">
        <f t="shared" si="7"/>
        <v>1</v>
      </c>
      <c r="L10" s="2">
        <f t="shared" si="2"/>
        <v>2.1895255643294975E-3</v>
      </c>
      <c r="M10">
        <f t="shared" si="0"/>
        <v>26.030820491461888</v>
      </c>
      <c r="N10" s="3">
        <f t="shared" si="3"/>
        <v>5.6995146926527941E-2</v>
      </c>
      <c r="O10" s="3">
        <f t="shared" si="4"/>
        <v>1.2479233123834871E-4</v>
      </c>
    </row>
    <row r="11" spans="1:15" x14ac:dyDescent="0.2">
      <c r="A11">
        <v>10</v>
      </c>
      <c r="B11">
        <v>0</v>
      </c>
      <c r="C11">
        <v>0.19600000000000001</v>
      </c>
      <c r="E11">
        <v>10</v>
      </c>
      <c r="F11" s="2">
        <v>1.7185016080528493E-3</v>
      </c>
      <c r="G11" s="1">
        <f t="shared" si="1"/>
        <v>0.66666666666666663</v>
      </c>
      <c r="H11" s="1">
        <f t="shared" si="5"/>
        <v>1</v>
      </c>
      <c r="I11">
        <f t="shared" si="6"/>
        <v>5</v>
      </c>
      <c r="J11" s="1">
        <f t="shared" si="7"/>
        <v>1.4285714285714286</v>
      </c>
      <c r="L11" s="2">
        <f t="shared" si="2"/>
        <v>-1.7185016080528493E-3</v>
      </c>
      <c r="M11">
        <f t="shared" si="0"/>
        <v>26.030820491461888</v>
      </c>
      <c r="N11" s="3">
        <f t="shared" si="3"/>
        <v>-4.4734006873512318E-2</v>
      </c>
      <c r="O11" s="3">
        <f t="shared" si="4"/>
        <v>7.6875462746778137E-5</v>
      </c>
    </row>
    <row r="12" spans="1:15" x14ac:dyDescent="0.2">
      <c r="A12">
        <v>11</v>
      </c>
      <c r="B12">
        <v>1</v>
      </c>
      <c r="C12">
        <v>0.19600000000000001</v>
      </c>
      <c r="E12">
        <v>11</v>
      </c>
      <c r="F12" s="2">
        <v>0.99960496864937953</v>
      </c>
      <c r="G12" s="1">
        <f t="shared" si="1"/>
        <v>1.3333333333333333</v>
      </c>
      <c r="H12" s="1">
        <f t="shared" si="5"/>
        <v>2</v>
      </c>
      <c r="I12">
        <f t="shared" si="6"/>
        <v>10</v>
      </c>
      <c r="J12" s="1">
        <f t="shared" si="7"/>
        <v>2.4285714285714284</v>
      </c>
      <c r="L12" s="2">
        <f t="shared" si="2"/>
        <v>3.9503135062046724E-4</v>
      </c>
      <c r="M12">
        <f t="shared" si="0"/>
        <v>26.030820491461888</v>
      </c>
      <c r="N12" s="3">
        <f t="shared" si="3"/>
        <v>1.0282990176501125E-2</v>
      </c>
      <c r="O12" s="3">
        <f t="shared" si="4"/>
        <v>4.0621034978402363E-6</v>
      </c>
    </row>
    <row r="13" spans="1:15" x14ac:dyDescent="0.2">
      <c r="A13">
        <v>12</v>
      </c>
      <c r="B13">
        <v>3</v>
      </c>
      <c r="C13">
        <v>0.19600000000000001</v>
      </c>
      <c r="E13">
        <v>12</v>
      </c>
      <c r="F13" s="2">
        <v>2.9998709895671993</v>
      </c>
      <c r="G13" s="1">
        <f t="shared" si="1"/>
        <v>3</v>
      </c>
      <c r="H13" s="1">
        <f t="shared" si="5"/>
        <v>3.2</v>
      </c>
      <c r="I13">
        <f t="shared" si="6"/>
        <v>16</v>
      </c>
      <c r="J13" s="1">
        <f t="shared" si="7"/>
        <v>3.7142857142857144</v>
      </c>
      <c r="L13" s="2">
        <f t="shared" si="2"/>
        <v>1.2901043280066915E-4</v>
      </c>
      <c r="M13">
        <f t="shared" si="0"/>
        <v>26.030820491461888</v>
      </c>
      <c r="N13" s="3">
        <f t="shared" si="3"/>
        <v>3.3582474177600253E-3</v>
      </c>
      <c r="O13" s="3">
        <f t="shared" si="4"/>
        <v>4.3324895281695047E-7</v>
      </c>
    </row>
    <row r="14" spans="1:15" x14ac:dyDescent="0.2">
      <c r="A14">
        <v>13</v>
      </c>
      <c r="B14">
        <v>5</v>
      </c>
      <c r="C14">
        <v>0.19600000000000001</v>
      </c>
      <c r="E14">
        <v>13</v>
      </c>
      <c r="F14" s="2">
        <v>5.0000475114741603</v>
      </c>
      <c r="G14" s="1">
        <f t="shared" si="1"/>
        <v>5</v>
      </c>
      <c r="H14" s="1">
        <f t="shared" si="5"/>
        <v>5</v>
      </c>
      <c r="I14">
        <f t="shared" si="6"/>
        <v>25</v>
      </c>
      <c r="J14" s="1">
        <f t="shared" si="7"/>
        <v>5.1428571428571432</v>
      </c>
      <c r="L14" s="2">
        <f t="shared" si="2"/>
        <v>-4.7511474160266687E-5</v>
      </c>
      <c r="M14">
        <f t="shared" si="0"/>
        <v>26.030820491461888</v>
      </c>
      <c r="N14" s="3">
        <f t="shared" si="3"/>
        <v>-1.2367626551506321E-3</v>
      </c>
      <c r="O14" s="3">
        <f t="shared" si="4"/>
        <v>5.8760416932572077E-8</v>
      </c>
    </row>
    <row r="15" spans="1:15" x14ac:dyDescent="0.2">
      <c r="A15">
        <v>14</v>
      </c>
      <c r="B15">
        <v>7</v>
      </c>
      <c r="C15">
        <v>0.19600000000000001</v>
      </c>
      <c r="E15">
        <v>14</v>
      </c>
      <c r="F15" s="2">
        <v>6.999938228142649</v>
      </c>
      <c r="G15" s="1">
        <f t="shared" si="1"/>
        <v>7</v>
      </c>
      <c r="H15" s="1">
        <f t="shared" si="5"/>
        <v>7</v>
      </c>
      <c r="I15">
        <f t="shared" si="6"/>
        <v>35</v>
      </c>
      <c r="J15" s="1">
        <f t="shared" si="7"/>
        <v>7</v>
      </c>
      <c r="L15" s="2">
        <f t="shared" si="2"/>
        <v>6.1771857351011761E-5</v>
      </c>
      <c r="M15">
        <f t="shared" si="0"/>
        <v>26.030820491461888</v>
      </c>
      <c r="N15" s="3">
        <f t="shared" si="3"/>
        <v>1.6079721301283775E-3</v>
      </c>
      <c r="O15" s="3">
        <f t="shared" si="4"/>
        <v>9.9327425046692658E-8</v>
      </c>
    </row>
    <row r="16" spans="1:15" x14ac:dyDescent="0.2">
      <c r="A16">
        <v>15</v>
      </c>
      <c r="B16">
        <v>9</v>
      </c>
      <c r="C16">
        <v>0.19600000000000001</v>
      </c>
      <c r="E16">
        <v>15</v>
      </c>
      <c r="F16" s="2">
        <v>9.0002015113905216</v>
      </c>
      <c r="G16" s="1">
        <f t="shared" si="1"/>
        <v>9</v>
      </c>
      <c r="H16" s="1">
        <f t="shared" si="5"/>
        <v>9</v>
      </c>
      <c r="I16">
        <f t="shared" si="6"/>
        <v>45</v>
      </c>
      <c r="J16" s="1">
        <f t="shared" si="7"/>
        <v>9</v>
      </c>
      <c r="L16" s="2">
        <f t="shared" si="2"/>
        <v>-2.0151139052160261E-4</v>
      </c>
      <c r="M16">
        <f t="shared" si="0"/>
        <v>26.030820491461888</v>
      </c>
      <c r="N16" s="3">
        <f t="shared" si="3"/>
        <v>-5.2455068336527124E-3</v>
      </c>
      <c r="O16" s="3">
        <f t="shared" si="4"/>
        <v>1.0570293760399269E-6</v>
      </c>
    </row>
    <row r="17" spans="1:15" x14ac:dyDescent="0.2">
      <c r="A17">
        <v>16</v>
      </c>
      <c r="B17">
        <v>11</v>
      </c>
      <c r="C17">
        <v>0.19600000000000001</v>
      </c>
      <c r="E17">
        <v>16</v>
      </c>
      <c r="F17" s="2">
        <v>10.999249414978857</v>
      </c>
      <c r="G17" s="1">
        <f t="shared" si="1"/>
        <v>11</v>
      </c>
      <c r="H17" s="1">
        <f t="shared" si="5"/>
        <v>11</v>
      </c>
      <c r="I17">
        <f t="shared" si="6"/>
        <v>55</v>
      </c>
      <c r="J17" s="1">
        <f t="shared" si="7"/>
        <v>10</v>
      </c>
      <c r="L17" s="2">
        <f t="shared" si="2"/>
        <v>7.5058502114266901E-4</v>
      </c>
      <c r="M17">
        <f t="shared" si="0"/>
        <v>26.030820491461888</v>
      </c>
      <c r="N17" s="3">
        <f t="shared" si="3"/>
        <v>1.9538343948944943E-2</v>
      </c>
      <c r="O17" s="3">
        <f t="shared" si="4"/>
        <v>1.4665188306011579E-5</v>
      </c>
    </row>
    <row r="18" spans="1:15" x14ac:dyDescent="0.2">
      <c r="A18">
        <v>17</v>
      </c>
      <c r="B18">
        <v>13</v>
      </c>
      <c r="C18">
        <v>0.19600000000000001</v>
      </c>
      <c r="E18">
        <v>17</v>
      </c>
      <c r="F18" s="2">
        <v>13.002819075647427</v>
      </c>
      <c r="G18" s="1">
        <f t="shared" si="1"/>
        <v>13</v>
      </c>
      <c r="H18" s="1">
        <f t="shared" si="5"/>
        <v>11.6</v>
      </c>
      <c r="I18">
        <f t="shared" si="6"/>
        <v>58</v>
      </c>
      <c r="J18" s="1">
        <f t="shared" si="7"/>
        <v>10</v>
      </c>
      <c r="L18" s="2">
        <f t="shared" si="2"/>
        <v>-2.819075647426672E-3</v>
      </c>
      <c r="M18">
        <f t="shared" si="0"/>
        <v>26.030820491461888</v>
      </c>
      <c r="N18" s="3">
        <f t="shared" si="3"/>
        <v>-7.33828521300154E-2</v>
      </c>
      <c r="O18" s="3">
        <f t="shared" si="4"/>
        <v>2.068718113784389E-4</v>
      </c>
    </row>
    <row r="19" spans="1:15" x14ac:dyDescent="0.2">
      <c r="A19">
        <v>18</v>
      </c>
      <c r="B19">
        <v>15</v>
      </c>
      <c r="C19">
        <v>0.19600000000000001</v>
      </c>
      <c r="E19">
        <v>18</v>
      </c>
      <c r="F19" s="2">
        <v>14.995469727001739</v>
      </c>
      <c r="G19" s="1">
        <f t="shared" si="1"/>
        <v>12.666666666666666</v>
      </c>
      <c r="H19" s="1">
        <f t="shared" si="5"/>
        <v>10.8</v>
      </c>
      <c r="I19">
        <f t="shared" si="6"/>
        <v>54</v>
      </c>
      <c r="J19" s="1">
        <f t="shared" si="7"/>
        <v>9</v>
      </c>
      <c r="L19" s="2">
        <f t="shared" si="2"/>
        <v>4.5302729982612533E-3</v>
      </c>
      <c r="M19">
        <f t="shared" si="0"/>
        <v>26.030820491461888</v>
      </c>
      <c r="N19" s="3">
        <f t="shared" si="3"/>
        <v>0.11792672319505552</v>
      </c>
      <c r="O19" s="3">
        <f t="shared" si="4"/>
        <v>5.3424024986398904E-4</v>
      </c>
    </row>
    <row r="20" spans="1:15" x14ac:dyDescent="0.2">
      <c r="A20">
        <v>19</v>
      </c>
      <c r="B20">
        <v>10</v>
      </c>
      <c r="C20">
        <v>0.19600000000000001</v>
      </c>
      <c r="E20">
        <v>19</v>
      </c>
      <c r="F20" s="2">
        <v>10.003286947027117</v>
      </c>
      <c r="G20" s="1">
        <f t="shared" si="1"/>
        <v>10</v>
      </c>
      <c r="H20" s="1">
        <f t="shared" si="5"/>
        <v>8.6</v>
      </c>
      <c r="I20">
        <f t="shared" si="6"/>
        <v>43</v>
      </c>
      <c r="J20" s="1">
        <f t="shared" si="7"/>
        <v>7.8571428571428568</v>
      </c>
      <c r="L20" s="2">
        <f t="shared" si="2"/>
        <v>-3.2869470271172929E-3</v>
      </c>
      <c r="M20">
        <f t="shared" si="0"/>
        <v>26.030820491461888</v>
      </c>
      <c r="N20" s="3">
        <f t="shared" si="3"/>
        <v>-8.5561928027834563E-2</v>
      </c>
      <c r="O20" s="3">
        <f t="shared" si="4"/>
        <v>2.8123752496551463E-4</v>
      </c>
    </row>
    <row r="21" spans="1:15" x14ac:dyDescent="0.2">
      <c r="A21">
        <v>20</v>
      </c>
      <c r="B21">
        <v>5</v>
      </c>
      <c r="C21">
        <v>0.19600000000000001</v>
      </c>
      <c r="E21">
        <v>20</v>
      </c>
      <c r="F21" s="2">
        <v>4.997367787475179</v>
      </c>
      <c r="G21" s="1">
        <f t="shared" si="1"/>
        <v>5</v>
      </c>
      <c r="H21" s="1">
        <f t="shared" si="5"/>
        <v>6.2</v>
      </c>
      <c r="I21">
        <f t="shared" si="6"/>
        <v>31</v>
      </c>
      <c r="J21" s="1">
        <f t="shared" si="7"/>
        <v>7</v>
      </c>
      <c r="L21" s="2">
        <f t="shared" si="2"/>
        <v>2.6322125248210426E-3</v>
      </c>
      <c r="M21">
        <f t="shared" si="0"/>
        <v>26.030820491461888</v>
      </c>
      <c r="N21" s="3">
        <f t="shared" si="3"/>
        <v>6.8518651728994226E-2</v>
      </c>
      <c r="O21" s="3">
        <f t="shared" si="4"/>
        <v>1.8035565326490958E-4</v>
      </c>
    </row>
    <row r="22" spans="1:15" x14ac:dyDescent="0.2">
      <c r="A22">
        <v>21</v>
      </c>
      <c r="B22">
        <v>0</v>
      </c>
      <c r="C22">
        <v>0.19600000000000001</v>
      </c>
      <c r="E22">
        <v>21</v>
      </c>
      <c r="F22" s="2">
        <v>2.1067039914698586E-3</v>
      </c>
      <c r="G22" s="1">
        <f t="shared" si="1"/>
        <v>2</v>
      </c>
      <c r="H22" s="1">
        <f t="shared" si="5"/>
        <v>4.2</v>
      </c>
      <c r="I22">
        <f t="shared" si="6"/>
        <v>21</v>
      </c>
      <c r="J22" s="1">
        <f t="shared" si="7"/>
        <v>5.5714285714285712</v>
      </c>
      <c r="L22" s="2">
        <f t="shared" si="2"/>
        <v>-2.1067039914698586E-3</v>
      </c>
      <c r="M22">
        <f t="shared" si="0"/>
        <v>26.030820491461888</v>
      </c>
      <c r="N22" s="3">
        <f t="shared" si="3"/>
        <v>-5.4839233430598149E-2</v>
      </c>
      <c r="O22" s="3">
        <f t="shared" si="4"/>
        <v>1.1553003195738842E-4</v>
      </c>
    </row>
    <row r="23" spans="1:15" x14ac:dyDescent="0.2">
      <c r="A23">
        <v>22</v>
      </c>
      <c r="B23">
        <v>1</v>
      </c>
      <c r="C23">
        <v>0.19600000000000001</v>
      </c>
      <c r="E23">
        <v>22</v>
      </c>
      <c r="F23" s="2">
        <v>1.0019478366727983</v>
      </c>
      <c r="G23" s="1">
        <f t="shared" si="1"/>
        <v>2</v>
      </c>
      <c r="H23" s="1">
        <f t="shared" si="5"/>
        <v>2.8</v>
      </c>
      <c r="I23">
        <f t="shared" si="6"/>
        <v>14</v>
      </c>
      <c r="J23" s="1">
        <f t="shared" si="7"/>
        <v>3.7142857142857144</v>
      </c>
      <c r="L23" s="2">
        <f t="shared" si="2"/>
        <v>-1.9478366727982976E-3</v>
      </c>
      <c r="M23">
        <f t="shared" si="0"/>
        <v>26.030820491461888</v>
      </c>
      <c r="N23" s="3">
        <f t="shared" si="3"/>
        <v>-5.0703786776298873E-2</v>
      </c>
      <c r="O23" s="3">
        <f t="shared" si="4"/>
        <v>9.8762695332620313E-5</v>
      </c>
    </row>
    <row r="24" spans="1:15" x14ac:dyDescent="0.2">
      <c r="A24">
        <v>23</v>
      </c>
      <c r="B24">
        <v>5</v>
      </c>
      <c r="C24">
        <v>0.19600000000000001</v>
      </c>
      <c r="E24">
        <v>23</v>
      </c>
      <c r="F24" s="2">
        <v>4.9952518199254374</v>
      </c>
      <c r="G24" s="1">
        <f t="shared" si="1"/>
        <v>3</v>
      </c>
      <c r="H24" s="1">
        <f t="shared" si="5"/>
        <v>2.2000000000000002</v>
      </c>
      <c r="I24">
        <f t="shared" si="6"/>
        <v>11</v>
      </c>
      <c r="J24" s="1">
        <f t="shared" si="7"/>
        <v>2.4285714285714284</v>
      </c>
      <c r="L24" s="2">
        <f t="shared" si="2"/>
        <v>4.7481800745625691E-3</v>
      </c>
      <c r="M24">
        <f t="shared" si="0"/>
        <v>26.030820491461888</v>
      </c>
      <c r="N24" s="3">
        <f t="shared" si="3"/>
        <v>0.12359902318207436</v>
      </c>
      <c r="O24" s="3">
        <f t="shared" si="4"/>
        <v>5.8687041910852249E-4</v>
      </c>
    </row>
    <row r="25" spans="1:15" x14ac:dyDescent="0.2">
      <c r="A25">
        <v>24</v>
      </c>
      <c r="B25">
        <v>3</v>
      </c>
      <c r="C25">
        <v>0.19600000000000001</v>
      </c>
      <c r="E25">
        <v>24</v>
      </c>
      <c r="F25" s="2">
        <v>3.0033014357787486</v>
      </c>
      <c r="G25" s="1">
        <f t="shared" si="1"/>
        <v>3.3333333333333335</v>
      </c>
      <c r="H25" s="1">
        <f t="shared" si="5"/>
        <v>2.4</v>
      </c>
      <c r="I25">
        <f t="shared" si="6"/>
        <v>12</v>
      </c>
      <c r="J25" s="1">
        <f t="shared" si="7"/>
        <v>1.8571428571428572</v>
      </c>
      <c r="L25" s="2">
        <f t="shared" si="2"/>
        <v>-3.3014357787486404E-3</v>
      </c>
      <c r="M25">
        <f t="shared" si="0"/>
        <v>26.030820491461888</v>
      </c>
      <c r="N25" s="3">
        <f t="shared" si="3"/>
        <v>-8.5939082120695551E-2</v>
      </c>
      <c r="O25" s="3">
        <f t="shared" si="4"/>
        <v>2.8372236050608189E-4</v>
      </c>
    </row>
    <row r="26" spans="1:15" x14ac:dyDescent="0.2">
      <c r="A26">
        <v>25</v>
      </c>
      <c r="B26">
        <v>2</v>
      </c>
      <c r="C26">
        <v>0.19600000000000001</v>
      </c>
      <c r="E26">
        <v>25</v>
      </c>
      <c r="F26" s="2">
        <v>1.9983933831213534</v>
      </c>
      <c r="G26" s="1">
        <f t="shared" si="1"/>
        <v>2</v>
      </c>
      <c r="H26" s="1">
        <f t="shared" si="5"/>
        <v>2.4</v>
      </c>
      <c r="I26">
        <f t="shared" si="6"/>
        <v>12</v>
      </c>
      <c r="J26" s="1">
        <f t="shared" si="7"/>
        <v>2</v>
      </c>
      <c r="L26" s="2">
        <f t="shared" si="2"/>
        <v>1.6066168786466051E-3</v>
      </c>
      <c r="M26">
        <f t="shared" si="0"/>
        <v>26.030820491461888</v>
      </c>
      <c r="N26" s="3">
        <f t="shared" si="3"/>
        <v>4.1821555566602588E-2</v>
      </c>
      <c r="O26" s="3">
        <f t="shared" si="4"/>
        <v>6.7191217064560595E-5</v>
      </c>
    </row>
    <row r="27" spans="1:15" x14ac:dyDescent="0.2">
      <c r="A27">
        <v>26</v>
      </c>
      <c r="B27">
        <v>1</v>
      </c>
      <c r="C27">
        <v>0.19600000000000001</v>
      </c>
      <c r="E27">
        <v>26</v>
      </c>
      <c r="F27" s="2">
        <v>1.0014326293624576</v>
      </c>
      <c r="G27" s="1">
        <f t="shared" si="1"/>
        <v>1.3333333333333333</v>
      </c>
      <c r="H27" s="1">
        <f t="shared" si="5"/>
        <v>1.6</v>
      </c>
      <c r="I27">
        <f t="shared" si="6"/>
        <v>8</v>
      </c>
      <c r="J27" s="1">
        <f t="shared" si="7"/>
        <v>2.5714285714285716</v>
      </c>
      <c r="L27" s="2">
        <f t="shared" si="2"/>
        <v>-1.4326293624575825E-3</v>
      </c>
      <c r="M27">
        <f t="shared" si="0"/>
        <v>26.030820491461888</v>
      </c>
      <c r="N27" s="3">
        <f t="shared" si="3"/>
        <v>-3.7292517764930817E-2</v>
      </c>
      <c r="O27" s="3">
        <f t="shared" si="4"/>
        <v>5.3426355950010908E-5</v>
      </c>
    </row>
    <row r="28" spans="1:15" x14ac:dyDescent="0.2">
      <c r="A28">
        <v>27</v>
      </c>
      <c r="B28">
        <v>1</v>
      </c>
      <c r="C28">
        <v>0.19600000000000001</v>
      </c>
      <c r="E28">
        <v>27</v>
      </c>
      <c r="F28" s="2">
        <v>0.99757169549633939</v>
      </c>
      <c r="G28" s="1">
        <f t="shared" si="1"/>
        <v>1</v>
      </c>
      <c r="H28" s="1">
        <f t="shared" si="5"/>
        <v>2</v>
      </c>
      <c r="I28">
        <f t="shared" si="6"/>
        <v>10</v>
      </c>
      <c r="J28" s="1">
        <f t="shared" si="7"/>
        <v>2.7142857142857144</v>
      </c>
      <c r="L28" s="2">
        <f t="shared" si="2"/>
        <v>2.4283045036606055E-3</v>
      </c>
      <c r="M28">
        <f t="shared" si="0"/>
        <v>26.030820491461888</v>
      </c>
      <c r="N28" s="3">
        <f t="shared" si="3"/>
        <v>6.3210758633397673E-2</v>
      </c>
      <c r="O28" s="3">
        <f t="shared" si="4"/>
        <v>1.5349496986928306E-4</v>
      </c>
    </row>
    <row r="29" spans="1:15" x14ac:dyDescent="0.2">
      <c r="A29">
        <v>28</v>
      </c>
      <c r="B29">
        <v>1</v>
      </c>
      <c r="C29">
        <v>0.19600000000000001</v>
      </c>
      <c r="E29">
        <v>28</v>
      </c>
      <c r="F29" s="2">
        <v>1.0040088619135905</v>
      </c>
      <c r="G29" s="1">
        <f t="shared" si="1"/>
        <v>2.3333333333333335</v>
      </c>
      <c r="H29" s="1">
        <f t="shared" si="5"/>
        <v>2.8</v>
      </c>
      <c r="I29">
        <f t="shared" si="6"/>
        <v>14</v>
      </c>
      <c r="J29" s="1">
        <f t="shared" si="7"/>
        <v>3.4285714285714284</v>
      </c>
      <c r="L29" s="2">
        <f t="shared" si="2"/>
        <v>-4.0088619135905113E-3</v>
      </c>
      <c r="M29">
        <f t="shared" si="0"/>
        <v>26.030820491461888</v>
      </c>
      <c r="N29" s="3">
        <f t="shared" si="3"/>
        <v>-0.104353964847733</v>
      </c>
      <c r="O29" s="3">
        <f t="shared" si="4"/>
        <v>4.1834063521023989E-4</v>
      </c>
    </row>
    <row r="30" spans="1:15" x14ac:dyDescent="0.2">
      <c r="A30">
        <v>29</v>
      </c>
      <c r="B30">
        <v>5</v>
      </c>
      <c r="C30">
        <v>0.19600000000000001</v>
      </c>
      <c r="E30">
        <v>29</v>
      </c>
      <c r="F30" s="2">
        <v>4.9958229507990595</v>
      </c>
      <c r="G30" s="1">
        <f t="shared" si="1"/>
        <v>4</v>
      </c>
      <c r="H30" s="1">
        <f t="shared" si="5"/>
        <v>4.2</v>
      </c>
      <c r="I30">
        <f t="shared" si="6"/>
        <v>21</v>
      </c>
      <c r="J30" s="1">
        <f t="shared" si="7"/>
        <v>4.2857142857142856</v>
      </c>
      <c r="L30" s="2">
        <f t="shared" si="2"/>
        <v>4.1770492009405302E-3</v>
      </c>
      <c r="M30">
        <f t="shared" si="0"/>
        <v>26.030820491461888</v>
      </c>
      <c r="N30" s="3">
        <f t="shared" si="3"/>
        <v>0.10873201793368727</v>
      </c>
      <c r="O30" s="3">
        <f t="shared" si="4"/>
        <v>4.5417898862655981E-4</v>
      </c>
    </row>
    <row r="31" spans="1:15" x14ac:dyDescent="0.2">
      <c r="A31">
        <v>30</v>
      </c>
      <c r="B31">
        <v>6</v>
      </c>
      <c r="C31">
        <v>0.19600000000000001</v>
      </c>
      <c r="E31">
        <v>30</v>
      </c>
      <c r="F31" s="2">
        <v>6.0032730049251608</v>
      </c>
      <c r="G31" s="1">
        <f t="shared" si="1"/>
        <v>6.333333333333333</v>
      </c>
      <c r="H31" s="1">
        <f t="shared" si="5"/>
        <v>5.6</v>
      </c>
      <c r="I31">
        <f t="shared" si="6"/>
        <v>28</v>
      </c>
      <c r="J31" s="1">
        <f t="shared" si="7"/>
        <v>5.5714285714285712</v>
      </c>
      <c r="L31" s="2">
        <f t="shared" si="2"/>
        <v>-3.2730049251608051E-3</v>
      </c>
      <c r="M31">
        <f t="shared" si="0"/>
        <v>26.030820491461888</v>
      </c>
      <c r="N31" s="3">
        <f t="shared" si="3"/>
        <v>-8.5199003674531565E-2</v>
      </c>
      <c r="O31" s="3">
        <f t="shared" si="4"/>
        <v>2.7885675864553535E-4</v>
      </c>
    </row>
    <row r="32" spans="1:15" x14ac:dyDescent="0.2">
      <c r="A32">
        <v>31</v>
      </c>
      <c r="B32">
        <v>8</v>
      </c>
      <c r="C32">
        <v>0.19600000000000001</v>
      </c>
      <c r="E32">
        <v>31</v>
      </c>
      <c r="F32" s="2">
        <v>7.9970692648937947</v>
      </c>
      <c r="G32" s="1">
        <f t="shared" si="1"/>
        <v>7.333333333333333</v>
      </c>
      <c r="H32" s="1">
        <f t="shared" si="5"/>
        <v>7.4</v>
      </c>
      <c r="I32">
        <f t="shared" si="6"/>
        <v>37</v>
      </c>
      <c r="J32" s="1">
        <f t="shared" si="7"/>
        <v>7</v>
      </c>
      <c r="L32" s="2">
        <f t="shared" si="2"/>
        <v>2.9307351062053399E-3</v>
      </c>
      <c r="M32">
        <f t="shared" si="0"/>
        <v>26.030820491461888</v>
      </c>
      <c r="N32" s="3">
        <f t="shared" si="3"/>
        <v>7.6289439457656691E-2</v>
      </c>
      <c r="O32" s="3">
        <f t="shared" si="4"/>
        <v>2.2358413845128134E-4</v>
      </c>
    </row>
    <row r="33" spans="1:15" x14ac:dyDescent="0.2">
      <c r="A33">
        <v>32</v>
      </c>
      <c r="B33">
        <v>8</v>
      </c>
      <c r="C33">
        <v>0.19600000000000001</v>
      </c>
      <c r="E33">
        <v>32</v>
      </c>
      <c r="F33" s="2">
        <v>8.002457986710569</v>
      </c>
      <c r="G33" s="1">
        <f t="shared" si="1"/>
        <v>8.6666666666666661</v>
      </c>
      <c r="H33" s="1">
        <f t="shared" si="5"/>
        <v>8.6</v>
      </c>
      <c r="I33">
        <f t="shared" si="6"/>
        <v>43</v>
      </c>
      <c r="J33" s="1">
        <f t="shared" si="7"/>
        <v>8.2857142857142865</v>
      </c>
      <c r="L33" s="2">
        <f t="shared" si="2"/>
        <v>-2.4579867105689601E-3</v>
      </c>
      <c r="M33">
        <f t="shared" si="0"/>
        <v>26.030820491461888</v>
      </c>
      <c r="N33" s="3">
        <f t="shared" si="3"/>
        <v>-6.3983410833219484E-2</v>
      </c>
      <c r="O33" s="3">
        <f t="shared" si="4"/>
        <v>1.5727037352492753E-4</v>
      </c>
    </row>
    <row r="34" spans="1:15" x14ac:dyDescent="0.2">
      <c r="A34">
        <v>33</v>
      </c>
      <c r="B34">
        <v>10</v>
      </c>
      <c r="C34">
        <v>0.19600000000000001</v>
      </c>
      <c r="E34">
        <v>33</v>
      </c>
      <c r="F34" s="2">
        <v>9.9991017846339645</v>
      </c>
      <c r="G34" s="1">
        <f t="shared" si="1"/>
        <v>9.6666666666666661</v>
      </c>
      <c r="H34" s="1">
        <f t="shared" si="5"/>
        <v>9.4</v>
      </c>
      <c r="I34">
        <f t="shared" si="6"/>
        <v>47</v>
      </c>
      <c r="J34" s="1">
        <f t="shared" si="7"/>
        <v>8.8571428571428577</v>
      </c>
      <c r="L34" s="2">
        <f t="shared" si="2"/>
        <v>8.9821536603551522E-4</v>
      </c>
      <c r="M34">
        <f t="shared" si="0"/>
        <v>26.030820491461888</v>
      </c>
      <c r="N34" s="3">
        <f t="shared" si="3"/>
        <v>2.3381282955943231E-2</v>
      </c>
      <c r="O34" s="3">
        <f t="shared" si="4"/>
        <v>2.1001427628652501E-5</v>
      </c>
    </row>
    <row r="35" spans="1:15" x14ac:dyDescent="0.2">
      <c r="A35">
        <v>34</v>
      </c>
      <c r="B35">
        <v>11</v>
      </c>
      <c r="C35">
        <v>0.19600000000000001</v>
      </c>
      <c r="E35">
        <v>34</v>
      </c>
      <c r="F35" s="2">
        <v>10.999424796132915</v>
      </c>
      <c r="G35" s="1">
        <f t="shared" si="1"/>
        <v>10.333333333333334</v>
      </c>
      <c r="H35" s="1">
        <f t="shared" si="5"/>
        <v>9.6</v>
      </c>
      <c r="I35">
        <f t="shared" si="6"/>
        <v>48</v>
      </c>
      <c r="J35" s="1">
        <f t="shared" si="7"/>
        <v>9.1428571428571423</v>
      </c>
      <c r="L35" s="2">
        <f t="shared" si="2"/>
        <v>5.7520386708453941E-4</v>
      </c>
      <c r="M35">
        <f t="shared" si="0"/>
        <v>26.030820491461888</v>
      </c>
      <c r="N35" s="3">
        <f t="shared" si="3"/>
        <v>1.497302861007235E-2</v>
      </c>
      <c r="O35" s="3">
        <f t="shared" si="4"/>
        <v>8.6125439584810619E-6</v>
      </c>
    </row>
    <row r="36" spans="1:15" x14ac:dyDescent="0.2">
      <c r="A36">
        <v>35</v>
      </c>
      <c r="B36">
        <v>10</v>
      </c>
      <c r="C36">
        <v>0.19600000000000001</v>
      </c>
      <c r="E36">
        <v>35</v>
      </c>
      <c r="F36" s="2">
        <v>10.00061423860155</v>
      </c>
      <c r="G36" s="1">
        <f t="shared" si="1"/>
        <v>10</v>
      </c>
      <c r="H36" s="1">
        <f t="shared" si="5"/>
        <v>9.6</v>
      </c>
      <c r="I36">
        <f t="shared" si="6"/>
        <v>48</v>
      </c>
      <c r="J36" s="1">
        <f t="shared" si="7"/>
        <v>9</v>
      </c>
      <c r="L36" s="2">
        <f t="shared" si="2"/>
        <v>-6.1423860154974363E-4</v>
      </c>
      <c r="M36">
        <f t="shared" si="0"/>
        <v>26.030820491461888</v>
      </c>
      <c r="N36" s="3">
        <f t="shared" si="3"/>
        <v>-1.5989134775867962E-2</v>
      </c>
      <c r="O36" s="3">
        <f t="shared" si="4"/>
        <v>9.8211437847195107E-6</v>
      </c>
    </row>
    <row r="37" spans="1:15" x14ac:dyDescent="0.2">
      <c r="A37">
        <v>36</v>
      </c>
      <c r="B37">
        <v>9</v>
      </c>
      <c r="C37">
        <v>0.19600000000000001</v>
      </c>
      <c r="E37">
        <v>36</v>
      </c>
      <c r="F37" s="2">
        <v>8.9998364713362662</v>
      </c>
      <c r="G37" s="1">
        <f t="shared" si="1"/>
        <v>9</v>
      </c>
      <c r="H37" s="1">
        <f t="shared" si="5"/>
        <v>9</v>
      </c>
      <c r="I37">
        <f t="shared" si="6"/>
        <v>45</v>
      </c>
      <c r="J37" s="1">
        <f t="shared" si="7"/>
        <v>8.7142857142857135</v>
      </c>
      <c r="L37" s="2">
        <f t="shared" si="2"/>
        <v>1.6352866373381403E-4</v>
      </c>
      <c r="M37">
        <f t="shared" si="0"/>
        <v>26.030820491461888</v>
      </c>
      <c r="N37" s="3">
        <f t="shared" si="3"/>
        <v>4.2567852908635467E-3</v>
      </c>
      <c r="O37" s="3">
        <f t="shared" si="4"/>
        <v>6.9610641041667071E-7</v>
      </c>
    </row>
    <row r="38" spans="1:15" x14ac:dyDescent="0.2">
      <c r="A38">
        <v>37</v>
      </c>
      <c r="B38">
        <v>8</v>
      </c>
      <c r="C38">
        <v>0.19600000000000001</v>
      </c>
      <c r="E38">
        <v>37</v>
      </c>
      <c r="F38" s="2">
        <v>8.0000434940257641</v>
      </c>
      <c r="G38" s="1">
        <f t="shared" si="1"/>
        <v>8</v>
      </c>
      <c r="H38" s="1">
        <f t="shared" si="5"/>
        <v>8</v>
      </c>
      <c r="I38">
        <f t="shared" si="6"/>
        <v>40</v>
      </c>
      <c r="J38" s="1">
        <f t="shared" si="7"/>
        <v>8</v>
      </c>
      <c r="L38" s="2">
        <f t="shared" si="2"/>
        <v>-4.3494025764090338E-5</v>
      </c>
      <c r="M38">
        <f t="shared" si="0"/>
        <v>26.030820491461888</v>
      </c>
      <c r="N38" s="3">
        <f t="shared" si="3"/>
        <v>-1.132185177116054E-3</v>
      </c>
      <c r="O38" s="3">
        <f t="shared" si="4"/>
        <v>4.9243291263206836E-8</v>
      </c>
    </row>
    <row r="39" spans="1:15" x14ac:dyDescent="0.2">
      <c r="A39">
        <v>38</v>
      </c>
      <c r="B39">
        <v>7</v>
      </c>
      <c r="C39">
        <v>0.19600000000000001</v>
      </c>
      <c r="E39">
        <v>38</v>
      </c>
      <c r="F39" s="2">
        <v>6.9999881906514849</v>
      </c>
      <c r="G39" s="1">
        <f t="shared" si="1"/>
        <v>7</v>
      </c>
      <c r="H39" s="1">
        <f t="shared" si="5"/>
        <v>7</v>
      </c>
      <c r="I39">
        <f t="shared" si="6"/>
        <v>35</v>
      </c>
      <c r="J39" s="1">
        <f t="shared" si="7"/>
        <v>7</v>
      </c>
      <c r="L39" s="2">
        <f t="shared" si="2"/>
        <v>1.1809348515079421E-5</v>
      </c>
      <c r="M39">
        <f t="shared" si="0"/>
        <v>26.030820491461888</v>
      </c>
      <c r="N39" s="3">
        <f t="shared" si="3"/>
        <v>3.074070313171444E-4</v>
      </c>
      <c r="O39" s="3">
        <f t="shared" si="4"/>
        <v>3.6302767688100923E-9</v>
      </c>
    </row>
    <row r="40" spans="1:15" x14ac:dyDescent="0.2">
      <c r="A40">
        <v>39</v>
      </c>
      <c r="B40">
        <v>6</v>
      </c>
      <c r="C40">
        <v>0.19600000000000001</v>
      </c>
      <c r="E40">
        <v>39</v>
      </c>
      <c r="F40" s="2">
        <v>6.0000041135031754</v>
      </c>
      <c r="G40" s="1">
        <f t="shared" si="1"/>
        <v>6</v>
      </c>
      <c r="H40" s="1">
        <f t="shared" si="5"/>
        <v>6</v>
      </c>
      <c r="I40">
        <f t="shared" si="6"/>
        <v>30</v>
      </c>
      <c r="J40" s="1">
        <f t="shared" si="7"/>
        <v>6</v>
      </c>
      <c r="L40" s="2">
        <f t="shared" si="2"/>
        <v>-4.1135031754180318E-6</v>
      </c>
      <c r="M40">
        <f t="shared" si="0"/>
        <v>26.030820491461888</v>
      </c>
      <c r="N40" s="3">
        <f t="shared" si="3"/>
        <v>-1.0707786275036525E-4</v>
      </c>
      <c r="O40" s="3">
        <f t="shared" si="4"/>
        <v>4.4046512844060366E-10</v>
      </c>
    </row>
    <row r="41" spans="1:15" x14ac:dyDescent="0.2">
      <c r="A41">
        <v>40</v>
      </c>
      <c r="B41">
        <v>5</v>
      </c>
      <c r="C41">
        <v>0.19600000000000001</v>
      </c>
      <c r="E41">
        <v>40</v>
      </c>
      <c r="F41" s="2">
        <v>4.9999952264078145</v>
      </c>
      <c r="G41" s="1">
        <f t="shared" si="1"/>
        <v>5</v>
      </c>
      <c r="H41" s="1">
        <f t="shared" si="5"/>
        <v>5</v>
      </c>
      <c r="I41">
        <f t="shared" si="6"/>
        <v>25</v>
      </c>
      <c r="J41" s="1">
        <f t="shared" si="7"/>
        <v>5</v>
      </c>
      <c r="L41" s="2">
        <f t="shared" si="2"/>
        <v>4.7735921855363017E-6</v>
      </c>
      <c r="M41">
        <f t="shared" si="0"/>
        <v>26.030820491461888</v>
      </c>
      <c r="N41" s="3">
        <f t="shared" si="3"/>
        <v>1.2426052128114071E-4</v>
      </c>
      <c r="O41" s="3">
        <f t="shared" si="4"/>
        <v>5.9316905335832065E-10</v>
      </c>
    </row>
    <row r="42" spans="1:15" x14ac:dyDescent="0.2">
      <c r="A42">
        <v>41</v>
      </c>
      <c r="B42">
        <v>4</v>
      </c>
      <c r="C42">
        <v>0.19600000000000001</v>
      </c>
      <c r="E42">
        <v>41</v>
      </c>
      <c r="F42" s="2">
        <v>4.0000151304824882</v>
      </c>
      <c r="G42" s="1">
        <f t="shared" si="1"/>
        <v>4</v>
      </c>
      <c r="H42" s="1">
        <f t="shared" si="5"/>
        <v>4</v>
      </c>
      <c r="I42">
        <f t="shared" si="6"/>
        <v>20</v>
      </c>
      <c r="J42" s="1">
        <f t="shared" si="7"/>
        <v>4</v>
      </c>
      <c r="L42" s="2">
        <f t="shared" si="2"/>
        <v>-1.5130482488245889E-5</v>
      </c>
      <c r="M42">
        <f t="shared" si="0"/>
        <v>26.030820491461888</v>
      </c>
      <c r="N42" s="3">
        <f t="shared" si="3"/>
        <v>-3.9385887360073637E-4</v>
      </c>
      <c r="O42" s="3">
        <f t="shared" si="4"/>
        <v>5.9592747898561929E-9</v>
      </c>
    </row>
    <row r="43" spans="1:15" x14ac:dyDescent="0.2">
      <c r="A43">
        <v>42</v>
      </c>
      <c r="B43">
        <v>3</v>
      </c>
      <c r="C43">
        <v>0.19600000000000001</v>
      </c>
      <c r="E43">
        <v>42</v>
      </c>
      <c r="F43" s="2">
        <v>2.9999437774342872</v>
      </c>
      <c r="G43" s="1">
        <f t="shared" si="1"/>
        <v>3</v>
      </c>
      <c r="H43" s="1">
        <f t="shared" si="5"/>
        <v>3</v>
      </c>
      <c r="I43">
        <f t="shared" si="6"/>
        <v>15</v>
      </c>
      <c r="J43" s="1">
        <f t="shared" si="7"/>
        <v>3</v>
      </c>
      <c r="L43" s="2">
        <f t="shared" si="2"/>
        <v>5.6222565712804595E-5</v>
      </c>
      <c r="M43">
        <f t="shared" si="0"/>
        <v>26.030820491461888</v>
      </c>
      <c r="N43" s="3">
        <f t="shared" si="3"/>
        <v>1.4635195156394365E-3</v>
      </c>
      <c r="O43" s="3">
        <f t="shared" si="4"/>
        <v>8.2282822140010165E-8</v>
      </c>
    </row>
    <row r="44" spans="1:15" x14ac:dyDescent="0.2">
      <c r="A44">
        <v>43</v>
      </c>
      <c r="B44">
        <v>2</v>
      </c>
      <c r="C44">
        <v>0.19600000000000001</v>
      </c>
      <c r="E44">
        <v>43</v>
      </c>
      <c r="F44" s="2">
        <v>2.0002115206348754</v>
      </c>
      <c r="G44" s="1">
        <f t="shared" si="1"/>
        <v>2</v>
      </c>
      <c r="H44" s="1">
        <f t="shared" si="5"/>
        <v>2</v>
      </c>
      <c r="I44">
        <f t="shared" si="6"/>
        <v>10</v>
      </c>
      <c r="J44" s="1">
        <f t="shared" si="7"/>
        <v>2.2857142857142856</v>
      </c>
      <c r="L44" s="2">
        <f t="shared" si="2"/>
        <v>-2.1152063487539507E-4</v>
      </c>
      <c r="M44">
        <f t="shared" si="0"/>
        <v>26.030820491461888</v>
      </c>
      <c r="N44" s="3">
        <f t="shared" si="3"/>
        <v>-5.5060556766814619E-3</v>
      </c>
      <c r="O44" s="3">
        <f t="shared" si="4"/>
        <v>1.1646443923909359E-6</v>
      </c>
    </row>
    <row r="45" spans="1:15" x14ac:dyDescent="0.2">
      <c r="A45">
        <v>44</v>
      </c>
      <c r="B45">
        <v>1</v>
      </c>
      <c r="C45">
        <v>0.19600000000000001</v>
      </c>
      <c r="E45">
        <v>44</v>
      </c>
      <c r="F45" s="2">
        <v>0.99920501851470089</v>
      </c>
      <c r="G45" s="1">
        <f t="shared" si="1"/>
        <v>1</v>
      </c>
      <c r="H45" s="1">
        <f t="shared" si="5"/>
        <v>1.4</v>
      </c>
      <c r="I45">
        <f t="shared" si="6"/>
        <v>7</v>
      </c>
      <c r="J45" s="1">
        <f t="shared" si="7"/>
        <v>1.8571428571428572</v>
      </c>
      <c r="L45" s="2">
        <f t="shared" si="2"/>
        <v>7.9498148529910662E-4</v>
      </c>
      <c r="M45">
        <f t="shared" si="0"/>
        <v>26.030820491461888</v>
      </c>
      <c r="N45" s="3">
        <f t="shared" si="3"/>
        <v>2.0694020337856792E-2</v>
      </c>
      <c r="O45" s="3">
        <f t="shared" si="4"/>
        <v>1.6451363024999312E-5</v>
      </c>
    </row>
    <row r="46" spans="1:15" x14ac:dyDescent="0.2">
      <c r="A46">
        <v>45</v>
      </c>
      <c r="B46">
        <v>0</v>
      </c>
      <c r="C46">
        <v>0.19600000000000001</v>
      </c>
      <c r="E46">
        <v>45</v>
      </c>
      <c r="F46" s="2">
        <v>1.2550930278129699E-3</v>
      </c>
      <c r="G46" s="1">
        <f t="shared" si="1"/>
        <v>0.66666666666666663</v>
      </c>
      <c r="H46" s="1">
        <f t="shared" si="5"/>
        <v>1.2</v>
      </c>
      <c r="I46">
        <f t="shared" si="6"/>
        <v>6</v>
      </c>
      <c r="J46" s="1">
        <f t="shared" si="7"/>
        <v>1.7142857142857142</v>
      </c>
      <c r="L46" s="2">
        <f t="shared" si="2"/>
        <v>-1.2550930278129699E-3</v>
      </c>
      <c r="M46">
        <f t="shared" si="0"/>
        <v>26.030820491461888</v>
      </c>
      <c r="N46" s="3">
        <f t="shared" si="3"/>
        <v>-3.2671101307084803E-2</v>
      </c>
      <c r="O46" s="3">
        <f t="shared" si="4"/>
        <v>4.1005271461493344E-5</v>
      </c>
    </row>
    <row r="47" spans="1:15" x14ac:dyDescent="0.2">
      <c r="A47">
        <v>46</v>
      </c>
      <c r="B47">
        <v>1</v>
      </c>
      <c r="C47">
        <v>0.19600000000000001</v>
      </c>
      <c r="E47">
        <v>46</v>
      </c>
      <c r="F47" s="2">
        <v>0.99920871602307071</v>
      </c>
      <c r="G47" s="1">
        <f t="shared" si="1"/>
        <v>1</v>
      </c>
      <c r="H47" s="1">
        <f t="shared" si="5"/>
        <v>1.4</v>
      </c>
      <c r="I47">
        <f t="shared" si="6"/>
        <v>7</v>
      </c>
      <c r="J47" s="1">
        <f t="shared" si="7"/>
        <v>1.8571428571428572</v>
      </c>
      <c r="L47" s="2">
        <f t="shared" si="2"/>
        <v>7.912839769292912E-4</v>
      </c>
      <c r="M47">
        <f t="shared" si="0"/>
        <v>26.030820491461888</v>
      </c>
      <c r="N47" s="3">
        <f t="shared" si="3"/>
        <v>2.0597771161216451E-2</v>
      </c>
      <c r="O47" s="3">
        <f t="shared" si="4"/>
        <v>1.6298686280326816E-5</v>
      </c>
    </row>
    <row r="48" spans="1:15" x14ac:dyDescent="0.2">
      <c r="A48">
        <v>47</v>
      </c>
      <c r="B48">
        <v>2</v>
      </c>
      <c r="C48">
        <v>0.19600000000000001</v>
      </c>
      <c r="E48">
        <v>47</v>
      </c>
      <c r="F48" s="2">
        <v>2.0001966430440383</v>
      </c>
      <c r="G48" s="1">
        <f t="shared" si="1"/>
        <v>2</v>
      </c>
      <c r="H48" s="1">
        <f t="shared" si="5"/>
        <v>2</v>
      </c>
      <c r="I48">
        <f t="shared" si="6"/>
        <v>10</v>
      </c>
      <c r="J48" s="1">
        <f>(B45+B46+B48+B49+B50)/5</f>
        <v>2</v>
      </c>
      <c r="L48" s="2">
        <f t="shared" si="2"/>
        <v>-1.9664304403832489E-4</v>
      </c>
      <c r="M48">
        <f t="shared" si="0"/>
        <v>26.030820491461888</v>
      </c>
      <c r="N48" s="3">
        <f t="shared" si="3"/>
        <v>-5.1187797802562697E-3</v>
      </c>
      <c r="O48" s="3">
        <f t="shared" si="4"/>
        <v>1.0065724377514206E-6</v>
      </c>
    </row>
    <row r="49" spans="1:15" x14ac:dyDescent="0.2">
      <c r="A49">
        <v>48</v>
      </c>
      <c r="B49">
        <v>3</v>
      </c>
      <c r="C49">
        <v>0.19600000000000001</v>
      </c>
      <c r="G49" s="1">
        <f t="shared" si="1"/>
        <v>3</v>
      </c>
      <c r="H49" s="1">
        <f>(B48+B49+B50)/3</f>
        <v>3</v>
      </c>
      <c r="I49">
        <f>H49*2</f>
        <v>6</v>
      </c>
      <c r="J49" s="1">
        <f>(B48+B49+B50)/3</f>
        <v>3</v>
      </c>
      <c r="N49" s="3"/>
      <c r="O49" s="3"/>
    </row>
    <row r="50" spans="1:15" x14ac:dyDescent="0.2">
      <c r="A50">
        <v>49</v>
      </c>
      <c r="B50">
        <v>4</v>
      </c>
      <c r="C50">
        <v>0.19600000000000001</v>
      </c>
      <c r="G50" s="1">
        <f>B50</f>
        <v>4</v>
      </c>
      <c r="H50" s="1">
        <f>B50</f>
        <v>4</v>
      </c>
      <c r="I50" s="1">
        <f>H50</f>
        <v>4</v>
      </c>
      <c r="J50" s="1">
        <f>B50</f>
        <v>4</v>
      </c>
      <c r="N50" s="3"/>
      <c r="O50" s="3"/>
    </row>
    <row r="51" spans="1:15" x14ac:dyDescent="0.2">
      <c r="N51" s="3"/>
      <c r="O51" s="3"/>
    </row>
    <row r="52" spans="1:15" x14ac:dyDescent="0.2">
      <c r="B52" s="1">
        <f>N52/M52</f>
        <v>-6.9359690416962598E-7</v>
      </c>
      <c r="M52">
        <f>SUM(M2:M50)</f>
        <v>1223.4485630987081</v>
      </c>
      <c r="N52" s="3">
        <f>SUM(N2:N50)</f>
        <v>-8.4858013577604127E-4</v>
      </c>
      <c r="O52" s="3">
        <f>SUM(O2:O50)</f>
        <v>4.7999723370900273E-3</v>
      </c>
    </row>
    <row r="54" spans="1:15" x14ac:dyDescent="0.2">
      <c r="N54">
        <f>(O52-N52*N52/M52)/(COUNT(O2:O50)-1)</f>
        <v>1.0434721192429288E-4</v>
      </c>
    </row>
    <row r="56" spans="1:15" x14ac:dyDescent="0.2">
      <c r="M56">
        <v>1249.4793999999999</v>
      </c>
      <c r="N56">
        <v>26.024899999999999</v>
      </c>
      <c r="O56">
        <v>26.025400000000001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UofS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 Eglington</cp:lastModifiedBy>
  <dcterms:created xsi:type="dcterms:W3CDTF">2006-10-19T20:41:15Z</dcterms:created>
  <dcterms:modified xsi:type="dcterms:W3CDTF">2023-10-21T13:53:10Z</dcterms:modified>
</cp:coreProperties>
</file>