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178" documentId="8_{B318A9C4-6517-4060-BC97-7F00F9E3F7AD}" xr6:coauthVersionLast="47" xr6:coauthVersionMax="47" xr10:uidLastSave="{9D174D90-D542-46FE-B10F-23C57E5E3523}"/>
  <bookViews>
    <workbookView xWindow="-96" yWindow="-96" windowWidth="23232" windowHeight="1255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11" l="1"/>
  <c r="F30" i="11"/>
  <c r="E30" i="11"/>
  <c r="E31" i="11"/>
  <c r="F31" i="11" s="1"/>
  <c r="E27" i="11"/>
  <c r="F27" i="11" s="1"/>
  <c r="E28" i="11"/>
  <c r="F28" i="11" s="1"/>
  <c r="E29" i="11"/>
  <c r="F29" i="11" s="1"/>
  <c r="E26" i="11"/>
  <c r="F26" i="11" s="1"/>
  <c r="E23" i="11"/>
  <c r="F23" i="11" s="1"/>
  <c r="E19" i="11"/>
  <c r="F19" i="11" s="1"/>
  <c r="E18" i="11"/>
  <c r="F18" i="11" s="1"/>
  <c r="E24" i="11"/>
  <c r="F24" i="11" s="1"/>
  <c r="E22" i="11"/>
  <c r="F22" i="11" s="1"/>
  <c r="E20" i="11"/>
  <c r="F20" i="11" s="1"/>
  <c r="E17" i="11"/>
  <c r="F17" i="11" s="1"/>
  <c r="E15" i="11"/>
  <c r="F15" i="11" s="1"/>
  <c r="E33" i="11"/>
  <c r="F13" i="11"/>
  <c r="E13" i="11"/>
  <c r="E11" i="11"/>
  <c r="F11" i="11" s="1"/>
  <c r="E10" i="11"/>
  <c r="F10" i="11" s="1"/>
  <c r="E3" i="11"/>
  <c r="H7" i="11"/>
  <c r="E21" i="11" l="1"/>
  <c r="F21" i="11" s="1"/>
  <c r="E9" i="11"/>
  <c r="F9" i="11" l="1"/>
  <c r="I5" i="11"/>
  <c r="H35" i="11"/>
  <c r="H34" i="11"/>
  <c r="H32" i="11"/>
  <c r="H25" i="11"/>
  <c r="H14" i="11"/>
  <c r="H8" i="11"/>
  <c r="H26" i="11" l="1"/>
  <c r="H9" i="11"/>
  <c r="E16" i="11"/>
  <c r="F16" i="11" s="1"/>
  <c r="I6" i="11"/>
  <c r="H29" i="11" l="1"/>
  <c r="H33" i="11"/>
  <c r="H10" i="11"/>
  <c r="H27" i="11"/>
  <c r="H15" i="11"/>
  <c r="J5" i="11"/>
  <c r="K5" i="11" s="1"/>
  <c r="L5" i="11" s="1"/>
  <c r="M5" i="11" s="1"/>
  <c r="N5" i="11" s="1"/>
  <c r="O5" i="11" s="1"/>
  <c r="P5" i="11" s="1"/>
  <c r="I4" i="11"/>
  <c r="H28" i="11" l="1"/>
  <c r="H16" i="11"/>
  <c r="H11" i="11"/>
  <c r="P4" i="11"/>
  <c r="Q5" i="11"/>
  <c r="R5" i="11" s="1"/>
  <c r="S5" i="11" s="1"/>
  <c r="T5" i="11" s="1"/>
  <c r="U5" i="11" s="1"/>
  <c r="V5" i="11" s="1"/>
  <c r="W5" i="11" s="1"/>
  <c r="J6" i="11"/>
  <c r="H21"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<sst xmlns="http://schemas.openxmlformats.org/spreadsheetml/2006/main" count="91" uniqueCount="68">
  <si>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</si>
  <si>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phoneticPr fontId="15" type="noConversion"/>
  </si>
  <si>
    <t>SIMPLE GANTT CHART by Vertex42.com</t>
  </si>
  <si>
    <t>Enter Company Name in cell B2.</t>
  </si>
  <si>
    <t>Company Name</t>
  </si>
  <si>
    <t>https://www.vertex42.com/ExcelTemplates/simple-gantt-chart.html</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</si>
  <si>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</si>
  <si>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</si>
  <si>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</si>
  <si>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</si>
  <si>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</si>
  <si>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</si>
  <si>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</si>
  <si>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</si>
  <si>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</si>
  <si>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</si>
  <si>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</si>
  <si>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</si>
  <si>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</si>
  <si>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</si>
  <si>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</si>
  <si>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System Requirements Capture</t>
    <phoneticPr fontId="15" type="noConversion"/>
  </si>
  <si>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</si>
  <si>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Drawing class diagrams</t>
    <phoneticPr fontId="15" type="noConversion"/>
  </si>
  <si>
    <t>Yuyue, Yipu</t>
    <phoneticPr fontId="15" type="noConversion"/>
  </si>
  <si>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</si>
  <si>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Drawing use-case diagrams</t>
    <phoneticPr fontId="15" type="noConversion"/>
  </si>
  <si>
    <t>Mingshi</t>
    <phoneticPr fontId="15" type="noConversion"/>
  </si>
  <si>
    <t>Writing use-case diagrams</t>
    <phoneticPr fontId="15" type="noConversion"/>
  </si>
  <si>
    <t>All memebers</t>
    <phoneticPr fontId="15" type="noConversion"/>
  </si>
  <si>
    <t>Analysis and Design</t>
    <phoneticPr fontId="15" type="noConversion"/>
  </si>
  <si>
    <t>Building Analysis and Design Models</t>
    <phoneticPr fontId="15" type="noConversion"/>
  </si>
  <si>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</si>
  <si>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Implementation</t>
    <phoneticPr fontId="15" type="noConversion"/>
  </si>
  <si>
    <t>CSVFileOperator</t>
    <phoneticPr fontId="15" type="noConversion"/>
  </si>
  <si>
    <t>UI interface</t>
    <phoneticPr fontId="15" type="noConversion"/>
  </si>
  <si>
    <t>Workin model 1</t>
    <phoneticPr fontId="15" type="noConversion"/>
  </si>
  <si>
    <t>Chart setter</t>
    <phoneticPr fontId="15" type="noConversion"/>
  </si>
  <si>
    <t>Chart controller</t>
    <phoneticPr fontId="15" type="noConversion"/>
  </si>
  <si>
    <t>Table setter</t>
    <phoneticPr fontId="15" type="noConversion"/>
  </si>
  <si>
    <t>Table controller</t>
    <phoneticPr fontId="15" type="noConversion"/>
  </si>
  <si>
    <t>Additional feature 1: searching</t>
    <phoneticPr fontId="15" type="noConversion"/>
  </si>
  <si>
    <t>Yipu</t>
    <phoneticPr fontId="15" type="noConversion"/>
  </si>
  <si>
    <t>Additional feature 2: save as image</t>
    <phoneticPr fontId="15" type="noConversion"/>
  </si>
  <si>
    <t>Additional feature 3: sorting</t>
    <phoneticPr fontId="15" type="noConversion"/>
  </si>
  <si>
    <t>Sample phase title block</t>
  </si>
  <si>
    <t>Testing</t>
    <phoneticPr fontId="15" type="noConversion"/>
  </si>
  <si>
    <t>Yipu, Mingshi</t>
    <phoneticPr fontId="15" type="noConversion"/>
  </si>
  <si>
    <t>Yipu, Yuyue</t>
    <phoneticPr fontId="15" type="noConversion"/>
  </si>
  <si>
    <t>Documentation</t>
    <phoneticPr fontId="15" type="noConversion"/>
  </si>
  <si>
    <t>Java Doc</t>
    <phoneticPr fontId="15" type="noConversion"/>
  </si>
  <si>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</si>
  <si>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</si>
  <si>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</si>
  <si>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</si>
  <si>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</si>
  <si>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</si>
  <si>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</si>
  <si>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</si>
  <si>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</si>
  <si>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</si>
  <si>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</si>
  <si>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</si>
  <si>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</si>
  <si>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</si>
  <si>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</si>
  <si>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</si>
  <si>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Controller (Integration Testing)</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</si>
</sst>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0" x14ac:knownFonts="1">
    <font>
      <sz val="11"/>
      <color theme="1"/>
      <name val="宋体"/>
      <family val="2"/>
      <scheme val="minor"/>
    </font>
    <font>
      <sz val="10"/>
      <name val="宋体"/>
      <family val="2"/>
      <scheme val="minor"/>
    </font>
    <font>
      <u/>
      <sz val="11"/>
      <color indexed="12"/>
      <name val="Arial"/>
      <family val="2"/>
    </font>
    <font>
      <sz val="11"/>
      <color theme="1"/>
      <name val="宋体"/>
      <family val="2"/>
      <scheme val="minor"/>
    </font>
    <font>
      <sz val="14"/>
      <color theme="1"/>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0"/>
      <name val="Microsoft YaHei Light"/>
      <family val="2"/>
      <charset val="134"/>
    </font>
    <font>
      <b/>
      <sz val="22"/>
      <color theme="1" tint="0.34998626667073579"/>
      <name val="Microsoft YaHei Light"/>
      <family val="2"/>
      <charset val="134"/>
    </font>
    <font>
      <b/>
      <sz val="20"/>
      <color theme="4" tint="-0.249977111117893"/>
      <name val="Microsoft YaHei Light"/>
      <family val="2"/>
      <charset val="134"/>
    </font>
    <font>
      <sz val="10"/>
      <name val="Microsoft YaHei Light"/>
      <family val="2"/>
      <charset val="134"/>
    </font>
    <font>
      <sz val="11"/>
      <color theme="1"/>
      <name val="Microsoft YaHei Light"/>
      <family val="2"/>
      <charset val="134"/>
    </font>
    <font>
      <b/>
      <sz val="11"/>
      <color theme="1" tint="0.499984740745262"/>
      <name val="Microsoft YaHei Light"/>
      <family val="2"/>
      <charset val="134"/>
    </font>
    <font>
      <sz val="14"/>
      <color theme="1"/>
      <name val="Microsoft YaHei Light"/>
      <family val="2"/>
      <charset val="134"/>
    </font>
    <font>
      <sz val="10"/>
      <color theme="1" tint="0.499984740745262"/>
      <name val="Microsoft YaHei Light"/>
      <family val="2"/>
      <charset val="134"/>
    </font>
    <font>
      <sz val="9"/>
      <name val="Microsoft YaHei Light"/>
      <family val="2"/>
      <charset val="134"/>
    </font>
    <font>
      <b/>
      <sz val="9"/>
      <color theme="0"/>
      <name val="Microsoft YaHei Light"/>
      <family val="2"/>
      <charset val="134"/>
    </font>
    <font>
      <sz val="8"/>
      <color theme="0"/>
      <name val="Microsoft YaHei Light"/>
      <family val="2"/>
      <charset val="134"/>
    </font>
    <font>
      <b/>
      <sz val="11"/>
      <color theme="1"/>
      <name val="Microsoft YaHei Light"/>
      <family val="2"/>
      <charset val="134"/>
    </font>
    <font>
      <sz val="11"/>
      <name val="Microsoft YaHei Light"/>
      <family val="2"/>
      <charset val="134"/>
    </font>
    <font>
      <i/>
      <sz val="9"/>
      <color theme="1"/>
      <name val="Microsoft YaHei Light"/>
      <family val="2"/>
      <charset val="134"/>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39997558519241921"/>
        <bgColor indexed="6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14" fillId="0" borderId="0"/>
    <xf numFmtId="176"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78" fontId="3" fillId="0" borderId="3">
      <alignment horizontal="center" vertical="center"/>
    </xf>
    <xf numFmtId="177" fontId="3" fillId="0" borderId="2" applyFill="0">
      <alignment horizontal="center" vertical="center"/>
    </xf>
    <xf numFmtId="0" fontId="3" fillId="0" borderId="2" applyFill="0">
      <alignment horizontal="center" vertical="center"/>
    </xf>
    <xf numFmtId="0" fontId="3" fillId="0" borderId="2" applyFill="0">
      <alignment horizontal="left" vertical="center" indent="2"/>
    </xf>
  </cellStyleXfs>
  <cellXfs count="10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1"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xf numFmtId="0" fontId="13" fillId="0" borderId="0" xfId="0" applyFont="1" applyAlignment="1">
      <alignment vertical="center"/>
    </xf>
    <xf numFmtId="0" fontId="12" fillId="0" borderId="0" xfId="0" applyFont="1" applyAlignment="1">
      <alignment horizontal="left" vertical="top" wrapText="1" indent="1"/>
    </xf>
    <xf numFmtId="0" fontId="1" fillId="0" borderId="0" xfId="0" applyFont="1" applyAlignment="1">
      <alignment horizontal="left" vertical="top"/>
    </xf>
    <xf numFmtId="0" fontId="10"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4" fillId="0" borderId="0" xfId="3"/>
    <xf numFmtId="0" fontId="14" fillId="0" borderId="0" xfId="0" applyFont="1" applyAlignment="1">
      <alignment horizontal="center"/>
    </xf>
    <xf numFmtId="0" fontId="16" fillId="0" borderId="0" xfId="3" applyFont="1" applyAlignment="1">
      <alignment wrapText="1"/>
    </xf>
    <xf numFmtId="0" fontId="17" fillId="0" borderId="0" xfId="5" applyFont="1" applyAlignment="1">
      <alignment horizontal="left"/>
    </xf>
    <xf numFmtId="0" fontId="18" fillId="0" borderId="0" xfId="0" applyFont="1" applyAlignment="1">
      <alignment horizontal="left"/>
    </xf>
    <xf numFmtId="0" fontId="19" fillId="0" borderId="0" xfId="0" applyFont="1"/>
    <xf numFmtId="0" fontId="19" fillId="0" borderId="0" xfId="0" applyFont="1" applyAlignment="1">
      <alignment horizontal="center"/>
    </xf>
    <xf numFmtId="0" fontId="19" fillId="0" borderId="0" xfId="0" applyFont="1" applyAlignment="1">
      <alignment horizontal="center" vertical="center"/>
    </xf>
    <xf numFmtId="0" fontId="20" fillId="0" borderId="0" xfId="0" applyFont="1"/>
    <xf numFmtId="0" fontId="21" fillId="0" borderId="0" xfId="0" applyFont="1"/>
    <xf numFmtId="0" fontId="16" fillId="0" borderId="0" xfId="3" applyFont="1"/>
    <xf numFmtId="0" fontId="22" fillId="0" borderId="0" xfId="6" applyFont="1"/>
    <xf numFmtId="0" fontId="20" fillId="0" borderId="0" xfId="0" applyFont="1" applyAlignment="1">
      <alignment horizontal="center"/>
    </xf>
    <xf numFmtId="0" fontId="23" fillId="0" borderId="0" xfId="1" applyFont="1" applyProtection="1">
      <alignment vertical="top"/>
    </xf>
    <xf numFmtId="0" fontId="22" fillId="0" borderId="0" xfId="7" applyFont="1">
      <alignment vertical="top"/>
    </xf>
    <xf numFmtId="0" fontId="20" fillId="0" borderId="3" xfId="0" applyFont="1" applyBorder="1" applyAlignment="1">
      <alignment horizontal="center" vertical="center"/>
    </xf>
    <xf numFmtId="180" fontId="24" fillId="7" borderId="6" xfId="0" applyNumberFormat="1" applyFont="1" applyFill="1" applyBorder="1" applyAlignment="1">
      <alignment horizontal="center" vertical="center"/>
    </xf>
    <xf numFmtId="180" fontId="24" fillId="7" borderId="0" xfId="0" applyNumberFormat="1" applyFont="1" applyFill="1" applyAlignment="1">
      <alignment horizontal="center" vertical="center"/>
    </xf>
    <xf numFmtId="180" fontId="24" fillId="7" borderId="7" xfId="0" applyNumberFormat="1" applyFont="1" applyFill="1" applyBorder="1" applyAlignment="1">
      <alignment horizontal="center" vertical="center"/>
    </xf>
    <xf numFmtId="0" fontId="25" fillId="13" borderId="1" xfId="0" applyFont="1" applyFill="1" applyBorder="1" applyAlignment="1">
      <alignment horizontal="left" vertical="center" indent="1"/>
    </xf>
    <xf numFmtId="0" fontId="25" fillId="13" borderId="1" xfId="0" applyFont="1" applyFill="1" applyBorder="1" applyAlignment="1">
      <alignment horizontal="center" vertical="center" wrapText="1"/>
    </xf>
    <xf numFmtId="0" fontId="26" fillId="12" borderId="8" xfId="0" applyFont="1" applyFill="1" applyBorder="1" applyAlignment="1">
      <alignment horizontal="center" vertical="center" shrinkToFit="1"/>
    </xf>
    <xf numFmtId="0" fontId="20" fillId="0" borderId="0" xfId="0" applyFont="1" applyAlignment="1">
      <alignment wrapText="1"/>
    </xf>
    <xf numFmtId="0" fontId="20" fillId="0" borderId="9" xfId="0" applyFont="1" applyBorder="1" applyAlignment="1">
      <alignment vertical="center"/>
    </xf>
    <xf numFmtId="0" fontId="27" fillId="8" borderId="2" xfId="0" applyFont="1" applyFill="1" applyBorder="1" applyAlignment="1">
      <alignment horizontal="left" vertical="center" indent="1"/>
    </xf>
    <xf numFmtId="0" fontId="20" fillId="8" borderId="2" xfId="11" applyFont="1" applyFill="1">
      <alignment horizontal="center" vertical="center"/>
    </xf>
    <xf numFmtId="9" fontId="28" fillId="8" borderId="2" xfId="2" applyFont="1" applyFill="1" applyBorder="1" applyAlignment="1">
      <alignment horizontal="center" vertical="center"/>
    </xf>
    <xf numFmtId="177" fontId="20" fillId="8" borderId="2" xfId="0" applyNumberFormat="1" applyFont="1" applyFill="1" applyBorder="1" applyAlignment="1">
      <alignment horizontal="center" vertical="center"/>
    </xf>
    <xf numFmtId="177" fontId="28" fillId="8" borderId="2" xfId="0" applyNumberFormat="1" applyFont="1" applyFill="1" applyBorder="1" applyAlignment="1">
      <alignment horizontal="center" vertical="center"/>
    </xf>
    <xf numFmtId="0" fontId="28" fillId="0" borderId="2" xfId="0" applyFont="1" applyBorder="1" applyAlignment="1">
      <alignment horizontal="center" vertical="center"/>
    </xf>
    <xf numFmtId="0" fontId="20" fillId="3" borderId="2" xfId="12" applyFont="1" applyFill="1">
      <alignment horizontal="left" vertical="center" indent="2"/>
    </xf>
    <xf numFmtId="0" fontId="20" fillId="3" borderId="2" xfId="11" applyFont="1" applyFill="1">
      <alignment horizontal="center" vertical="center"/>
    </xf>
    <xf numFmtId="9" fontId="28" fillId="3" borderId="2" xfId="2" applyFont="1" applyFill="1" applyBorder="1" applyAlignment="1">
      <alignment horizontal="center" vertical="center"/>
    </xf>
    <xf numFmtId="177" fontId="20" fillId="3" borderId="2" xfId="10" applyFont="1" applyFill="1">
      <alignment horizontal="center" vertical="center"/>
    </xf>
    <xf numFmtId="0" fontId="20" fillId="0" borderId="9" xfId="0" applyFont="1" applyBorder="1" applyAlignment="1">
      <alignment horizontal="right" vertical="center"/>
    </xf>
    <xf numFmtId="0" fontId="27" fillId="9" borderId="2" xfId="0" applyFont="1" applyFill="1" applyBorder="1" applyAlignment="1">
      <alignment horizontal="left" vertical="center" indent="1"/>
    </xf>
    <xf numFmtId="0" fontId="20" fillId="9" borderId="2" xfId="11" applyFont="1" applyFill="1">
      <alignment horizontal="center" vertical="center"/>
    </xf>
    <xf numFmtId="9" fontId="28" fillId="9" borderId="2" xfId="2" applyFont="1" applyFill="1" applyBorder="1" applyAlignment="1">
      <alignment horizontal="center" vertical="center"/>
    </xf>
    <xf numFmtId="177" fontId="20" fillId="9" borderId="2" xfId="0" applyNumberFormat="1" applyFont="1" applyFill="1" applyBorder="1" applyAlignment="1">
      <alignment horizontal="center" vertical="center"/>
    </xf>
    <xf numFmtId="177" fontId="28" fillId="9" borderId="2" xfId="0" applyNumberFormat="1" applyFont="1" applyFill="1" applyBorder="1" applyAlignment="1">
      <alignment horizontal="center" vertical="center"/>
    </xf>
    <xf numFmtId="0" fontId="20" fillId="4" borderId="2" xfId="12" applyFont="1" applyFill="1">
      <alignment horizontal="left" vertical="center" indent="2"/>
    </xf>
    <xf numFmtId="0" fontId="20" fillId="4" borderId="2" xfId="11" applyFont="1" applyFill="1">
      <alignment horizontal="center" vertical="center"/>
    </xf>
    <xf numFmtId="9" fontId="28" fillId="4" borderId="2" xfId="2" applyFont="1" applyFill="1" applyBorder="1" applyAlignment="1">
      <alignment horizontal="center" vertical="center"/>
    </xf>
    <xf numFmtId="177" fontId="20" fillId="4" borderId="2" xfId="10" applyFont="1" applyFill="1">
      <alignment horizontal="center" vertical="center"/>
    </xf>
    <xf numFmtId="0" fontId="27" fillId="6" borderId="2" xfId="0" applyFont="1" applyFill="1" applyBorder="1" applyAlignment="1">
      <alignment horizontal="left" vertical="center" indent="1"/>
    </xf>
    <xf numFmtId="0" fontId="20" fillId="6" borderId="2" xfId="11" applyFont="1" applyFill="1">
      <alignment horizontal="center" vertical="center"/>
    </xf>
    <xf numFmtId="9" fontId="28" fillId="6" borderId="2" xfId="2" applyFont="1" applyFill="1" applyBorder="1" applyAlignment="1">
      <alignment horizontal="center" vertical="center"/>
    </xf>
    <xf numFmtId="177" fontId="20" fillId="6" borderId="2" xfId="0" applyNumberFormat="1" applyFont="1" applyFill="1" applyBorder="1" applyAlignment="1">
      <alignment horizontal="center" vertical="center"/>
    </xf>
    <xf numFmtId="177" fontId="28" fillId="6" borderId="2" xfId="0" applyNumberFormat="1" applyFont="1" applyFill="1" applyBorder="1" applyAlignment="1">
      <alignment horizontal="center" vertical="center"/>
    </xf>
    <xf numFmtId="0" fontId="20" fillId="11" borderId="2" xfId="12" applyFont="1" applyFill="1">
      <alignment horizontal="left" vertical="center" indent="2"/>
    </xf>
    <xf numFmtId="0" fontId="20" fillId="11" borderId="2" xfId="11" applyFont="1" applyFill="1">
      <alignment horizontal="center" vertical="center"/>
    </xf>
    <xf numFmtId="9" fontId="28" fillId="11" borderId="2" xfId="2" applyFont="1" applyFill="1" applyBorder="1" applyAlignment="1">
      <alignment horizontal="center" vertical="center"/>
    </xf>
    <xf numFmtId="177" fontId="20" fillId="11" borderId="2" xfId="10" applyFont="1" applyFill="1">
      <alignment horizontal="center" vertical="center"/>
    </xf>
    <xf numFmtId="0" fontId="27" fillId="5" borderId="2" xfId="0" applyFont="1" applyFill="1" applyBorder="1" applyAlignment="1">
      <alignment horizontal="left" vertical="center" indent="1"/>
    </xf>
    <xf numFmtId="0" fontId="20" fillId="5" borderId="2" xfId="11" applyFont="1" applyFill="1">
      <alignment horizontal="center" vertical="center"/>
    </xf>
    <xf numFmtId="9" fontId="28" fillId="5" borderId="2" xfId="2" applyFont="1" applyFill="1" applyBorder="1" applyAlignment="1">
      <alignment horizontal="center" vertical="center"/>
    </xf>
    <xf numFmtId="177" fontId="20" fillId="5" borderId="2" xfId="0" applyNumberFormat="1" applyFont="1" applyFill="1" applyBorder="1" applyAlignment="1">
      <alignment horizontal="center" vertical="center"/>
    </xf>
    <xf numFmtId="177" fontId="28" fillId="5" borderId="2" xfId="0" applyNumberFormat="1" applyFont="1" applyFill="1" applyBorder="1" applyAlignment="1">
      <alignment horizontal="center" vertical="center"/>
    </xf>
    <xf numFmtId="0" fontId="20" fillId="10" borderId="2" xfId="12" applyFont="1" applyFill="1">
      <alignment horizontal="left" vertical="center" indent="2"/>
    </xf>
    <xf numFmtId="0" fontId="20" fillId="10" borderId="2" xfId="11" applyFont="1" applyFill="1">
      <alignment horizontal="center" vertical="center"/>
    </xf>
    <xf numFmtId="9" fontId="28" fillId="10" borderId="2" xfId="2" applyFont="1" applyFill="1" applyBorder="1" applyAlignment="1">
      <alignment horizontal="center" vertical="center"/>
    </xf>
    <xf numFmtId="177" fontId="20" fillId="10" borderId="2" xfId="10" applyFont="1" applyFill="1">
      <alignment horizontal="center" vertical="center"/>
    </xf>
    <xf numFmtId="0" fontId="20" fillId="0" borderId="2" xfId="12" applyFont="1">
      <alignment horizontal="left" vertical="center" indent="2"/>
    </xf>
    <xf numFmtId="0" fontId="20" fillId="0" borderId="2" xfId="11" applyFont="1">
      <alignment horizontal="center" vertical="center"/>
    </xf>
    <xf numFmtId="9" fontId="28" fillId="0" borderId="2" xfId="2" applyFont="1" applyBorder="1" applyAlignment="1">
      <alignment horizontal="center" vertical="center"/>
    </xf>
    <xf numFmtId="177" fontId="20" fillId="0" borderId="2" xfId="10" applyFont="1">
      <alignment horizontal="center" vertical="center"/>
    </xf>
    <xf numFmtId="0" fontId="29" fillId="2" borderId="2" xfId="0" applyFont="1" applyFill="1" applyBorder="1" applyAlignment="1">
      <alignment horizontal="left" vertical="center" indent="1"/>
    </xf>
    <xf numFmtId="0" fontId="29" fillId="2" borderId="2" xfId="0" applyFont="1" applyFill="1" applyBorder="1" applyAlignment="1">
      <alignment horizontal="center" vertical="center"/>
    </xf>
    <xf numFmtId="9" fontId="28" fillId="2" borderId="2" xfId="2" applyFont="1" applyFill="1" applyBorder="1" applyAlignment="1">
      <alignment horizontal="center" vertical="center"/>
    </xf>
    <xf numFmtId="177" fontId="23" fillId="2" borderId="2" xfId="0" applyNumberFormat="1" applyFont="1" applyFill="1" applyBorder="1" applyAlignment="1">
      <alignment horizontal="left" vertical="center"/>
    </xf>
    <xf numFmtId="177" fontId="28" fillId="2" borderId="2" xfId="0" applyNumberFormat="1" applyFont="1" applyFill="1" applyBorder="1" applyAlignment="1">
      <alignment horizontal="center" vertical="center"/>
    </xf>
    <xf numFmtId="0" fontId="28" fillId="2" borderId="2" xfId="0" applyFont="1" applyFill="1" applyBorder="1" applyAlignment="1">
      <alignment horizontal="center" vertical="center"/>
    </xf>
    <xf numFmtId="0" fontId="20" fillId="2" borderId="9" xfId="0" applyFont="1" applyFill="1" applyBorder="1" applyAlignment="1">
      <alignment vertical="center"/>
    </xf>
    <xf numFmtId="0" fontId="27" fillId="14" borderId="2" xfId="0" applyFont="1" applyFill="1" applyBorder="1" applyAlignment="1">
      <alignment horizontal="left" vertical="center" indent="1"/>
    </xf>
    <xf numFmtId="0" fontId="20" fillId="14" borderId="2" xfId="11" applyFont="1" applyFill="1">
      <alignment horizontal="center" vertical="center"/>
    </xf>
    <xf numFmtId="9" fontId="28" fillId="14" borderId="2" xfId="2" applyFont="1" applyFill="1" applyBorder="1" applyAlignment="1">
      <alignment horizontal="center" vertical="center"/>
    </xf>
    <xf numFmtId="177" fontId="20" fillId="14" borderId="2" xfId="0" applyNumberFormat="1" applyFont="1" applyFill="1" applyBorder="1" applyAlignment="1">
      <alignment horizontal="center" vertical="center"/>
    </xf>
    <xf numFmtId="177" fontId="28" fillId="14" borderId="2" xfId="0" applyNumberFormat="1" applyFont="1" applyFill="1" applyBorder="1" applyAlignment="1">
      <alignment horizontal="center" vertical="center"/>
    </xf>
    <xf numFmtId="9" fontId="28" fillId="15" borderId="2" xfId="2" applyFont="1" applyFill="1" applyBorder="1" applyAlignment="1">
      <alignment horizontal="center" vertical="center"/>
    </xf>
    <xf numFmtId="177" fontId="20" fillId="15" borderId="2" xfId="0" applyNumberFormat="1" applyFont="1" applyFill="1" applyBorder="1" applyAlignment="1">
      <alignment horizontal="center" vertical="center"/>
    </xf>
    <xf numFmtId="177" fontId="28" fillId="15" borderId="2" xfId="0" applyNumberFormat="1" applyFont="1" applyFill="1" applyBorder="1" applyAlignment="1">
      <alignment horizontal="center" vertical="center"/>
    </xf>
    <xf numFmtId="0" fontId="20" fillId="0" borderId="0" xfId="8" applyFont="1" applyAlignment="1">
      <alignment horizontal="right" indent="1"/>
    </xf>
    <xf numFmtId="0" fontId="20" fillId="0" borderId="7" xfId="8" applyFont="1" applyBorder="1" applyAlignment="1">
      <alignment horizontal="right" indent="1"/>
    </xf>
    <xf numFmtId="0" fontId="20" fillId="0" borderId="10" xfId="0" applyFont="1" applyBorder="1" applyAlignment="1"/>
    <xf numFmtId="179" fontId="20" fillId="7" borderId="4" xfId="0" applyNumberFormat="1" applyFont="1" applyFill="1" applyBorder="1" applyAlignment="1">
      <alignment horizontal="left" vertical="center" wrapText="1" indent="1"/>
    </xf>
    <xf numFmtId="179" fontId="20" fillId="7" borderId="1" xfId="0" applyNumberFormat="1" applyFont="1" applyFill="1" applyBorder="1" applyAlignment="1">
      <alignment horizontal="left" vertical="center" wrapText="1" indent="1"/>
    </xf>
    <xf numFmtId="179" fontId="20" fillId="7" borderId="5" xfId="0" applyNumberFormat="1" applyFont="1" applyFill="1" applyBorder="1" applyAlignment="1">
      <alignment horizontal="left" vertical="center" wrapText="1" indent="1"/>
    </xf>
    <xf numFmtId="178" fontId="20" fillId="0" borderId="3" xfId="9" applyFon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55" zoomScaleNormal="55" zoomScalePageLayoutView="70" workbookViewId="0">
      <pane ySplit="6" topLeftCell="A7" activePane="bottomLeft" state="frozen"/>
      <selection pane="bottomLeft" activeCell="F34" sqref="F34"/>
    </sheetView>
  </sheetViews>
  <sheetFormatPr defaultRowHeight="30" customHeight="1" x14ac:dyDescent="0.4"/>
  <cols>
    <col min="1" max="1" width="2.62890625" style="17" customWidth="1"/>
    <col min="2" max="2" width="41.1015625" customWidth="1"/>
    <col min="3" max="3" width="30.62890625" customWidth="1"/>
    <col min="4" max="4" width="10.62890625" customWidth="1"/>
    <col min="5" max="5" width="10.3671875" style="3" customWidth="1"/>
    <col min="6" max="6" width="10.3671875" customWidth="1"/>
    <col min="7" max="7" width="2.62890625" customWidth="1"/>
    <col min="8" max="8" width="6.1015625" hidden="1" customWidth="1"/>
    <col min="9" max="64" width="2.62890625" customWidth="1"/>
    <col min="69" max="70" width="10.26171875"/>
  </cols>
  <sheetData>
    <row r="1" spans="1:64" ht="30" customHeight="1" x14ac:dyDescent="1.25">
      <c r="A1" s="19" t="s">
        <v>0</v>
      </c>
      <c r="B1" s="20" t="s">
        <v>1</v>
      </c>
      <c r="C1" s="21"/>
      <c r="D1" s="22"/>
      <c r="E1" s="23"/>
      <c r="F1" s="24"/>
      <c r="G1" s="25"/>
      <c r="H1" s="22"/>
      <c r="I1" s="26" t="s">
        <v>2</v>
      </c>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row>
    <row r="2" spans="1:64" ht="30" customHeight="1" x14ac:dyDescent="0.75">
      <c r="A2" s="27" t="s">
        <v>3</v>
      </c>
      <c r="B2" s="28" t="s">
        <v>4</v>
      </c>
      <c r="C2" s="25"/>
      <c r="D2" s="25"/>
      <c r="E2" s="29"/>
      <c r="F2" s="25"/>
      <c r="G2" s="25"/>
      <c r="H2" s="25"/>
      <c r="I2" s="30" t="s">
        <v>5</v>
      </c>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row>
    <row r="3" spans="1:64" ht="30" customHeight="1" x14ac:dyDescent="0.65">
      <c r="A3" s="27" t="s">
        <v>6</v>
      </c>
      <c r="B3" s="31" t="s">
        <v>7</v>
      </c>
      <c r="C3" s="98" t="s">
        <v>8</v>
      </c>
      <c r="D3" s="99"/>
      <c r="E3" s="104">
        <f>DATE(2021,10,18)</f>
        <v>44487</v>
      </c>
      <c r="F3" s="104"/>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row>
    <row r="4" spans="1:64" ht="30" customHeight="1" x14ac:dyDescent="0.65">
      <c r="A4" s="19" t="s">
        <v>9</v>
      </c>
      <c r="B4" s="25"/>
      <c r="C4" s="98" t="s">
        <v>10</v>
      </c>
      <c r="D4" s="99"/>
      <c r="E4" s="32">
        <v>1</v>
      </c>
      <c r="F4" s="25"/>
      <c r="G4" s="25"/>
      <c r="H4" s="25"/>
      <c r="I4" s="101">
        <f>I5</f>
        <v>44487</v>
      </c>
      <c r="J4" s="102"/>
      <c r="K4" s="102"/>
      <c r="L4" s="102"/>
      <c r="M4" s="102"/>
      <c r="N4" s="102"/>
      <c r="O4" s="103"/>
      <c r="P4" s="101">
        <f>P5</f>
        <v>44494</v>
      </c>
      <c r="Q4" s="102"/>
      <c r="R4" s="102"/>
      <c r="S4" s="102"/>
      <c r="T4" s="102"/>
      <c r="U4" s="102"/>
      <c r="V4" s="103"/>
      <c r="W4" s="101">
        <f>W5</f>
        <v>44501</v>
      </c>
      <c r="X4" s="102"/>
      <c r="Y4" s="102"/>
      <c r="Z4" s="102"/>
      <c r="AA4" s="102"/>
      <c r="AB4" s="102"/>
      <c r="AC4" s="103"/>
      <c r="AD4" s="101">
        <f>AD5</f>
        <v>44508</v>
      </c>
      <c r="AE4" s="102"/>
      <c r="AF4" s="102"/>
      <c r="AG4" s="102"/>
      <c r="AH4" s="102"/>
      <c r="AI4" s="102"/>
      <c r="AJ4" s="103"/>
      <c r="AK4" s="101">
        <f>AK5</f>
        <v>44515</v>
      </c>
      <c r="AL4" s="102"/>
      <c r="AM4" s="102"/>
      <c r="AN4" s="102"/>
      <c r="AO4" s="102"/>
      <c r="AP4" s="102"/>
      <c r="AQ4" s="103"/>
      <c r="AR4" s="101">
        <f>AR5</f>
        <v>44522</v>
      </c>
      <c r="AS4" s="102"/>
      <c r="AT4" s="102"/>
      <c r="AU4" s="102"/>
      <c r="AV4" s="102"/>
      <c r="AW4" s="102"/>
      <c r="AX4" s="103"/>
      <c r="AY4" s="101">
        <f>AY5</f>
        <v>44529</v>
      </c>
      <c r="AZ4" s="102"/>
      <c r="BA4" s="102"/>
      <c r="BB4" s="102"/>
      <c r="BC4" s="102"/>
      <c r="BD4" s="102"/>
      <c r="BE4" s="103"/>
      <c r="BF4" s="101">
        <f>BF5</f>
        <v>44536</v>
      </c>
      <c r="BG4" s="102"/>
      <c r="BH4" s="102"/>
      <c r="BI4" s="102"/>
      <c r="BJ4" s="102"/>
      <c r="BK4" s="102"/>
      <c r="BL4" s="103"/>
    </row>
    <row r="5" spans="1:64" ht="15" customHeight="1" x14ac:dyDescent="0.65">
      <c r="A5" s="19" t="s">
        <v>11</v>
      </c>
      <c r="B5" s="100"/>
      <c r="C5" s="100"/>
      <c r="D5" s="100"/>
      <c r="E5" s="100"/>
      <c r="F5" s="100"/>
      <c r="G5" s="100"/>
      <c r="H5" s="25"/>
      <c r="I5" s="33">
        <f>Project_Start-WEEKDAY(Project_Start,1)+2+7*(Display_Week-1)</f>
        <v>44487</v>
      </c>
      <c r="J5" s="34">
        <f>I5+1</f>
        <v>44488</v>
      </c>
      <c r="K5" s="34">
        <f t="shared" ref="K5:AX5" si="0">J5+1</f>
        <v>44489</v>
      </c>
      <c r="L5" s="34">
        <f t="shared" si="0"/>
        <v>44490</v>
      </c>
      <c r="M5" s="34">
        <f t="shared" si="0"/>
        <v>44491</v>
      </c>
      <c r="N5" s="34">
        <f t="shared" si="0"/>
        <v>44492</v>
      </c>
      <c r="O5" s="35">
        <f t="shared" si="0"/>
        <v>44493</v>
      </c>
      <c r="P5" s="33">
        <f>O5+1</f>
        <v>44494</v>
      </c>
      <c r="Q5" s="34">
        <f>P5+1</f>
        <v>44495</v>
      </c>
      <c r="R5" s="34">
        <f t="shared" si="0"/>
        <v>44496</v>
      </c>
      <c r="S5" s="34">
        <f t="shared" si="0"/>
        <v>44497</v>
      </c>
      <c r="T5" s="34">
        <f t="shared" si="0"/>
        <v>44498</v>
      </c>
      <c r="U5" s="34">
        <f t="shared" si="0"/>
        <v>44499</v>
      </c>
      <c r="V5" s="35">
        <f t="shared" si="0"/>
        <v>44500</v>
      </c>
      <c r="W5" s="33">
        <f>V5+1</f>
        <v>44501</v>
      </c>
      <c r="X5" s="34">
        <f>W5+1</f>
        <v>44502</v>
      </c>
      <c r="Y5" s="34">
        <f t="shared" si="0"/>
        <v>44503</v>
      </c>
      <c r="Z5" s="34">
        <f t="shared" si="0"/>
        <v>44504</v>
      </c>
      <c r="AA5" s="34">
        <f t="shared" si="0"/>
        <v>44505</v>
      </c>
      <c r="AB5" s="34">
        <f t="shared" si="0"/>
        <v>44506</v>
      </c>
      <c r="AC5" s="35">
        <f t="shared" si="0"/>
        <v>44507</v>
      </c>
      <c r="AD5" s="33">
        <f>AC5+1</f>
        <v>44508</v>
      </c>
      <c r="AE5" s="34">
        <f>AD5+1</f>
        <v>44509</v>
      </c>
      <c r="AF5" s="34">
        <f t="shared" si="0"/>
        <v>44510</v>
      </c>
      <c r="AG5" s="34">
        <f t="shared" si="0"/>
        <v>44511</v>
      </c>
      <c r="AH5" s="34">
        <f t="shared" si="0"/>
        <v>44512</v>
      </c>
      <c r="AI5" s="34">
        <f t="shared" si="0"/>
        <v>44513</v>
      </c>
      <c r="AJ5" s="35">
        <f t="shared" si="0"/>
        <v>44514</v>
      </c>
      <c r="AK5" s="33">
        <f>AJ5+1</f>
        <v>44515</v>
      </c>
      <c r="AL5" s="34">
        <f>AK5+1</f>
        <v>44516</v>
      </c>
      <c r="AM5" s="34">
        <f t="shared" si="0"/>
        <v>44517</v>
      </c>
      <c r="AN5" s="34">
        <f t="shared" si="0"/>
        <v>44518</v>
      </c>
      <c r="AO5" s="34">
        <f t="shared" si="0"/>
        <v>44519</v>
      </c>
      <c r="AP5" s="34">
        <f t="shared" si="0"/>
        <v>44520</v>
      </c>
      <c r="AQ5" s="35">
        <f t="shared" si="0"/>
        <v>44521</v>
      </c>
      <c r="AR5" s="33">
        <f>AQ5+1</f>
        <v>44522</v>
      </c>
      <c r="AS5" s="34">
        <f>AR5+1</f>
        <v>44523</v>
      </c>
      <c r="AT5" s="34">
        <f t="shared" si="0"/>
        <v>44524</v>
      </c>
      <c r="AU5" s="34">
        <f t="shared" si="0"/>
        <v>44525</v>
      </c>
      <c r="AV5" s="34">
        <f t="shared" si="0"/>
        <v>44526</v>
      </c>
      <c r="AW5" s="34">
        <f t="shared" si="0"/>
        <v>44527</v>
      </c>
      <c r="AX5" s="35">
        <f t="shared" si="0"/>
        <v>44528</v>
      </c>
      <c r="AY5" s="33">
        <f>AX5+1</f>
        <v>44529</v>
      </c>
      <c r="AZ5" s="34">
        <f>AY5+1</f>
        <v>44530</v>
      </c>
      <c r="BA5" s="34">
        <f t="shared" ref="BA5:BE5" si="1">AZ5+1</f>
        <v>44531</v>
      </c>
      <c r="BB5" s="34">
        <f t="shared" si="1"/>
        <v>44532</v>
      </c>
      <c r="BC5" s="34">
        <f t="shared" si="1"/>
        <v>44533</v>
      </c>
      <c r="BD5" s="34">
        <f t="shared" si="1"/>
        <v>44534</v>
      </c>
      <c r="BE5" s="35">
        <f t="shared" si="1"/>
        <v>44535</v>
      </c>
      <c r="BF5" s="33">
        <f>BE5+1</f>
        <v>44536</v>
      </c>
      <c r="BG5" s="34">
        <f>BF5+1</f>
        <v>44537</v>
      </c>
      <c r="BH5" s="34">
        <f t="shared" ref="BH5:BL5" si="2">BG5+1</f>
        <v>44538</v>
      </c>
      <c r="BI5" s="34">
        <f t="shared" si="2"/>
        <v>44539</v>
      </c>
      <c r="BJ5" s="34">
        <f t="shared" si="2"/>
        <v>44540</v>
      </c>
      <c r="BK5" s="34">
        <f t="shared" si="2"/>
        <v>44541</v>
      </c>
      <c r="BL5" s="35">
        <f t="shared" si="2"/>
        <v>44542</v>
      </c>
    </row>
    <row r="6" spans="1:64" ht="30" customHeight="1" thickBot="1" x14ac:dyDescent="0.7">
      <c r="A6" s="19" t="s">
        <v>12</v>
      </c>
      <c r="B6" s="36" t="s">
        <v>13</v>
      </c>
      <c r="C6" s="37" t="s">
        <v>14</v>
      </c>
      <c r="D6" s="37" t="s">
        <v>15</v>
      </c>
      <c r="E6" s="37" t="s">
        <v>16</v>
      </c>
      <c r="F6" s="37" t="s">
        <v>17</v>
      </c>
      <c r="G6" s="37"/>
      <c r="H6" s="37" t="s">
        <v>18</v>
      </c>
      <c r="I6" s="38" t="str">
        <f t="shared" ref="I6" si="3">LEFT(TEXT(I5,"ddd"),1)</f>
        <v>M</v>
      </c>
      <c r="J6" s="38" t="str">
        <f t="shared" ref="J6:AR6" si="4">LEFT(TEXT(J5,"ddd"),1)</f>
        <v>T</v>
      </c>
      <c r="K6" s="38" t="str">
        <f t="shared" si="4"/>
        <v>W</v>
      </c>
      <c r="L6" s="38" t="str">
        <f t="shared" si="4"/>
        <v>T</v>
      </c>
      <c r="M6" s="38" t="str">
        <f t="shared" si="4"/>
        <v>F</v>
      </c>
      <c r="N6" s="38" t="str">
        <f t="shared" si="4"/>
        <v>S</v>
      </c>
      <c r="O6" s="38" t="str">
        <f t="shared" si="4"/>
        <v>S</v>
      </c>
      <c r="P6" s="38" t="str">
        <f t="shared" si="4"/>
        <v>M</v>
      </c>
      <c r="Q6" s="38" t="str">
        <f t="shared" si="4"/>
        <v>T</v>
      </c>
      <c r="R6" s="38" t="str">
        <f t="shared" si="4"/>
        <v>W</v>
      </c>
      <c r="S6" s="38" t="str">
        <f t="shared" si="4"/>
        <v>T</v>
      </c>
      <c r="T6" s="38" t="str">
        <f t="shared" si="4"/>
        <v>F</v>
      </c>
      <c r="U6" s="38" t="str">
        <f t="shared" si="4"/>
        <v>S</v>
      </c>
      <c r="V6" s="38" t="str">
        <f t="shared" si="4"/>
        <v>S</v>
      </c>
      <c r="W6" s="38" t="str">
        <f t="shared" si="4"/>
        <v>M</v>
      </c>
      <c r="X6" s="38" t="str">
        <f t="shared" si="4"/>
        <v>T</v>
      </c>
      <c r="Y6" s="38" t="str">
        <f t="shared" si="4"/>
        <v>W</v>
      </c>
      <c r="Z6" s="38" t="str">
        <f t="shared" si="4"/>
        <v>T</v>
      </c>
      <c r="AA6" s="38" t="str">
        <f t="shared" si="4"/>
        <v>F</v>
      </c>
      <c r="AB6" s="38" t="str">
        <f t="shared" si="4"/>
        <v>S</v>
      </c>
      <c r="AC6" s="38" t="str">
        <f t="shared" si="4"/>
        <v>S</v>
      </c>
      <c r="AD6" s="38" t="str">
        <f t="shared" si="4"/>
        <v>M</v>
      </c>
      <c r="AE6" s="38" t="str">
        <f t="shared" si="4"/>
        <v>T</v>
      </c>
      <c r="AF6" s="38" t="str">
        <f t="shared" si="4"/>
        <v>W</v>
      </c>
      <c r="AG6" s="38" t="str">
        <f t="shared" si="4"/>
        <v>T</v>
      </c>
      <c r="AH6" s="38" t="str">
        <f t="shared" si="4"/>
        <v>F</v>
      </c>
      <c r="AI6" s="38" t="str">
        <f t="shared" si="4"/>
        <v>S</v>
      </c>
      <c r="AJ6" s="38" t="str">
        <f t="shared" si="4"/>
        <v>S</v>
      </c>
      <c r="AK6" s="38" t="str">
        <f t="shared" si="4"/>
        <v>M</v>
      </c>
      <c r="AL6" s="38" t="str">
        <f t="shared" si="4"/>
        <v>T</v>
      </c>
      <c r="AM6" s="38" t="str">
        <f t="shared" si="4"/>
        <v>W</v>
      </c>
      <c r="AN6" s="38" t="str">
        <f t="shared" si="4"/>
        <v>T</v>
      </c>
      <c r="AO6" s="38" t="str">
        <f t="shared" si="4"/>
        <v>F</v>
      </c>
      <c r="AP6" s="38" t="str">
        <f t="shared" si="4"/>
        <v>S</v>
      </c>
      <c r="AQ6" s="38" t="str">
        <f t="shared" si="4"/>
        <v>S</v>
      </c>
      <c r="AR6" s="38" t="str">
        <f t="shared" si="4"/>
        <v>M</v>
      </c>
      <c r="AS6" s="38" t="str">
        <f t="shared" ref="AS6:BL6" si="5">LEFT(TEXT(AS5,"ddd"),1)</f>
        <v>T</v>
      </c>
      <c r="AT6" s="38" t="str">
        <f t="shared" si="5"/>
        <v>W</v>
      </c>
      <c r="AU6" s="38" t="str">
        <f t="shared" si="5"/>
        <v>T</v>
      </c>
      <c r="AV6" s="38" t="str">
        <f t="shared" si="5"/>
        <v>F</v>
      </c>
      <c r="AW6" s="38" t="str">
        <f t="shared" si="5"/>
        <v>S</v>
      </c>
      <c r="AX6" s="38" t="str">
        <f t="shared" si="5"/>
        <v>S</v>
      </c>
      <c r="AY6" s="38" t="str">
        <f t="shared" si="5"/>
        <v>M</v>
      </c>
      <c r="AZ6" s="38" t="str">
        <f t="shared" si="5"/>
        <v>T</v>
      </c>
      <c r="BA6" s="38" t="str">
        <f t="shared" si="5"/>
        <v>W</v>
      </c>
      <c r="BB6" s="38" t="str">
        <f t="shared" si="5"/>
        <v>T</v>
      </c>
      <c r="BC6" s="38" t="str">
        <f t="shared" si="5"/>
        <v>F</v>
      </c>
      <c r="BD6" s="38" t="str">
        <f t="shared" si="5"/>
        <v>S</v>
      </c>
      <c r="BE6" s="38" t="str">
        <f t="shared" si="5"/>
        <v>S</v>
      </c>
      <c r="BF6" s="38" t="str">
        <f t="shared" si="5"/>
        <v>M</v>
      </c>
      <c r="BG6" s="38" t="str">
        <f t="shared" si="5"/>
        <v>T</v>
      </c>
      <c r="BH6" s="38" t="str">
        <f t="shared" si="5"/>
        <v>W</v>
      </c>
      <c r="BI6" s="38" t="str">
        <f t="shared" si="5"/>
        <v>T</v>
      </c>
      <c r="BJ6" s="38" t="str">
        <f t="shared" si="5"/>
        <v>F</v>
      </c>
      <c r="BK6" s="38" t="str">
        <f t="shared" si="5"/>
        <v>S</v>
      </c>
      <c r="BL6" s="38" t="str">
        <f t="shared" si="5"/>
        <v>S</v>
      </c>
    </row>
    <row r="7" spans="1:64" ht="30" hidden="1" customHeight="1" thickBot="1" x14ac:dyDescent="0.7">
      <c r="A7" s="27" t="s">
        <v>19</v>
      </c>
      <c r="B7" s="25"/>
      <c r="C7" s="39"/>
      <c r="D7" s="25"/>
      <c r="E7" s="25"/>
      <c r="F7" s="25"/>
      <c r="G7" s="25"/>
      <c r="H7" s="25"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2" customFormat="1" ht="30" customHeight="1" thickBot="1" x14ac:dyDescent="0.7">
      <c r="A8" s="19" t="s">
        <v>20</v>
      </c>
      <c r="B8" s="41" t="s">
        <v>21</v>
      </c>
      <c r="C8" s="42"/>
      <c r="D8" s="43"/>
      <c r="E8" s="44"/>
      <c r="F8" s="45"/>
      <c r="G8" s="46"/>
      <c r="H8" s="46" t="str">
        <f t="shared" ref="H8:H35" si="6">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2" customFormat="1" ht="30" customHeight="1" thickBot="1" x14ac:dyDescent="0.7">
      <c r="A9" s="19" t="s">
        <v>22</v>
      </c>
      <c r="B9" s="47" t="s">
        <v>23</v>
      </c>
      <c r="C9" s="48" t="s">
        <v>24</v>
      </c>
      <c r="D9" s="49">
        <v>1</v>
      </c>
      <c r="E9" s="50">
        <f>Project_Start</f>
        <v>44487</v>
      </c>
      <c r="F9" s="50">
        <f>E9+7</f>
        <v>44494</v>
      </c>
      <c r="G9" s="46"/>
      <c r="H9" s="46">
        <f t="shared" si="6"/>
        <v>8</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2" customFormat="1" ht="30" customHeight="1" thickBot="1" x14ac:dyDescent="0.7">
      <c r="A10" s="19" t="s">
        <v>25</v>
      </c>
      <c r="B10" s="47" t="s">
        <v>26</v>
      </c>
      <c r="C10" s="48" t="s">
        <v>27</v>
      </c>
      <c r="D10" s="49">
        <v>1</v>
      </c>
      <c r="E10" s="50">
        <f>DATE(2021,10,18)</f>
        <v>44487</v>
      </c>
      <c r="F10" s="50">
        <f>E10+4</f>
        <v>44491</v>
      </c>
      <c r="G10" s="46"/>
      <c r="H10" s="46">
        <f t="shared" si="6"/>
        <v>5</v>
      </c>
      <c r="I10" s="40"/>
      <c r="J10" s="40"/>
      <c r="K10" s="40"/>
      <c r="L10" s="40"/>
      <c r="M10" s="40"/>
      <c r="N10" s="40"/>
      <c r="O10" s="40"/>
      <c r="P10" s="40"/>
      <c r="Q10" s="40"/>
      <c r="R10" s="40"/>
      <c r="S10" s="40"/>
      <c r="T10" s="40"/>
      <c r="U10" s="51"/>
      <c r="V10" s="51"/>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2" customFormat="1" ht="30" customHeight="1" thickBot="1" x14ac:dyDescent="0.7">
      <c r="A11" s="27"/>
      <c r="B11" s="47" t="s">
        <v>28</v>
      </c>
      <c r="C11" s="48" t="s">
        <v>29</v>
      </c>
      <c r="D11" s="49">
        <v>1</v>
      </c>
      <c r="E11" s="50">
        <f>DATE(2021, 10, 18)</f>
        <v>44487</v>
      </c>
      <c r="F11" s="50">
        <f>E11+8</f>
        <v>44495</v>
      </c>
      <c r="G11" s="46"/>
      <c r="H11" s="46">
        <f t="shared" si="6"/>
        <v>9</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2" customFormat="1" ht="30" customHeight="1" thickBot="1" x14ac:dyDescent="0.7">
      <c r="A12" s="19"/>
      <c r="B12" s="90" t="s">
        <v>30</v>
      </c>
      <c r="C12" s="91"/>
      <c r="D12" s="92"/>
      <c r="E12" s="93"/>
      <c r="F12" s="94"/>
      <c r="G12" s="46"/>
      <c r="H12" s="46"/>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2" customFormat="1" ht="30" customHeight="1" thickBot="1" x14ac:dyDescent="0.7">
      <c r="A13" s="19"/>
      <c r="B13" s="47" t="s">
        <v>31</v>
      </c>
      <c r="C13" s="48" t="s">
        <v>29</v>
      </c>
      <c r="D13" s="95">
        <v>1</v>
      </c>
      <c r="E13" s="96">
        <f>DATE(2021,10,27)</f>
        <v>44496</v>
      </c>
      <c r="F13" s="97">
        <f>DATE(2021, 10, 30)</f>
        <v>44499</v>
      </c>
      <c r="G13" s="46"/>
      <c r="H13" s="46"/>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2" customFormat="1" ht="30" customHeight="1" thickBot="1" x14ac:dyDescent="0.7">
      <c r="A14" s="19" t="s">
        <v>32</v>
      </c>
      <c r="B14" s="52" t="s">
        <v>33</v>
      </c>
      <c r="C14" s="53"/>
      <c r="D14" s="54"/>
      <c r="E14" s="55"/>
      <c r="F14" s="56"/>
      <c r="G14" s="46"/>
      <c r="H14" s="46" t="str">
        <f t="shared" si="6"/>
        <v/>
      </c>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2" customFormat="1" ht="30" customHeight="1" thickBot="1" x14ac:dyDescent="0.7">
      <c r="A15" s="19"/>
      <c r="B15" s="57" t="s">
        <v>34</v>
      </c>
      <c r="C15" s="58" t="s">
        <v>29</v>
      </c>
      <c r="D15" s="59">
        <v>1</v>
      </c>
      <c r="E15" s="60">
        <f>DATE(2021, 10, 28)</f>
        <v>44497</v>
      </c>
      <c r="F15" s="60">
        <f>E15+10</f>
        <v>44507</v>
      </c>
      <c r="G15" s="46"/>
      <c r="H15" s="46">
        <f t="shared" si="6"/>
        <v>11</v>
      </c>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2" customFormat="1" ht="30" customHeight="1" thickBot="1" x14ac:dyDescent="0.7">
      <c r="A16" s="27"/>
      <c r="B16" s="57" t="s">
        <v>35</v>
      </c>
      <c r="C16" s="58" t="s">
        <v>29</v>
      </c>
      <c r="D16" s="59">
        <v>1</v>
      </c>
      <c r="E16" s="60">
        <f>E15+2</f>
        <v>44499</v>
      </c>
      <c r="F16" s="60">
        <f>E16+21</f>
        <v>44520</v>
      </c>
      <c r="G16" s="46"/>
      <c r="H16" s="46">
        <f t="shared" si="6"/>
        <v>22</v>
      </c>
      <c r="I16" s="40"/>
      <c r="J16" s="40"/>
      <c r="K16" s="40"/>
      <c r="L16" s="40"/>
      <c r="M16" s="40"/>
      <c r="N16" s="40"/>
      <c r="O16" s="40"/>
      <c r="P16" s="40"/>
      <c r="Q16" s="40"/>
      <c r="R16" s="40"/>
      <c r="S16" s="40"/>
      <c r="T16" s="40"/>
      <c r="U16" s="51"/>
      <c r="V16" s="51"/>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2" customFormat="1" ht="30" customHeight="1" thickBot="1" x14ac:dyDescent="0.7">
      <c r="A17" s="27"/>
      <c r="B17" s="57" t="s">
        <v>36</v>
      </c>
      <c r="C17" s="58" t="s">
        <v>29</v>
      </c>
      <c r="D17" s="59">
        <v>1</v>
      </c>
      <c r="E17" s="60">
        <f>DATE(2021,10,28)</f>
        <v>44497</v>
      </c>
      <c r="F17" s="60">
        <f>E17+18</f>
        <v>44515</v>
      </c>
      <c r="G17" s="46"/>
      <c r="H17" s="46"/>
      <c r="I17" s="40"/>
      <c r="J17" s="40"/>
      <c r="K17" s="40"/>
      <c r="L17" s="40"/>
      <c r="M17" s="40"/>
      <c r="N17" s="40"/>
      <c r="O17" s="40"/>
      <c r="P17" s="40"/>
      <c r="Q17" s="40"/>
      <c r="R17" s="40"/>
      <c r="S17" s="40"/>
      <c r="T17" s="40"/>
      <c r="U17" s="51"/>
      <c r="V17" s="51"/>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2" customFormat="1" ht="30" customHeight="1" thickBot="1" x14ac:dyDescent="0.7">
      <c r="A18" s="27"/>
      <c r="B18" s="57" t="s">
        <v>37</v>
      </c>
      <c r="C18" s="58" t="s">
        <v>29</v>
      </c>
      <c r="D18" s="59">
        <v>1</v>
      </c>
      <c r="E18" s="60">
        <f>DATE(2021,11,10)</f>
        <v>44510</v>
      </c>
      <c r="F18" s="60">
        <f>E18+9</f>
        <v>44519</v>
      </c>
      <c r="G18" s="46"/>
      <c r="H18" s="46">
        <f t="shared" si="6"/>
        <v>10</v>
      </c>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2" customFormat="1" ht="30" customHeight="1" thickBot="1" x14ac:dyDescent="0.7">
      <c r="A19" s="27"/>
      <c r="B19" s="57" t="s">
        <v>38</v>
      </c>
      <c r="C19" s="58" t="s">
        <v>29</v>
      </c>
      <c r="D19" s="59">
        <v>1</v>
      </c>
      <c r="E19" s="60">
        <f>DATE(2021,11,17)</f>
        <v>44517</v>
      </c>
      <c r="F19" s="60">
        <f>E19+2</f>
        <v>44519</v>
      </c>
      <c r="G19" s="46"/>
      <c r="H19" s="46">
        <f t="shared" si="6"/>
        <v>3</v>
      </c>
      <c r="I19" s="40"/>
      <c r="J19" s="40"/>
      <c r="K19" s="40"/>
      <c r="L19" s="40"/>
      <c r="M19" s="40"/>
      <c r="N19" s="40"/>
      <c r="O19" s="40"/>
      <c r="P19" s="40"/>
      <c r="Q19" s="40"/>
      <c r="R19" s="40"/>
      <c r="S19" s="40"/>
      <c r="T19" s="40"/>
      <c r="U19" s="40"/>
      <c r="V19" s="40"/>
      <c r="W19" s="40"/>
      <c r="X19" s="40"/>
      <c r="Y19" s="51"/>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2" customFormat="1" ht="30" customHeight="1" thickBot="1" x14ac:dyDescent="0.7">
      <c r="A20" s="27"/>
      <c r="B20" s="57" t="s">
        <v>39</v>
      </c>
      <c r="C20" s="58" t="s">
        <v>29</v>
      </c>
      <c r="D20" s="59">
        <v>1</v>
      </c>
      <c r="E20" s="60">
        <f>DATE(2021,11,4)</f>
        <v>44504</v>
      </c>
      <c r="F20" s="60">
        <f>E20+16</f>
        <v>44520</v>
      </c>
      <c r="G20" s="46"/>
      <c r="H20" s="46"/>
      <c r="I20" s="40"/>
      <c r="J20" s="40"/>
      <c r="K20" s="40"/>
      <c r="L20" s="40"/>
      <c r="M20" s="40"/>
      <c r="N20" s="40"/>
      <c r="O20" s="40"/>
      <c r="P20" s="40"/>
      <c r="Q20" s="40"/>
      <c r="R20" s="40"/>
      <c r="S20" s="40"/>
      <c r="T20" s="40"/>
      <c r="U20" s="40"/>
      <c r="V20" s="40"/>
      <c r="W20" s="40"/>
      <c r="X20" s="40"/>
      <c r="Y20" s="51"/>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2" customFormat="1" ht="30" customHeight="1" thickBot="1" x14ac:dyDescent="0.7">
      <c r="A21" s="27"/>
      <c r="B21" s="57" t="s">
        <v>40</v>
      </c>
      <c r="C21" s="58" t="s">
        <v>29</v>
      </c>
      <c r="D21" s="59">
        <v>1</v>
      </c>
      <c r="E21" s="60">
        <f>E19</f>
        <v>44517</v>
      </c>
      <c r="F21" s="60">
        <f>E21+2</f>
        <v>44519</v>
      </c>
      <c r="G21" s="46"/>
      <c r="H21" s="46">
        <f t="shared" si="6"/>
        <v>3</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2" customFormat="1" ht="30" customHeight="1" thickBot="1" x14ac:dyDescent="0.7">
      <c r="A22" s="27"/>
      <c r="B22" s="57" t="s">
        <v>41</v>
      </c>
      <c r="C22" s="58" t="s">
        <v>42</v>
      </c>
      <c r="D22" s="59">
        <v>1</v>
      </c>
      <c r="E22" s="60">
        <f>DATE(2021,11,7)</f>
        <v>44507</v>
      </c>
      <c r="F22" s="60">
        <f>E22+2</f>
        <v>44509</v>
      </c>
      <c r="G22" s="46"/>
      <c r="H22" s="46"/>
      <c r="I22" s="40"/>
      <c r="J22" s="40"/>
      <c r="K22" s="40"/>
      <c r="L22" s="40"/>
      <c r="M22" s="40"/>
      <c r="N22" s="40"/>
      <c r="O22" s="40"/>
      <c r="P22" s="40"/>
      <c r="Q22" s="40"/>
      <c r="R22" s="40"/>
      <c r="S22" s="40"/>
      <c r="T22" s="40"/>
      <c r="U22" s="40"/>
      <c r="V22" s="40"/>
      <c r="W22" s="40"/>
      <c r="X22" s="40"/>
      <c r="Y22" s="51"/>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2" customFormat="1" ht="30" customHeight="1" thickBot="1" x14ac:dyDescent="0.7">
      <c r="A23" s="27"/>
      <c r="B23" s="57" t="s">
        <v>43</v>
      </c>
      <c r="C23" s="58" t="s">
        <v>42</v>
      </c>
      <c r="D23" s="59">
        <v>1</v>
      </c>
      <c r="E23" s="60">
        <f>DATE(2021,11,18)</f>
        <v>44518</v>
      </c>
      <c r="F23" s="60">
        <f>E23</f>
        <v>44518</v>
      </c>
      <c r="G23" s="46"/>
      <c r="H23" s="46"/>
      <c r="I23" s="40"/>
      <c r="J23" s="40"/>
      <c r="K23" s="40"/>
      <c r="L23" s="40"/>
      <c r="M23" s="40"/>
      <c r="N23" s="40"/>
      <c r="O23" s="40"/>
      <c r="P23" s="40"/>
      <c r="Q23" s="40"/>
      <c r="R23" s="40"/>
      <c r="S23" s="40"/>
      <c r="T23" s="40"/>
      <c r="U23" s="40"/>
      <c r="V23" s="40"/>
      <c r="W23" s="40"/>
      <c r="X23" s="40"/>
      <c r="Y23" s="51"/>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2" customFormat="1" ht="30" customHeight="1" thickBot="1" x14ac:dyDescent="0.7">
      <c r="A24" s="27"/>
      <c r="B24" s="57" t="s">
        <v>44</v>
      </c>
      <c r="C24" s="58" t="s">
        <v>42</v>
      </c>
      <c r="D24" s="59">
        <v>1</v>
      </c>
      <c r="E24" s="60">
        <f>DATE(2021,11,19)</f>
        <v>44519</v>
      </c>
      <c r="F24" s="60">
        <f>E24</f>
        <v>44519</v>
      </c>
      <c r="G24" s="46"/>
      <c r="H24" s="46"/>
      <c r="I24" s="40"/>
      <c r="J24" s="40"/>
      <c r="K24" s="40"/>
      <c r="L24" s="40"/>
      <c r="M24" s="40"/>
      <c r="N24" s="40"/>
      <c r="O24" s="40"/>
      <c r="P24" s="40"/>
      <c r="Q24" s="40"/>
      <c r="R24" s="40"/>
      <c r="S24" s="40"/>
      <c r="T24" s="40"/>
      <c r="U24" s="40"/>
      <c r="V24" s="40"/>
      <c r="W24" s="40"/>
      <c r="X24" s="40"/>
      <c r="Y24" s="51"/>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2" customFormat="1" ht="30" customHeight="1" thickBot="1" x14ac:dyDescent="0.7">
      <c r="A25" s="27" t="s">
        <v>45</v>
      </c>
      <c r="B25" s="61" t="s">
        <v>46</v>
      </c>
      <c r="C25" s="62"/>
      <c r="D25" s="63"/>
      <c r="E25" s="64"/>
      <c r="F25" s="65"/>
      <c r="G25" s="46"/>
      <c r="H25" s="46" t="str">
        <f t="shared" si="6"/>
        <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2" customFormat="1" ht="30" customHeight="1" thickBot="1" x14ac:dyDescent="0.7">
      <c r="A26" s="27"/>
      <c r="B26" s="66" t="s">
        <v>34</v>
      </c>
      <c r="C26" s="67" t="s">
        <v>27</v>
      </c>
      <c r="D26" s="68">
        <v>1</v>
      </c>
      <c r="E26" s="69">
        <f>DATE(2021,11,19)</f>
        <v>44519</v>
      </c>
      <c r="F26" s="69">
        <f>E26+3</f>
        <v>44522</v>
      </c>
      <c r="G26" s="46"/>
      <c r="H26" s="46">
        <f t="shared" si="6"/>
        <v>4</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2" customFormat="1" ht="30" customHeight="1" thickBot="1" x14ac:dyDescent="0.7">
      <c r="A27" s="27"/>
      <c r="B27" s="66" t="s">
        <v>38</v>
      </c>
      <c r="C27" s="67" t="s">
        <v>47</v>
      </c>
      <c r="D27" s="68">
        <v>1</v>
      </c>
      <c r="E27" s="69">
        <f t="shared" ref="E27:E29" si="7">DATE(2021,11,19)</f>
        <v>44519</v>
      </c>
      <c r="F27" s="69">
        <f>E27+3</f>
        <v>44522</v>
      </c>
      <c r="G27" s="46"/>
      <c r="H27" s="46">
        <f t="shared" si="6"/>
        <v>4</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2" customFormat="1" ht="30" customHeight="1" thickBot="1" x14ac:dyDescent="0.7">
      <c r="A28" s="27"/>
      <c r="B28" s="66" t="s">
        <v>39</v>
      </c>
      <c r="C28" s="67" t="s">
        <v>24</v>
      </c>
      <c r="D28" s="68">
        <v>1</v>
      </c>
      <c r="E28" s="69">
        <f t="shared" si="7"/>
        <v>44519</v>
      </c>
      <c r="F28" s="69">
        <f>E28+3</f>
        <v>44522</v>
      </c>
      <c r="G28" s="46"/>
      <c r="H28" s="46">
        <f t="shared" si="6"/>
        <v>4</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2" customFormat="1" ht="30" customHeight="1" thickBot="1" x14ac:dyDescent="0.7">
      <c r="A29" s="27"/>
      <c r="B29" s="66" t="s">
        <v>40</v>
      </c>
      <c r="C29" s="67" t="s">
        <v>48</v>
      </c>
      <c r="D29" s="68">
        <v>1</v>
      </c>
      <c r="E29" s="69">
        <f t="shared" si="7"/>
        <v>44519</v>
      </c>
      <c r="F29" s="69">
        <f>E29+3</f>
        <v>44522</v>
      </c>
      <c r="G29" s="46"/>
      <c r="H29" s="46">
        <f t="shared" si="6"/>
        <v>4</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2" customFormat="1" ht="30" customHeight="1" thickBot="1" x14ac:dyDescent="0.7">
      <c r="A30" s="27"/>
      <c r="B30" s="66" t="s">
        <v>37</v>
      </c>
      <c r="C30" s="67" t="s">
        <v>42</v>
      </c>
      <c r="D30" s="68">
        <v>1</v>
      </c>
      <c r="E30" s="69">
        <f>DATE(2021,11,21)</f>
        <v>44521</v>
      </c>
      <c r="F30" s="69">
        <f>E30+1</f>
        <v>44522</v>
      </c>
      <c r="G30" s="46"/>
      <c r="H30" s="46"/>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2" customFormat="1" ht="30" customHeight="1" thickBot="1" x14ac:dyDescent="0.7">
      <c r="A31" s="27"/>
      <c r="B31" s="66" t="s">
        <v>67</v>
      </c>
      <c r="C31" s="67" t="s">
        <v>42</v>
      </c>
      <c r="D31" s="68">
        <v>1</v>
      </c>
      <c r="E31" s="69">
        <f>DATE(2021, 11, 21)</f>
        <v>44521</v>
      </c>
      <c r="F31" s="69">
        <f>E31+1</f>
        <v>44522</v>
      </c>
      <c r="G31" s="46"/>
      <c r="H31" s="46"/>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2" customFormat="1" ht="30" customHeight="1" thickBot="1" x14ac:dyDescent="0.7">
      <c r="A32" s="27" t="s">
        <v>45</v>
      </c>
      <c r="B32" s="70" t="s">
        <v>49</v>
      </c>
      <c r="C32" s="71"/>
      <c r="D32" s="72"/>
      <c r="E32" s="73"/>
      <c r="F32" s="74"/>
      <c r="G32" s="46"/>
      <c r="H32" s="46" t="str">
        <f t="shared" si="6"/>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64" s="2" customFormat="1" ht="30" customHeight="1" thickBot="1" x14ac:dyDescent="0.7">
      <c r="A33" s="27"/>
      <c r="B33" s="75" t="s">
        <v>50</v>
      </c>
      <c r="C33" s="76" t="s">
        <v>29</v>
      </c>
      <c r="D33" s="77">
        <v>1</v>
      </c>
      <c r="E33" s="78">
        <f>DATE(2021, 10, 28)</f>
        <v>44497</v>
      </c>
      <c r="F33" s="78">
        <f>DATE(2021, 11, 28)</f>
        <v>44528</v>
      </c>
      <c r="G33" s="46"/>
      <c r="H33" s="46">
        <f t="shared" si="6"/>
        <v>32</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s="2" customFormat="1" ht="30" customHeight="1" thickBot="1" x14ac:dyDescent="0.7">
      <c r="A34" s="27" t="s">
        <v>51</v>
      </c>
      <c r="B34" s="79"/>
      <c r="C34" s="80"/>
      <c r="D34" s="81"/>
      <c r="E34" s="82"/>
      <c r="F34" s="82"/>
      <c r="G34" s="46"/>
      <c r="H34" s="46" t="str">
        <f t="shared" si="6"/>
        <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1:64" s="2" customFormat="1" ht="30" customHeight="1" thickBot="1" x14ac:dyDescent="0.7">
      <c r="A35" s="19" t="s">
        <v>52</v>
      </c>
      <c r="B35" s="83" t="s">
        <v>53</v>
      </c>
      <c r="C35" s="84"/>
      <c r="D35" s="85"/>
      <c r="E35" s="86"/>
      <c r="F35" s="87"/>
      <c r="G35" s="88"/>
      <c r="H35" s="88" t="str">
        <f t="shared" si="6"/>
        <v/>
      </c>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row>
    <row r="36" spans="1:64" ht="30" customHeight="1" x14ac:dyDescent="0.4">
      <c r="G36" s="4"/>
    </row>
    <row r="37" spans="1:64" ht="30" customHeight="1" x14ac:dyDescent="0.4">
      <c r="C37" s="5"/>
      <c r="F37" s="18"/>
    </row>
    <row r="38" spans="1:64" ht="30" customHeight="1" x14ac:dyDescent="0.4">
      <c r="C38" s="6"/>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5" type="noConversion"/>
  <conditionalFormatting sqref="D7:D35">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4">
      <formula>AND(TODAY()&gt;=I$5,TODAY()&lt;J$5)</formula>
    </cfRule>
  </conditionalFormatting>
  <conditionalFormatting sqref="I7:BL35">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21">
    <cfRule type="dataBar" priority="1">
      <dataBar>
        <cfvo type="num" val="0"/>
        <cfvo type="num" val="1"/>
        <color theme="0" tint="-0.249977111117893"/>
      </dataBar>
      <extLst>
        <ext xmlns:x14="http://schemas.microsoft.com/office/spreadsheetml/2009/9/main" uri="{B025F937-C7B1-47D3-B67F-A62EFF666E3E}">
          <x14:id>{AE23C046-2FD0-40D9-883D-E1669DE041A9}</x14:id>
        </ext>
      </extLst>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2" fitToHeight="0" orientation="landscape" r:id="rId3"/>
  <headerFooter differentFirst="1" scaleWithDoc="0">
    <oddFooter>Page &amp;P of &amp;N</oddFooter>
  </headerFooter>
  <ignoredErrors>
    <ignoredError sqref="F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 xmlns:xm="http://schemas.microsoft.com/office/excel/2006/main">
          <x14:cfRule type="dataBar" id="{AE23C046-2FD0-40D9-883D-E1669DE041A9}">
            <x14:dataBar minLength="0" maxLength="100" gradient="0">
              <x14:cfvo type="num">
                <xm:f>0</xm:f>
              </x14:cfvo>
              <x14:cfvo type="num">
                <xm:f>1</xm:f>
              </x14:cfvo>
              <x14:negativeFillColor rgb="FFFF0000"/>
              <x14:axisColor rgb="FF000000"/>
            </x14:dataBar>
          </x14:cfRule>
          <xm:sqref>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15625" defaultRowHeight="12.9" x14ac:dyDescent="0.4"/>
  <cols>
    <col min="1" max="1" width="87.1015625" style="7" customWidth="1"/>
    <col min="2" max="16384" width="9.1015625" style="1"/>
  </cols>
  <sheetData>
    <row r="1" spans="1:2" ht="46.5" customHeight="1" x14ac:dyDescent="0.4"/>
    <row r="2" spans="1:2" s="9" customFormat="1" ht="15.3" x14ac:dyDescent="0.4">
      <c r="A2" s="8" t="s">
        <v>2</v>
      </c>
      <c r="B2" s="8"/>
    </row>
    <row r="3" spans="1:2" s="13" customFormat="1" ht="27" customHeight="1" x14ac:dyDescent="0.4">
      <c r="A3" s="14" t="s">
        <v>5</v>
      </c>
      <c r="B3" s="14"/>
    </row>
    <row r="4" spans="1:2" s="10" customFormat="1" ht="25.5" x14ac:dyDescent="0.7">
      <c r="A4" s="11" t="s">
        <v>54</v>
      </c>
    </row>
    <row r="5" spans="1:2" ht="74.099999999999994" customHeight="1" x14ac:dyDescent="0.4">
      <c r="A5" s="12" t="s">
        <v>55</v>
      </c>
    </row>
    <row r="6" spans="1:2" ht="26.25" customHeight="1" x14ac:dyDescent="0.4">
      <c r="A6" s="11" t="s">
        <v>56</v>
      </c>
    </row>
    <row r="7" spans="1:2" s="7" customFormat="1" ht="205" customHeight="1" x14ac:dyDescent="0.4">
      <c r="A7" s="16" t="s">
        <v>57</v>
      </c>
    </row>
    <row r="8" spans="1:2" s="10" customFormat="1" ht="25.5" x14ac:dyDescent="0.7">
      <c r="A8" s="11" t="s">
        <v>58</v>
      </c>
    </row>
    <row r="9" spans="1:2" ht="56.4" x14ac:dyDescent="0.4">
      <c r="A9" s="12" t="s">
        <v>59</v>
      </c>
    </row>
    <row r="10" spans="1:2" s="7" customFormat="1" ht="28" customHeight="1" x14ac:dyDescent="0.4">
      <c r="A10" s="15" t="s">
        <v>60</v>
      </c>
    </row>
    <row r="11" spans="1:2" s="10" customFormat="1" ht="25.5" x14ac:dyDescent="0.7">
      <c r="A11" s="11" t="s">
        <v>61</v>
      </c>
    </row>
    <row r="12" spans="1:2" ht="28.2" x14ac:dyDescent="0.4">
      <c r="A12" s="12" t="s">
        <v>62</v>
      </c>
    </row>
    <row r="13" spans="1:2" s="7" customFormat="1" ht="28" customHeight="1" x14ac:dyDescent="0.4">
      <c r="A13" s="15" t="s">
        <v>63</v>
      </c>
    </row>
    <row r="14" spans="1:2" s="10" customFormat="1" ht="25.5" x14ac:dyDescent="0.7">
      <c r="A14" s="11" t="s">
        <v>64</v>
      </c>
    </row>
    <row r="15" spans="1:2" ht="75" customHeight="1" x14ac:dyDescent="0.4">
      <c r="A15" s="12" t="s">
        <v>65</v>
      </c>
    </row>
    <row r="16" spans="1:2" ht="84.6" x14ac:dyDescent="0.4">
      <c r="A16" s="12" t="s">
        <v>66</v>
      </c>
    </row>
  </sheetData>
  <phoneticPr fontId="15"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2021-11-28T12:54:21Z</dcterms:modified>
  <cp:category/>
  <cp:contentStatus/>
</cp:coreProperties>
</file>