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115A1091-81BA-4EEA-921D-A87BBCEB4936}" xr6:coauthVersionLast="36" xr6:coauthVersionMax="47" xr10:uidLastSave="{00000000-0000-0000-0000-000000000000}"/>
  <bookViews>
    <workbookView xWindow="0" yWindow="0" windowWidth="21570" windowHeight="7980" activeTab="2" xr2:uid="{00000000-000D-0000-FFFF-FFFF00000000}"/>
  </bookViews>
  <sheets>
    <sheet name="realizado" sheetId="2" r:id="rId1"/>
    <sheet name="planejado" sheetId="3" r:id="rId2"/>
    <sheet name="totais" sheetId="4" r:id="rId3"/>
  </sheets>
  <calcPr calcId="191029"/>
</workbook>
</file>

<file path=xl/calcChain.xml><?xml version="1.0" encoding="utf-8"?>
<calcChain xmlns="http://schemas.openxmlformats.org/spreadsheetml/2006/main">
  <c r="D2" i="4" l="1"/>
  <c r="C53" i="4"/>
  <c r="B5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C52" i="4" l="1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</calcChain>
</file>

<file path=xl/sharedStrings.xml><?xml version="1.0" encoding="utf-8"?>
<sst xmlns="http://schemas.openxmlformats.org/spreadsheetml/2006/main" count="45" uniqueCount="32">
  <si>
    <t>Abr</t>
  </si>
  <si>
    <t>Ago</t>
  </si>
  <si>
    <t>Dez</t>
  </si>
  <si>
    <t>Fev</t>
  </si>
  <si>
    <t>Jan</t>
  </si>
  <si>
    <t>Jul</t>
  </si>
  <si>
    <t>Jun</t>
  </si>
  <si>
    <t>Mai</t>
  </si>
  <si>
    <t>Mar</t>
  </si>
  <si>
    <t>Nov</t>
  </si>
  <si>
    <t>Out</t>
  </si>
  <si>
    <t>Set</t>
  </si>
  <si>
    <t>codigo cliente</t>
  </si>
  <si>
    <t>mar</t>
  </si>
  <si>
    <t>abr</t>
  </si>
  <si>
    <t>mai</t>
  </si>
  <si>
    <t>jun</t>
  </si>
  <si>
    <t>jul</t>
  </si>
  <si>
    <t>set</t>
  </si>
  <si>
    <t>out</t>
  </si>
  <si>
    <t>nov</t>
  </si>
  <si>
    <t>dez</t>
  </si>
  <si>
    <t>ago</t>
  </si>
  <si>
    <t>jan</t>
  </si>
  <si>
    <t>fev</t>
  </si>
  <si>
    <t>Cód.CLiente</t>
  </si>
  <si>
    <t>mês base</t>
  </si>
  <si>
    <t>Total p cliente</t>
  </si>
  <si>
    <t>total por cliente</t>
  </si>
  <si>
    <t>TotalREALIZADO</t>
  </si>
  <si>
    <t>total PLANEJADO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</si>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</sst>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4" fontId="0" fillId="3" borderId="1" xfId="1" applyNumberFormat="1" applyFont="1" applyFill="1" applyBorder="1" applyAlignment="1">
      <alignment horizontal="center"/>
    </xf>
    <xf numFmtId="44" fontId="0" fillId="0" borderId="1" xfId="1" applyNumberFormat="1" applyFont="1" applyBorder="1" applyAlignment="1">
      <alignment horizontal="center"/>
    </xf>
    <xf numFmtId="44" fontId="0" fillId="0" borderId="0" xfId="1" applyNumberFormat="1" applyFont="1"/>
    <xf numFmtId="0" fontId="4" fillId="3" borderId="1" xfId="0" applyFont="1" applyFill="1" applyBorder="1" applyAlignment="1">
      <alignment horizontal="center"/>
    </xf>
    <xf numFmtId="0" fontId="3" fillId="4" borderId="2" xfId="0" applyFont="1" applyFill="1" applyBorder="1"/>
    <xf numFmtId="0" fontId="2" fillId="2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44" fontId="0" fillId="3" borderId="3" xfId="1" applyNumberFormat="1" applyFont="1" applyFill="1" applyBorder="1" applyAlignment="1">
      <alignment horizontal="center"/>
    </xf>
    <xf numFmtId="44" fontId="0" fillId="3" borderId="2" xfId="1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44" fontId="0" fillId="3" borderId="6" xfId="1" applyNumberFormat="1" applyFont="1" applyFill="1" applyBorder="1" applyAlignment="1">
      <alignment horizontal="center"/>
    </xf>
    <xf numFmtId="44" fontId="0" fillId="3" borderId="4" xfId="1" applyNumberFormat="1" applyFont="1" applyFill="1" applyBorder="1" applyAlignment="1">
      <alignment horizontal="center"/>
    </xf>
    <xf numFmtId="0" fontId="2" fillId="2" borderId="7" xfId="0" applyFont="1" applyFill="1" applyBorder="1"/>
    <xf numFmtId="44" fontId="0" fillId="5" borderId="8" xfId="1" applyNumberFormat="1" applyFont="1" applyFill="1" applyBorder="1"/>
    <xf numFmtId="44" fontId="0" fillId="3" borderId="8" xfId="1" applyNumberFormat="1" applyFont="1" applyFill="1" applyBorder="1"/>
    <xf numFmtId="44" fontId="0" fillId="5" borderId="9" xfId="1" applyNumberFormat="1" applyFont="1" applyFill="1" applyBorder="1"/>
    <xf numFmtId="0" fontId="2" fillId="2" borderId="4" xfId="0" applyFont="1" applyFill="1" applyBorder="1" applyAlignment="1">
      <alignment horizontal="left"/>
    </xf>
    <xf numFmtId="0" fontId="3" fillId="4" borderId="5" xfId="0" applyFont="1" applyFill="1" applyBorder="1"/>
    <xf numFmtId="44" fontId="0" fillId="0" borderId="0" xfId="0" applyNumberFormat="1"/>
    <xf numFmtId="0" fontId="4" fillId="3" borderId="10" xfId="0" applyFont="1" applyFill="1" applyBorder="1" applyAlignment="1">
      <alignment horizontal="center"/>
    </xf>
    <xf numFmtId="44" fontId="0" fillId="3" borderId="11" xfId="1" applyNumberFormat="1" applyFont="1" applyFill="1" applyBorder="1" applyAlignment="1">
      <alignment horizontal="center"/>
    </xf>
    <xf numFmtId="44" fontId="0" fillId="0" borderId="0" xfId="0" applyNumberFormat="1" applyBorder="1"/>
  </cellXfs>
  <cellStyles count="2">
    <cellStyle name="Moeda" xfId="1" builtinId="4"/>
    <cellStyle name="Normal" xfId="0" builtinId="0"/>
  </cellStyles>
  <dxfs count="42">
    <dxf>
      <numFmt numFmtId="34" formatCode="_-&quot;R$&quot;\ * #,##0.00_-;\-&quot;R$&quot;\ * #,##0.00_-;_-&quot;R$&quot;\ 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4" tint="0.39997558519241921"/>
        </top>
        <bottom/>
      </border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E5A63A-05A6-4AB0-BBCE-24DB7FABBB62}" name="realizado" displayName="realizado" ref="A1:N52" totalsRowShown="0" dataDxfId="41" dataCellStyle="Moeda">
  <autoFilter ref="A1:N52" xr:uid="{BAD9BAE1-E2B4-46C4-87B5-33C9BEA142B7}"/>
  <tableColumns count="14">
    <tableColumn id="1" xr3:uid="{BA5E7916-20DE-4C47-8DEC-1888428C6641}" name="codigo cliente"/>
    <tableColumn id="2" xr3:uid="{CA7EE923-CAEF-42B2-8DA6-EB8FF9DF9660}" name="jan" dataDxfId="40" dataCellStyle="Moeda"/>
    <tableColumn id="3" xr3:uid="{55B9C95D-FBC1-4A1F-91E3-73E3CB965D28}" name="fev" dataDxfId="39" dataCellStyle="Moeda"/>
    <tableColumn id="4" xr3:uid="{A7CE2863-26FF-494D-BB4B-5F22652D5159}" name="mar" dataDxfId="38" dataCellStyle="Moeda"/>
    <tableColumn id="5" xr3:uid="{0AEA8418-6412-403D-949D-B5B2693F740D}" name="abr" dataDxfId="37" dataCellStyle="Moeda"/>
    <tableColumn id="6" xr3:uid="{235B9E68-1BEA-49FD-8096-8897BFEA1F70}" name="mai" dataDxfId="36" dataCellStyle="Moeda"/>
    <tableColumn id="7" xr3:uid="{7B007558-E5E3-40BD-B597-1C81B5428FF3}" name="jun" dataDxfId="35" dataCellStyle="Moeda"/>
    <tableColumn id="8" xr3:uid="{F7231321-85CE-4DD8-A787-68057D33667B}" name="jul" dataDxfId="34" dataCellStyle="Moeda"/>
    <tableColumn id="9" xr3:uid="{5510B11D-85A6-45DB-947C-FF571A9F3010}" name="ago" dataDxfId="33" dataCellStyle="Moeda"/>
    <tableColumn id="10" xr3:uid="{76ECE5A4-8995-4863-932E-B69D550BBADC}" name="set" dataDxfId="32" dataCellStyle="Moeda"/>
    <tableColumn id="11" xr3:uid="{9ECE1F55-85D7-4131-A471-B21DB8639561}" name="out" dataDxfId="31" dataCellStyle="Moeda"/>
    <tableColumn id="12" xr3:uid="{077DB3FD-2306-4A21-AA78-DB93E28F93D9}" name="nov" dataDxfId="30" dataCellStyle="Moeda"/>
    <tableColumn id="13" xr3:uid="{0A515DBE-0635-4EFC-84B9-ADAD9C362B55}" name="dez" dataDxfId="29" dataCellStyle="Moeda"/>
    <tableColumn id="14" xr3:uid="{8FDBB39F-68C4-4375-B502-805B11AA34A2}" name="Total p cliente" dataDxfId="28" dataCellStyle="Moeda">
      <calculatedColumnFormula>SUM(realizado[[#This Row],[jan]:[dez]])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5BBEAE-28D5-4DF8-BEB2-A08A1B70DEB7}" name="Tabela5" displayName="Tabela5" ref="O1:O13" totalsRowShown="0">
  <autoFilter ref="O1:O13" xr:uid="{88837764-CEAC-4A0F-AC88-1486F0FFBBDC}"/>
  <tableColumns count="1">
    <tableColumn id="1" xr3:uid="{50304CC3-4A47-4989-954B-303D40C12645}" name="mês ba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2EDFA5-4BD2-4826-BA20-676EB23EEFDD}" name="planejado" displayName="planejado" ref="A1:N52" totalsRowShown="0" headerRowDxfId="27" dataDxfId="25" headerRowBorderDxfId="26" tableBorderDxfId="24" totalsRowBorderDxfId="23" dataCellStyle="Moeda">
  <autoFilter ref="A1:N52" xr:uid="{74681A4A-24C1-46E5-B54C-A0FEFD357C3C}"/>
  <tableColumns count="14">
    <tableColumn id="1" xr3:uid="{E549918B-91FD-465C-A837-34EB51FB23CF}" name="Cód.CLiente" dataDxfId="22"/>
    <tableColumn id="2" xr3:uid="{04497003-6314-4D8B-80A2-D5B5E3752787}" name="Jan" dataDxfId="21" dataCellStyle="Moeda"/>
    <tableColumn id="3" xr3:uid="{D0521C9E-04FC-4732-A38F-87AD555E420E}" name="Fev" dataDxfId="20" dataCellStyle="Moeda"/>
    <tableColumn id="4" xr3:uid="{F5978BBA-7110-4C85-975B-5714227BA31C}" name="Mar" dataDxfId="19" dataCellStyle="Moeda"/>
    <tableColumn id="5" xr3:uid="{40742731-A3A7-4D83-9FF0-FAF5CC18D50D}" name="Abr" dataDxfId="18" dataCellStyle="Moeda"/>
    <tableColumn id="6" xr3:uid="{8F0B76D8-00C4-4C8C-B96D-1E5DDAE6940B}" name="Mai" dataDxfId="17" dataCellStyle="Moeda"/>
    <tableColumn id="7" xr3:uid="{3B513693-41C5-418D-BE26-CC442B574E74}" name="Jun" dataDxfId="16" dataCellStyle="Moeda"/>
    <tableColumn id="8" xr3:uid="{F201A10E-BC76-446C-9C3A-95BBB74F0D5C}" name="Jul" dataDxfId="15" dataCellStyle="Moeda"/>
    <tableColumn id="9" xr3:uid="{95E7C8B9-3C65-43C5-85AE-2EE8CBA26521}" name="Ago" dataDxfId="14" dataCellStyle="Moeda"/>
    <tableColumn id="10" xr3:uid="{124D4BD8-035B-4F47-80C2-177D593A8AD0}" name="Set" dataDxfId="13" dataCellStyle="Moeda"/>
    <tableColumn id="11" xr3:uid="{A6757EC2-3F8F-470C-80E9-C157F67CF781}" name="Out" dataDxfId="12" dataCellStyle="Moeda"/>
    <tableColumn id="12" xr3:uid="{A33C47F1-D14E-4F84-A540-E008FC0C13C8}" name="Nov" dataDxfId="11" dataCellStyle="Moeda"/>
    <tableColumn id="13" xr3:uid="{77B63497-4871-488B-9B93-7C6EEB82EB3B}" name="Dez" dataDxfId="10" dataCellStyle="Moeda"/>
    <tableColumn id="14" xr3:uid="{1C14967F-6862-445A-80A8-4FB16F690205}" name="total por cliente" dataDxfId="9" dataCellStyle="Moeda">
      <calculatedColumnFormula>SUM(planejado[[#This Row],[Jan]:[Dez]])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E98A6E-B85F-49BF-849A-AA3D60E6D784}" name="Tabela3" displayName="Tabela3" ref="A1:D53" totalsRowCount="1" tableBorderDxfId="8">
  <autoFilter ref="A1:D52" xr:uid="{639F1309-BEE3-4D77-B315-EE85AC83575F}"/>
  <tableColumns count="4">
    <tableColumn id="1" xr3:uid="{C9E05DFA-DCDB-4342-93E9-8C9783DABE6D}" name="Cód.CLiente" dataDxfId="7" totalsRowDxfId="3"/>
    <tableColumn id="2" xr3:uid="{7F93FBF7-9F12-48D0-A49B-09ED8DC20559}" name="TotalREALIZADO" totalsRowFunction="custom" dataDxfId="6" totalsRowDxfId="2" dataCellStyle="Moeda" totalsRowCellStyle="Moeda">
      <calculatedColumnFormula>SUM(realizado[[#This Row],[jan]:[dez]])</calculatedColumnFormula>
      <totalsRowFormula>SUM(Tabela3[TotalREALIZADO])</totalsRowFormula>
    </tableColumn>
    <tableColumn id="3" xr3:uid="{BF311D28-F96E-4D1E-981C-07C70C56E303}" name="total PLANEJADO" totalsRowFunction="custom" dataDxfId="5" totalsRowDxfId="1" dataCellStyle="Moeda" totalsRowCellStyle="Moeda">
      <calculatedColumnFormula>SUM(planejado[[#This Row],[Jan]:[Dez]])</calculatedColumnFormula>
      <totalsRowFormula>SUM(Tabela3[total PLANEJADO])</totalsRowFormula>
    </tableColumn>
    <tableColumn id="4" xr3:uid="{87CD8650-97E4-49B8-A830-7B1F93211E4A}" name="Coluna1" dataDxfId="4" totalsRowDxfId="0">
      <calculatedColumnFormula>B52-C52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0269-CAE9-4129-9548-2F5921D97591}">
  <dimension ref="A1:O52"/>
  <sheetViews>
    <sheetView topLeftCell="A17" zoomScaleNormal="100" workbookViewId="0">
      <selection activeCell="N1" sqref="N1:N52"/>
    </sheetView>
  </sheetViews>
  <sheetFormatPr defaultColWidth="13.7109375" defaultRowHeight="15" x14ac:dyDescent="0.25"/>
  <cols>
    <col min="1" max="1" width="14.5703125" customWidth="1"/>
    <col min="2" max="12" width="15" bestFit="1" customWidth="1"/>
    <col min="13" max="13" width="13.85546875" bestFit="1" customWidth="1"/>
    <col min="14" max="14" width="17" customWidth="1"/>
  </cols>
  <sheetData>
    <row r="1" spans="1:15" x14ac:dyDescent="0.25">
      <c r="A1" t="s">
        <v>12</v>
      </c>
      <c r="B1" t="s">
        <v>23</v>
      </c>
      <c r="C1" t="s">
        <v>24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22</v>
      </c>
      <c r="J1" t="s">
        <v>18</v>
      </c>
      <c r="K1" t="s">
        <v>19</v>
      </c>
      <c r="L1" t="s">
        <v>20</v>
      </c>
      <c r="M1" t="s">
        <v>21</v>
      </c>
      <c r="N1" t="s">
        <v>27</v>
      </c>
      <c r="O1" t="s">
        <v>26</v>
      </c>
    </row>
    <row r="2" spans="1:15" x14ac:dyDescent="0.25">
      <c r="A2">
        <v>2301</v>
      </c>
      <c r="B2" s="3">
        <v>21497.200000000001</v>
      </c>
      <c r="C2" s="3">
        <v>35229.46</v>
      </c>
      <c r="D2" s="3">
        <v>61878.400000000001</v>
      </c>
      <c r="E2" s="3">
        <v>51928.800000000003</v>
      </c>
      <c r="F2" s="3">
        <v>64407.199999999997</v>
      </c>
      <c r="G2" s="3">
        <v>64339.32</v>
      </c>
      <c r="H2" s="3">
        <v>47395.21</v>
      </c>
      <c r="I2" s="3">
        <v>73030.289999999994</v>
      </c>
      <c r="J2" s="3">
        <v>79848</v>
      </c>
      <c r="K2" s="3">
        <v>89396.800000000003</v>
      </c>
      <c r="L2" s="3">
        <v>85662.399999999994</v>
      </c>
      <c r="M2" s="3">
        <v>18568</v>
      </c>
      <c r="N2" s="3">
        <f>SUM(realizado[[#This Row],[jan]:[dez]])</f>
        <v>693181.08000000007</v>
      </c>
      <c r="O2" t="s">
        <v>23</v>
      </c>
    </row>
    <row r="3" spans="1:15" x14ac:dyDescent="0.25">
      <c r="A3">
        <v>2302</v>
      </c>
      <c r="B3" s="3">
        <v>42767.6</v>
      </c>
      <c r="C3" s="3">
        <v>31568.400000000001</v>
      </c>
      <c r="D3" s="3">
        <v>39199.19</v>
      </c>
      <c r="E3" s="3">
        <v>28524.98</v>
      </c>
      <c r="F3" s="3">
        <v>35999.379999999997</v>
      </c>
      <c r="G3" s="3">
        <v>37223.760000000002</v>
      </c>
      <c r="H3" s="3">
        <v>28586.400000000001</v>
      </c>
      <c r="I3" s="3">
        <v>25138.799999999999</v>
      </c>
      <c r="J3" s="3">
        <v>39119.199999999997</v>
      </c>
      <c r="K3" s="3">
        <v>36422.639999999999</v>
      </c>
      <c r="L3" s="3">
        <v>46464.4</v>
      </c>
      <c r="M3" s="3">
        <v>13360</v>
      </c>
      <c r="N3" s="3">
        <f>SUM(realizado[[#This Row],[jan]:[dez]])</f>
        <v>404374.75000000006</v>
      </c>
      <c r="O3" t="s">
        <v>24</v>
      </c>
    </row>
    <row r="4" spans="1:15" x14ac:dyDescent="0.25">
      <c r="A4">
        <v>2303</v>
      </c>
      <c r="B4" s="3">
        <v>0</v>
      </c>
      <c r="C4" s="3">
        <v>2695.22</v>
      </c>
      <c r="D4" s="3">
        <v>28769.67</v>
      </c>
      <c r="E4" s="3">
        <v>30536.06</v>
      </c>
      <c r="F4" s="3">
        <v>27943.8</v>
      </c>
      <c r="G4" s="3">
        <v>22200.25</v>
      </c>
      <c r="H4" s="3">
        <v>32679.58</v>
      </c>
      <c r="I4" s="3">
        <v>24755.42</v>
      </c>
      <c r="J4" s="3">
        <v>31452.71</v>
      </c>
      <c r="K4" s="3">
        <v>37543.35</v>
      </c>
      <c r="L4" s="3">
        <v>35271.760000000002</v>
      </c>
      <c r="M4" s="3">
        <v>8100.11</v>
      </c>
      <c r="N4" s="3">
        <f>SUM(realizado[[#This Row],[jan]:[dez]])</f>
        <v>281947.93</v>
      </c>
      <c r="O4" t="s">
        <v>13</v>
      </c>
    </row>
    <row r="5" spans="1:15" x14ac:dyDescent="0.25">
      <c r="A5">
        <v>2304</v>
      </c>
      <c r="B5" s="3">
        <v>0</v>
      </c>
      <c r="C5" s="3">
        <v>0</v>
      </c>
      <c r="D5" s="3">
        <v>49583.360000000001</v>
      </c>
      <c r="E5" s="3">
        <v>46358.05</v>
      </c>
      <c r="F5" s="3">
        <v>63028.42</v>
      </c>
      <c r="G5" s="3">
        <v>39582.480000000003</v>
      </c>
      <c r="H5" s="3">
        <v>60164.17</v>
      </c>
      <c r="I5" s="3">
        <v>71599.72</v>
      </c>
      <c r="J5" s="3">
        <v>82554.05</v>
      </c>
      <c r="K5" s="3">
        <v>98713.279999999999</v>
      </c>
      <c r="L5" s="3">
        <v>87765.16</v>
      </c>
      <c r="M5" s="3">
        <v>20329.509999999998</v>
      </c>
      <c r="N5" s="3">
        <f>SUM(realizado[[#This Row],[jan]:[dez]])</f>
        <v>619678.20000000007</v>
      </c>
      <c r="O5" t="s">
        <v>14</v>
      </c>
    </row>
    <row r="6" spans="1:15" x14ac:dyDescent="0.25">
      <c r="A6">
        <v>2305</v>
      </c>
      <c r="B6" s="3">
        <v>82934.75</v>
      </c>
      <c r="C6" s="3">
        <v>99087.650000000009</v>
      </c>
      <c r="D6" s="3">
        <v>129148.26</v>
      </c>
      <c r="E6" s="3">
        <v>89228.24</v>
      </c>
      <c r="F6" s="3">
        <v>119632.49</v>
      </c>
      <c r="G6" s="3">
        <v>82301.7</v>
      </c>
      <c r="H6" s="3">
        <v>118490.56</v>
      </c>
      <c r="I6" s="3">
        <v>124851.21</v>
      </c>
      <c r="J6" s="3">
        <v>146821.32999999999</v>
      </c>
      <c r="K6" s="3">
        <v>157301.35</v>
      </c>
      <c r="L6" s="3">
        <v>158776.57999999999</v>
      </c>
      <c r="M6" s="3">
        <v>39715.69</v>
      </c>
      <c r="N6" s="3">
        <f>SUM(realizado[[#This Row],[jan]:[dez]])</f>
        <v>1348289.8099999998</v>
      </c>
      <c r="O6" t="s">
        <v>15</v>
      </c>
    </row>
    <row r="7" spans="1:15" x14ac:dyDescent="0.25">
      <c r="A7">
        <v>2306</v>
      </c>
      <c r="B7" s="3">
        <v>26204.34</v>
      </c>
      <c r="C7" s="3">
        <v>62378.33</v>
      </c>
      <c r="D7" s="3">
        <v>57444.26</v>
      </c>
      <c r="E7" s="3">
        <v>58000.9</v>
      </c>
      <c r="F7" s="3">
        <v>70365.990000000005</v>
      </c>
      <c r="G7" s="3">
        <v>47902.2</v>
      </c>
      <c r="H7" s="3">
        <v>58704.28</v>
      </c>
      <c r="I7" s="3">
        <v>84452.22</v>
      </c>
      <c r="J7" s="3">
        <v>68221.06</v>
      </c>
      <c r="K7" s="3">
        <v>106493.05</v>
      </c>
      <c r="L7" s="3">
        <v>92671.25</v>
      </c>
      <c r="M7" s="3">
        <v>18985.66</v>
      </c>
      <c r="N7" s="3">
        <f>SUM(realizado[[#This Row],[jan]:[dez]])</f>
        <v>751823.54000000015</v>
      </c>
      <c r="O7" t="s">
        <v>16</v>
      </c>
    </row>
    <row r="8" spans="1:15" x14ac:dyDescent="0.25">
      <c r="A8">
        <v>2307</v>
      </c>
      <c r="B8" s="3">
        <v>36345.599999999999</v>
      </c>
      <c r="C8" s="3">
        <v>40529.599999999999</v>
      </c>
      <c r="D8" s="3">
        <v>61344</v>
      </c>
      <c r="E8" s="3">
        <v>57596.800000000003</v>
      </c>
      <c r="F8" s="3">
        <v>61855.360000000001</v>
      </c>
      <c r="G8" s="3">
        <v>71000</v>
      </c>
      <c r="H8" s="3">
        <v>58700.800000000003</v>
      </c>
      <c r="I8" s="3">
        <v>71999.199999999997</v>
      </c>
      <c r="J8" s="3">
        <v>81098.399999999994</v>
      </c>
      <c r="K8" s="3">
        <v>93511.6</v>
      </c>
      <c r="L8" s="3">
        <v>85443.68</v>
      </c>
      <c r="M8" s="3">
        <v>15336.8</v>
      </c>
      <c r="N8" s="3">
        <f>SUM(realizado[[#This Row],[jan]:[dez]])</f>
        <v>734761.84000000008</v>
      </c>
      <c r="O8" t="s">
        <v>17</v>
      </c>
    </row>
    <row r="9" spans="1:15" x14ac:dyDescent="0.25">
      <c r="A9">
        <v>2308</v>
      </c>
      <c r="B9" s="3">
        <v>33396.769999999997</v>
      </c>
      <c r="C9" s="3">
        <v>75795.320000000007</v>
      </c>
      <c r="D9" s="3">
        <v>85440.56</v>
      </c>
      <c r="E9" s="3">
        <v>70902.41</v>
      </c>
      <c r="F9" s="3">
        <v>77887.73</v>
      </c>
      <c r="G9" s="3">
        <v>67423.87</v>
      </c>
      <c r="H9" s="3">
        <v>63290.64</v>
      </c>
      <c r="I9" s="3">
        <v>101589.91</v>
      </c>
      <c r="J9" s="3">
        <v>95743.42</v>
      </c>
      <c r="K9" s="3">
        <v>110153.01</v>
      </c>
      <c r="L9" s="3">
        <v>117973.08</v>
      </c>
      <c r="M9" s="3">
        <v>21927.78</v>
      </c>
      <c r="N9" s="3">
        <f>SUM(realizado[[#This Row],[jan]:[dez]])</f>
        <v>921524.5</v>
      </c>
      <c r="O9" t="s">
        <v>22</v>
      </c>
    </row>
    <row r="10" spans="1:15" x14ac:dyDescent="0.25">
      <c r="A10">
        <v>2309</v>
      </c>
      <c r="B10" s="3">
        <v>103968</v>
      </c>
      <c r="C10" s="3">
        <v>77976</v>
      </c>
      <c r="D10" s="3">
        <v>69736</v>
      </c>
      <c r="E10" s="3">
        <v>92568</v>
      </c>
      <c r="F10" s="3">
        <v>122104</v>
      </c>
      <c r="G10" s="3">
        <v>184319.01</v>
      </c>
      <c r="H10" s="3">
        <v>191318.24</v>
      </c>
      <c r="I10" s="3">
        <v>202038.85</v>
      </c>
      <c r="J10" s="3">
        <v>235623.29</v>
      </c>
      <c r="K10" s="3">
        <v>268053.17</v>
      </c>
      <c r="L10" s="3">
        <v>285738.31</v>
      </c>
      <c r="M10" s="3">
        <v>54032.44</v>
      </c>
      <c r="N10" s="3">
        <f>SUM(realizado[[#This Row],[jan]:[dez]])</f>
        <v>1887475.3099999998</v>
      </c>
      <c r="O10" t="s">
        <v>18</v>
      </c>
    </row>
    <row r="11" spans="1:15" x14ac:dyDescent="0.25">
      <c r="A11">
        <v>2310</v>
      </c>
      <c r="B11" s="3">
        <v>37446.400000000001</v>
      </c>
      <c r="C11" s="3">
        <v>24546</v>
      </c>
      <c r="D11" s="3">
        <v>26700.799999999999</v>
      </c>
      <c r="E11" s="3">
        <v>22748</v>
      </c>
      <c r="F11" s="3">
        <v>24398.400000000001</v>
      </c>
      <c r="G11" s="3">
        <v>82285.740000000005</v>
      </c>
      <c r="H11" s="3">
        <v>118418.48</v>
      </c>
      <c r="I11" s="3">
        <v>124009.14</v>
      </c>
      <c r="J11" s="3">
        <v>141393.49</v>
      </c>
      <c r="K11" s="3">
        <v>175091.7</v>
      </c>
      <c r="L11" s="3">
        <v>137378.18</v>
      </c>
      <c r="M11" s="3">
        <v>33851.800000000003</v>
      </c>
      <c r="N11" s="3">
        <f>SUM(realizado[[#This Row],[jan]:[dez]])</f>
        <v>948268.12999999989</v>
      </c>
      <c r="O11" t="s">
        <v>19</v>
      </c>
    </row>
    <row r="12" spans="1:15" x14ac:dyDescent="0.25">
      <c r="A12">
        <v>2311</v>
      </c>
      <c r="B12" s="3">
        <v>87767.61</v>
      </c>
      <c r="C12" s="3">
        <v>292908.46000000002</v>
      </c>
      <c r="D12" s="3">
        <v>152401.63</v>
      </c>
      <c r="E12" s="3">
        <v>117651.59</v>
      </c>
      <c r="F12" s="3">
        <v>185823.35</v>
      </c>
      <c r="G12" s="3">
        <v>121168.66</v>
      </c>
      <c r="H12" s="3">
        <v>155715.1</v>
      </c>
      <c r="I12" s="3">
        <v>162234.16</v>
      </c>
      <c r="J12" s="3">
        <v>171742.4</v>
      </c>
      <c r="K12" s="3">
        <v>193361.44</v>
      </c>
      <c r="L12" s="3">
        <v>175984.58</v>
      </c>
      <c r="M12" s="3">
        <v>47794.61</v>
      </c>
      <c r="N12" s="3">
        <f>SUM(realizado[[#This Row],[jan]:[dez]])</f>
        <v>1864553.5899999999</v>
      </c>
      <c r="O12" t="s">
        <v>20</v>
      </c>
    </row>
    <row r="13" spans="1:15" x14ac:dyDescent="0.25">
      <c r="A13">
        <v>2312</v>
      </c>
      <c r="B13" s="3">
        <v>105352</v>
      </c>
      <c r="C13" s="3">
        <v>84675.02</v>
      </c>
      <c r="D13" s="3">
        <v>220024.57</v>
      </c>
      <c r="E13" s="3">
        <v>183006.93</v>
      </c>
      <c r="F13" s="3">
        <v>120494.39999999999</v>
      </c>
      <c r="G13" s="3">
        <v>124016.17</v>
      </c>
      <c r="H13" s="3">
        <v>106252.8</v>
      </c>
      <c r="I13" s="3">
        <v>144542.10999999999</v>
      </c>
      <c r="J13" s="3">
        <v>172321.71</v>
      </c>
      <c r="K13" s="3">
        <v>175981.11</v>
      </c>
      <c r="L13" s="3">
        <v>186334.61</v>
      </c>
      <c r="M13" s="3">
        <v>34087.17</v>
      </c>
      <c r="N13" s="3">
        <f>SUM(realizado[[#This Row],[jan]:[dez]])</f>
        <v>1657088.5999999996</v>
      </c>
      <c r="O13" t="s">
        <v>21</v>
      </c>
    </row>
    <row r="14" spans="1:15" x14ac:dyDescent="0.25">
      <c r="A14">
        <v>2313</v>
      </c>
      <c r="B14" s="3">
        <v>720</v>
      </c>
      <c r="C14" s="3">
        <v>0</v>
      </c>
      <c r="D14" s="3">
        <v>1142.8599999999999</v>
      </c>
      <c r="E14" s="3">
        <v>0</v>
      </c>
      <c r="F14" s="3">
        <v>0</v>
      </c>
      <c r="G14" s="3">
        <v>3456.47</v>
      </c>
      <c r="H14" s="3">
        <v>2016</v>
      </c>
      <c r="I14" s="3">
        <v>0</v>
      </c>
      <c r="J14" s="3">
        <v>745.2</v>
      </c>
      <c r="K14" s="3">
        <v>1280</v>
      </c>
      <c r="L14" s="3">
        <v>0</v>
      </c>
      <c r="M14" s="3">
        <v>0</v>
      </c>
      <c r="N14" s="3">
        <f>SUM(realizado[[#This Row],[jan]:[dez]])</f>
        <v>9360.5299999999988</v>
      </c>
    </row>
    <row r="15" spans="1:15" x14ac:dyDescent="0.25">
      <c r="A15">
        <v>2314</v>
      </c>
      <c r="B15" s="3">
        <v>0</v>
      </c>
      <c r="C15" s="3">
        <v>15201.15</v>
      </c>
      <c r="D15" s="3">
        <v>633.6</v>
      </c>
      <c r="E15" s="3">
        <v>0</v>
      </c>
      <c r="F15" s="3">
        <v>5017.16</v>
      </c>
      <c r="G15" s="3">
        <v>0</v>
      </c>
      <c r="H15" s="3">
        <v>0</v>
      </c>
      <c r="I15" s="3">
        <v>1097.1500000000001</v>
      </c>
      <c r="J15" s="3">
        <v>2459.02</v>
      </c>
      <c r="K15" s="3">
        <v>720</v>
      </c>
      <c r="L15" s="3">
        <v>596.16</v>
      </c>
      <c r="M15" s="3">
        <v>0</v>
      </c>
      <c r="N15" s="3">
        <f>SUM(realizado[[#This Row],[jan]:[dez]])</f>
        <v>25724.240000000002</v>
      </c>
    </row>
    <row r="16" spans="1:15" x14ac:dyDescent="0.25">
      <c r="A16">
        <v>2315</v>
      </c>
      <c r="B16" s="3">
        <v>0</v>
      </c>
      <c r="C16" s="3">
        <v>658.29</v>
      </c>
      <c r="D16" s="3">
        <v>73197.259999999995</v>
      </c>
      <c r="E16" s="3">
        <v>85462.09</v>
      </c>
      <c r="F16" s="3">
        <v>105304.03</v>
      </c>
      <c r="G16" s="3">
        <v>79471.41</v>
      </c>
      <c r="H16" s="3">
        <v>89244.34</v>
      </c>
      <c r="I16" s="3">
        <v>113012.2</v>
      </c>
      <c r="J16" s="3">
        <v>133944.51</v>
      </c>
      <c r="K16" s="3">
        <v>138401.06</v>
      </c>
      <c r="L16" s="3">
        <v>131512.4</v>
      </c>
      <c r="M16" s="3">
        <v>37748.269999999997</v>
      </c>
      <c r="N16" s="3">
        <f>SUM(realizado[[#This Row],[jan]:[dez]])</f>
        <v>987955.86</v>
      </c>
    </row>
    <row r="17" spans="1:14" x14ac:dyDescent="0.25">
      <c r="A17">
        <v>2316</v>
      </c>
      <c r="B17" s="3">
        <v>174460</v>
      </c>
      <c r="C17" s="3">
        <v>65160</v>
      </c>
      <c r="D17" s="3">
        <v>53920</v>
      </c>
      <c r="E17" s="3">
        <v>95325.69</v>
      </c>
      <c r="F17" s="3">
        <v>131080.95999999999</v>
      </c>
      <c r="G17" s="3">
        <v>112098.24000000001</v>
      </c>
      <c r="H17" s="3">
        <v>112343.88</v>
      </c>
      <c r="I17" s="3">
        <v>165797.51999999999</v>
      </c>
      <c r="J17" s="3">
        <v>182832.81</v>
      </c>
      <c r="K17" s="3">
        <v>186361.56</v>
      </c>
      <c r="L17" s="3">
        <v>203840.23</v>
      </c>
      <c r="M17" s="3">
        <v>35488.019999999997</v>
      </c>
      <c r="N17" s="3">
        <f>SUM(realizado[[#This Row],[jan]:[dez]])</f>
        <v>1518708.9100000001</v>
      </c>
    </row>
    <row r="18" spans="1:14" x14ac:dyDescent="0.25">
      <c r="A18">
        <v>2317</v>
      </c>
      <c r="B18" s="3">
        <v>1005.72</v>
      </c>
      <c r="C18" s="3">
        <v>1759.55</v>
      </c>
      <c r="D18" s="3">
        <v>0</v>
      </c>
      <c r="E18" s="3">
        <v>0</v>
      </c>
      <c r="F18" s="3">
        <v>0</v>
      </c>
      <c r="G18" s="3">
        <v>1051.43</v>
      </c>
      <c r="H18" s="3">
        <v>1673.51</v>
      </c>
      <c r="I18" s="3">
        <v>1142.8599999999999</v>
      </c>
      <c r="J18" s="3">
        <v>0</v>
      </c>
      <c r="K18" s="3">
        <v>3942.4</v>
      </c>
      <c r="L18" s="3">
        <v>1280</v>
      </c>
      <c r="M18" s="3">
        <v>1280</v>
      </c>
      <c r="N18" s="3">
        <f>SUM(realizado[[#This Row],[jan]:[dez]])</f>
        <v>13135.47</v>
      </c>
    </row>
    <row r="19" spans="1:14" x14ac:dyDescent="0.25">
      <c r="A19">
        <v>2318</v>
      </c>
      <c r="B19" s="3">
        <v>51280.89</v>
      </c>
      <c r="C19" s="3">
        <v>101010.13</v>
      </c>
      <c r="D19" s="3">
        <v>124312.9</v>
      </c>
      <c r="E19" s="3">
        <v>86215.52</v>
      </c>
      <c r="F19" s="3">
        <v>111563.95</v>
      </c>
      <c r="G19" s="3">
        <v>83613.11</v>
      </c>
      <c r="H19" s="3">
        <v>95243.1</v>
      </c>
      <c r="I19" s="3">
        <v>130270.97</v>
      </c>
      <c r="J19" s="3">
        <v>136664.98000000001</v>
      </c>
      <c r="K19" s="3">
        <v>159357.79</v>
      </c>
      <c r="L19" s="3">
        <v>136430.39000000001</v>
      </c>
      <c r="M19" s="3">
        <v>31172.99</v>
      </c>
      <c r="N19" s="3">
        <f>SUM(realizado[[#This Row],[jan]:[dez]])</f>
        <v>1247136.72</v>
      </c>
    </row>
    <row r="20" spans="1:14" x14ac:dyDescent="0.25">
      <c r="A20">
        <v>2319</v>
      </c>
      <c r="B20" s="3">
        <v>0</v>
      </c>
      <c r="C20" s="3">
        <v>8514.7000000000007</v>
      </c>
      <c r="D20" s="3">
        <v>86593.09</v>
      </c>
      <c r="E20" s="3">
        <v>66824.5</v>
      </c>
      <c r="F20" s="3">
        <v>83858.58</v>
      </c>
      <c r="G20" s="3">
        <v>54253.81</v>
      </c>
      <c r="H20" s="3">
        <v>88443.88</v>
      </c>
      <c r="I20" s="3">
        <v>83085.350000000006</v>
      </c>
      <c r="J20" s="3">
        <v>118298.89</v>
      </c>
      <c r="K20" s="3">
        <v>125818.67</v>
      </c>
      <c r="L20" s="3">
        <v>108182.48</v>
      </c>
      <c r="M20" s="3">
        <v>26031.200000000001</v>
      </c>
      <c r="N20" s="3">
        <f>SUM(realizado[[#This Row],[jan]:[dez]])</f>
        <v>849905.15</v>
      </c>
    </row>
    <row r="21" spans="1:14" x14ac:dyDescent="0.25">
      <c r="A21">
        <v>2320</v>
      </c>
      <c r="B21" s="3">
        <v>0</v>
      </c>
      <c r="C21" s="3">
        <v>1626.53</v>
      </c>
      <c r="D21" s="3">
        <v>2203.4499999999998</v>
      </c>
      <c r="E21" s="3">
        <v>0</v>
      </c>
      <c r="F21" s="3">
        <v>0</v>
      </c>
      <c r="G21" s="3">
        <v>1676.81</v>
      </c>
      <c r="H21" s="3">
        <v>1677.73</v>
      </c>
      <c r="I21" s="3">
        <v>301.72000000000003</v>
      </c>
      <c r="J21" s="3">
        <v>1600.01</v>
      </c>
      <c r="K21" s="3">
        <v>603.44000000000005</v>
      </c>
      <c r="L21" s="3">
        <v>1005.72</v>
      </c>
      <c r="M21" s="3">
        <v>342.86</v>
      </c>
      <c r="N21" s="3">
        <f>SUM(realizado[[#This Row],[jan]:[dez]])</f>
        <v>11038.269999999999</v>
      </c>
    </row>
    <row r="22" spans="1:14" x14ac:dyDescent="0.25">
      <c r="A22">
        <v>2321</v>
      </c>
      <c r="B22" s="3">
        <v>0</v>
      </c>
      <c r="C22" s="3">
        <v>2578.3000000000002</v>
      </c>
      <c r="D22" s="3">
        <v>914.29</v>
      </c>
      <c r="E22" s="3">
        <v>0</v>
      </c>
      <c r="F22" s="3">
        <v>308.58</v>
      </c>
      <c r="G22" s="3">
        <v>3748.59</v>
      </c>
      <c r="H22" s="3">
        <v>1867.45</v>
      </c>
      <c r="I22" s="3">
        <v>0</v>
      </c>
      <c r="J22" s="3">
        <v>658.29</v>
      </c>
      <c r="K22" s="3">
        <v>1307.44</v>
      </c>
      <c r="L22" s="3">
        <v>0</v>
      </c>
      <c r="M22" s="3">
        <v>342.86</v>
      </c>
      <c r="N22" s="3">
        <f>SUM(realizado[[#This Row],[jan]:[dez]])</f>
        <v>11725.800000000001</v>
      </c>
    </row>
    <row r="23" spans="1:14" x14ac:dyDescent="0.25">
      <c r="A23">
        <v>2322</v>
      </c>
      <c r="B23" s="3">
        <v>0</v>
      </c>
      <c r="C23" s="3">
        <v>0</v>
      </c>
      <c r="D23" s="3">
        <v>71574.720000000001</v>
      </c>
      <c r="E23" s="3">
        <v>66652.509999999995</v>
      </c>
      <c r="F23" s="3">
        <v>87329.88</v>
      </c>
      <c r="G23" s="3">
        <v>60898.74</v>
      </c>
      <c r="H23" s="3">
        <v>93250.51</v>
      </c>
      <c r="I23" s="3">
        <v>95487.25</v>
      </c>
      <c r="J23" s="3">
        <v>117781.73</v>
      </c>
      <c r="K23" s="3">
        <v>126177.06</v>
      </c>
      <c r="L23" s="3">
        <v>124430.1</v>
      </c>
      <c r="M23" s="3">
        <v>26613.71</v>
      </c>
      <c r="N23" s="3">
        <f>SUM(realizado[[#This Row],[jan]:[dez]])</f>
        <v>870196.20999999985</v>
      </c>
    </row>
    <row r="24" spans="1:14" x14ac:dyDescent="0.25">
      <c r="A24">
        <v>2323</v>
      </c>
      <c r="B24" s="3">
        <v>0</v>
      </c>
      <c r="C24" s="3">
        <v>1400.01</v>
      </c>
      <c r="D24" s="3">
        <v>1051.43</v>
      </c>
      <c r="E24" s="3">
        <v>0</v>
      </c>
      <c r="F24" s="3">
        <v>720.01</v>
      </c>
      <c r="G24" s="3">
        <v>329.15</v>
      </c>
      <c r="H24" s="3">
        <v>1005.72</v>
      </c>
      <c r="I24" s="3">
        <v>0</v>
      </c>
      <c r="J24" s="3">
        <v>1308.58</v>
      </c>
      <c r="K24" s="3">
        <v>1586.3</v>
      </c>
      <c r="L24" s="3">
        <v>0</v>
      </c>
      <c r="M24" s="3">
        <v>377.15</v>
      </c>
      <c r="N24" s="3">
        <f>SUM(realizado[[#This Row],[jan]:[dez]])</f>
        <v>7778.3499999999995</v>
      </c>
    </row>
    <row r="25" spans="1:14" x14ac:dyDescent="0.25">
      <c r="A25">
        <v>2324</v>
      </c>
      <c r="B25" s="3">
        <v>50372.46</v>
      </c>
      <c r="C25" s="3">
        <v>47400.01</v>
      </c>
      <c r="D25" s="3">
        <v>53568.800000000003</v>
      </c>
      <c r="E25" s="3">
        <v>51250.75</v>
      </c>
      <c r="F25" s="3">
        <v>63822.06</v>
      </c>
      <c r="G25" s="3">
        <v>57036.7</v>
      </c>
      <c r="H25" s="3">
        <v>67553.740000000005</v>
      </c>
      <c r="I25" s="3">
        <v>57851.67</v>
      </c>
      <c r="J25" s="3">
        <v>76345.960000000006</v>
      </c>
      <c r="K25" s="3">
        <v>91340.800000000003</v>
      </c>
      <c r="L25" s="3">
        <v>73203.210000000006</v>
      </c>
      <c r="M25" s="3">
        <v>17985.73</v>
      </c>
      <c r="N25" s="3">
        <f>SUM(realizado[[#This Row],[jan]:[dez]])</f>
        <v>707731.89</v>
      </c>
    </row>
    <row r="26" spans="1:14" x14ac:dyDescent="0.25">
      <c r="A26">
        <v>2325</v>
      </c>
      <c r="B26" s="3">
        <v>0</v>
      </c>
      <c r="C26" s="3">
        <v>1554.29</v>
      </c>
      <c r="D26" s="3">
        <v>0</v>
      </c>
      <c r="E26" s="3">
        <v>0</v>
      </c>
      <c r="F26" s="3">
        <v>1474.3</v>
      </c>
      <c r="G26" s="3">
        <v>1491.44</v>
      </c>
      <c r="H26" s="3">
        <v>1400.01</v>
      </c>
      <c r="I26" s="3">
        <v>914.29</v>
      </c>
      <c r="J26" s="3">
        <v>1554.29</v>
      </c>
      <c r="K26" s="3">
        <v>0</v>
      </c>
      <c r="L26" s="3">
        <v>411.43</v>
      </c>
      <c r="M26" s="3">
        <v>0</v>
      </c>
      <c r="N26" s="3">
        <f>SUM(realizado[[#This Row],[jan]:[dez]])</f>
        <v>8800.0500000000011</v>
      </c>
    </row>
    <row r="27" spans="1:14" x14ac:dyDescent="0.25">
      <c r="A27">
        <v>2326</v>
      </c>
      <c r="B27" s="3">
        <v>42055.62</v>
      </c>
      <c r="C27" s="3">
        <v>87252.73</v>
      </c>
      <c r="D27" s="3">
        <v>114206.08</v>
      </c>
      <c r="E27" s="3">
        <v>73612.63</v>
      </c>
      <c r="F27" s="3">
        <v>91624.86</v>
      </c>
      <c r="G27" s="3">
        <v>119758.98</v>
      </c>
      <c r="H27" s="3">
        <v>133117.97</v>
      </c>
      <c r="I27" s="3">
        <v>166901.21</v>
      </c>
      <c r="J27" s="3">
        <v>175456.8</v>
      </c>
      <c r="K27" s="3">
        <v>212075.98</v>
      </c>
      <c r="L27" s="3">
        <v>225572.68</v>
      </c>
      <c r="M27" s="3">
        <v>51805.45</v>
      </c>
      <c r="N27" s="3">
        <f>SUM(realizado[[#This Row],[jan]:[dez]])</f>
        <v>1493440.9899999998</v>
      </c>
    </row>
    <row r="28" spans="1:14" x14ac:dyDescent="0.25">
      <c r="A28">
        <v>2327</v>
      </c>
      <c r="B28" s="3">
        <v>914.29</v>
      </c>
      <c r="C28" s="3">
        <v>1165.73</v>
      </c>
      <c r="D28" s="3">
        <v>52940.12</v>
      </c>
      <c r="E28" s="3">
        <v>56231.199999999997</v>
      </c>
      <c r="F28" s="3">
        <v>70600.800000000003</v>
      </c>
      <c r="G28" s="3">
        <v>76956.62</v>
      </c>
      <c r="H28" s="3">
        <v>38314.980000000003</v>
      </c>
      <c r="I28" s="3">
        <v>74536.350000000006</v>
      </c>
      <c r="J28" s="3">
        <v>89750.3</v>
      </c>
      <c r="K28" s="3">
        <v>74688</v>
      </c>
      <c r="L28" s="3">
        <v>87394.42</v>
      </c>
      <c r="M28" s="3">
        <v>17051.439999999999</v>
      </c>
      <c r="N28" s="3">
        <f>SUM(realizado[[#This Row],[jan]:[dez]])</f>
        <v>640544.24999999988</v>
      </c>
    </row>
    <row r="29" spans="1:14" x14ac:dyDescent="0.25">
      <c r="A29">
        <v>2328</v>
      </c>
      <c r="B29" s="3">
        <v>40546.660000000003</v>
      </c>
      <c r="C29" s="3">
        <v>90850.240000000005</v>
      </c>
      <c r="D29" s="3">
        <v>135254.19</v>
      </c>
      <c r="E29" s="3">
        <v>100380.26</v>
      </c>
      <c r="F29" s="3">
        <v>128084.65</v>
      </c>
      <c r="G29" s="3">
        <v>104272.53</v>
      </c>
      <c r="H29" s="3">
        <v>108204.27</v>
      </c>
      <c r="I29" s="3">
        <v>142450.03</v>
      </c>
      <c r="J29" s="3">
        <v>150935.78</v>
      </c>
      <c r="K29" s="3">
        <v>189862.72</v>
      </c>
      <c r="L29" s="3">
        <v>177127.59</v>
      </c>
      <c r="M29" s="3">
        <v>33162.559999999998</v>
      </c>
      <c r="N29" s="3">
        <f>SUM(realizado[[#This Row],[jan]:[dez]])</f>
        <v>1401131.4800000002</v>
      </c>
    </row>
    <row r="30" spans="1:14" x14ac:dyDescent="0.25">
      <c r="A30">
        <v>2329</v>
      </c>
      <c r="B30" s="3">
        <v>26292</v>
      </c>
      <c r="C30" s="3">
        <v>26913.73</v>
      </c>
      <c r="D30" s="3">
        <v>25076</v>
      </c>
      <c r="E30" s="3">
        <v>25940</v>
      </c>
      <c r="F30" s="3">
        <v>28196</v>
      </c>
      <c r="G30" s="3">
        <v>27599.72</v>
      </c>
      <c r="H30" s="3">
        <v>25136.29</v>
      </c>
      <c r="I30" s="3">
        <v>28965.45</v>
      </c>
      <c r="J30" s="3">
        <v>25151.16</v>
      </c>
      <c r="K30" s="3">
        <v>36950</v>
      </c>
      <c r="L30" s="3">
        <v>30363.72</v>
      </c>
      <c r="M30" s="3">
        <v>8354.2900000000009</v>
      </c>
      <c r="N30" s="3">
        <f>SUM(realizado[[#This Row],[jan]:[dez]])</f>
        <v>314938.35999999993</v>
      </c>
    </row>
    <row r="31" spans="1:14" x14ac:dyDescent="0.25">
      <c r="A31">
        <v>2330</v>
      </c>
      <c r="B31" s="3">
        <v>11151.03</v>
      </c>
      <c r="C31" s="3">
        <v>28288.31</v>
      </c>
      <c r="D31" s="3">
        <v>35395.53</v>
      </c>
      <c r="E31" s="3">
        <v>31136.74</v>
      </c>
      <c r="F31" s="3">
        <v>26556.080000000002</v>
      </c>
      <c r="G31" s="3">
        <v>20871.84</v>
      </c>
      <c r="H31" s="3">
        <v>31531.4</v>
      </c>
      <c r="I31" s="3">
        <v>41776.85</v>
      </c>
      <c r="J31" s="3">
        <v>34853.230000000003</v>
      </c>
      <c r="K31" s="3">
        <v>44806.41</v>
      </c>
      <c r="L31" s="3">
        <v>32597.75</v>
      </c>
      <c r="M31" s="3">
        <v>7077.6900000000014</v>
      </c>
      <c r="N31" s="3">
        <f>SUM(realizado[[#This Row],[jan]:[dez]])</f>
        <v>346042.86000000004</v>
      </c>
    </row>
    <row r="32" spans="1:14" x14ac:dyDescent="0.25">
      <c r="A32">
        <v>2331</v>
      </c>
      <c r="B32" s="3">
        <v>35661.11</v>
      </c>
      <c r="C32" s="3">
        <v>90563.53</v>
      </c>
      <c r="D32" s="3">
        <v>125740.97</v>
      </c>
      <c r="E32" s="3">
        <v>93704.960000000006</v>
      </c>
      <c r="F32" s="3">
        <v>105291.9</v>
      </c>
      <c r="G32" s="3">
        <v>81481.89</v>
      </c>
      <c r="H32" s="3">
        <v>103482.53</v>
      </c>
      <c r="I32" s="3">
        <v>115837.85</v>
      </c>
      <c r="J32" s="3">
        <v>144568.04999999999</v>
      </c>
      <c r="K32" s="3">
        <v>157387.88</v>
      </c>
      <c r="L32" s="3">
        <v>120198.18</v>
      </c>
      <c r="M32" s="3">
        <v>37708.19</v>
      </c>
      <c r="N32" s="3">
        <f>SUM(realizado[[#This Row],[jan]:[dez]])</f>
        <v>1211627.0399999998</v>
      </c>
    </row>
    <row r="33" spans="1:14" x14ac:dyDescent="0.25">
      <c r="A33">
        <v>2332</v>
      </c>
      <c r="B33" s="3">
        <v>644.58000000000004</v>
      </c>
      <c r="C33" s="3">
        <v>7379.7</v>
      </c>
      <c r="D33" s="3">
        <v>1227.45</v>
      </c>
      <c r="E33" s="3">
        <v>0</v>
      </c>
      <c r="F33" s="3">
        <v>0</v>
      </c>
      <c r="G33" s="3">
        <v>0</v>
      </c>
      <c r="H33" s="3">
        <v>2697.16</v>
      </c>
      <c r="I33" s="3">
        <v>624.01</v>
      </c>
      <c r="J33" s="3">
        <v>2237.7399999999998</v>
      </c>
      <c r="K33" s="3">
        <v>1792.01</v>
      </c>
      <c r="L33" s="3">
        <v>0</v>
      </c>
      <c r="M33" s="3">
        <v>315.43</v>
      </c>
      <c r="N33" s="3">
        <f>SUM(realizado[[#This Row],[jan]:[dez]])</f>
        <v>16918.079999999998</v>
      </c>
    </row>
    <row r="34" spans="1:14" x14ac:dyDescent="0.25">
      <c r="A34">
        <v>2333</v>
      </c>
      <c r="B34" s="3">
        <v>0</v>
      </c>
      <c r="C34" s="3">
        <v>2304.0100000000002</v>
      </c>
      <c r="D34" s="3">
        <v>1325.72</v>
      </c>
      <c r="E34" s="3">
        <v>0</v>
      </c>
      <c r="F34" s="3">
        <v>0</v>
      </c>
      <c r="G34" s="3">
        <v>277.72000000000003</v>
      </c>
      <c r="H34" s="3">
        <v>1051.43</v>
      </c>
      <c r="I34" s="3">
        <v>0</v>
      </c>
      <c r="J34" s="3">
        <v>2334.87</v>
      </c>
      <c r="K34" s="3">
        <v>738.11</v>
      </c>
      <c r="L34" s="3">
        <v>0</v>
      </c>
      <c r="M34" s="3">
        <v>0</v>
      </c>
      <c r="N34" s="3">
        <f>SUM(realizado[[#This Row],[jan]:[dez]])</f>
        <v>8031.8600000000006</v>
      </c>
    </row>
    <row r="35" spans="1:14" x14ac:dyDescent="0.25">
      <c r="A35">
        <v>2334</v>
      </c>
      <c r="B35" s="3">
        <v>0</v>
      </c>
      <c r="C35" s="3">
        <v>0</v>
      </c>
      <c r="D35" s="3">
        <v>77795.94</v>
      </c>
      <c r="E35" s="3">
        <v>73696.98</v>
      </c>
      <c r="F35" s="3">
        <v>99226.559999999998</v>
      </c>
      <c r="G35" s="3">
        <v>60107.22</v>
      </c>
      <c r="H35" s="3">
        <v>77244.06</v>
      </c>
      <c r="I35" s="3">
        <v>113610.14</v>
      </c>
      <c r="J35" s="3">
        <v>116247.49</v>
      </c>
      <c r="K35" s="3">
        <v>108595.64</v>
      </c>
      <c r="L35" s="3">
        <v>126314.25</v>
      </c>
      <c r="M35" s="3">
        <v>27212.77</v>
      </c>
      <c r="N35" s="3">
        <f>SUM(realizado[[#This Row],[jan]:[dez]])</f>
        <v>880051.05</v>
      </c>
    </row>
    <row r="36" spans="1:14" x14ac:dyDescent="0.25">
      <c r="A36">
        <v>2335</v>
      </c>
      <c r="B36" s="3">
        <v>36451.730000000003</v>
      </c>
      <c r="C36" s="3">
        <v>77996.740000000005</v>
      </c>
      <c r="D36" s="3">
        <v>112122.02</v>
      </c>
      <c r="E36" s="3">
        <v>77596.05</v>
      </c>
      <c r="F36" s="3">
        <v>69289.52</v>
      </c>
      <c r="G36" s="3">
        <v>63744.83</v>
      </c>
      <c r="H36" s="3">
        <v>79520.19</v>
      </c>
      <c r="I36" s="3">
        <v>106968.84</v>
      </c>
      <c r="J36" s="3">
        <v>106831.3</v>
      </c>
      <c r="K36" s="3">
        <v>130907.91</v>
      </c>
      <c r="L36" s="3">
        <v>133514.65</v>
      </c>
      <c r="M36" s="3">
        <v>24463.54</v>
      </c>
      <c r="N36" s="3">
        <f>SUM(realizado[[#This Row],[jan]:[dez]])</f>
        <v>1019407.3200000002</v>
      </c>
    </row>
    <row r="37" spans="1:14" x14ac:dyDescent="0.25">
      <c r="A37">
        <v>2336</v>
      </c>
      <c r="B37" s="3">
        <v>0</v>
      </c>
      <c r="C37" s="3">
        <v>0</v>
      </c>
      <c r="D37" s="3">
        <v>0</v>
      </c>
      <c r="E37" s="3">
        <v>570.24</v>
      </c>
      <c r="F37" s="3">
        <v>0</v>
      </c>
      <c r="G37" s="3">
        <v>56384.4</v>
      </c>
      <c r="H37" s="3">
        <v>92292.040000000008</v>
      </c>
      <c r="I37" s="3">
        <v>100490.37</v>
      </c>
      <c r="J37" s="3">
        <v>102645.63</v>
      </c>
      <c r="K37" s="3">
        <v>106984.62</v>
      </c>
      <c r="L37" s="3">
        <v>113034.25</v>
      </c>
      <c r="M37" s="3">
        <v>24845.61</v>
      </c>
      <c r="N37" s="3">
        <f>SUM(realizado[[#This Row],[jan]:[dez]])</f>
        <v>597247.16</v>
      </c>
    </row>
    <row r="38" spans="1:14" x14ac:dyDescent="0.25">
      <c r="A38">
        <v>2337</v>
      </c>
      <c r="B38" s="3">
        <v>35904.699999999997</v>
      </c>
      <c r="C38" s="3">
        <v>79551.320000000007</v>
      </c>
      <c r="D38" s="3">
        <v>106027.33</v>
      </c>
      <c r="E38" s="3">
        <v>67862.2</v>
      </c>
      <c r="F38" s="3">
        <v>79658.84</v>
      </c>
      <c r="G38" s="3">
        <v>59706.97</v>
      </c>
      <c r="H38" s="3">
        <v>82634.83</v>
      </c>
      <c r="I38" s="3">
        <v>102868.22</v>
      </c>
      <c r="J38" s="3">
        <v>105159.27</v>
      </c>
      <c r="K38" s="3">
        <v>122035.38</v>
      </c>
      <c r="L38" s="3">
        <v>144424.48000000001</v>
      </c>
      <c r="M38" s="3">
        <v>21110.29</v>
      </c>
      <c r="N38" s="3">
        <f>SUM(realizado[[#This Row],[jan]:[dez]])</f>
        <v>1006943.8300000001</v>
      </c>
    </row>
    <row r="39" spans="1:14" x14ac:dyDescent="0.25">
      <c r="A39">
        <v>2338</v>
      </c>
      <c r="B39" s="3">
        <v>0</v>
      </c>
      <c r="C39" s="3">
        <v>0</v>
      </c>
      <c r="D39" s="3">
        <v>64189.91</v>
      </c>
      <c r="E39" s="3">
        <v>82151.47</v>
      </c>
      <c r="F39" s="3">
        <v>82984.259999999995</v>
      </c>
      <c r="G39" s="3">
        <v>64315.94</v>
      </c>
      <c r="H39" s="3">
        <v>66624.2</v>
      </c>
      <c r="I39" s="3">
        <v>88134.19</v>
      </c>
      <c r="J39" s="3">
        <v>96110.31</v>
      </c>
      <c r="K39" s="3">
        <v>123086.24</v>
      </c>
      <c r="L39" s="3">
        <v>123321.73</v>
      </c>
      <c r="M39" s="3">
        <v>28781.51</v>
      </c>
      <c r="N39" s="3">
        <f>SUM(realizado[[#This Row],[jan]:[dez]])</f>
        <v>819699.76</v>
      </c>
    </row>
    <row r="40" spans="1:14" x14ac:dyDescent="0.25">
      <c r="A40">
        <v>2339</v>
      </c>
      <c r="B40" s="3">
        <v>0</v>
      </c>
      <c r="C40" s="3">
        <v>1692</v>
      </c>
      <c r="D40" s="3">
        <v>0</v>
      </c>
      <c r="E40" s="3">
        <v>0</v>
      </c>
      <c r="F40" s="3">
        <v>3678.66</v>
      </c>
      <c r="G40" s="3">
        <v>2323</v>
      </c>
      <c r="H40" s="3">
        <v>4774.38</v>
      </c>
      <c r="I40" s="3">
        <v>2860</v>
      </c>
      <c r="J40" s="3">
        <v>1800</v>
      </c>
      <c r="K40" s="3">
        <v>792</v>
      </c>
      <c r="L40" s="3">
        <v>792</v>
      </c>
      <c r="M40" s="3">
        <v>0</v>
      </c>
      <c r="N40" s="3">
        <f>SUM(realizado[[#This Row],[jan]:[dez]])</f>
        <v>18712.04</v>
      </c>
    </row>
    <row r="41" spans="1:14" x14ac:dyDescent="0.25">
      <c r="A41">
        <v>2340</v>
      </c>
      <c r="B41" s="3">
        <v>0</v>
      </c>
      <c r="C41" s="3">
        <v>7519.72</v>
      </c>
      <c r="D41" s="3">
        <v>121409.43</v>
      </c>
      <c r="E41" s="3">
        <v>141670.38</v>
      </c>
      <c r="F41" s="3">
        <v>167269.41</v>
      </c>
      <c r="G41" s="3">
        <v>113750.69</v>
      </c>
      <c r="H41" s="3">
        <v>154594.16</v>
      </c>
      <c r="I41" s="3">
        <v>165604.75</v>
      </c>
      <c r="J41" s="3">
        <v>220037.14</v>
      </c>
      <c r="K41" s="3">
        <v>230543.62</v>
      </c>
      <c r="L41" s="3">
        <v>243803.07</v>
      </c>
      <c r="M41" s="3">
        <v>58756.07</v>
      </c>
      <c r="N41" s="3">
        <f>SUM(realizado[[#This Row],[jan]:[dez]])</f>
        <v>1624958.4400000004</v>
      </c>
    </row>
    <row r="42" spans="1:14" x14ac:dyDescent="0.25">
      <c r="A42">
        <v>2341</v>
      </c>
      <c r="B42" s="3">
        <v>0</v>
      </c>
      <c r="C42" s="3">
        <v>8609.44</v>
      </c>
      <c r="D42" s="3">
        <v>128276.67</v>
      </c>
      <c r="E42" s="3">
        <v>97660.46</v>
      </c>
      <c r="F42" s="3">
        <v>99068.08</v>
      </c>
      <c r="G42" s="3">
        <v>72743.98</v>
      </c>
      <c r="H42" s="3">
        <v>90756.69</v>
      </c>
      <c r="I42" s="3">
        <v>137468.79</v>
      </c>
      <c r="J42" s="3">
        <v>141297.96</v>
      </c>
      <c r="K42" s="3">
        <v>147076.73000000001</v>
      </c>
      <c r="L42" s="3">
        <v>161741.41</v>
      </c>
      <c r="M42" s="3">
        <v>37731.199999999997</v>
      </c>
      <c r="N42" s="3">
        <f>SUM(realizado[[#This Row],[jan]:[dez]])</f>
        <v>1122431.4099999999</v>
      </c>
    </row>
    <row r="43" spans="1:14" x14ac:dyDescent="0.25">
      <c r="A43">
        <v>2342</v>
      </c>
      <c r="B43" s="3">
        <v>48284.28</v>
      </c>
      <c r="C43" s="3">
        <v>92018.01</v>
      </c>
      <c r="D43" s="3">
        <v>114775.07</v>
      </c>
      <c r="E43" s="3">
        <v>99908.32</v>
      </c>
      <c r="F43" s="3">
        <v>85210.5</v>
      </c>
      <c r="G43" s="3">
        <v>87810.46</v>
      </c>
      <c r="H43" s="3">
        <v>117881.29</v>
      </c>
      <c r="I43" s="3">
        <v>135996.32999999999</v>
      </c>
      <c r="J43" s="3">
        <v>171707.28</v>
      </c>
      <c r="K43" s="3">
        <v>161678.78</v>
      </c>
      <c r="L43" s="3">
        <v>170962.64</v>
      </c>
      <c r="M43" s="3">
        <v>35554.07</v>
      </c>
      <c r="N43" s="3">
        <f>SUM(realizado[[#This Row],[jan]:[dez]])</f>
        <v>1321787.03</v>
      </c>
    </row>
    <row r="44" spans="1:14" x14ac:dyDescent="0.25">
      <c r="A44">
        <v>2343</v>
      </c>
      <c r="B44" s="3">
        <v>0</v>
      </c>
      <c r="C44" s="3">
        <v>39001.42</v>
      </c>
      <c r="D44" s="3">
        <v>167450.29999999999</v>
      </c>
      <c r="E44" s="3">
        <v>138660.68</v>
      </c>
      <c r="F44" s="3">
        <v>160273.70000000001</v>
      </c>
      <c r="G44" s="3">
        <v>120080.06</v>
      </c>
      <c r="H44" s="3">
        <v>156699.35999999999</v>
      </c>
      <c r="I44" s="3">
        <v>204712.74</v>
      </c>
      <c r="J44" s="3">
        <v>222739.24</v>
      </c>
      <c r="K44" s="3">
        <v>256910.52</v>
      </c>
      <c r="L44" s="3">
        <v>245326.82</v>
      </c>
      <c r="M44" s="3">
        <v>60730</v>
      </c>
      <c r="N44" s="3">
        <f>SUM(realizado[[#This Row],[jan]:[dez]])</f>
        <v>1772584.84</v>
      </c>
    </row>
    <row r="45" spans="1:14" x14ac:dyDescent="0.25">
      <c r="A45">
        <v>2344</v>
      </c>
      <c r="B45" s="3">
        <v>0</v>
      </c>
      <c r="C45" s="3">
        <v>5424.48</v>
      </c>
      <c r="D45" s="3">
        <v>83017.8</v>
      </c>
      <c r="E45" s="3">
        <v>60510.96</v>
      </c>
      <c r="F45" s="3">
        <v>76956.479999999996</v>
      </c>
      <c r="G45" s="3">
        <v>59589.9</v>
      </c>
      <c r="H45" s="3">
        <v>74341.440000000002</v>
      </c>
      <c r="I45" s="3">
        <v>89559.360000000001</v>
      </c>
      <c r="J45" s="3">
        <v>108183.06</v>
      </c>
      <c r="K45" s="3">
        <v>122853.06</v>
      </c>
      <c r="L45" s="3">
        <v>115365.78</v>
      </c>
      <c r="M45" s="3">
        <v>30657.599999999999</v>
      </c>
      <c r="N45" s="3">
        <f>SUM(realizado[[#This Row],[jan]:[dez]])</f>
        <v>826459.92</v>
      </c>
    </row>
    <row r="46" spans="1:14" x14ac:dyDescent="0.25">
      <c r="A46">
        <v>2345</v>
      </c>
      <c r="B46" s="3">
        <v>0</v>
      </c>
      <c r="C46" s="3">
        <v>0</v>
      </c>
      <c r="D46" s="3">
        <v>0</v>
      </c>
      <c r="E46" s="3">
        <v>39975.120000000003</v>
      </c>
      <c r="F46" s="3">
        <v>88436.34</v>
      </c>
      <c r="G46" s="3">
        <v>56078.64</v>
      </c>
      <c r="H46" s="3">
        <v>74684.160000000003</v>
      </c>
      <c r="I46" s="3">
        <v>84476.7</v>
      </c>
      <c r="J46" s="3">
        <v>136193.76</v>
      </c>
      <c r="K46" s="3">
        <v>115843.32</v>
      </c>
      <c r="L46" s="3">
        <v>126261.18</v>
      </c>
      <c r="M46" s="3">
        <v>24884.1</v>
      </c>
      <c r="N46" s="3">
        <f>SUM(realizado[[#This Row],[jan]:[dez]])</f>
        <v>746833.32</v>
      </c>
    </row>
    <row r="47" spans="1:14" x14ac:dyDescent="0.25">
      <c r="A47">
        <v>2346</v>
      </c>
      <c r="B47" s="3">
        <v>1470.24</v>
      </c>
      <c r="C47" s="3">
        <v>1800</v>
      </c>
      <c r="D47" s="3">
        <v>2642.4</v>
      </c>
      <c r="E47" s="3">
        <v>0</v>
      </c>
      <c r="F47" s="3">
        <v>596.16</v>
      </c>
      <c r="G47" s="3">
        <v>1388.16</v>
      </c>
      <c r="H47" s="3">
        <v>2058.66</v>
      </c>
      <c r="I47" s="3">
        <v>1152</v>
      </c>
      <c r="J47" s="3">
        <v>828</v>
      </c>
      <c r="K47" s="3">
        <v>1476</v>
      </c>
      <c r="L47" s="3">
        <v>0</v>
      </c>
      <c r="M47" s="3">
        <v>0</v>
      </c>
      <c r="N47" s="3">
        <f>SUM(realizado[[#This Row],[jan]:[dez]])</f>
        <v>13411.619999999999</v>
      </c>
    </row>
    <row r="48" spans="1:14" x14ac:dyDescent="0.25">
      <c r="A48">
        <v>2347</v>
      </c>
      <c r="B48" s="3">
        <v>59248.32</v>
      </c>
      <c r="C48" s="3">
        <v>105426.65</v>
      </c>
      <c r="D48" s="3">
        <v>144070.64000000001</v>
      </c>
      <c r="E48" s="3">
        <v>129930.25</v>
      </c>
      <c r="F48" s="3">
        <v>146199.63</v>
      </c>
      <c r="G48" s="3">
        <v>130115.27</v>
      </c>
      <c r="H48" s="3">
        <v>151215.10999999999</v>
      </c>
      <c r="I48" s="3">
        <v>156380.6</v>
      </c>
      <c r="J48" s="3">
        <v>183275.34</v>
      </c>
      <c r="K48" s="3">
        <v>201211.48</v>
      </c>
      <c r="L48" s="3">
        <v>206971.62</v>
      </c>
      <c r="M48" s="3">
        <v>50376.5</v>
      </c>
      <c r="N48" s="3">
        <f>SUM(realizado[[#This Row],[jan]:[dez]])</f>
        <v>1664421.4100000001</v>
      </c>
    </row>
    <row r="49" spans="1:14" x14ac:dyDescent="0.25">
      <c r="A49">
        <v>2348</v>
      </c>
      <c r="B49" s="3">
        <v>0</v>
      </c>
      <c r="C49" s="3">
        <v>10563.66</v>
      </c>
      <c r="D49" s="3">
        <v>156924.01</v>
      </c>
      <c r="E49" s="3">
        <v>112275.31</v>
      </c>
      <c r="F49" s="3">
        <v>147367.92000000001</v>
      </c>
      <c r="G49" s="3">
        <v>105621.17</v>
      </c>
      <c r="H49" s="3">
        <v>157034.25</v>
      </c>
      <c r="I49" s="3">
        <v>152895.97</v>
      </c>
      <c r="J49" s="3">
        <v>179114.81</v>
      </c>
      <c r="K49" s="3">
        <v>206304.39</v>
      </c>
      <c r="L49" s="3">
        <v>178012.74</v>
      </c>
      <c r="M49" s="3">
        <v>41398.92</v>
      </c>
      <c r="N49" s="3">
        <f>SUM(realizado[[#This Row],[jan]:[dez]])</f>
        <v>1447513.1500000001</v>
      </c>
    </row>
    <row r="50" spans="1:14" x14ac:dyDescent="0.25">
      <c r="A50">
        <v>2349</v>
      </c>
      <c r="B50" s="3">
        <v>914.29</v>
      </c>
      <c r="C50" s="3">
        <v>2493.15</v>
      </c>
      <c r="D50" s="3">
        <v>914.29</v>
      </c>
      <c r="E50" s="3">
        <v>0</v>
      </c>
      <c r="F50" s="3">
        <v>1608.58</v>
      </c>
      <c r="G50" s="3">
        <v>1300</v>
      </c>
      <c r="H50" s="3">
        <v>2473.16</v>
      </c>
      <c r="I50" s="3">
        <v>315.43</v>
      </c>
      <c r="J50" s="3">
        <v>3258.58</v>
      </c>
      <c r="K50" s="3">
        <v>0</v>
      </c>
      <c r="L50" s="3">
        <v>877.72</v>
      </c>
      <c r="M50" s="3">
        <v>0</v>
      </c>
      <c r="N50" s="3">
        <f>SUM(realizado[[#This Row],[jan]:[dez]])</f>
        <v>14155.199999999999</v>
      </c>
    </row>
    <row r="51" spans="1:14" x14ac:dyDescent="0.25">
      <c r="A51">
        <v>2350</v>
      </c>
      <c r="B51" s="3">
        <v>0</v>
      </c>
      <c r="C51" s="3">
        <v>53473.23</v>
      </c>
      <c r="D51" s="3">
        <v>177661.51</v>
      </c>
      <c r="E51" s="3">
        <v>159658</v>
      </c>
      <c r="F51" s="3">
        <v>172808.25</v>
      </c>
      <c r="G51" s="3">
        <v>132593.93</v>
      </c>
      <c r="H51" s="3">
        <v>140100.39000000001</v>
      </c>
      <c r="I51" s="3">
        <v>142614.47</v>
      </c>
      <c r="J51" s="3">
        <v>204993.72</v>
      </c>
      <c r="K51" s="3">
        <v>219440.95</v>
      </c>
      <c r="L51" s="3">
        <v>226195.38</v>
      </c>
      <c r="M51" s="3">
        <v>49357.39</v>
      </c>
      <c r="N51" s="3">
        <f>SUM(realizado[[#This Row],[jan]:[dez]])</f>
        <v>1678897.22</v>
      </c>
    </row>
    <row r="52" spans="1:14" x14ac:dyDescent="0.25">
      <c r="A52">
        <v>2351</v>
      </c>
      <c r="B52" s="3">
        <v>1300</v>
      </c>
      <c r="C52" s="3">
        <v>2837.15</v>
      </c>
      <c r="D52" s="3">
        <v>2190.3000000000002</v>
      </c>
      <c r="E52" s="3">
        <v>0</v>
      </c>
      <c r="F52" s="3">
        <v>1755.44</v>
      </c>
      <c r="G52" s="3">
        <v>471.43</v>
      </c>
      <c r="H52" s="3">
        <v>2482.87</v>
      </c>
      <c r="I52" s="3">
        <v>2230.0100000000002</v>
      </c>
      <c r="J52" s="3">
        <v>471.43</v>
      </c>
      <c r="K52" s="3">
        <v>0</v>
      </c>
      <c r="L52" s="3">
        <v>1734.88</v>
      </c>
      <c r="M52" s="3">
        <v>3287.15</v>
      </c>
      <c r="N52" s="3">
        <f>SUM(realizado[[#This Row],[jan]:[dez]])</f>
        <v>18760.66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8B5B-1906-4851-815E-8714C99C3435}">
  <dimension ref="A1:N52"/>
  <sheetViews>
    <sheetView topLeftCell="A18" workbookViewId="0">
      <selection activeCell="N1" sqref="N1:N52"/>
    </sheetView>
  </sheetViews>
  <sheetFormatPr defaultRowHeight="15" x14ac:dyDescent="0.25"/>
  <cols>
    <col min="1" max="1" width="14.5703125" customWidth="1"/>
    <col min="2" max="12" width="14.28515625" bestFit="1" customWidth="1"/>
    <col min="13" max="13" width="13.28515625" bestFit="1" customWidth="1"/>
    <col min="14" max="14" width="19.140625" customWidth="1"/>
  </cols>
  <sheetData>
    <row r="1" spans="1:14" ht="15.75" x14ac:dyDescent="0.25">
      <c r="A1" s="5" t="s">
        <v>25</v>
      </c>
      <c r="B1" s="6" t="s">
        <v>4</v>
      </c>
      <c r="C1" s="6" t="s">
        <v>3</v>
      </c>
      <c r="D1" s="6" t="s">
        <v>8</v>
      </c>
      <c r="E1" s="6" t="s">
        <v>0</v>
      </c>
      <c r="F1" s="6" t="s">
        <v>7</v>
      </c>
      <c r="G1" s="6" t="s">
        <v>6</v>
      </c>
      <c r="H1" s="6" t="s">
        <v>5</v>
      </c>
      <c r="I1" s="6" t="s">
        <v>1</v>
      </c>
      <c r="J1" s="6" t="s">
        <v>11</v>
      </c>
      <c r="K1" s="6" t="s">
        <v>10</v>
      </c>
      <c r="L1" s="6" t="s">
        <v>9</v>
      </c>
      <c r="M1" s="6" t="s">
        <v>2</v>
      </c>
      <c r="N1" s="6" t="s">
        <v>28</v>
      </c>
    </row>
    <row r="2" spans="1:14" ht="15.75" x14ac:dyDescent="0.25">
      <c r="A2" s="4">
        <v>2301</v>
      </c>
      <c r="B2" s="1">
        <v>22572.059999999998</v>
      </c>
      <c r="C2" s="1">
        <v>36990.933000000012</v>
      </c>
      <c r="D2" s="1">
        <v>64972.320000000014</v>
      </c>
      <c r="E2" s="1">
        <v>54525.240000000005</v>
      </c>
      <c r="F2" s="1">
        <v>67627.560000000027</v>
      </c>
      <c r="G2" s="1">
        <v>67556.285999999993</v>
      </c>
      <c r="H2" s="1">
        <v>49764.97050000001</v>
      </c>
      <c r="I2" s="1">
        <v>76681.804500000027</v>
      </c>
      <c r="J2" s="1">
        <v>83840.400000000009</v>
      </c>
      <c r="K2" s="1">
        <v>93866.640000000014</v>
      </c>
      <c r="L2" s="1">
        <v>89945.520000000033</v>
      </c>
      <c r="M2" s="1">
        <v>19496.400000000001</v>
      </c>
      <c r="N2" s="9">
        <f>SUM(planejado[[#This Row],[Jan]:[Dez]])</f>
        <v>727840.13400000008</v>
      </c>
    </row>
    <row r="3" spans="1:14" ht="15.75" x14ac:dyDescent="0.25">
      <c r="A3" s="4">
        <v>2302</v>
      </c>
      <c r="B3" s="2">
        <v>44905.98000000001</v>
      </c>
      <c r="C3" s="2">
        <v>33146.819999999992</v>
      </c>
      <c r="D3" s="2">
        <v>41159.149500000007</v>
      </c>
      <c r="E3" s="2">
        <v>29951.228999999992</v>
      </c>
      <c r="F3" s="2">
        <v>37799.349000000002</v>
      </c>
      <c r="G3" s="2">
        <v>39084.947999999997</v>
      </c>
      <c r="H3" s="2">
        <v>30015.719999999998</v>
      </c>
      <c r="I3" s="2">
        <v>26395.739999999998</v>
      </c>
      <c r="J3" s="2">
        <v>41075.159999999996</v>
      </c>
      <c r="K3" s="2">
        <v>38243.772000000012</v>
      </c>
      <c r="L3" s="2">
        <v>48787.62000000001</v>
      </c>
      <c r="M3" s="2">
        <v>14028</v>
      </c>
      <c r="N3" s="1">
        <f>SUM(planejado[[#This Row],[Jan]:[Dez]])</f>
        <v>424593.48749999999</v>
      </c>
    </row>
    <row r="4" spans="1:14" ht="15.75" x14ac:dyDescent="0.25">
      <c r="A4" s="4">
        <v>2303</v>
      </c>
      <c r="B4" s="1">
        <v>0</v>
      </c>
      <c r="C4" s="1">
        <v>2829.9809999999998</v>
      </c>
      <c r="D4" s="1">
        <v>30208.153500000026</v>
      </c>
      <c r="E4" s="1">
        <v>32062.863000000034</v>
      </c>
      <c r="F4" s="1">
        <v>29340.990000000023</v>
      </c>
      <c r="G4" s="1">
        <v>23310.262500000015</v>
      </c>
      <c r="H4" s="1">
        <v>34313.559000000045</v>
      </c>
      <c r="I4" s="1">
        <v>25993.191000000017</v>
      </c>
      <c r="J4" s="1">
        <v>33025.345500000047</v>
      </c>
      <c r="K4" s="1">
        <v>39420.517500000053</v>
      </c>
      <c r="L4" s="1">
        <v>37035.348000000042</v>
      </c>
      <c r="M4" s="1">
        <v>8505.1155000000017</v>
      </c>
      <c r="N4" s="1">
        <f>SUM(planejado[[#This Row],[Jan]:[Dez]])</f>
        <v>296045.32650000032</v>
      </c>
    </row>
    <row r="5" spans="1:14" ht="15.75" x14ac:dyDescent="0.25">
      <c r="A5" s="4">
        <v>2304</v>
      </c>
      <c r="B5" s="2">
        <v>0</v>
      </c>
      <c r="C5" s="2">
        <v>0</v>
      </c>
      <c r="D5" s="2">
        <v>52062.528000000035</v>
      </c>
      <c r="E5" s="2">
        <v>48675.952500000036</v>
      </c>
      <c r="F5" s="2">
        <v>66179.841000000073</v>
      </c>
      <c r="G5" s="2">
        <v>41561.604000000021</v>
      </c>
      <c r="H5" s="2">
        <v>63172.378500000057</v>
      </c>
      <c r="I5" s="2">
        <v>75179.706000000064</v>
      </c>
      <c r="J5" s="2">
        <v>86681.752500000075</v>
      </c>
      <c r="K5" s="2">
        <v>103648.94400000003</v>
      </c>
      <c r="L5" s="2">
        <v>92153.418000000063</v>
      </c>
      <c r="M5" s="2">
        <v>21345.985500000003</v>
      </c>
      <c r="N5" s="1">
        <f>SUM(planejado[[#This Row],[Jan]:[Dez]])</f>
        <v>650662.11000000045</v>
      </c>
    </row>
    <row r="6" spans="1:14" ht="15.75" x14ac:dyDescent="0.25">
      <c r="A6" s="4">
        <v>2305</v>
      </c>
      <c r="B6" s="1">
        <v>87081.487500000032</v>
      </c>
      <c r="C6" s="1">
        <v>104042.03250000007</v>
      </c>
      <c r="D6" s="1">
        <v>135605.67300000007</v>
      </c>
      <c r="E6" s="1">
        <v>93689.652000000075</v>
      </c>
      <c r="F6" s="1">
        <v>125614.11450000005</v>
      </c>
      <c r="G6" s="1">
        <v>86416.785000000062</v>
      </c>
      <c r="H6" s="1">
        <v>124415.08800000008</v>
      </c>
      <c r="I6" s="1">
        <v>131093.77050000007</v>
      </c>
      <c r="J6" s="1">
        <v>154162.39650000003</v>
      </c>
      <c r="K6" s="1">
        <v>165166.41749999992</v>
      </c>
      <c r="L6" s="1">
        <v>166715.40899999999</v>
      </c>
      <c r="M6" s="1">
        <v>41701.474500000011</v>
      </c>
      <c r="N6" s="1">
        <f>SUM(planejado[[#This Row],[Jan]:[Dez]])</f>
        <v>1415704.3005000006</v>
      </c>
    </row>
    <row r="7" spans="1:14" ht="15.75" x14ac:dyDescent="0.25">
      <c r="A7" s="4">
        <v>2306</v>
      </c>
      <c r="B7" s="2">
        <v>27514.557000000004</v>
      </c>
      <c r="C7" s="2">
        <v>65497.24650000003</v>
      </c>
      <c r="D7" s="2">
        <v>60316.473000000035</v>
      </c>
      <c r="E7" s="2">
        <v>60900.945000000029</v>
      </c>
      <c r="F7" s="2">
        <v>73884.289500000057</v>
      </c>
      <c r="G7" s="2">
        <v>50297.310000000019</v>
      </c>
      <c r="H7" s="2">
        <v>61639.494000000035</v>
      </c>
      <c r="I7" s="2">
        <v>88674.83100000002</v>
      </c>
      <c r="J7" s="2">
        <v>71632.113000000027</v>
      </c>
      <c r="K7" s="2">
        <v>111817.70250000009</v>
      </c>
      <c r="L7" s="2">
        <v>97304.812500000044</v>
      </c>
      <c r="M7" s="2">
        <v>19934.942999999999</v>
      </c>
      <c r="N7" s="1">
        <f>SUM(planejado[[#This Row],[Jan]:[Dez]])</f>
        <v>789414.7170000003</v>
      </c>
    </row>
    <row r="8" spans="1:14" ht="15.75" x14ac:dyDescent="0.25">
      <c r="A8" s="4">
        <v>2307</v>
      </c>
      <c r="B8" s="1">
        <v>38162.880000000012</v>
      </c>
      <c r="C8" s="1">
        <v>42556.080000000009</v>
      </c>
      <c r="D8" s="1">
        <v>64411.200000000026</v>
      </c>
      <c r="E8" s="1">
        <v>60476.640000000014</v>
      </c>
      <c r="F8" s="1">
        <v>64948.128000000012</v>
      </c>
      <c r="G8" s="1">
        <v>74550</v>
      </c>
      <c r="H8" s="1">
        <v>61635.840000000011</v>
      </c>
      <c r="I8" s="1">
        <v>75599.160000000018</v>
      </c>
      <c r="J8" s="1">
        <v>85153.320000000022</v>
      </c>
      <c r="K8" s="1">
        <v>98187.179999999978</v>
      </c>
      <c r="L8" s="1">
        <v>89715.864000000001</v>
      </c>
      <c r="M8" s="1">
        <v>16103.64</v>
      </c>
      <c r="N8" s="1">
        <f>SUM(planejado[[#This Row],[Jan]:[Dez]])</f>
        <v>771499.93200000015</v>
      </c>
    </row>
    <row r="9" spans="1:14" ht="15.75" x14ac:dyDescent="0.25">
      <c r="A9" s="4">
        <v>2308</v>
      </c>
      <c r="B9" s="2">
        <v>35066.608500000024</v>
      </c>
      <c r="C9" s="2">
        <v>79585.086000000039</v>
      </c>
      <c r="D9" s="2">
        <v>89712.588000000062</v>
      </c>
      <c r="E9" s="2">
        <v>74447.530500000052</v>
      </c>
      <c r="F9" s="2">
        <v>81782.116500000062</v>
      </c>
      <c r="G9" s="2">
        <v>70795.063500000033</v>
      </c>
      <c r="H9" s="2">
        <v>66455.172000000035</v>
      </c>
      <c r="I9" s="2">
        <v>106669.40549999999</v>
      </c>
      <c r="J9" s="2">
        <v>100530.59100000007</v>
      </c>
      <c r="K9" s="2">
        <v>115660.66050000001</v>
      </c>
      <c r="L9" s="2">
        <v>123871.73400000001</v>
      </c>
      <c r="M9" s="2">
        <v>23024.169000000013</v>
      </c>
      <c r="N9" s="1">
        <f>SUM(planejado[[#This Row],[Jan]:[Dez]])</f>
        <v>967600.72500000044</v>
      </c>
    </row>
    <row r="10" spans="1:14" ht="15.75" x14ac:dyDescent="0.25">
      <c r="A10" s="4">
        <v>2309</v>
      </c>
      <c r="B10" s="1">
        <v>109166.40000000001</v>
      </c>
      <c r="C10" s="1">
        <v>81874.8</v>
      </c>
      <c r="D10" s="1">
        <v>73222.8</v>
      </c>
      <c r="E10" s="1">
        <v>97196.400000000009</v>
      </c>
      <c r="F10" s="1">
        <v>128209.20000000001</v>
      </c>
      <c r="G10" s="1">
        <v>193534.96049999978</v>
      </c>
      <c r="H10" s="1">
        <v>200884.15199999994</v>
      </c>
      <c r="I10" s="1">
        <v>212140.79249999998</v>
      </c>
      <c r="J10" s="1">
        <v>247404.45450000002</v>
      </c>
      <c r="K10" s="1">
        <v>281455.82849999983</v>
      </c>
      <c r="L10" s="1">
        <v>300025.2255</v>
      </c>
      <c r="M10" s="1">
        <v>56734.062000000013</v>
      </c>
      <c r="N10" s="1">
        <f>SUM(planejado[[#This Row],[Jan]:[Dez]])</f>
        <v>1981849.0754999993</v>
      </c>
    </row>
    <row r="11" spans="1:14" ht="15.75" x14ac:dyDescent="0.25">
      <c r="A11" s="4">
        <v>2310</v>
      </c>
      <c r="B11" s="2">
        <v>39318.719999999987</v>
      </c>
      <c r="C11" s="2">
        <v>25773.299999999996</v>
      </c>
      <c r="D11" s="2">
        <v>28035.839999999997</v>
      </c>
      <c r="E11" s="2">
        <v>23885.4</v>
      </c>
      <c r="F11" s="2">
        <v>25618.320000000003</v>
      </c>
      <c r="G11" s="2">
        <v>86400.026999999987</v>
      </c>
      <c r="H11" s="2">
        <v>124339.40399999992</v>
      </c>
      <c r="I11" s="2">
        <v>130209.59699999991</v>
      </c>
      <c r="J11" s="2">
        <v>148463.16449999984</v>
      </c>
      <c r="K11" s="2">
        <v>183846.28499999977</v>
      </c>
      <c r="L11" s="2">
        <v>144247.08899999977</v>
      </c>
      <c r="M11" s="2">
        <v>35544.390000000014</v>
      </c>
      <c r="N11" s="1">
        <f>SUM(planejado[[#This Row],[Jan]:[Dez]])</f>
        <v>995681.53649999923</v>
      </c>
    </row>
    <row r="12" spans="1:14" ht="15.75" x14ac:dyDescent="0.25">
      <c r="A12" s="4">
        <v>2311</v>
      </c>
      <c r="B12" s="1">
        <v>92155.990499999985</v>
      </c>
      <c r="C12" s="1">
        <v>307553.88300000003</v>
      </c>
      <c r="D12" s="1">
        <v>160021.71149999998</v>
      </c>
      <c r="E12" s="1">
        <v>123534.16949999999</v>
      </c>
      <c r="F12" s="1">
        <v>195114.5174999997</v>
      </c>
      <c r="G12" s="1">
        <v>127227.09299999999</v>
      </c>
      <c r="H12" s="1">
        <v>163500.85499999984</v>
      </c>
      <c r="I12" s="1">
        <v>170345.86799999987</v>
      </c>
      <c r="J12" s="1">
        <v>180329.51999999976</v>
      </c>
      <c r="K12" s="1">
        <v>203029.5119999997</v>
      </c>
      <c r="L12" s="1">
        <v>184783.8089999998</v>
      </c>
      <c r="M12" s="1">
        <v>50184.340500000035</v>
      </c>
      <c r="N12" s="1">
        <f>SUM(planejado[[#This Row],[Jan]:[Dez]])</f>
        <v>1957781.2694999985</v>
      </c>
    </row>
    <row r="13" spans="1:14" ht="15.75" x14ac:dyDescent="0.25">
      <c r="A13" s="4">
        <v>2312</v>
      </c>
      <c r="B13" s="2">
        <v>110619.6</v>
      </c>
      <c r="C13" s="2">
        <v>88908.770999999979</v>
      </c>
      <c r="D13" s="2">
        <v>231025.79849999989</v>
      </c>
      <c r="E13" s="2">
        <v>192157.27649999995</v>
      </c>
      <c r="F13" s="2">
        <v>126519.12</v>
      </c>
      <c r="G13" s="2">
        <v>130216.97850000001</v>
      </c>
      <c r="H13" s="2">
        <v>111565.44</v>
      </c>
      <c r="I13" s="2">
        <v>151769.21549999996</v>
      </c>
      <c r="J13" s="2">
        <v>180937.79550000009</v>
      </c>
      <c r="K13" s="2">
        <v>184780.16549999994</v>
      </c>
      <c r="L13" s="2">
        <v>195651.34050000002</v>
      </c>
      <c r="M13" s="2">
        <v>35791.5285</v>
      </c>
      <c r="N13" s="1">
        <f>SUM(planejado[[#This Row],[Jan]:[Dez]])</f>
        <v>1739943.0299999996</v>
      </c>
    </row>
    <row r="14" spans="1:14" ht="15.75" x14ac:dyDescent="0.25">
      <c r="A14" s="4">
        <v>2313</v>
      </c>
      <c r="B14" s="1">
        <v>756</v>
      </c>
      <c r="C14" s="1">
        <v>0</v>
      </c>
      <c r="D14" s="1">
        <v>1200.0029999999999</v>
      </c>
      <c r="E14" s="1">
        <v>0</v>
      </c>
      <c r="F14" s="1">
        <v>0</v>
      </c>
      <c r="G14" s="1">
        <v>3629.2935000000002</v>
      </c>
      <c r="H14" s="1">
        <v>2116.8000000000002</v>
      </c>
      <c r="I14" s="1">
        <v>0</v>
      </c>
      <c r="J14" s="1">
        <v>782.46</v>
      </c>
      <c r="K14" s="1">
        <v>1344</v>
      </c>
      <c r="L14" s="1">
        <v>0</v>
      </c>
      <c r="M14" s="1">
        <v>0</v>
      </c>
      <c r="N14" s="1">
        <f>SUM(planejado[[#This Row],[Jan]:[Dez]])</f>
        <v>9828.5565000000006</v>
      </c>
    </row>
    <row r="15" spans="1:14" ht="15.75" x14ac:dyDescent="0.25">
      <c r="A15" s="4">
        <v>2314</v>
      </c>
      <c r="B15" s="2">
        <v>0</v>
      </c>
      <c r="C15" s="2">
        <v>15961.207500000002</v>
      </c>
      <c r="D15" s="2">
        <v>665.28000000000009</v>
      </c>
      <c r="E15" s="2">
        <v>0</v>
      </c>
      <c r="F15" s="2">
        <v>5268.018</v>
      </c>
      <c r="G15" s="2">
        <v>0</v>
      </c>
      <c r="H15" s="2">
        <v>0</v>
      </c>
      <c r="I15" s="2">
        <v>1152.0075000000002</v>
      </c>
      <c r="J15" s="2">
        <v>2581.971</v>
      </c>
      <c r="K15" s="2">
        <v>756</v>
      </c>
      <c r="L15" s="2">
        <v>625.96799999999996</v>
      </c>
      <c r="M15" s="2">
        <v>0</v>
      </c>
      <c r="N15" s="1">
        <f>SUM(planejado[[#This Row],[Jan]:[Dez]])</f>
        <v>27010.452000000005</v>
      </c>
    </row>
    <row r="16" spans="1:14" ht="15.75" x14ac:dyDescent="0.25">
      <c r="A16" s="4">
        <v>2315</v>
      </c>
      <c r="B16" s="1">
        <v>0</v>
      </c>
      <c r="C16" s="1">
        <v>691.20449999999994</v>
      </c>
      <c r="D16" s="1">
        <v>76857.123000000007</v>
      </c>
      <c r="E16" s="1">
        <v>89735.194500000027</v>
      </c>
      <c r="F16" s="1">
        <v>110569.23150000004</v>
      </c>
      <c r="G16" s="1">
        <v>83444.98050000002</v>
      </c>
      <c r="H16" s="1">
        <v>93706.55700000003</v>
      </c>
      <c r="I16" s="1">
        <v>118662.81</v>
      </c>
      <c r="J16" s="1">
        <v>140641.73550000004</v>
      </c>
      <c r="K16" s="1">
        <v>145321.11300000004</v>
      </c>
      <c r="L16" s="1">
        <v>138088.01999999999</v>
      </c>
      <c r="M16" s="1">
        <v>39635.683500000006</v>
      </c>
      <c r="N16" s="1">
        <f>SUM(planejado[[#This Row],[Jan]:[Dez]])</f>
        <v>1037353.6530000003</v>
      </c>
    </row>
    <row r="17" spans="1:14" ht="15.75" x14ac:dyDescent="0.25">
      <c r="A17" s="4">
        <v>2316</v>
      </c>
      <c r="B17" s="2">
        <v>183183</v>
      </c>
      <c r="C17" s="2">
        <v>68418</v>
      </c>
      <c r="D17" s="2">
        <v>56616</v>
      </c>
      <c r="E17" s="2">
        <v>100091.97450000001</v>
      </c>
      <c r="F17" s="2">
        <v>137635.00800000003</v>
      </c>
      <c r="G17" s="2">
        <v>117703.15200000006</v>
      </c>
      <c r="H17" s="2">
        <v>117961.07400000002</v>
      </c>
      <c r="I17" s="2">
        <v>174087.39599999986</v>
      </c>
      <c r="J17" s="2">
        <v>191974.45050000006</v>
      </c>
      <c r="K17" s="2">
        <v>195679.63800000001</v>
      </c>
      <c r="L17" s="2">
        <v>214032.2415</v>
      </c>
      <c r="M17" s="2">
        <v>37262.420999999995</v>
      </c>
      <c r="N17" s="1">
        <f>SUM(planejado[[#This Row],[Jan]:[Dez]])</f>
        <v>1594644.3555000003</v>
      </c>
    </row>
    <row r="18" spans="1:14" ht="15.75" x14ac:dyDescent="0.25">
      <c r="A18" s="4">
        <v>2317</v>
      </c>
      <c r="B18" s="1">
        <v>1056.0060000000001</v>
      </c>
      <c r="C18" s="1">
        <v>1847.5275000000004</v>
      </c>
      <c r="D18" s="1">
        <v>0</v>
      </c>
      <c r="E18" s="1">
        <v>0</v>
      </c>
      <c r="F18" s="1">
        <v>0</v>
      </c>
      <c r="G18" s="1">
        <v>1104.0015000000001</v>
      </c>
      <c r="H18" s="1">
        <v>1757.1855000000003</v>
      </c>
      <c r="I18" s="1">
        <v>1200.0029999999999</v>
      </c>
      <c r="J18" s="1">
        <v>0</v>
      </c>
      <c r="K18" s="1">
        <v>4139.5200000000004</v>
      </c>
      <c r="L18" s="1">
        <v>1344</v>
      </c>
      <c r="M18" s="1">
        <v>1344</v>
      </c>
      <c r="N18" s="1">
        <f>SUM(planejado[[#This Row],[Jan]:[Dez]])</f>
        <v>13792.2435</v>
      </c>
    </row>
    <row r="19" spans="1:14" ht="15.75" x14ac:dyDescent="0.25">
      <c r="A19" s="4">
        <v>2318</v>
      </c>
      <c r="B19" s="2">
        <v>53844.934500000003</v>
      </c>
      <c r="C19" s="2">
        <v>106060.63649999996</v>
      </c>
      <c r="D19" s="2">
        <v>130528.54499999991</v>
      </c>
      <c r="E19" s="2">
        <v>90526.295999999988</v>
      </c>
      <c r="F19" s="2">
        <v>117142.14749999998</v>
      </c>
      <c r="G19" s="2">
        <v>87793.765500000023</v>
      </c>
      <c r="H19" s="2">
        <v>100005.25499999999</v>
      </c>
      <c r="I19" s="2">
        <v>136784.51849999995</v>
      </c>
      <c r="J19" s="2">
        <v>143498.22899999993</v>
      </c>
      <c r="K19" s="2">
        <v>167325.67949999988</v>
      </c>
      <c r="L19" s="2">
        <v>143251.90949999998</v>
      </c>
      <c r="M19" s="2">
        <v>32731.639500000005</v>
      </c>
      <c r="N19" s="1">
        <f>SUM(planejado[[#This Row],[Jan]:[Dez]])</f>
        <v>1309493.5559999999</v>
      </c>
    </row>
    <row r="20" spans="1:14" ht="15.75" x14ac:dyDescent="0.25">
      <c r="A20" s="4">
        <v>2319</v>
      </c>
      <c r="B20" s="1">
        <v>0</v>
      </c>
      <c r="C20" s="1">
        <v>8940.4350000000013</v>
      </c>
      <c r="D20" s="1">
        <v>90922.744499999957</v>
      </c>
      <c r="E20" s="1">
        <v>70165.725000000064</v>
      </c>
      <c r="F20" s="1">
        <v>88051.508999999991</v>
      </c>
      <c r="G20" s="1">
        <v>56966.500500000067</v>
      </c>
      <c r="H20" s="1">
        <v>92866.074000000022</v>
      </c>
      <c r="I20" s="1">
        <v>87239.617500000008</v>
      </c>
      <c r="J20" s="1">
        <v>124213.83449999979</v>
      </c>
      <c r="K20" s="1">
        <v>132109.60349999979</v>
      </c>
      <c r="L20" s="1">
        <v>113591.6039999999</v>
      </c>
      <c r="M20" s="1">
        <v>27332.760000000017</v>
      </c>
      <c r="N20" s="1">
        <f>SUM(planejado[[#This Row],[Jan]:[Dez]])</f>
        <v>892400.40749999962</v>
      </c>
    </row>
    <row r="21" spans="1:14" ht="15.75" x14ac:dyDescent="0.25">
      <c r="A21" s="4">
        <v>2320</v>
      </c>
      <c r="B21" s="2">
        <v>0</v>
      </c>
      <c r="C21" s="2">
        <v>1707.8565000000003</v>
      </c>
      <c r="D21" s="2">
        <v>2313.6225000000004</v>
      </c>
      <c r="E21" s="2">
        <v>0</v>
      </c>
      <c r="F21" s="2">
        <v>0</v>
      </c>
      <c r="G21" s="2">
        <v>1760.6505</v>
      </c>
      <c r="H21" s="2">
        <v>1761.6165000000001</v>
      </c>
      <c r="I21" s="2">
        <v>316.80600000000004</v>
      </c>
      <c r="J21" s="2">
        <v>1680.0105000000003</v>
      </c>
      <c r="K21" s="2">
        <v>633.61200000000008</v>
      </c>
      <c r="L21" s="2">
        <v>1056.0060000000001</v>
      </c>
      <c r="M21" s="2">
        <v>360.00300000000004</v>
      </c>
      <c r="N21" s="1">
        <f>SUM(planejado[[#This Row],[Jan]:[Dez]])</f>
        <v>11590.183500000001</v>
      </c>
    </row>
    <row r="22" spans="1:14" ht="15.75" x14ac:dyDescent="0.25">
      <c r="A22" s="4">
        <v>2321</v>
      </c>
      <c r="B22" s="1">
        <v>0</v>
      </c>
      <c r="C22" s="1">
        <v>2707.2150000000001</v>
      </c>
      <c r="D22" s="1">
        <v>960.00450000000001</v>
      </c>
      <c r="E22" s="1">
        <v>0</v>
      </c>
      <c r="F22" s="1">
        <v>324.00900000000001</v>
      </c>
      <c r="G22" s="1">
        <v>3936.0195000000003</v>
      </c>
      <c r="H22" s="1">
        <v>1960.8225000000002</v>
      </c>
      <c r="I22" s="1">
        <v>0</v>
      </c>
      <c r="J22" s="1">
        <v>691.20449999999994</v>
      </c>
      <c r="K22" s="1">
        <v>1372.8120000000001</v>
      </c>
      <c r="L22" s="1">
        <v>0</v>
      </c>
      <c r="M22" s="1">
        <v>360.00300000000004</v>
      </c>
      <c r="N22" s="1">
        <f>SUM(planejado[[#This Row],[Jan]:[Dez]])</f>
        <v>12312.090000000002</v>
      </c>
    </row>
    <row r="23" spans="1:14" ht="15.75" x14ac:dyDescent="0.25">
      <c r="A23" s="4">
        <v>2322</v>
      </c>
      <c r="B23" s="2">
        <v>0</v>
      </c>
      <c r="C23" s="2">
        <v>0</v>
      </c>
      <c r="D23" s="2">
        <v>75153.456000000064</v>
      </c>
      <c r="E23" s="2">
        <v>69985.135500000091</v>
      </c>
      <c r="F23" s="2">
        <v>91696.373999999982</v>
      </c>
      <c r="G23" s="2">
        <v>63943.677000000069</v>
      </c>
      <c r="H23" s="2">
        <v>97913.03549999994</v>
      </c>
      <c r="I23" s="2">
        <v>100261.61249999994</v>
      </c>
      <c r="J23" s="2">
        <v>123670.81649999991</v>
      </c>
      <c r="K23" s="2">
        <v>132485.91299999983</v>
      </c>
      <c r="L23" s="2">
        <v>130651.60499999981</v>
      </c>
      <c r="M23" s="2">
        <v>27944.395500000021</v>
      </c>
      <c r="N23" s="1">
        <f>SUM(planejado[[#This Row],[Jan]:[Dez]])</f>
        <v>913706.02049999952</v>
      </c>
    </row>
    <row r="24" spans="1:14" ht="15.75" x14ac:dyDescent="0.25">
      <c r="A24" s="4">
        <v>2323</v>
      </c>
      <c r="B24" s="1">
        <v>0</v>
      </c>
      <c r="C24" s="1">
        <v>1470.0105000000001</v>
      </c>
      <c r="D24" s="1">
        <v>1104.0015000000001</v>
      </c>
      <c r="E24" s="1">
        <v>0</v>
      </c>
      <c r="F24" s="1">
        <v>756.01049999999998</v>
      </c>
      <c r="G24" s="1">
        <v>345.60750000000002</v>
      </c>
      <c r="H24" s="1">
        <v>1056.0060000000001</v>
      </c>
      <c r="I24" s="1">
        <v>0</v>
      </c>
      <c r="J24" s="1">
        <v>1374.009</v>
      </c>
      <c r="K24" s="1">
        <v>1665.6150000000002</v>
      </c>
      <c r="L24" s="1">
        <v>0</v>
      </c>
      <c r="M24" s="1">
        <v>396.00749999999999</v>
      </c>
      <c r="N24" s="1">
        <f>SUM(planejado[[#This Row],[Jan]:[Dez]])</f>
        <v>8167.2674999999999</v>
      </c>
    </row>
    <row r="25" spans="1:14" ht="15.75" x14ac:dyDescent="0.25">
      <c r="A25" s="4">
        <v>2324</v>
      </c>
      <c r="B25" s="2">
        <v>52891.082999999991</v>
      </c>
      <c r="C25" s="2">
        <v>49770.010500000004</v>
      </c>
      <c r="D25" s="2">
        <v>56247.24</v>
      </c>
      <c r="E25" s="2">
        <v>53813.287499999991</v>
      </c>
      <c r="F25" s="2">
        <v>67013.162999999986</v>
      </c>
      <c r="G25" s="2">
        <v>59888.535000000003</v>
      </c>
      <c r="H25" s="2">
        <v>70931.427000000011</v>
      </c>
      <c r="I25" s="2">
        <v>60744.253499999999</v>
      </c>
      <c r="J25" s="2">
        <v>80163.258000000031</v>
      </c>
      <c r="K25" s="2">
        <v>95907.840000000026</v>
      </c>
      <c r="L25" s="2">
        <v>76863.37049999999</v>
      </c>
      <c r="M25" s="2">
        <v>18885.016500000002</v>
      </c>
      <c r="N25" s="1">
        <f>SUM(planejado[[#This Row],[Jan]:[Dez]])</f>
        <v>743118.48450000014</v>
      </c>
    </row>
    <row r="26" spans="1:14" ht="15.75" x14ac:dyDescent="0.25">
      <c r="A26" s="4">
        <v>2325</v>
      </c>
      <c r="B26" s="1">
        <v>0</v>
      </c>
      <c r="C26" s="1">
        <v>1632.0045</v>
      </c>
      <c r="D26" s="1">
        <v>0</v>
      </c>
      <c r="E26" s="1">
        <v>0</v>
      </c>
      <c r="F26" s="1">
        <v>1548.0150000000003</v>
      </c>
      <c r="G26" s="1">
        <v>1566.0120000000002</v>
      </c>
      <c r="H26" s="1">
        <v>1470.0105000000001</v>
      </c>
      <c r="I26" s="1">
        <v>960.00450000000001</v>
      </c>
      <c r="J26" s="1">
        <v>1632.0045</v>
      </c>
      <c r="K26" s="1">
        <v>0</v>
      </c>
      <c r="L26" s="1">
        <v>432.00150000000002</v>
      </c>
      <c r="M26" s="1">
        <v>0</v>
      </c>
      <c r="N26" s="1">
        <f>SUM(planejado[[#This Row],[Jan]:[Dez]])</f>
        <v>9240.0525000000016</v>
      </c>
    </row>
    <row r="27" spans="1:14" ht="15.75" x14ac:dyDescent="0.25">
      <c r="A27" s="4">
        <v>2326</v>
      </c>
      <c r="B27" s="2">
        <v>44158.401000000042</v>
      </c>
      <c r="C27" s="2">
        <v>91615.366499999989</v>
      </c>
      <c r="D27" s="2">
        <v>119916.38399999985</v>
      </c>
      <c r="E27" s="2">
        <v>77293.261500000066</v>
      </c>
      <c r="F27" s="2">
        <v>96206.102999999945</v>
      </c>
      <c r="G27" s="2">
        <v>125746.92899999993</v>
      </c>
      <c r="H27" s="2">
        <v>139773.86849999995</v>
      </c>
      <c r="I27" s="2">
        <v>175246.27049999972</v>
      </c>
      <c r="J27" s="2">
        <v>184229.63999999961</v>
      </c>
      <c r="K27" s="2">
        <v>222679.77899999963</v>
      </c>
      <c r="L27" s="2">
        <v>236851.31399999934</v>
      </c>
      <c r="M27" s="2">
        <v>54395.72250000004</v>
      </c>
      <c r="N27" s="1">
        <f>SUM(planejado[[#This Row],[Jan]:[Dez]])</f>
        <v>1568113.0394999983</v>
      </c>
    </row>
    <row r="28" spans="1:14" ht="15.75" x14ac:dyDescent="0.25">
      <c r="A28" s="4">
        <v>2327</v>
      </c>
      <c r="B28" s="1">
        <v>960.00450000000001</v>
      </c>
      <c r="C28" s="1">
        <v>1224.0165000000002</v>
      </c>
      <c r="D28" s="1">
        <v>55587.125999999989</v>
      </c>
      <c r="E28" s="1">
        <v>59042.76</v>
      </c>
      <c r="F28" s="1">
        <v>74130.840000000011</v>
      </c>
      <c r="G28" s="1">
        <v>80804.451000000015</v>
      </c>
      <c r="H28" s="1">
        <v>40230.729000000007</v>
      </c>
      <c r="I28" s="1">
        <v>78263.167499999996</v>
      </c>
      <c r="J28" s="1">
        <v>94237.814999999988</v>
      </c>
      <c r="K28" s="1">
        <v>78422.400000000023</v>
      </c>
      <c r="L28" s="1">
        <v>91764.141000000003</v>
      </c>
      <c r="M28" s="1">
        <v>17904.011999999999</v>
      </c>
      <c r="N28" s="1">
        <f>SUM(planejado[[#This Row],[Jan]:[Dez]])</f>
        <v>672571.46250000002</v>
      </c>
    </row>
    <row r="29" spans="1:14" ht="15.75" x14ac:dyDescent="0.25">
      <c r="A29" s="4">
        <v>2328</v>
      </c>
      <c r="B29" s="2">
        <v>42573.993000000053</v>
      </c>
      <c r="C29" s="2">
        <v>95392.751999999979</v>
      </c>
      <c r="D29" s="2">
        <v>142016.89949999971</v>
      </c>
      <c r="E29" s="2">
        <v>105399.27299999994</v>
      </c>
      <c r="F29" s="2">
        <v>134488.88249999983</v>
      </c>
      <c r="G29" s="2">
        <v>109486.15649999997</v>
      </c>
      <c r="H29" s="2">
        <v>113614.48349999991</v>
      </c>
      <c r="I29" s="2">
        <v>149572.53149999958</v>
      </c>
      <c r="J29" s="2">
        <v>158482.56899999973</v>
      </c>
      <c r="K29" s="2">
        <v>199355.85599999933</v>
      </c>
      <c r="L29" s="2">
        <v>185983.9694999994</v>
      </c>
      <c r="M29" s="2">
        <v>34820.688000000024</v>
      </c>
      <c r="N29" s="1">
        <f>SUM(planejado[[#This Row],[Jan]:[Dez]])</f>
        <v>1471188.0539999974</v>
      </c>
    </row>
    <row r="30" spans="1:14" ht="15.75" x14ac:dyDescent="0.25">
      <c r="A30" s="4">
        <v>2329</v>
      </c>
      <c r="B30" s="1">
        <v>27606.600000000002</v>
      </c>
      <c r="C30" s="1">
        <v>28259.416500000003</v>
      </c>
      <c r="D30" s="1">
        <v>26329.800000000003</v>
      </c>
      <c r="E30" s="1">
        <v>27237</v>
      </c>
      <c r="F30" s="1">
        <v>29605.800000000003</v>
      </c>
      <c r="G30" s="1">
        <v>28979.706000000002</v>
      </c>
      <c r="H30" s="1">
        <v>26393.104500000001</v>
      </c>
      <c r="I30" s="1">
        <v>30413.722500000007</v>
      </c>
      <c r="J30" s="1">
        <v>26408.718000000001</v>
      </c>
      <c r="K30" s="1">
        <v>38797.5</v>
      </c>
      <c r="L30" s="1">
        <v>31881.906000000003</v>
      </c>
      <c r="M30" s="1">
        <v>8772.0045000000009</v>
      </c>
      <c r="N30" s="1">
        <f>SUM(planejado[[#This Row],[Jan]:[Dez]])</f>
        <v>330685.27800000005</v>
      </c>
    </row>
    <row r="31" spans="1:14" ht="15.75" x14ac:dyDescent="0.25">
      <c r="A31" s="4">
        <v>2330</v>
      </c>
      <c r="B31" s="2">
        <v>11708.581499999998</v>
      </c>
      <c r="C31" s="2">
        <v>29702.725500000022</v>
      </c>
      <c r="D31" s="2">
        <v>37165.306500000035</v>
      </c>
      <c r="E31" s="2">
        <v>32693.577000000034</v>
      </c>
      <c r="F31" s="2">
        <v>27883.88400000002</v>
      </c>
      <c r="G31" s="2">
        <v>21915.432000000015</v>
      </c>
      <c r="H31" s="2">
        <v>33107.97000000003</v>
      </c>
      <c r="I31" s="2">
        <v>43865.692500000041</v>
      </c>
      <c r="J31" s="2">
        <v>36595.891500000034</v>
      </c>
      <c r="K31" s="2">
        <v>47046.730500000049</v>
      </c>
      <c r="L31" s="2">
        <v>34227.637500000033</v>
      </c>
      <c r="M31" s="2">
        <v>7431.5745000000006</v>
      </c>
      <c r="N31" s="1">
        <f>SUM(planejado[[#This Row],[Jan]:[Dez]])</f>
        <v>363345.00300000032</v>
      </c>
    </row>
    <row r="32" spans="1:14" ht="15.75" x14ac:dyDescent="0.25">
      <c r="A32" s="4">
        <v>2331</v>
      </c>
      <c r="B32" s="1">
        <v>37444.165500000025</v>
      </c>
      <c r="C32" s="1">
        <v>95091.706499999957</v>
      </c>
      <c r="D32" s="1">
        <v>132028.01849999974</v>
      </c>
      <c r="E32" s="1">
        <v>98390.207999999868</v>
      </c>
      <c r="F32" s="1">
        <v>110556.49499999995</v>
      </c>
      <c r="G32" s="1">
        <v>85555.98450000005</v>
      </c>
      <c r="H32" s="1">
        <v>108656.65649999992</v>
      </c>
      <c r="I32" s="1">
        <v>121629.74249999986</v>
      </c>
      <c r="J32" s="1">
        <v>151796.45249999964</v>
      </c>
      <c r="K32" s="1">
        <v>165257.2739999996</v>
      </c>
      <c r="L32" s="1">
        <v>126208.08899999979</v>
      </c>
      <c r="M32" s="1">
        <v>39593.599500000033</v>
      </c>
      <c r="N32" s="1">
        <f>SUM(planejado[[#This Row],[Jan]:[Dez]])</f>
        <v>1272208.3919999984</v>
      </c>
    </row>
    <row r="33" spans="1:14" ht="15.75" x14ac:dyDescent="0.25">
      <c r="A33" s="4">
        <v>2332</v>
      </c>
      <c r="B33" s="2">
        <v>676.80900000000008</v>
      </c>
      <c r="C33" s="2">
        <v>7748.6850000000022</v>
      </c>
      <c r="D33" s="2">
        <v>1288.8225</v>
      </c>
      <c r="E33" s="2">
        <v>0</v>
      </c>
      <c r="F33" s="2">
        <v>0</v>
      </c>
      <c r="G33" s="2">
        <v>0</v>
      </c>
      <c r="H33" s="2">
        <v>2832.0180000000005</v>
      </c>
      <c r="I33" s="2">
        <v>655.21050000000002</v>
      </c>
      <c r="J33" s="2">
        <v>2349.627</v>
      </c>
      <c r="K33" s="2">
        <v>1881.6105</v>
      </c>
      <c r="L33" s="2">
        <v>0</v>
      </c>
      <c r="M33" s="2">
        <v>331.20150000000001</v>
      </c>
      <c r="N33" s="1">
        <f>SUM(planejado[[#This Row],[Jan]:[Dez]])</f>
        <v>17763.984</v>
      </c>
    </row>
    <row r="34" spans="1:14" ht="15.75" x14ac:dyDescent="0.25">
      <c r="A34" s="4">
        <v>2333</v>
      </c>
      <c r="B34" s="1">
        <v>0</v>
      </c>
      <c r="C34" s="1">
        <v>2419.2104999999997</v>
      </c>
      <c r="D34" s="1">
        <v>1392.0060000000001</v>
      </c>
      <c r="E34" s="1">
        <v>0</v>
      </c>
      <c r="F34" s="1">
        <v>0</v>
      </c>
      <c r="G34" s="1">
        <v>291.60600000000005</v>
      </c>
      <c r="H34" s="1">
        <v>1104.0015000000001</v>
      </c>
      <c r="I34" s="1">
        <v>0</v>
      </c>
      <c r="J34" s="1">
        <v>2451.6134999999999</v>
      </c>
      <c r="K34" s="1">
        <v>775.01550000000009</v>
      </c>
      <c r="L34" s="1">
        <v>0</v>
      </c>
      <c r="M34" s="1">
        <v>0</v>
      </c>
      <c r="N34" s="1">
        <f>SUM(planejado[[#This Row],[Jan]:[Dez]])</f>
        <v>8433.4529999999995</v>
      </c>
    </row>
    <row r="35" spans="1:14" ht="15.75" x14ac:dyDescent="0.25">
      <c r="A35" s="4">
        <v>2334</v>
      </c>
      <c r="B35" s="2">
        <v>0</v>
      </c>
      <c r="C35" s="2">
        <v>0</v>
      </c>
      <c r="D35" s="2">
        <v>81685.737000000008</v>
      </c>
      <c r="E35" s="2">
        <v>77381.829000000027</v>
      </c>
      <c r="F35" s="2">
        <v>104187.8879999999</v>
      </c>
      <c r="G35" s="2">
        <v>63112.581000000071</v>
      </c>
      <c r="H35" s="2">
        <v>81106.263000000006</v>
      </c>
      <c r="I35" s="2">
        <v>119290.64699999975</v>
      </c>
      <c r="J35" s="2">
        <v>122059.86449999966</v>
      </c>
      <c r="K35" s="2">
        <v>114025.42199999979</v>
      </c>
      <c r="L35" s="2">
        <v>132629.96249999964</v>
      </c>
      <c r="M35" s="2">
        <v>28573.408500000023</v>
      </c>
      <c r="N35" s="1">
        <f>SUM(planejado[[#This Row],[Jan]:[Dez]])</f>
        <v>924053.60249999899</v>
      </c>
    </row>
    <row r="36" spans="1:14" ht="15.75" x14ac:dyDescent="0.25">
      <c r="A36" s="4">
        <v>2335</v>
      </c>
      <c r="B36" s="1">
        <v>38274.31650000003</v>
      </c>
      <c r="C36" s="1">
        <v>81896.577000000034</v>
      </c>
      <c r="D36" s="1">
        <v>117728.12099999984</v>
      </c>
      <c r="E36" s="1">
        <v>81475.852500000023</v>
      </c>
      <c r="F36" s="1">
        <v>72753.996000000072</v>
      </c>
      <c r="G36" s="1">
        <v>66932.071500000107</v>
      </c>
      <c r="H36" s="1">
        <v>83496.199500000017</v>
      </c>
      <c r="I36" s="1">
        <v>112317.28199999985</v>
      </c>
      <c r="J36" s="1">
        <v>112172.86499999987</v>
      </c>
      <c r="K36" s="1">
        <v>137453.3054999997</v>
      </c>
      <c r="L36" s="1">
        <v>140190.38249999972</v>
      </c>
      <c r="M36" s="1">
        <v>25686.717000000019</v>
      </c>
      <c r="N36" s="1">
        <f>SUM(planejado[[#This Row],[Jan]:[Dez]])</f>
        <v>1070377.6859999993</v>
      </c>
    </row>
    <row r="37" spans="1:14" ht="15.75" x14ac:dyDescent="0.25">
      <c r="A37" s="4">
        <v>2336</v>
      </c>
      <c r="B37" s="2">
        <v>0</v>
      </c>
      <c r="C37" s="2">
        <v>0</v>
      </c>
      <c r="D37" s="2">
        <v>0</v>
      </c>
      <c r="E37" s="2">
        <v>598.75200000000007</v>
      </c>
      <c r="F37" s="2">
        <v>0</v>
      </c>
      <c r="G37" s="2">
        <v>59203.620000000017</v>
      </c>
      <c r="H37" s="2">
        <v>96906.641999999949</v>
      </c>
      <c r="I37" s="2">
        <v>105514.88849999994</v>
      </c>
      <c r="J37" s="2">
        <v>107777.91149999999</v>
      </c>
      <c r="K37" s="2">
        <v>112333.85099999998</v>
      </c>
      <c r="L37" s="2">
        <v>118685.96249999988</v>
      </c>
      <c r="M37" s="2">
        <v>26087.890500000009</v>
      </c>
      <c r="N37" s="1">
        <f>SUM(planejado[[#This Row],[Jan]:[Dez]])</f>
        <v>627109.51799999969</v>
      </c>
    </row>
    <row r="38" spans="1:14" ht="15.75" x14ac:dyDescent="0.25">
      <c r="A38" s="4">
        <v>2337</v>
      </c>
      <c r="B38" s="1">
        <v>37699.935000000012</v>
      </c>
      <c r="C38" s="1">
        <v>83528.885999999969</v>
      </c>
      <c r="D38" s="1">
        <v>111328.6964999999</v>
      </c>
      <c r="E38" s="1">
        <v>71255.310000000012</v>
      </c>
      <c r="F38" s="1">
        <v>83641.781999999977</v>
      </c>
      <c r="G38" s="1">
        <v>62692.318500000016</v>
      </c>
      <c r="H38" s="1">
        <v>86766.57150000002</v>
      </c>
      <c r="I38" s="1">
        <v>108011.63099999994</v>
      </c>
      <c r="J38" s="1">
        <v>110417.23349999996</v>
      </c>
      <c r="K38" s="1">
        <v>128137.14899999993</v>
      </c>
      <c r="L38" s="1">
        <v>151645.70400000003</v>
      </c>
      <c r="M38" s="1">
        <v>22165.804500000009</v>
      </c>
      <c r="N38" s="1">
        <f>SUM(planejado[[#This Row],[Jan]:[Dez]])</f>
        <v>1057291.0214999998</v>
      </c>
    </row>
    <row r="39" spans="1:14" ht="15.75" x14ac:dyDescent="0.25">
      <c r="A39" s="4">
        <v>2338</v>
      </c>
      <c r="B39" s="2">
        <v>0</v>
      </c>
      <c r="C39" s="2">
        <v>0</v>
      </c>
      <c r="D39" s="2">
        <v>67399.405500000037</v>
      </c>
      <c r="E39" s="2">
        <v>86259.043499999956</v>
      </c>
      <c r="F39" s="2">
        <v>87133.472999999984</v>
      </c>
      <c r="G39" s="2">
        <v>67531.737000000037</v>
      </c>
      <c r="H39" s="2">
        <v>69955.410000000018</v>
      </c>
      <c r="I39" s="2">
        <v>92540.899499999956</v>
      </c>
      <c r="J39" s="2">
        <v>100915.82549999998</v>
      </c>
      <c r="K39" s="2">
        <v>129240.55199999987</v>
      </c>
      <c r="L39" s="2">
        <v>129487.81649999977</v>
      </c>
      <c r="M39" s="2">
        <v>30220.585500000008</v>
      </c>
      <c r="N39" s="1">
        <f>SUM(planejado[[#This Row],[Jan]:[Dez]])</f>
        <v>860684.74799999967</v>
      </c>
    </row>
    <row r="40" spans="1:14" ht="15.75" x14ac:dyDescent="0.25">
      <c r="A40" s="4">
        <v>2339</v>
      </c>
      <c r="B40" s="1">
        <v>0</v>
      </c>
      <c r="C40" s="1">
        <v>1776.6000000000001</v>
      </c>
      <c r="D40" s="1">
        <v>0</v>
      </c>
      <c r="E40" s="1">
        <v>0</v>
      </c>
      <c r="F40" s="1">
        <v>3862.5929999999998</v>
      </c>
      <c r="G40" s="1">
        <v>2439.15</v>
      </c>
      <c r="H40" s="1">
        <v>5013.0990000000002</v>
      </c>
      <c r="I40" s="1">
        <v>3003</v>
      </c>
      <c r="J40" s="1">
        <v>1890</v>
      </c>
      <c r="K40" s="1">
        <v>831.6</v>
      </c>
      <c r="L40" s="1">
        <v>831.6</v>
      </c>
      <c r="M40" s="1">
        <v>0</v>
      </c>
      <c r="N40" s="1">
        <f>SUM(planejado[[#This Row],[Jan]:[Dez]])</f>
        <v>19647.642</v>
      </c>
    </row>
    <row r="41" spans="1:14" ht="15.75" x14ac:dyDescent="0.25">
      <c r="A41" s="4">
        <v>2340</v>
      </c>
      <c r="B41" s="2">
        <v>0</v>
      </c>
      <c r="C41" s="2">
        <v>7895.706000000001</v>
      </c>
      <c r="D41" s="2">
        <v>127479.90149999996</v>
      </c>
      <c r="E41" s="2">
        <v>148753.89899999989</v>
      </c>
      <c r="F41" s="2">
        <v>175632.88049999985</v>
      </c>
      <c r="G41" s="2">
        <v>119438.22449999987</v>
      </c>
      <c r="H41" s="2">
        <v>162323.86799999993</v>
      </c>
      <c r="I41" s="2">
        <v>173884.98749999993</v>
      </c>
      <c r="J41" s="2">
        <v>231038.99699999986</v>
      </c>
      <c r="K41" s="2">
        <v>242070.80099999974</v>
      </c>
      <c r="L41" s="2">
        <v>255993.22349999988</v>
      </c>
      <c r="M41" s="2">
        <v>61693.873500000023</v>
      </c>
      <c r="N41" s="1">
        <f>SUM(planejado[[#This Row],[Jan]:[Dez]])</f>
        <v>1706206.3619999988</v>
      </c>
    </row>
    <row r="42" spans="1:14" ht="15.75" x14ac:dyDescent="0.25">
      <c r="A42" s="4">
        <v>2341</v>
      </c>
      <c r="B42" s="1">
        <v>0</v>
      </c>
      <c r="C42" s="1">
        <v>9039.9120000000003</v>
      </c>
      <c r="D42" s="1">
        <v>134690.5034999999</v>
      </c>
      <c r="E42" s="1">
        <v>102543.48299999995</v>
      </c>
      <c r="F42" s="1">
        <v>104021.48399999997</v>
      </c>
      <c r="G42" s="1">
        <v>76381.179000000018</v>
      </c>
      <c r="H42" s="1">
        <v>95294.524499999985</v>
      </c>
      <c r="I42" s="1">
        <v>144342.2294999999</v>
      </c>
      <c r="J42" s="1">
        <v>148362.85799999998</v>
      </c>
      <c r="K42" s="1">
        <v>154430.56650000007</v>
      </c>
      <c r="L42" s="1">
        <v>169828.48049999995</v>
      </c>
      <c r="M42" s="1">
        <v>39617.760000000002</v>
      </c>
      <c r="N42" s="1">
        <f>SUM(planejado[[#This Row],[Jan]:[Dez]])</f>
        <v>1178552.9804999998</v>
      </c>
    </row>
    <row r="43" spans="1:14" ht="15.75" x14ac:dyDescent="0.25">
      <c r="A43" s="4">
        <v>2342</v>
      </c>
      <c r="B43" s="2">
        <v>50698.493999999999</v>
      </c>
      <c r="C43" s="2">
        <v>96618.910500000013</v>
      </c>
      <c r="D43" s="2">
        <v>120513.82349999997</v>
      </c>
      <c r="E43" s="2">
        <v>104903.73599999999</v>
      </c>
      <c r="F43" s="2">
        <v>89471.025000000009</v>
      </c>
      <c r="G43" s="2">
        <v>92200.983000000022</v>
      </c>
      <c r="H43" s="2">
        <v>123775.35449999999</v>
      </c>
      <c r="I43" s="2">
        <v>142796.1465</v>
      </c>
      <c r="J43" s="2">
        <v>180292.644</v>
      </c>
      <c r="K43" s="2">
        <v>169762.71900000007</v>
      </c>
      <c r="L43" s="2">
        <v>179510.77200000006</v>
      </c>
      <c r="M43" s="2">
        <v>37331.77350000001</v>
      </c>
      <c r="N43" s="1">
        <f>SUM(planejado[[#This Row],[Jan]:[Dez]])</f>
        <v>1387876.3815000001</v>
      </c>
    </row>
    <row r="44" spans="1:14" ht="15.75" x14ac:dyDescent="0.25">
      <c r="A44" s="4">
        <v>2343</v>
      </c>
      <c r="B44" s="1">
        <v>0</v>
      </c>
      <c r="C44" s="1">
        <v>40951.491000000002</v>
      </c>
      <c r="D44" s="1">
        <v>175822.81500000006</v>
      </c>
      <c r="E44" s="1">
        <v>145593.71400000001</v>
      </c>
      <c r="F44" s="1">
        <v>168287.38499999998</v>
      </c>
      <c r="G44" s="1">
        <v>126084.06300000004</v>
      </c>
      <c r="H44" s="1">
        <v>164534.32800000001</v>
      </c>
      <c r="I44" s="1">
        <v>214948.37700000001</v>
      </c>
      <c r="J44" s="1">
        <v>233876.20199999996</v>
      </c>
      <c r="K44" s="1">
        <v>269756.04599999997</v>
      </c>
      <c r="L44" s="1">
        <v>257593.16100000002</v>
      </c>
      <c r="M44" s="1">
        <v>63766.5</v>
      </c>
      <c r="N44" s="1">
        <f>SUM(planejado[[#This Row],[Jan]:[Dez]])</f>
        <v>1861214.0820000002</v>
      </c>
    </row>
    <row r="45" spans="1:14" ht="15.75" x14ac:dyDescent="0.25">
      <c r="A45" s="4">
        <v>2344</v>
      </c>
      <c r="B45" s="2">
        <v>0</v>
      </c>
      <c r="C45" s="2">
        <v>5695.7039999999997</v>
      </c>
      <c r="D45" s="2">
        <v>87168.690000000031</v>
      </c>
      <c r="E45" s="2">
        <v>63536.508000000016</v>
      </c>
      <c r="F45" s="2">
        <v>80804.304000000004</v>
      </c>
      <c r="G45" s="2">
        <v>62569.39499999999</v>
      </c>
      <c r="H45" s="2">
        <v>78058.512000000017</v>
      </c>
      <c r="I45" s="2">
        <v>94037.328000000038</v>
      </c>
      <c r="J45" s="2">
        <v>113592.21300000008</v>
      </c>
      <c r="K45" s="2">
        <v>128995.71300000005</v>
      </c>
      <c r="L45" s="2">
        <v>121134.06900000009</v>
      </c>
      <c r="M45" s="2">
        <v>32190.480000000007</v>
      </c>
      <c r="N45" s="1">
        <f>SUM(planejado[[#This Row],[Jan]:[Dez]])</f>
        <v>867782.9160000002</v>
      </c>
    </row>
    <row r="46" spans="1:14" ht="15.75" x14ac:dyDescent="0.25">
      <c r="A46" s="4">
        <v>2345</v>
      </c>
      <c r="B46" s="1">
        <v>0</v>
      </c>
      <c r="C46" s="1">
        <v>0</v>
      </c>
      <c r="D46" s="1">
        <v>0</v>
      </c>
      <c r="E46" s="1">
        <v>41973.876000000011</v>
      </c>
      <c r="F46" s="1">
        <v>92858.157000000036</v>
      </c>
      <c r="G46" s="1">
        <v>58882.572000000007</v>
      </c>
      <c r="H46" s="1">
        <v>78418.368000000031</v>
      </c>
      <c r="I46" s="1">
        <v>88700.535000000047</v>
      </c>
      <c r="J46" s="1">
        <v>143003.44800000009</v>
      </c>
      <c r="K46" s="1">
        <v>121635.48600000008</v>
      </c>
      <c r="L46" s="1">
        <v>132574.23900000009</v>
      </c>
      <c r="M46" s="1">
        <v>26128.305</v>
      </c>
      <c r="N46" s="1">
        <f>SUM(planejado[[#This Row],[Jan]:[Dez]])</f>
        <v>784174.98600000038</v>
      </c>
    </row>
    <row r="47" spans="1:14" ht="15.75" x14ac:dyDescent="0.25">
      <c r="A47" s="4">
        <v>2346</v>
      </c>
      <c r="B47" s="2">
        <v>1543.7520000000002</v>
      </c>
      <c r="C47" s="2">
        <v>1890</v>
      </c>
      <c r="D47" s="2">
        <v>2774.5199999999995</v>
      </c>
      <c r="E47" s="2">
        <v>0</v>
      </c>
      <c r="F47" s="2">
        <v>625.96799999999996</v>
      </c>
      <c r="G47" s="2">
        <v>1457.568</v>
      </c>
      <c r="H47" s="2">
        <v>2161.5929999999998</v>
      </c>
      <c r="I47" s="2">
        <v>1209.6000000000001</v>
      </c>
      <c r="J47" s="2">
        <v>869.40000000000009</v>
      </c>
      <c r="K47" s="2">
        <v>1549.8</v>
      </c>
      <c r="L47" s="2">
        <v>0</v>
      </c>
      <c r="M47" s="2">
        <v>0</v>
      </c>
      <c r="N47" s="1">
        <f>SUM(planejado[[#This Row],[Jan]:[Dez]])</f>
        <v>14082.200999999997</v>
      </c>
    </row>
    <row r="48" spans="1:14" ht="15.75" x14ac:dyDescent="0.25">
      <c r="A48" s="4">
        <v>2347</v>
      </c>
      <c r="B48" s="1">
        <v>62210.736000000041</v>
      </c>
      <c r="C48" s="1">
        <v>110697.98249999998</v>
      </c>
      <c r="D48" s="1">
        <v>151274.17199999993</v>
      </c>
      <c r="E48" s="1">
        <v>136426.7624999999</v>
      </c>
      <c r="F48" s="1">
        <v>153509.61149999982</v>
      </c>
      <c r="G48" s="1">
        <v>136621.03349999993</v>
      </c>
      <c r="H48" s="1">
        <v>158775.86549999993</v>
      </c>
      <c r="I48" s="1">
        <v>164199.62999999995</v>
      </c>
      <c r="J48" s="1">
        <v>192439.10699999976</v>
      </c>
      <c r="K48" s="1">
        <v>211272.054</v>
      </c>
      <c r="L48" s="1">
        <v>217320.20100000003</v>
      </c>
      <c r="M48" s="1">
        <v>52895.325000000019</v>
      </c>
      <c r="N48" s="1">
        <f>SUM(planejado[[#This Row],[Jan]:[Dez]])</f>
        <v>1747642.4804999994</v>
      </c>
    </row>
    <row r="49" spans="1:14" ht="15.75" x14ac:dyDescent="0.25">
      <c r="A49" s="4">
        <v>2348</v>
      </c>
      <c r="B49" s="2">
        <v>0</v>
      </c>
      <c r="C49" s="2">
        <v>11091.843000000001</v>
      </c>
      <c r="D49" s="2">
        <v>164770.21049999975</v>
      </c>
      <c r="E49" s="2">
        <v>117889.07549999988</v>
      </c>
      <c r="F49" s="2">
        <v>154736.31599999982</v>
      </c>
      <c r="G49" s="2">
        <v>110902.22849999997</v>
      </c>
      <c r="H49" s="2">
        <v>164885.96249999973</v>
      </c>
      <c r="I49" s="2">
        <v>160540.76849999974</v>
      </c>
      <c r="J49" s="2">
        <v>188070.55049999969</v>
      </c>
      <c r="K49" s="2">
        <v>216619.60949999979</v>
      </c>
      <c r="L49" s="2">
        <v>186913.3769999996</v>
      </c>
      <c r="M49" s="2">
        <v>43468.866000000024</v>
      </c>
      <c r="N49" s="1">
        <f>SUM(planejado[[#This Row],[Jan]:[Dez]])</f>
        <v>1519888.8074999978</v>
      </c>
    </row>
    <row r="50" spans="1:14" ht="15.75" x14ac:dyDescent="0.25">
      <c r="A50" s="4">
        <v>2349</v>
      </c>
      <c r="B50" s="1">
        <v>960.00450000000001</v>
      </c>
      <c r="C50" s="1">
        <v>2617.8075000000003</v>
      </c>
      <c r="D50" s="1">
        <v>960.00450000000001</v>
      </c>
      <c r="E50" s="1">
        <v>0</v>
      </c>
      <c r="F50" s="1">
        <v>1689.009</v>
      </c>
      <c r="G50" s="1">
        <v>1365</v>
      </c>
      <c r="H50" s="1">
        <v>2596.8179999999998</v>
      </c>
      <c r="I50" s="1">
        <v>331.20150000000001</v>
      </c>
      <c r="J50" s="1">
        <v>3421.509</v>
      </c>
      <c r="K50" s="1">
        <v>0</v>
      </c>
      <c r="L50" s="1">
        <v>921.60600000000011</v>
      </c>
      <c r="M50" s="1">
        <v>0</v>
      </c>
      <c r="N50" s="1">
        <f>SUM(planejado[[#This Row],[Jan]:[Dez]])</f>
        <v>14862.96</v>
      </c>
    </row>
    <row r="51" spans="1:14" ht="15.75" x14ac:dyDescent="0.25">
      <c r="A51" s="4">
        <v>2350</v>
      </c>
      <c r="B51" s="2">
        <v>0</v>
      </c>
      <c r="C51" s="2">
        <v>56146.891500000034</v>
      </c>
      <c r="D51" s="2">
        <v>186544.58549999978</v>
      </c>
      <c r="E51" s="2">
        <v>167640.89999999982</v>
      </c>
      <c r="F51" s="2">
        <v>181448.66249999992</v>
      </c>
      <c r="G51" s="2">
        <v>139223.62649999993</v>
      </c>
      <c r="H51" s="2">
        <v>147105.40949999989</v>
      </c>
      <c r="I51" s="2">
        <v>149745.19349999985</v>
      </c>
      <c r="J51" s="2">
        <v>215243.40599999978</v>
      </c>
      <c r="K51" s="2">
        <v>230412.9974999995</v>
      </c>
      <c r="L51" s="2">
        <v>237505.14899999974</v>
      </c>
      <c r="M51" s="2">
        <v>51825.259500000029</v>
      </c>
      <c r="N51" s="1">
        <f>SUM(planejado[[#This Row],[Jan]:[Dez]])</f>
        <v>1762842.0809999981</v>
      </c>
    </row>
    <row r="52" spans="1:14" ht="15.75" x14ac:dyDescent="0.25">
      <c r="A52" s="7">
        <v>2351</v>
      </c>
      <c r="B52" s="8">
        <v>1365</v>
      </c>
      <c r="C52" s="8">
        <v>2979.0075000000002</v>
      </c>
      <c r="D52" s="8">
        <v>2299.8150000000005</v>
      </c>
      <c r="E52" s="8">
        <v>0</v>
      </c>
      <c r="F52" s="8">
        <v>1843.2120000000002</v>
      </c>
      <c r="G52" s="8">
        <v>495.00150000000002</v>
      </c>
      <c r="H52" s="8">
        <v>2607.0135</v>
      </c>
      <c r="I52" s="8">
        <v>2341.5105000000003</v>
      </c>
      <c r="J52" s="8">
        <v>495.00150000000002</v>
      </c>
      <c r="K52" s="8">
        <v>0</v>
      </c>
      <c r="L52" s="8">
        <v>1821.6240000000003</v>
      </c>
      <c r="M52" s="8">
        <v>3451.5075000000002</v>
      </c>
      <c r="N52" s="8">
        <f>SUM(planejado[[#This Row],[Jan]:[Dez]])</f>
        <v>19698.693000000003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FE41-1F17-4347-B657-4D328126EB09}">
  <dimension ref="A1:D53"/>
  <sheetViews>
    <sheetView tabSelected="1" workbookViewId="0">
      <selection activeCell="D2" sqref="D2"/>
    </sheetView>
  </sheetViews>
  <sheetFormatPr defaultRowHeight="15" x14ac:dyDescent="0.25"/>
  <cols>
    <col min="1" max="1" width="14.5703125" customWidth="1"/>
    <col min="2" max="2" width="17.42578125" customWidth="1"/>
    <col min="3" max="3" width="18.140625" customWidth="1"/>
    <col min="4" max="4" width="18.42578125" customWidth="1"/>
  </cols>
  <sheetData>
    <row r="1" spans="1:4" ht="16.5" thickBot="1" x14ac:dyDescent="0.3">
      <c r="A1" s="18" t="s">
        <v>25</v>
      </c>
      <c r="B1" s="13" t="s">
        <v>29</v>
      </c>
      <c r="C1" s="17" t="s">
        <v>30</v>
      </c>
      <c r="D1" t="s">
        <v>31</v>
      </c>
    </row>
    <row r="2" spans="1:4" ht="16.5" thickTop="1" x14ac:dyDescent="0.25">
      <c r="A2" s="10">
        <v>2301</v>
      </c>
      <c r="B2" s="14">
        <f>SUM(realizado[[#This Row],[jan]:[dez]])</f>
        <v>693181.08000000007</v>
      </c>
      <c r="C2" s="11">
        <f>SUM(planejado[[#This Row],[Jan]:[Dez]])</f>
        <v>727840.13400000008</v>
      </c>
      <c r="D2" s="19">
        <f>Tabela3[[#Totals],[total PLANEJADO]]-Tabela3[[#Totals],[TotalREALIZADO]]</f>
        <v>2020455.7514999956</v>
      </c>
    </row>
    <row r="3" spans="1:4" ht="15.75" x14ac:dyDescent="0.25">
      <c r="A3" s="10">
        <v>2302</v>
      </c>
      <c r="B3" s="15">
        <f>SUM(realizado[[#This Row],[jan]:[dez]])</f>
        <v>404374.75000000006</v>
      </c>
      <c r="C3" s="12">
        <f>SUM(planejado[[#This Row],[Jan]:[Dez]])</f>
        <v>424593.48749999999</v>
      </c>
      <c r="D3" s="19"/>
    </row>
    <row r="4" spans="1:4" ht="15.75" x14ac:dyDescent="0.25">
      <c r="A4" s="10">
        <v>2303</v>
      </c>
      <c r="B4" s="14">
        <f>SUM(realizado[[#This Row],[jan]:[dez]])</f>
        <v>281947.93</v>
      </c>
      <c r="C4" s="12">
        <f>SUM(planejado[[#This Row],[Jan]:[Dez]])</f>
        <v>296045.32650000032</v>
      </c>
      <c r="D4" s="19">
        <f t="shared" ref="D2:D33" si="0">B54-C54</f>
        <v>0</v>
      </c>
    </row>
    <row r="5" spans="1:4" ht="15.75" x14ac:dyDescent="0.25">
      <c r="A5" s="10">
        <v>2304</v>
      </c>
      <c r="B5" s="15">
        <f>SUM(realizado[[#This Row],[jan]:[dez]])</f>
        <v>619678.20000000007</v>
      </c>
      <c r="C5" s="12">
        <f>SUM(planejado[[#This Row],[Jan]:[Dez]])</f>
        <v>650662.11000000045</v>
      </c>
      <c r="D5" s="19">
        <f t="shared" si="0"/>
        <v>0</v>
      </c>
    </row>
    <row r="6" spans="1:4" ht="15.75" x14ac:dyDescent="0.25">
      <c r="A6" s="10">
        <v>2305</v>
      </c>
      <c r="B6" s="14">
        <f>SUM(realizado[[#This Row],[jan]:[dez]])</f>
        <v>1348289.8099999998</v>
      </c>
      <c r="C6" s="12">
        <f>SUM(planejado[[#This Row],[Jan]:[Dez]])</f>
        <v>1415704.3005000006</v>
      </c>
      <c r="D6" s="19">
        <f t="shared" si="0"/>
        <v>0</v>
      </c>
    </row>
    <row r="7" spans="1:4" ht="15.75" x14ac:dyDescent="0.25">
      <c r="A7" s="10">
        <v>2306</v>
      </c>
      <c r="B7" s="15">
        <f>SUM(realizado[[#This Row],[jan]:[dez]])</f>
        <v>751823.54000000015</v>
      </c>
      <c r="C7" s="12">
        <f>SUM(planejado[[#This Row],[Jan]:[Dez]])</f>
        <v>789414.7170000003</v>
      </c>
      <c r="D7" s="19">
        <f t="shared" si="0"/>
        <v>0</v>
      </c>
    </row>
    <row r="8" spans="1:4" ht="15.75" x14ac:dyDescent="0.25">
      <c r="A8" s="10">
        <v>2307</v>
      </c>
      <c r="B8" s="14">
        <f>SUM(realizado[[#This Row],[jan]:[dez]])</f>
        <v>734761.84000000008</v>
      </c>
      <c r="C8" s="12">
        <f>SUM(planejado[[#This Row],[Jan]:[Dez]])</f>
        <v>771499.93200000015</v>
      </c>
      <c r="D8" s="19">
        <f t="shared" si="0"/>
        <v>0</v>
      </c>
    </row>
    <row r="9" spans="1:4" ht="15.75" x14ac:dyDescent="0.25">
      <c r="A9" s="10">
        <v>2308</v>
      </c>
      <c r="B9" s="15">
        <f>SUM(realizado[[#This Row],[jan]:[dez]])</f>
        <v>921524.5</v>
      </c>
      <c r="C9" s="12">
        <f>SUM(planejado[[#This Row],[Jan]:[Dez]])</f>
        <v>967600.72500000044</v>
      </c>
      <c r="D9" s="19">
        <f t="shared" si="0"/>
        <v>0</v>
      </c>
    </row>
    <row r="10" spans="1:4" ht="15.75" x14ac:dyDescent="0.25">
      <c r="A10" s="10">
        <v>2309</v>
      </c>
      <c r="B10" s="14">
        <f>SUM(realizado[[#This Row],[jan]:[dez]])</f>
        <v>1887475.3099999998</v>
      </c>
      <c r="C10" s="12">
        <f>SUM(planejado[[#This Row],[Jan]:[Dez]])</f>
        <v>1981849.0754999993</v>
      </c>
      <c r="D10" s="19">
        <f t="shared" si="0"/>
        <v>0</v>
      </c>
    </row>
    <row r="11" spans="1:4" ht="15.75" x14ac:dyDescent="0.25">
      <c r="A11" s="10">
        <v>2310</v>
      </c>
      <c r="B11" s="15">
        <f>SUM(realizado[[#This Row],[jan]:[dez]])</f>
        <v>948268.12999999989</v>
      </c>
      <c r="C11" s="12">
        <f>SUM(planejado[[#This Row],[Jan]:[Dez]])</f>
        <v>995681.53649999923</v>
      </c>
      <c r="D11" s="19">
        <f t="shared" si="0"/>
        <v>0</v>
      </c>
    </row>
    <row r="12" spans="1:4" ht="15.75" x14ac:dyDescent="0.25">
      <c r="A12" s="10">
        <v>2311</v>
      </c>
      <c r="B12" s="14">
        <f>SUM(realizado[[#This Row],[jan]:[dez]])</f>
        <v>1864553.5899999999</v>
      </c>
      <c r="C12" s="12">
        <f>SUM(planejado[[#This Row],[Jan]:[Dez]])</f>
        <v>1957781.2694999985</v>
      </c>
      <c r="D12" s="19">
        <f t="shared" si="0"/>
        <v>0</v>
      </c>
    </row>
    <row r="13" spans="1:4" ht="15.75" x14ac:dyDescent="0.25">
      <c r="A13" s="10">
        <v>2312</v>
      </c>
      <c r="B13" s="15">
        <f>SUM(realizado[[#This Row],[jan]:[dez]])</f>
        <v>1657088.5999999996</v>
      </c>
      <c r="C13" s="12">
        <f>SUM(planejado[[#This Row],[Jan]:[Dez]])</f>
        <v>1739943.0299999996</v>
      </c>
      <c r="D13" s="19">
        <f t="shared" si="0"/>
        <v>0</v>
      </c>
    </row>
    <row r="14" spans="1:4" ht="15.75" x14ac:dyDescent="0.25">
      <c r="A14" s="10">
        <v>2313</v>
      </c>
      <c r="B14" s="14">
        <f>SUM(realizado[[#This Row],[jan]:[dez]])</f>
        <v>9360.5299999999988</v>
      </c>
      <c r="C14" s="12">
        <f>SUM(planejado[[#This Row],[Jan]:[Dez]])</f>
        <v>9828.5565000000006</v>
      </c>
      <c r="D14" s="19">
        <f t="shared" si="0"/>
        <v>0</v>
      </c>
    </row>
    <row r="15" spans="1:4" ht="15.75" x14ac:dyDescent="0.25">
      <c r="A15" s="10">
        <v>2314</v>
      </c>
      <c r="B15" s="15">
        <f>SUM(realizado[[#This Row],[jan]:[dez]])</f>
        <v>25724.240000000002</v>
      </c>
      <c r="C15" s="12">
        <f>SUM(planejado[[#This Row],[Jan]:[Dez]])</f>
        <v>27010.452000000005</v>
      </c>
      <c r="D15" s="19">
        <f t="shared" si="0"/>
        <v>0</v>
      </c>
    </row>
    <row r="16" spans="1:4" ht="15.75" x14ac:dyDescent="0.25">
      <c r="A16" s="10">
        <v>2315</v>
      </c>
      <c r="B16" s="14">
        <f>SUM(realizado[[#This Row],[jan]:[dez]])</f>
        <v>987955.86</v>
      </c>
      <c r="C16" s="12">
        <f>SUM(planejado[[#This Row],[Jan]:[Dez]])</f>
        <v>1037353.6530000003</v>
      </c>
      <c r="D16" s="19">
        <f t="shared" si="0"/>
        <v>0</v>
      </c>
    </row>
    <row r="17" spans="1:4" ht="15.75" x14ac:dyDescent="0.25">
      <c r="A17" s="10">
        <v>2316</v>
      </c>
      <c r="B17" s="15">
        <f>SUM(realizado[[#This Row],[jan]:[dez]])</f>
        <v>1518708.9100000001</v>
      </c>
      <c r="C17" s="12">
        <f>SUM(planejado[[#This Row],[Jan]:[Dez]])</f>
        <v>1594644.3555000003</v>
      </c>
      <c r="D17" s="19">
        <f t="shared" si="0"/>
        <v>0</v>
      </c>
    </row>
    <row r="18" spans="1:4" ht="15.75" x14ac:dyDescent="0.25">
      <c r="A18" s="10">
        <v>2317</v>
      </c>
      <c r="B18" s="14">
        <f>SUM(realizado[[#This Row],[jan]:[dez]])</f>
        <v>13135.47</v>
      </c>
      <c r="C18" s="12">
        <f>SUM(planejado[[#This Row],[Jan]:[Dez]])</f>
        <v>13792.2435</v>
      </c>
      <c r="D18" s="19">
        <f t="shared" si="0"/>
        <v>0</v>
      </c>
    </row>
    <row r="19" spans="1:4" ht="15.75" x14ac:dyDescent="0.25">
      <c r="A19" s="10">
        <v>2318</v>
      </c>
      <c r="B19" s="15">
        <f>SUM(realizado[[#This Row],[jan]:[dez]])</f>
        <v>1247136.72</v>
      </c>
      <c r="C19" s="12">
        <f>SUM(planejado[[#This Row],[Jan]:[Dez]])</f>
        <v>1309493.5559999999</v>
      </c>
      <c r="D19" s="19">
        <f t="shared" si="0"/>
        <v>0</v>
      </c>
    </row>
    <row r="20" spans="1:4" ht="15.75" x14ac:dyDescent="0.25">
      <c r="A20" s="10">
        <v>2319</v>
      </c>
      <c r="B20" s="14">
        <f>SUM(realizado[[#This Row],[jan]:[dez]])</f>
        <v>849905.15</v>
      </c>
      <c r="C20" s="12">
        <f>SUM(planejado[[#This Row],[Jan]:[Dez]])</f>
        <v>892400.40749999962</v>
      </c>
      <c r="D20" s="19">
        <f t="shared" si="0"/>
        <v>0</v>
      </c>
    </row>
    <row r="21" spans="1:4" ht="15.75" x14ac:dyDescent="0.25">
      <c r="A21" s="10">
        <v>2320</v>
      </c>
      <c r="B21" s="15">
        <f>SUM(realizado[[#This Row],[jan]:[dez]])</f>
        <v>11038.269999999999</v>
      </c>
      <c r="C21" s="12">
        <f>SUM(planejado[[#This Row],[Jan]:[Dez]])</f>
        <v>11590.183500000001</v>
      </c>
      <c r="D21" s="19">
        <f t="shared" si="0"/>
        <v>0</v>
      </c>
    </row>
    <row r="22" spans="1:4" ht="15.75" x14ac:dyDescent="0.25">
      <c r="A22" s="10">
        <v>2321</v>
      </c>
      <c r="B22" s="14">
        <f>SUM(realizado[[#This Row],[jan]:[dez]])</f>
        <v>11725.800000000001</v>
      </c>
      <c r="C22" s="12">
        <f>SUM(planejado[[#This Row],[Jan]:[Dez]])</f>
        <v>12312.090000000002</v>
      </c>
      <c r="D22" s="19">
        <f t="shared" si="0"/>
        <v>0</v>
      </c>
    </row>
    <row r="23" spans="1:4" ht="15.75" x14ac:dyDescent="0.25">
      <c r="A23" s="10">
        <v>2322</v>
      </c>
      <c r="B23" s="15">
        <f>SUM(realizado[[#This Row],[jan]:[dez]])</f>
        <v>870196.20999999985</v>
      </c>
      <c r="C23" s="12">
        <f>SUM(planejado[[#This Row],[Jan]:[Dez]])</f>
        <v>913706.02049999952</v>
      </c>
      <c r="D23" s="19">
        <f t="shared" si="0"/>
        <v>0</v>
      </c>
    </row>
    <row r="24" spans="1:4" ht="15.75" x14ac:dyDescent="0.25">
      <c r="A24" s="10">
        <v>2323</v>
      </c>
      <c r="B24" s="14">
        <f>SUM(realizado[[#This Row],[jan]:[dez]])</f>
        <v>7778.3499999999995</v>
      </c>
      <c r="C24" s="12">
        <f>SUM(planejado[[#This Row],[Jan]:[Dez]])</f>
        <v>8167.2674999999999</v>
      </c>
      <c r="D24" s="19">
        <f t="shared" si="0"/>
        <v>0</v>
      </c>
    </row>
    <row r="25" spans="1:4" ht="15.75" x14ac:dyDescent="0.25">
      <c r="A25" s="10">
        <v>2324</v>
      </c>
      <c r="B25" s="15">
        <f>SUM(realizado[[#This Row],[jan]:[dez]])</f>
        <v>707731.89</v>
      </c>
      <c r="C25" s="12">
        <f>SUM(planejado[[#This Row],[Jan]:[Dez]])</f>
        <v>743118.48450000014</v>
      </c>
      <c r="D25" s="19">
        <f t="shared" si="0"/>
        <v>0</v>
      </c>
    </row>
    <row r="26" spans="1:4" ht="15.75" x14ac:dyDescent="0.25">
      <c r="A26" s="10">
        <v>2325</v>
      </c>
      <c r="B26" s="14">
        <f>SUM(realizado[[#This Row],[jan]:[dez]])</f>
        <v>8800.0500000000011</v>
      </c>
      <c r="C26" s="12">
        <f>SUM(planejado[[#This Row],[Jan]:[Dez]])</f>
        <v>9240.0525000000016</v>
      </c>
      <c r="D26" s="19">
        <f t="shared" si="0"/>
        <v>0</v>
      </c>
    </row>
    <row r="27" spans="1:4" ht="15.75" x14ac:dyDescent="0.25">
      <c r="A27" s="10">
        <v>2326</v>
      </c>
      <c r="B27" s="15">
        <f>SUM(realizado[[#This Row],[jan]:[dez]])</f>
        <v>1493440.9899999998</v>
      </c>
      <c r="C27" s="12">
        <f>SUM(planejado[[#This Row],[Jan]:[Dez]])</f>
        <v>1568113.0394999983</v>
      </c>
      <c r="D27" s="19">
        <f t="shared" si="0"/>
        <v>0</v>
      </c>
    </row>
    <row r="28" spans="1:4" ht="15.75" x14ac:dyDescent="0.25">
      <c r="A28" s="10">
        <v>2327</v>
      </c>
      <c r="B28" s="14">
        <f>SUM(realizado[[#This Row],[jan]:[dez]])</f>
        <v>640544.24999999988</v>
      </c>
      <c r="C28" s="12">
        <f>SUM(planejado[[#This Row],[Jan]:[Dez]])</f>
        <v>672571.46250000002</v>
      </c>
      <c r="D28" s="19">
        <f t="shared" si="0"/>
        <v>0</v>
      </c>
    </row>
    <row r="29" spans="1:4" ht="15.75" x14ac:dyDescent="0.25">
      <c r="A29" s="10">
        <v>2328</v>
      </c>
      <c r="B29" s="15">
        <f>SUM(realizado[[#This Row],[jan]:[dez]])</f>
        <v>1401131.4800000002</v>
      </c>
      <c r="C29" s="12">
        <f>SUM(planejado[[#This Row],[Jan]:[Dez]])</f>
        <v>1471188.0539999974</v>
      </c>
      <c r="D29" s="19">
        <f t="shared" si="0"/>
        <v>0</v>
      </c>
    </row>
    <row r="30" spans="1:4" ht="15.75" x14ac:dyDescent="0.25">
      <c r="A30" s="10">
        <v>2329</v>
      </c>
      <c r="B30" s="14">
        <f>SUM(realizado[[#This Row],[jan]:[dez]])</f>
        <v>314938.35999999993</v>
      </c>
      <c r="C30" s="12">
        <f>SUM(planejado[[#This Row],[Jan]:[Dez]])</f>
        <v>330685.27800000005</v>
      </c>
      <c r="D30" s="19">
        <f t="shared" si="0"/>
        <v>0</v>
      </c>
    </row>
    <row r="31" spans="1:4" ht="15.75" x14ac:dyDescent="0.25">
      <c r="A31" s="10">
        <v>2330</v>
      </c>
      <c r="B31" s="15">
        <f>SUM(realizado[[#This Row],[jan]:[dez]])</f>
        <v>346042.86000000004</v>
      </c>
      <c r="C31" s="12">
        <f>SUM(planejado[[#This Row],[Jan]:[Dez]])</f>
        <v>363345.00300000032</v>
      </c>
      <c r="D31" s="19">
        <f t="shared" si="0"/>
        <v>0</v>
      </c>
    </row>
    <row r="32" spans="1:4" ht="15.75" x14ac:dyDescent="0.25">
      <c r="A32" s="10">
        <v>2331</v>
      </c>
      <c r="B32" s="14">
        <f>SUM(realizado[[#This Row],[jan]:[dez]])</f>
        <v>1211627.0399999998</v>
      </c>
      <c r="C32" s="12">
        <f>SUM(planejado[[#This Row],[Jan]:[Dez]])</f>
        <v>1272208.3919999984</v>
      </c>
      <c r="D32" s="19">
        <f t="shared" si="0"/>
        <v>0</v>
      </c>
    </row>
    <row r="33" spans="1:4" ht="15.75" x14ac:dyDescent="0.25">
      <c r="A33" s="10">
        <v>2332</v>
      </c>
      <c r="B33" s="15">
        <f>SUM(realizado[[#This Row],[jan]:[dez]])</f>
        <v>16918.079999999998</v>
      </c>
      <c r="C33" s="12">
        <f>SUM(planejado[[#This Row],[Jan]:[Dez]])</f>
        <v>17763.984</v>
      </c>
      <c r="D33" s="19">
        <f t="shared" si="0"/>
        <v>0</v>
      </c>
    </row>
    <row r="34" spans="1:4" ht="15.75" x14ac:dyDescent="0.25">
      <c r="A34" s="10">
        <v>2333</v>
      </c>
      <c r="B34" s="14">
        <f>SUM(realizado[[#This Row],[jan]:[dez]])</f>
        <v>8031.8600000000006</v>
      </c>
      <c r="C34" s="12">
        <f>SUM(planejado[[#This Row],[Jan]:[Dez]])</f>
        <v>8433.4529999999995</v>
      </c>
      <c r="D34" s="19">
        <f t="shared" ref="D34:D65" si="1">B84-C84</f>
        <v>0</v>
      </c>
    </row>
    <row r="35" spans="1:4" ht="15.75" x14ac:dyDescent="0.25">
      <c r="A35" s="10">
        <v>2334</v>
      </c>
      <c r="B35" s="15">
        <f>SUM(realizado[[#This Row],[jan]:[dez]])</f>
        <v>880051.05</v>
      </c>
      <c r="C35" s="12">
        <f>SUM(planejado[[#This Row],[Jan]:[Dez]])</f>
        <v>924053.60249999899</v>
      </c>
      <c r="D35" s="19">
        <f t="shared" si="1"/>
        <v>0</v>
      </c>
    </row>
    <row r="36" spans="1:4" ht="15.75" x14ac:dyDescent="0.25">
      <c r="A36" s="10">
        <v>2335</v>
      </c>
      <c r="B36" s="14">
        <f>SUM(realizado[[#This Row],[jan]:[dez]])</f>
        <v>1019407.3200000002</v>
      </c>
      <c r="C36" s="12">
        <f>SUM(planejado[[#This Row],[Jan]:[Dez]])</f>
        <v>1070377.6859999993</v>
      </c>
      <c r="D36" s="19">
        <f t="shared" si="1"/>
        <v>0</v>
      </c>
    </row>
    <row r="37" spans="1:4" ht="15.75" x14ac:dyDescent="0.25">
      <c r="A37" s="10">
        <v>2336</v>
      </c>
      <c r="B37" s="15">
        <f>SUM(realizado[[#This Row],[jan]:[dez]])</f>
        <v>597247.16</v>
      </c>
      <c r="C37" s="12">
        <f>SUM(planejado[[#This Row],[Jan]:[Dez]])</f>
        <v>627109.51799999969</v>
      </c>
      <c r="D37" s="19">
        <f t="shared" si="1"/>
        <v>0</v>
      </c>
    </row>
    <row r="38" spans="1:4" ht="15.75" x14ac:dyDescent="0.25">
      <c r="A38" s="10">
        <v>2337</v>
      </c>
      <c r="B38" s="14">
        <f>SUM(realizado[[#This Row],[jan]:[dez]])</f>
        <v>1006943.8300000001</v>
      </c>
      <c r="C38" s="12">
        <f>SUM(planejado[[#This Row],[Jan]:[Dez]])</f>
        <v>1057291.0214999998</v>
      </c>
      <c r="D38" s="19">
        <f t="shared" si="1"/>
        <v>0</v>
      </c>
    </row>
    <row r="39" spans="1:4" ht="15.75" x14ac:dyDescent="0.25">
      <c r="A39" s="10">
        <v>2338</v>
      </c>
      <c r="B39" s="15">
        <f>SUM(realizado[[#This Row],[jan]:[dez]])</f>
        <v>819699.76</v>
      </c>
      <c r="C39" s="12">
        <f>SUM(planejado[[#This Row],[Jan]:[Dez]])</f>
        <v>860684.74799999967</v>
      </c>
      <c r="D39" s="19">
        <f t="shared" si="1"/>
        <v>0</v>
      </c>
    </row>
    <row r="40" spans="1:4" ht="15.75" x14ac:dyDescent="0.25">
      <c r="A40" s="10">
        <v>2339</v>
      </c>
      <c r="B40" s="14">
        <f>SUM(realizado[[#This Row],[jan]:[dez]])</f>
        <v>18712.04</v>
      </c>
      <c r="C40" s="12">
        <f>SUM(planejado[[#This Row],[Jan]:[Dez]])</f>
        <v>19647.642</v>
      </c>
      <c r="D40" s="19">
        <f t="shared" si="1"/>
        <v>0</v>
      </c>
    </row>
    <row r="41" spans="1:4" ht="15.75" x14ac:dyDescent="0.25">
      <c r="A41" s="10">
        <v>2340</v>
      </c>
      <c r="B41" s="15">
        <f>SUM(realizado[[#This Row],[jan]:[dez]])</f>
        <v>1624958.4400000004</v>
      </c>
      <c r="C41" s="12">
        <f>SUM(planejado[[#This Row],[Jan]:[Dez]])</f>
        <v>1706206.3619999988</v>
      </c>
      <c r="D41" s="19">
        <f t="shared" si="1"/>
        <v>0</v>
      </c>
    </row>
    <row r="42" spans="1:4" ht="15.75" x14ac:dyDescent="0.25">
      <c r="A42" s="10">
        <v>2341</v>
      </c>
      <c r="B42" s="14">
        <f>SUM(realizado[[#This Row],[jan]:[dez]])</f>
        <v>1122431.4099999999</v>
      </c>
      <c r="C42" s="12">
        <f>SUM(planejado[[#This Row],[Jan]:[Dez]])</f>
        <v>1178552.9804999998</v>
      </c>
      <c r="D42" s="19">
        <f t="shared" si="1"/>
        <v>0</v>
      </c>
    </row>
    <row r="43" spans="1:4" ht="15.75" x14ac:dyDescent="0.25">
      <c r="A43" s="10">
        <v>2342</v>
      </c>
      <c r="B43" s="15">
        <f>SUM(realizado[[#This Row],[jan]:[dez]])</f>
        <v>1321787.03</v>
      </c>
      <c r="C43" s="12">
        <f>SUM(planejado[[#This Row],[Jan]:[Dez]])</f>
        <v>1387876.3815000001</v>
      </c>
      <c r="D43" s="19">
        <f t="shared" si="1"/>
        <v>0</v>
      </c>
    </row>
    <row r="44" spans="1:4" ht="15.75" x14ac:dyDescent="0.25">
      <c r="A44" s="10">
        <v>2343</v>
      </c>
      <c r="B44" s="14">
        <f>SUM(realizado[[#This Row],[jan]:[dez]])</f>
        <v>1772584.84</v>
      </c>
      <c r="C44" s="12">
        <f>SUM(planejado[[#This Row],[Jan]:[Dez]])</f>
        <v>1861214.0820000002</v>
      </c>
      <c r="D44" s="19">
        <f t="shared" si="1"/>
        <v>0</v>
      </c>
    </row>
    <row r="45" spans="1:4" ht="15.75" x14ac:dyDescent="0.25">
      <c r="A45" s="10">
        <v>2344</v>
      </c>
      <c r="B45" s="15">
        <f>SUM(realizado[[#This Row],[jan]:[dez]])</f>
        <v>826459.92</v>
      </c>
      <c r="C45" s="12">
        <f>SUM(planejado[[#This Row],[Jan]:[Dez]])</f>
        <v>867782.9160000002</v>
      </c>
      <c r="D45" s="19">
        <f t="shared" si="1"/>
        <v>0</v>
      </c>
    </row>
    <row r="46" spans="1:4" ht="15.75" x14ac:dyDescent="0.25">
      <c r="A46" s="10">
        <v>2345</v>
      </c>
      <c r="B46" s="14">
        <f>SUM(realizado[[#This Row],[jan]:[dez]])</f>
        <v>746833.32</v>
      </c>
      <c r="C46" s="12">
        <f>SUM(planejado[[#This Row],[Jan]:[Dez]])</f>
        <v>784174.98600000038</v>
      </c>
      <c r="D46" s="19">
        <f t="shared" si="1"/>
        <v>0</v>
      </c>
    </row>
    <row r="47" spans="1:4" ht="15.75" x14ac:dyDescent="0.25">
      <c r="A47" s="10">
        <v>2346</v>
      </c>
      <c r="B47" s="15">
        <f>SUM(realizado[[#This Row],[jan]:[dez]])</f>
        <v>13411.619999999999</v>
      </c>
      <c r="C47" s="12">
        <f>SUM(planejado[[#This Row],[Jan]:[Dez]])</f>
        <v>14082.200999999997</v>
      </c>
      <c r="D47" s="19">
        <f t="shared" si="1"/>
        <v>0</v>
      </c>
    </row>
    <row r="48" spans="1:4" ht="15.75" x14ac:dyDescent="0.25">
      <c r="A48" s="10">
        <v>2347</v>
      </c>
      <c r="B48" s="14">
        <f>SUM(realizado[[#This Row],[jan]:[dez]])</f>
        <v>1664421.4100000001</v>
      </c>
      <c r="C48" s="12">
        <f>SUM(planejado[[#This Row],[Jan]:[Dez]])</f>
        <v>1747642.4804999994</v>
      </c>
      <c r="D48" s="19">
        <f t="shared" si="1"/>
        <v>0</v>
      </c>
    </row>
    <row r="49" spans="1:4" ht="15.75" x14ac:dyDescent="0.25">
      <c r="A49" s="10">
        <v>2348</v>
      </c>
      <c r="B49" s="15">
        <f>SUM(realizado[[#This Row],[jan]:[dez]])</f>
        <v>1447513.1500000001</v>
      </c>
      <c r="C49" s="12">
        <f>SUM(planejado[[#This Row],[Jan]:[Dez]])</f>
        <v>1519888.8074999978</v>
      </c>
      <c r="D49" s="19">
        <f t="shared" si="1"/>
        <v>0</v>
      </c>
    </row>
    <row r="50" spans="1:4" ht="15.75" x14ac:dyDescent="0.25">
      <c r="A50" s="10">
        <v>2349</v>
      </c>
      <c r="B50" s="14">
        <f>SUM(realizado[[#This Row],[jan]:[dez]])</f>
        <v>14155.199999999999</v>
      </c>
      <c r="C50" s="12">
        <f>SUM(planejado[[#This Row],[Jan]:[Dez]])</f>
        <v>14862.96</v>
      </c>
      <c r="D50" s="19">
        <f t="shared" si="1"/>
        <v>0</v>
      </c>
    </row>
    <row r="51" spans="1:4" ht="15.75" x14ac:dyDescent="0.25">
      <c r="A51" s="10">
        <v>2350</v>
      </c>
      <c r="B51" s="15">
        <f>SUM(realizado[[#This Row],[jan]:[dez]])</f>
        <v>1678897.22</v>
      </c>
      <c r="C51" s="12">
        <f>SUM(planejado[[#This Row],[Jan]:[Dez]])</f>
        <v>1762842.0809999981</v>
      </c>
      <c r="D51" s="19">
        <f t="shared" si="1"/>
        <v>0</v>
      </c>
    </row>
    <row r="52" spans="1:4" ht="15.75" x14ac:dyDescent="0.25">
      <c r="A52" s="10">
        <v>2351</v>
      </c>
      <c r="B52" s="16">
        <f>SUM(realizado[[#This Row],[jan]:[dez]])</f>
        <v>18760.66</v>
      </c>
      <c r="C52" s="12">
        <f>SUM(planejado[[#This Row],[Jan]:[Dez]])</f>
        <v>19698.693000000003</v>
      </c>
      <c r="D52" s="19">
        <f t="shared" si="1"/>
        <v>0</v>
      </c>
    </row>
    <row r="53" spans="1:4" ht="15.75" x14ac:dyDescent="0.25">
      <c r="A53" s="20"/>
      <c r="B53" s="16">
        <f>SUM(Tabela3[TotalREALIZADO])</f>
        <v>40409115.029999994</v>
      </c>
      <c r="C53" s="21">
        <f>SUM(Tabela3[total PLANEJADO])</f>
        <v>42429570.781499989</v>
      </c>
      <c r="D53" s="2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realizado</vt:lpstr>
      <vt:lpstr>planejado</vt:lpstr>
      <vt:lpstr>totais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Fatec</cp:lastModifiedBy>
  <cp:revision/>
  <dcterms:created xsi:type="dcterms:W3CDTF">2023-05-17T00:11:21Z</dcterms:created>
  <dcterms:modified xsi:type="dcterms:W3CDTF">2023-05-18T01:10:16Z</dcterms:modified>
  <cp:category/>
  <cp:contentStatus/>
</cp:coreProperties>
</file>